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pivotTables/pivotTable1.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9.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1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drawings/drawing1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drawings/drawing1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C:\Users\USER\Desktop\Vephla\Task 24A Azura\"/>
    </mc:Choice>
  </mc:AlternateContent>
  <xr:revisionPtr revIDLastSave="0" documentId="13_ncr:1_{82A0EA97-0AE3-41B6-83A0-B54A0B03FD6D}" xr6:coauthVersionLast="47" xr6:coauthVersionMax="47" xr10:uidLastSave="{00000000-0000-0000-0000-000000000000}"/>
  <bookViews>
    <workbookView xWindow="-108" yWindow="-108" windowWidth="23256" windowHeight="13176" xr2:uid="{00000000-000D-0000-FFFF-FFFF00000000}"/>
  </bookViews>
  <sheets>
    <sheet name="sales_data" sheetId="1" r:id="rId1"/>
    <sheet name="sales_data Cleaned" sheetId="3" r:id="rId2"/>
    <sheet name="Pre-Analysis Board" sheetId="2" r:id="rId3"/>
    <sheet name="In-Analysis Board " sheetId="4" r:id="rId4"/>
    <sheet name="Dashboard" sheetId="17" r:id="rId5"/>
    <sheet name="Post-Analysis Board" sheetId="19" r:id="rId6"/>
    <sheet name="Sales by Region" sheetId="5" state="hidden" r:id="rId7"/>
    <sheet name="Sales by Rep" sheetId="6" state="hidden" r:id="rId8"/>
    <sheet name="Sales Trend Report" sheetId="7" state="hidden" r:id="rId9"/>
    <sheet name="Quantity ordered" sheetId="12" state="hidden" r:id="rId10"/>
    <sheet name="Sales volume  by dayofweek" sheetId="8" state="hidden" r:id="rId11"/>
    <sheet name="sales by payment type" sheetId="16" state="hidden" r:id="rId12"/>
    <sheet name="Sheet11" sheetId="15" state="hidden" r:id="rId13"/>
    <sheet name="Discount by profit" sheetId="9" state="hidden" r:id="rId14"/>
    <sheet name="Discount by profit (3)" sheetId="14" state="hidden" r:id="rId15"/>
    <sheet name="Profit margin" sheetId="18" state="hidden" r:id="rId16"/>
    <sheet name="product by sales" sheetId="13" state="hidden" r:id="rId17"/>
    <sheet name="AverageOrderValue" sheetId="10" state="hidden" r:id="rId18"/>
  </sheets>
  <definedNames>
    <definedName name="_xlnm._FilterDatabase" localSheetId="1" hidden="1">'sales_data Cleaned'!$G$1:$G$1001</definedName>
    <definedName name="Slicer_Sales_Channel">#N/A</definedName>
  </definedNames>
  <calcPr calcId="181029"/>
  <pivotCaches>
    <pivotCache cacheId="0" r:id="rId19"/>
  </pivotCaches>
  <extLs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B10" i="18" l="1"/>
  <c r="S3" i="3"/>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2" i="3"/>
  <c r="S63" i="3"/>
  <c r="S64" i="3"/>
  <c r="S65" i="3"/>
  <c r="S66" i="3"/>
  <c r="S67"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19" i="3"/>
  <c r="S120" i="3"/>
  <c r="S121" i="3"/>
  <c r="S122" i="3"/>
  <c r="S123" i="3"/>
  <c r="S124" i="3"/>
  <c r="S125" i="3"/>
  <c r="S126" i="3"/>
  <c r="S127" i="3"/>
  <c r="S128" i="3"/>
  <c r="S129" i="3"/>
  <c r="S130" i="3"/>
  <c r="S131" i="3"/>
  <c r="S132" i="3"/>
  <c r="S133" i="3"/>
  <c r="S134" i="3"/>
  <c r="S135" i="3"/>
  <c r="S136" i="3"/>
  <c r="S137" i="3"/>
  <c r="S138" i="3"/>
  <c r="S139" i="3"/>
  <c r="S140" i="3"/>
  <c r="S141" i="3"/>
  <c r="S142"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S202" i="3"/>
  <c r="S203" i="3"/>
  <c r="S204" i="3"/>
  <c r="S205" i="3"/>
  <c r="S206" i="3"/>
  <c r="S207" i="3"/>
  <c r="S208" i="3"/>
  <c r="S209" i="3"/>
  <c r="S210" i="3"/>
  <c r="S211" i="3"/>
  <c r="S212" i="3"/>
  <c r="S213" i="3"/>
  <c r="S214" i="3"/>
  <c r="S215" i="3"/>
  <c r="S216" i="3"/>
  <c r="S217" i="3"/>
  <c r="S218" i="3"/>
  <c r="S219" i="3"/>
  <c r="S220" i="3"/>
  <c r="S221" i="3"/>
  <c r="S222" i="3"/>
  <c r="S223" i="3"/>
  <c r="S224" i="3"/>
  <c r="S225" i="3"/>
  <c r="S226" i="3"/>
  <c r="S227" i="3"/>
  <c r="S228" i="3"/>
  <c r="S229" i="3"/>
  <c r="S230" i="3"/>
  <c r="S231" i="3"/>
  <c r="S232" i="3"/>
  <c r="S233" i="3"/>
  <c r="S234" i="3"/>
  <c r="S235" i="3"/>
  <c r="S236" i="3"/>
  <c r="S237" i="3"/>
  <c r="S238" i="3"/>
  <c r="S239" i="3"/>
  <c r="S240" i="3"/>
  <c r="S241" i="3"/>
  <c r="S242" i="3"/>
  <c r="S243" i="3"/>
  <c r="S244" i="3"/>
  <c r="S245" i="3"/>
  <c r="S246" i="3"/>
  <c r="S247" i="3"/>
  <c r="S248" i="3"/>
  <c r="S249" i="3"/>
  <c r="S250" i="3"/>
  <c r="S251" i="3"/>
  <c r="S252" i="3"/>
  <c r="S253" i="3"/>
  <c r="S254" i="3"/>
  <c r="S255" i="3"/>
  <c r="S256" i="3"/>
  <c r="S257" i="3"/>
  <c r="S258" i="3"/>
  <c r="S259" i="3"/>
  <c r="S260" i="3"/>
  <c r="S261" i="3"/>
  <c r="S262" i="3"/>
  <c r="S263" i="3"/>
  <c r="S264" i="3"/>
  <c r="S265" i="3"/>
  <c r="S266" i="3"/>
  <c r="S267" i="3"/>
  <c r="S268" i="3"/>
  <c r="S269" i="3"/>
  <c r="S270" i="3"/>
  <c r="S271" i="3"/>
  <c r="S272" i="3"/>
  <c r="S273" i="3"/>
  <c r="S274" i="3"/>
  <c r="S275" i="3"/>
  <c r="S276" i="3"/>
  <c r="S277" i="3"/>
  <c r="S278" i="3"/>
  <c r="S279" i="3"/>
  <c r="S280" i="3"/>
  <c r="S281" i="3"/>
  <c r="S282" i="3"/>
  <c r="S283" i="3"/>
  <c r="S284" i="3"/>
  <c r="S285" i="3"/>
  <c r="S286" i="3"/>
  <c r="S287" i="3"/>
  <c r="S288" i="3"/>
  <c r="S289" i="3"/>
  <c r="S290" i="3"/>
  <c r="S291" i="3"/>
  <c r="S292" i="3"/>
  <c r="S293" i="3"/>
  <c r="S294" i="3"/>
  <c r="S295" i="3"/>
  <c r="S296" i="3"/>
  <c r="S297" i="3"/>
  <c r="S298" i="3"/>
  <c r="S299" i="3"/>
  <c r="S300" i="3"/>
  <c r="S301" i="3"/>
  <c r="S302" i="3"/>
  <c r="S303" i="3"/>
  <c r="S304" i="3"/>
  <c r="S305" i="3"/>
  <c r="S306" i="3"/>
  <c r="S307" i="3"/>
  <c r="S308" i="3"/>
  <c r="S309" i="3"/>
  <c r="S310" i="3"/>
  <c r="S311" i="3"/>
  <c r="S312" i="3"/>
  <c r="S313" i="3"/>
  <c r="S314" i="3"/>
  <c r="S315" i="3"/>
  <c r="S316" i="3"/>
  <c r="S317" i="3"/>
  <c r="S318" i="3"/>
  <c r="S319" i="3"/>
  <c r="S320" i="3"/>
  <c r="S321" i="3"/>
  <c r="S322" i="3"/>
  <c r="S323" i="3"/>
  <c r="S324" i="3"/>
  <c r="S325" i="3"/>
  <c r="S326" i="3"/>
  <c r="S327" i="3"/>
  <c r="S328" i="3"/>
  <c r="S329" i="3"/>
  <c r="S330" i="3"/>
  <c r="S331" i="3"/>
  <c r="S332" i="3"/>
  <c r="S333" i="3"/>
  <c r="S334" i="3"/>
  <c r="S335" i="3"/>
  <c r="S336" i="3"/>
  <c r="S337" i="3"/>
  <c r="S338" i="3"/>
  <c r="S339" i="3"/>
  <c r="S340" i="3"/>
  <c r="S341" i="3"/>
  <c r="S342" i="3"/>
  <c r="S343" i="3"/>
  <c r="S344" i="3"/>
  <c r="S345" i="3"/>
  <c r="S346" i="3"/>
  <c r="S347" i="3"/>
  <c r="S348" i="3"/>
  <c r="S349" i="3"/>
  <c r="S350" i="3"/>
  <c r="S351" i="3"/>
  <c r="S352" i="3"/>
  <c r="S353" i="3"/>
  <c r="S354" i="3"/>
  <c r="S355" i="3"/>
  <c r="S356" i="3"/>
  <c r="S357" i="3"/>
  <c r="S358" i="3"/>
  <c r="S359" i="3"/>
  <c r="S360" i="3"/>
  <c r="S361" i="3"/>
  <c r="S362" i="3"/>
  <c r="S363" i="3"/>
  <c r="S364" i="3"/>
  <c r="S365" i="3"/>
  <c r="S366" i="3"/>
  <c r="S367" i="3"/>
  <c r="S368" i="3"/>
  <c r="S369" i="3"/>
  <c r="S370" i="3"/>
  <c r="S371" i="3"/>
  <c r="S372" i="3"/>
  <c r="S373" i="3"/>
  <c r="S374" i="3"/>
  <c r="S375" i="3"/>
  <c r="S376" i="3"/>
  <c r="S377" i="3"/>
  <c r="S378" i="3"/>
  <c r="S379" i="3"/>
  <c r="S380" i="3"/>
  <c r="S381" i="3"/>
  <c r="S382" i="3"/>
  <c r="S383" i="3"/>
  <c r="S384" i="3"/>
  <c r="S385" i="3"/>
  <c r="S386" i="3"/>
  <c r="S387" i="3"/>
  <c r="S388" i="3"/>
  <c r="S389" i="3"/>
  <c r="S390" i="3"/>
  <c r="S391" i="3"/>
  <c r="S392" i="3"/>
  <c r="S393" i="3"/>
  <c r="S394" i="3"/>
  <c r="S395" i="3"/>
  <c r="S396" i="3"/>
  <c r="S397" i="3"/>
  <c r="S398" i="3"/>
  <c r="S399" i="3"/>
  <c r="S400" i="3"/>
  <c r="S401" i="3"/>
  <c r="S402" i="3"/>
  <c r="S403" i="3"/>
  <c r="S404" i="3"/>
  <c r="S405" i="3"/>
  <c r="S406" i="3"/>
  <c r="S407" i="3"/>
  <c r="S408" i="3"/>
  <c r="S409" i="3"/>
  <c r="S410" i="3"/>
  <c r="S411" i="3"/>
  <c r="S412" i="3"/>
  <c r="S413" i="3"/>
  <c r="S414" i="3"/>
  <c r="S415" i="3"/>
  <c r="S416" i="3"/>
  <c r="S417" i="3"/>
  <c r="S418" i="3"/>
  <c r="S419" i="3"/>
  <c r="S420" i="3"/>
  <c r="S421" i="3"/>
  <c r="S422" i="3"/>
  <c r="S423" i="3"/>
  <c r="S424" i="3"/>
  <c r="S425" i="3"/>
  <c r="S426" i="3"/>
  <c r="S427" i="3"/>
  <c r="S428" i="3"/>
  <c r="S429" i="3"/>
  <c r="S430" i="3"/>
  <c r="S431" i="3"/>
  <c r="S432" i="3"/>
  <c r="S433" i="3"/>
  <c r="S434" i="3"/>
  <c r="S435" i="3"/>
  <c r="S436" i="3"/>
  <c r="S437" i="3"/>
  <c r="S438" i="3"/>
  <c r="S439" i="3"/>
  <c r="S440" i="3"/>
  <c r="S441" i="3"/>
  <c r="S442" i="3"/>
  <c r="S443" i="3"/>
  <c r="S444" i="3"/>
  <c r="S445" i="3"/>
  <c r="S446" i="3"/>
  <c r="S447" i="3"/>
  <c r="S448" i="3"/>
  <c r="S449" i="3"/>
  <c r="S450" i="3"/>
  <c r="S451" i="3"/>
  <c r="S452" i="3"/>
  <c r="S453" i="3"/>
  <c r="S454" i="3"/>
  <c r="S455" i="3"/>
  <c r="S456" i="3"/>
  <c r="S457" i="3"/>
  <c r="S458" i="3"/>
  <c r="S459" i="3"/>
  <c r="S460" i="3"/>
  <c r="S461" i="3"/>
  <c r="S462" i="3"/>
  <c r="S463" i="3"/>
  <c r="S464" i="3"/>
  <c r="S465" i="3"/>
  <c r="S466" i="3"/>
  <c r="S467" i="3"/>
  <c r="S468" i="3"/>
  <c r="S469" i="3"/>
  <c r="S470" i="3"/>
  <c r="S471" i="3"/>
  <c r="S472" i="3"/>
  <c r="S473" i="3"/>
  <c r="S474" i="3"/>
  <c r="S475" i="3"/>
  <c r="S476" i="3"/>
  <c r="S477" i="3"/>
  <c r="S478" i="3"/>
  <c r="S479" i="3"/>
  <c r="S480" i="3"/>
  <c r="S481" i="3"/>
  <c r="S482" i="3"/>
  <c r="S483" i="3"/>
  <c r="S484" i="3"/>
  <c r="S485" i="3"/>
  <c r="S486" i="3"/>
  <c r="S487" i="3"/>
  <c r="S488" i="3"/>
  <c r="S489" i="3"/>
  <c r="S490" i="3"/>
  <c r="S491" i="3"/>
  <c r="S492" i="3"/>
  <c r="S493" i="3"/>
  <c r="S494" i="3"/>
  <c r="S495" i="3"/>
  <c r="S496" i="3"/>
  <c r="S497" i="3"/>
  <c r="S498" i="3"/>
  <c r="S499" i="3"/>
  <c r="S500" i="3"/>
  <c r="S501" i="3"/>
  <c r="S502" i="3"/>
  <c r="S503" i="3"/>
  <c r="S504" i="3"/>
  <c r="S505" i="3"/>
  <c r="S506" i="3"/>
  <c r="S507" i="3"/>
  <c r="S508" i="3"/>
  <c r="S509" i="3"/>
  <c r="S510" i="3"/>
  <c r="S511" i="3"/>
  <c r="S512" i="3"/>
  <c r="S513" i="3"/>
  <c r="S514" i="3"/>
  <c r="S515" i="3"/>
  <c r="S516" i="3"/>
  <c r="S517" i="3"/>
  <c r="S518" i="3"/>
  <c r="S519" i="3"/>
  <c r="S520" i="3"/>
  <c r="S521" i="3"/>
  <c r="S522" i="3"/>
  <c r="S523" i="3"/>
  <c r="S524" i="3"/>
  <c r="S525" i="3"/>
  <c r="S526" i="3"/>
  <c r="S527" i="3"/>
  <c r="S528" i="3"/>
  <c r="S529" i="3"/>
  <c r="S530" i="3"/>
  <c r="S531" i="3"/>
  <c r="S532" i="3"/>
  <c r="S533" i="3"/>
  <c r="S534" i="3"/>
  <c r="S535" i="3"/>
  <c r="S536" i="3"/>
  <c r="S537" i="3"/>
  <c r="S538" i="3"/>
  <c r="S539" i="3"/>
  <c r="S540" i="3"/>
  <c r="S541" i="3"/>
  <c r="S542" i="3"/>
  <c r="S543" i="3"/>
  <c r="S544" i="3"/>
  <c r="S545" i="3"/>
  <c r="S546" i="3"/>
  <c r="S547" i="3"/>
  <c r="S548" i="3"/>
  <c r="S549" i="3"/>
  <c r="S550" i="3"/>
  <c r="S551" i="3"/>
  <c r="S552" i="3"/>
  <c r="S553" i="3"/>
  <c r="S554" i="3"/>
  <c r="S555" i="3"/>
  <c r="S556" i="3"/>
  <c r="S557" i="3"/>
  <c r="S558" i="3"/>
  <c r="S559" i="3"/>
  <c r="S560" i="3"/>
  <c r="S561" i="3"/>
  <c r="S562" i="3"/>
  <c r="S563" i="3"/>
  <c r="S564" i="3"/>
  <c r="S565" i="3"/>
  <c r="S566" i="3"/>
  <c r="S567" i="3"/>
  <c r="S568" i="3"/>
  <c r="S569" i="3"/>
  <c r="S570" i="3"/>
  <c r="S571" i="3"/>
  <c r="S572" i="3"/>
  <c r="S573" i="3"/>
  <c r="S574" i="3"/>
  <c r="S575" i="3"/>
  <c r="S576" i="3"/>
  <c r="S577" i="3"/>
  <c r="S578" i="3"/>
  <c r="S579" i="3"/>
  <c r="S580" i="3"/>
  <c r="S581" i="3"/>
  <c r="S582" i="3"/>
  <c r="S583" i="3"/>
  <c r="S584" i="3"/>
  <c r="S585" i="3"/>
  <c r="S586" i="3"/>
  <c r="S587" i="3"/>
  <c r="S588" i="3"/>
  <c r="S589" i="3"/>
  <c r="S590" i="3"/>
  <c r="S591" i="3"/>
  <c r="S592" i="3"/>
  <c r="S593" i="3"/>
  <c r="S594" i="3"/>
  <c r="S595" i="3"/>
  <c r="S596" i="3"/>
  <c r="S597" i="3"/>
  <c r="S598" i="3"/>
  <c r="S599" i="3"/>
  <c r="S600" i="3"/>
  <c r="S601" i="3"/>
  <c r="S602" i="3"/>
  <c r="S603" i="3"/>
  <c r="S604" i="3"/>
  <c r="S605" i="3"/>
  <c r="S606" i="3"/>
  <c r="S607" i="3"/>
  <c r="S608" i="3"/>
  <c r="S609" i="3"/>
  <c r="S610" i="3"/>
  <c r="S611" i="3"/>
  <c r="S612" i="3"/>
  <c r="S613" i="3"/>
  <c r="S614" i="3"/>
  <c r="S615" i="3"/>
  <c r="S616" i="3"/>
  <c r="S617" i="3"/>
  <c r="S618" i="3"/>
  <c r="S619" i="3"/>
  <c r="S620" i="3"/>
  <c r="S621" i="3"/>
  <c r="S622" i="3"/>
  <c r="S623" i="3"/>
  <c r="S624" i="3"/>
  <c r="S625" i="3"/>
  <c r="S626" i="3"/>
  <c r="S627" i="3"/>
  <c r="S628" i="3"/>
  <c r="S629" i="3"/>
  <c r="S630" i="3"/>
  <c r="S631" i="3"/>
  <c r="S632" i="3"/>
  <c r="S633" i="3"/>
  <c r="S634" i="3"/>
  <c r="S635" i="3"/>
  <c r="S636" i="3"/>
  <c r="S637" i="3"/>
  <c r="S638" i="3"/>
  <c r="S639" i="3"/>
  <c r="S640" i="3"/>
  <c r="S641" i="3"/>
  <c r="S642" i="3"/>
  <c r="S643" i="3"/>
  <c r="S644" i="3"/>
  <c r="S645" i="3"/>
  <c r="S646" i="3"/>
  <c r="S647" i="3"/>
  <c r="S648" i="3"/>
  <c r="S649" i="3"/>
  <c r="S650" i="3"/>
  <c r="S651" i="3"/>
  <c r="S652" i="3"/>
  <c r="S653" i="3"/>
  <c r="S654" i="3"/>
  <c r="S655" i="3"/>
  <c r="S656" i="3"/>
  <c r="S657" i="3"/>
  <c r="S658" i="3"/>
  <c r="S659" i="3"/>
  <c r="S660" i="3"/>
  <c r="S661" i="3"/>
  <c r="S662" i="3"/>
  <c r="S663" i="3"/>
  <c r="S664" i="3"/>
  <c r="S665" i="3"/>
  <c r="S666" i="3"/>
  <c r="S667" i="3"/>
  <c r="S668" i="3"/>
  <c r="S669" i="3"/>
  <c r="S670" i="3"/>
  <c r="S671" i="3"/>
  <c r="S672" i="3"/>
  <c r="S673" i="3"/>
  <c r="S674" i="3"/>
  <c r="S675" i="3"/>
  <c r="S676" i="3"/>
  <c r="S677" i="3"/>
  <c r="S678" i="3"/>
  <c r="S679" i="3"/>
  <c r="S680" i="3"/>
  <c r="S681" i="3"/>
  <c r="S682" i="3"/>
  <c r="S683" i="3"/>
  <c r="S684" i="3"/>
  <c r="S685" i="3"/>
  <c r="S686" i="3"/>
  <c r="S687" i="3"/>
  <c r="S688" i="3"/>
  <c r="S689" i="3"/>
  <c r="S690" i="3"/>
  <c r="S691" i="3"/>
  <c r="S692" i="3"/>
  <c r="S693" i="3"/>
  <c r="S694" i="3"/>
  <c r="S695" i="3"/>
  <c r="S696" i="3"/>
  <c r="S697" i="3"/>
  <c r="S698" i="3"/>
  <c r="S699" i="3"/>
  <c r="S700" i="3"/>
  <c r="S701" i="3"/>
  <c r="S702" i="3"/>
  <c r="S703" i="3"/>
  <c r="S704" i="3"/>
  <c r="S705" i="3"/>
  <c r="S706" i="3"/>
  <c r="S707" i="3"/>
  <c r="S708" i="3"/>
  <c r="S709" i="3"/>
  <c r="S710" i="3"/>
  <c r="S711" i="3"/>
  <c r="S712" i="3"/>
  <c r="S713" i="3"/>
  <c r="S714" i="3"/>
  <c r="S715" i="3"/>
  <c r="S716" i="3"/>
  <c r="S717" i="3"/>
  <c r="S718" i="3"/>
  <c r="S719" i="3"/>
  <c r="S720" i="3"/>
  <c r="S721" i="3"/>
  <c r="S722" i="3"/>
  <c r="S723" i="3"/>
  <c r="S724" i="3"/>
  <c r="S725" i="3"/>
  <c r="S726" i="3"/>
  <c r="S727" i="3"/>
  <c r="S728" i="3"/>
  <c r="S729" i="3"/>
  <c r="S730" i="3"/>
  <c r="S731" i="3"/>
  <c r="S732" i="3"/>
  <c r="S733" i="3"/>
  <c r="S734" i="3"/>
  <c r="S735" i="3"/>
  <c r="S736" i="3"/>
  <c r="S737" i="3"/>
  <c r="S738" i="3"/>
  <c r="S739" i="3"/>
  <c r="S740" i="3"/>
  <c r="S741" i="3"/>
  <c r="S742" i="3"/>
  <c r="S743" i="3"/>
  <c r="S744" i="3"/>
  <c r="S745" i="3"/>
  <c r="S746" i="3"/>
  <c r="S747" i="3"/>
  <c r="S748" i="3"/>
  <c r="S749" i="3"/>
  <c r="S750" i="3"/>
  <c r="S751" i="3"/>
  <c r="S752" i="3"/>
  <c r="S753" i="3"/>
  <c r="S754" i="3"/>
  <c r="S755" i="3"/>
  <c r="S756" i="3"/>
  <c r="S757" i="3"/>
  <c r="S758" i="3"/>
  <c r="S759" i="3"/>
  <c r="S760" i="3"/>
  <c r="S761" i="3"/>
  <c r="S762" i="3"/>
  <c r="S763" i="3"/>
  <c r="S764" i="3"/>
  <c r="S765" i="3"/>
  <c r="S766" i="3"/>
  <c r="S767" i="3"/>
  <c r="S768" i="3"/>
  <c r="S769" i="3"/>
  <c r="S770" i="3"/>
  <c r="S771" i="3"/>
  <c r="S772" i="3"/>
  <c r="S773" i="3"/>
  <c r="S774" i="3"/>
  <c r="S775" i="3"/>
  <c r="S776" i="3"/>
  <c r="S777" i="3"/>
  <c r="S778" i="3"/>
  <c r="S779" i="3"/>
  <c r="S780" i="3"/>
  <c r="S781" i="3"/>
  <c r="S782" i="3"/>
  <c r="S783" i="3"/>
  <c r="S784" i="3"/>
  <c r="S785" i="3"/>
  <c r="S786" i="3"/>
  <c r="S787" i="3"/>
  <c r="S788" i="3"/>
  <c r="S789" i="3"/>
  <c r="S790" i="3"/>
  <c r="S791" i="3"/>
  <c r="S792" i="3"/>
  <c r="S793" i="3"/>
  <c r="S794" i="3"/>
  <c r="S795" i="3"/>
  <c r="S796" i="3"/>
  <c r="S797" i="3"/>
  <c r="S798" i="3"/>
  <c r="S799" i="3"/>
  <c r="S800" i="3"/>
  <c r="S801" i="3"/>
  <c r="S802" i="3"/>
  <c r="S803" i="3"/>
  <c r="S804" i="3"/>
  <c r="S805" i="3"/>
  <c r="S806" i="3"/>
  <c r="S807" i="3"/>
  <c r="S808" i="3"/>
  <c r="S809" i="3"/>
  <c r="S810" i="3"/>
  <c r="S811" i="3"/>
  <c r="S812" i="3"/>
  <c r="S813" i="3"/>
  <c r="S814" i="3"/>
  <c r="S815" i="3"/>
  <c r="S816" i="3"/>
  <c r="S817" i="3"/>
  <c r="S818" i="3"/>
  <c r="S819" i="3"/>
  <c r="S820" i="3"/>
  <c r="S821" i="3"/>
  <c r="S822" i="3"/>
  <c r="S823" i="3"/>
  <c r="S824" i="3"/>
  <c r="S825" i="3"/>
  <c r="S826" i="3"/>
  <c r="S827" i="3"/>
  <c r="S828" i="3"/>
  <c r="S829" i="3"/>
  <c r="S830" i="3"/>
  <c r="S831" i="3"/>
  <c r="S832" i="3"/>
  <c r="S833" i="3"/>
  <c r="S834" i="3"/>
  <c r="S835" i="3"/>
  <c r="S836" i="3"/>
  <c r="S837" i="3"/>
  <c r="S838" i="3"/>
  <c r="S839" i="3"/>
  <c r="S840" i="3"/>
  <c r="S841" i="3"/>
  <c r="S842" i="3"/>
  <c r="S843" i="3"/>
  <c r="S844" i="3"/>
  <c r="S845" i="3"/>
  <c r="S846" i="3"/>
  <c r="S847" i="3"/>
  <c r="S848" i="3"/>
  <c r="S849" i="3"/>
  <c r="S850" i="3"/>
  <c r="S851" i="3"/>
  <c r="S852" i="3"/>
  <c r="S853" i="3"/>
  <c r="S854" i="3"/>
  <c r="S855" i="3"/>
  <c r="S856" i="3"/>
  <c r="S857" i="3"/>
  <c r="S858" i="3"/>
  <c r="S859" i="3"/>
  <c r="S860" i="3"/>
  <c r="S861" i="3"/>
  <c r="S862" i="3"/>
  <c r="S863" i="3"/>
  <c r="S864" i="3"/>
  <c r="S865" i="3"/>
  <c r="S866" i="3"/>
  <c r="S867" i="3"/>
  <c r="S868" i="3"/>
  <c r="S869" i="3"/>
  <c r="S870" i="3"/>
  <c r="S871" i="3"/>
  <c r="S872" i="3"/>
  <c r="S873" i="3"/>
  <c r="S874" i="3"/>
  <c r="S875" i="3"/>
  <c r="S876" i="3"/>
  <c r="S877" i="3"/>
  <c r="S878" i="3"/>
  <c r="S879" i="3"/>
  <c r="S880" i="3"/>
  <c r="S881" i="3"/>
  <c r="S882" i="3"/>
  <c r="S883" i="3"/>
  <c r="S884" i="3"/>
  <c r="S885" i="3"/>
  <c r="S886" i="3"/>
  <c r="S887" i="3"/>
  <c r="S888" i="3"/>
  <c r="S889" i="3"/>
  <c r="S890" i="3"/>
  <c r="S891" i="3"/>
  <c r="S892" i="3"/>
  <c r="S893" i="3"/>
  <c r="S894" i="3"/>
  <c r="S895" i="3"/>
  <c r="S896" i="3"/>
  <c r="S897" i="3"/>
  <c r="S898" i="3"/>
  <c r="S899" i="3"/>
  <c r="S900" i="3"/>
  <c r="S901" i="3"/>
  <c r="S902" i="3"/>
  <c r="S903" i="3"/>
  <c r="S904" i="3"/>
  <c r="S905" i="3"/>
  <c r="S906" i="3"/>
  <c r="S907" i="3"/>
  <c r="S908" i="3"/>
  <c r="S909" i="3"/>
  <c r="S910" i="3"/>
  <c r="S911" i="3"/>
  <c r="S912" i="3"/>
  <c r="S913" i="3"/>
  <c r="S914" i="3"/>
  <c r="S915" i="3"/>
  <c r="S916" i="3"/>
  <c r="S917" i="3"/>
  <c r="S918" i="3"/>
  <c r="S919" i="3"/>
  <c r="S920" i="3"/>
  <c r="S921" i="3"/>
  <c r="S922" i="3"/>
  <c r="S923" i="3"/>
  <c r="S924" i="3"/>
  <c r="S925" i="3"/>
  <c r="S926" i="3"/>
  <c r="S927" i="3"/>
  <c r="S928" i="3"/>
  <c r="S929" i="3"/>
  <c r="S930" i="3"/>
  <c r="S931" i="3"/>
  <c r="S932" i="3"/>
  <c r="S933" i="3"/>
  <c r="S934" i="3"/>
  <c r="S935" i="3"/>
  <c r="S936" i="3"/>
  <c r="S937" i="3"/>
  <c r="S938" i="3"/>
  <c r="S939" i="3"/>
  <c r="S940" i="3"/>
  <c r="S941" i="3"/>
  <c r="S942" i="3"/>
  <c r="S943" i="3"/>
  <c r="S944" i="3"/>
  <c r="S945" i="3"/>
  <c r="S946" i="3"/>
  <c r="S947" i="3"/>
  <c r="S948" i="3"/>
  <c r="S949" i="3"/>
  <c r="S950" i="3"/>
  <c r="S951" i="3"/>
  <c r="S952" i="3"/>
  <c r="S953" i="3"/>
  <c r="S954" i="3"/>
  <c r="S955" i="3"/>
  <c r="S956" i="3"/>
  <c r="S957" i="3"/>
  <c r="S958" i="3"/>
  <c r="S959" i="3"/>
  <c r="S960" i="3"/>
  <c r="S961" i="3"/>
  <c r="S962" i="3"/>
  <c r="S963" i="3"/>
  <c r="S964" i="3"/>
  <c r="S965" i="3"/>
  <c r="S966" i="3"/>
  <c r="S967" i="3"/>
  <c r="S968" i="3"/>
  <c r="S969" i="3"/>
  <c r="S970" i="3"/>
  <c r="S971" i="3"/>
  <c r="S972" i="3"/>
  <c r="S973" i="3"/>
  <c r="S974" i="3"/>
  <c r="S975" i="3"/>
  <c r="S976" i="3"/>
  <c r="S977" i="3"/>
  <c r="S978" i="3"/>
  <c r="S979" i="3"/>
  <c r="S980" i="3"/>
  <c r="S981" i="3"/>
  <c r="S982" i="3"/>
  <c r="S983" i="3"/>
  <c r="S984" i="3"/>
  <c r="S985" i="3"/>
  <c r="S986" i="3"/>
  <c r="S987" i="3"/>
  <c r="S988" i="3"/>
  <c r="S989" i="3"/>
  <c r="S990" i="3"/>
  <c r="S991" i="3"/>
  <c r="S992" i="3"/>
  <c r="S993" i="3"/>
  <c r="S994" i="3"/>
  <c r="S995" i="3"/>
  <c r="S996" i="3"/>
  <c r="S997" i="3"/>
  <c r="S998" i="3"/>
  <c r="S999" i="3"/>
  <c r="S1000" i="3"/>
  <c r="S1001" i="3"/>
  <c r="S2" i="3"/>
  <c r="Q3" i="3"/>
  <c r="Q4" i="3"/>
  <c r="R4" i="3" s="1"/>
  <c r="Q5" i="3"/>
  <c r="R5" i="3" s="1"/>
  <c r="Q6" i="3"/>
  <c r="R6" i="3" s="1"/>
  <c r="Q7" i="3"/>
  <c r="Q8" i="3"/>
  <c r="Q9" i="3"/>
  <c r="R9" i="3" s="1"/>
  <c r="Q10" i="3"/>
  <c r="R10" i="3" s="1"/>
  <c r="Q11" i="3"/>
  <c r="Q12" i="3"/>
  <c r="R12" i="3" s="1"/>
  <c r="Q13" i="3"/>
  <c r="R13" i="3" s="1"/>
  <c r="Q14" i="3"/>
  <c r="R14" i="3" s="1"/>
  <c r="Q15" i="3"/>
  <c r="Q16" i="3"/>
  <c r="Q17" i="3"/>
  <c r="R17" i="3" s="1"/>
  <c r="Q18" i="3"/>
  <c r="R18" i="3" s="1"/>
  <c r="Q19" i="3"/>
  <c r="Q20" i="3"/>
  <c r="R20" i="3" s="1"/>
  <c r="Q21" i="3"/>
  <c r="R21" i="3" s="1"/>
  <c r="Q22" i="3"/>
  <c r="R22" i="3" s="1"/>
  <c r="Q23" i="3"/>
  <c r="Q24" i="3"/>
  <c r="Q25" i="3"/>
  <c r="R25" i="3" s="1"/>
  <c r="Q26" i="3"/>
  <c r="R26" i="3" s="1"/>
  <c r="Q27" i="3"/>
  <c r="Q28" i="3"/>
  <c r="R28" i="3" s="1"/>
  <c r="Q29" i="3"/>
  <c r="R29" i="3" s="1"/>
  <c r="Q30" i="3"/>
  <c r="R30" i="3" s="1"/>
  <c r="Q31" i="3"/>
  <c r="Q32" i="3"/>
  <c r="Q33" i="3"/>
  <c r="R33" i="3" s="1"/>
  <c r="Q34" i="3"/>
  <c r="R34" i="3" s="1"/>
  <c r="Q35" i="3"/>
  <c r="Q36" i="3"/>
  <c r="Q37" i="3"/>
  <c r="R37" i="3" s="1"/>
  <c r="Q38" i="3"/>
  <c r="R38" i="3" s="1"/>
  <c r="Q39" i="3"/>
  <c r="Q40" i="3"/>
  <c r="Q41" i="3"/>
  <c r="R41" i="3" s="1"/>
  <c r="Q42" i="3"/>
  <c r="R42" i="3" s="1"/>
  <c r="Q43" i="3"/>
  <c r="Q44" i="3"/>
  <c r="Q45" i="3"/>
  <c r="R45" i="3" s="1"/>
  <c r="Q46" i="3"/>
  <c r="R46" i="3" s="1"/>
  <c r="Q47" i="3"/>
  <c r="Q48" i="3"/>
  <c r="Q49" i="3"/>
  <c r="R49" i="3" s="1"/>
  <c r="Q50" i="3"/>
  <c r="R50" i="3" s="1"/>
  <c r="Q51" i="3"/>
  <c r="Q52" i="3"/>
  <c r="Q53" i="3"/>
  <c r="R53" i="3" s="1"/>
  <c r="Q54" i="3"/>
  <c r="R54" i="3" s="1"/>
  <c r="Q55" i="3"/>
  <c r="Q56" i="3"/>
  <c r="Q57" i="3"/>
  <c r="R57" i="3" s="1"/>
  <c r="Q58" i="3"/>
  <c r="R58" i="3" s="1"/>
  <c r="Q59" i="3"/>
  <c r="Q60" i="3"/>
  <c r="Q61" i="3"/>
  <c r="R61" i="3" s="1"/>
  <c r="Q62" i="3"/>
  <c r="R62" i="3" s="1"/>
  <c r="Q63" i="3"/>
  <c r="Q64" i="3"/>
  <c r="R64" i="3" s="1"/>
  <c r="Q65" i="3"/>
  <c r="R65" i="3" s="1"/>
  <c r="Q66" i="3"/>
  <c r="R66" i="3" s="1"/>
  <c r="Q67" i="3"/>
  <c r="Q68" i="3"/>
  <c r="Q69" i="3"/>
  <c r="R69" i="3" s="1"/>
  <c r="Q70" i="3"/>
  <c r="R70" i="3" s="1"/>
  <c r="Q71" i="3"/>
  <c r="Q72" i="3"/>
  <c r="R72" i="3" s="1"/>
  <c r="Q73" i="3"/>
  <c r="R73" i="3" s="1"/>
  <c r="Q74" i="3"/>
  <c r="R74" i="3" s="1"/>
  <c r="Q75" i="3"/>
  <c r="Q76" i="3"/>
  <c r="Q77" i="3"/>
  <c r="R77" i="3" s="1"/>
  <c r="Q78" i="3"/>
  <c r="R78" i="3" s="1"/>
  <c r="Q79" i="3"/>
  <c r="Q80" i="3"/>
  <c r="R80" i="3" s="1"/>
  <c r="Q81" i="3"/>
  <c r="R81" i="3" s="1"/>
  <c r="Q82" i="3"/>
  <c r="R82" i="3" s="1"/>
  <c r="Q83" i="3"/>
  <c r="Q84" i="3"/>
  <c r="Q85" i="3"/>
  <c r="R85" i="3" s="1"/>
  <c r="Q86" i="3"/>
  <c r="R86" i="3" s="1"/>
  <c r="Q87" i="3"/>
  <c r="Q88" i="3"/>
  <c r="R88" i="3" s="1"/>
  <c r="Q89" i="3"/>
  <c r="R89" i="3" s="1"/>
  <c r="Q90" i="3"/>
  <c r="R90" i="3" s="1"/>
  <c r="Q91" i="3"/>
  <c r="Q92" i="3"/>
  <c r="Q93" i="3"/>
  <c r="R93" i="3" s="1"/>
  <c r="Q94" i="3"/>
  <c r="R94" i="3" s="1"/>
  <c r="Q95" i="3"/>
  <c r="Q96" i="3"/>
  <c r="Q97" i="3"/>
  <c r="R97" i="3" s="1"/>
  <c r="Q98" i="3"/>
  <c r="R98" i="3" s="1"/>
  <c r="Q99" i="3"/>
  <c r="Q100" i="3"/>
  <c r="Q101" i="3"/>
  <c r="R101" i="3" s="1"/>
  <c r="Q102" i="3"/>
  <c r="R102" i="3" s="1"/>
  <c r="Q103" i="3"/>
  <c r="Q104" i="3"/>
  <c r="Q105" i="3"/>
  <c r="R105" i="3" s="1"/>
  <c r="Q106" i="3"/>
  <c r="R106" i="3" s="1"/>
  <c r="Q107" i="3"/>
  <c r="Q108" i="3"/>
  <c r="Q109" i="3"/>
  <c r="R109" i="3" s="1"/>
  <c r="Q110" i="3"/>
  <c r="R110" i="3" s="1"/>
  <c r="Q111" i="3"/>
  <c r="Q112" i="3"/>
  <c r="Q113" i="3"/>
  <c r="R113" i="3" s="1"/>
  <c r="Q114" i="3"/>
  <c r="R114" i="3" s="1"/>
  <c r="Q115" i="3"/>
  <c r="Q116" i="3"/>
  <c r="Q117" i="3"/>
  <c r="R117" i="3" s="1"/>
  <c r="Q118" i="3"/>
  <c r="R118" i="3" s="1"/>
  <c r="Q119" i="3"/>
  <c r="Q120" i="3"/>
  <c r="Q121" i="3"/>
  <c r="R121" i="3" s="1"/>
  <c r="Q122" i="3"/>
  <c r="R122" i="3" s="1"/>
  <c r="Q123" i="3"/>
  <c r="Q124" i="3"/>
  <c r="Q125" i="3"/>
  <c r="R125" i="3" s="1"/>
  <c r="Q126" i="3"/>
  <c r="R126" i="3" s="1"/>
  <c r="Q127" i="3"/>
  <c r="Q128" i="3"/>
  <c r="Q129" i="3"/>
  <c r="R129" i="3" s="1"/>
  <c r="Q130" i="3"/>
  <c r="R130" i="3" s="1"/>
  <c r="Q131" i="3"/>
  <c r="Q132" i="3"/>
  <c r="R132" i="3" s="1"/>
  <c r="Q133" i="3"/>
  <c r="R133" i="3" s="1"/>
  <c r="Q134" i="3"/>
  <c r="R134" i="3" s="1"/>
  <c r="Q135" i="3"/>
  <c r="Q136" i="3"/>
  <c r="Q137" i="3"/>
  <c r="R137" i="3" s="1"/>
  <c r="Q138" i="3"/>
  <c r="R138" i="3" s="1"/>
  <c r="Q139" i="3"/>
  <c r="Q140" i="3"/>
  <c r="R140" i="3" s="1"/>
  <c r="Q141" i="3"/>
  <c r="R141" i="3" s="1"/>
  <c r="Q142" i="3"/>
  <c r="R142" i="3" s="1"/>
  <c r="Q143" i="3"/>
  <c r="Q144" i="3"/>
  <c r="Q145" i="3"/>
  <c r="R145" i="3" s="1"/>
  <c r="Q146" i="3"/>
  <c r="R146" i="3" s="1"/>
  <c r="Q147" i="3"/>
  <c r="Q148" i="3"/>
  <c r="R148" i="3" s="1"/>
  <c r="Q149" i="3"/>
  <c r="R149" i="3" s="1"/>
  <c r="Q150" i="3"/>
  <c r="R150" i="3" s="1"/>
  <c r="Q151" i="3"/>
  <c r="Q152" i="3"/>
  <c r="Q153" i="3"/>
  <c r="R153" i="3" s="1"/>
  <c r="Q154" i="3"/>
  <c r="R154" i="3" s="1"/>
  <c r="Q155" i="3"/>
  <c r="Q156" i="3"/>
  <c r="R156" i="3" s="1"/>
  <c r="Q157" i="3"/>
  <c r="R157" i="3" s="1"/>
  <c r="Q158" i="3"/>
  <c r="R158" i="3" s="1"/>
  <c r="Q159" i="3"/>
  <c r="Q160" i="3"/>
  <c r="Q161" i="3"/>
  <c r="R161" i="3" s="1"/>
  <c r="Q162" i="3"/>
  <c r="R162" i="3" s="1"/>
  <c r="Q163" i="3"/>
  <c r="Q164" i="3"/>
  <c r="Q165" i="3"/>
  <c r="R165" i="3" s="1"/>
  <c r="Q166" i="3"/>
  <c r="R166" i="3" s="1"/>
  <c r="Q167" i="3"/>
  <c r="Q168" i="3"/>
  <c r="Q169" i="3"/>
  <c r="R169" i="3" s="1"/>
  <c r="Q170" i="3"/>
  <c r="R170" i="3" s="1"/>
  <c r="Q171" i="3"/>
  <c r="Q172" i="3"/>
  <c r="Q173" i="3"/>
  <c r="R173" i="3" s="1"/>
  <c r="Q174" i="3"/>
  <c r="R174" i="3" s="1"/>
  <c r="Q175" i="3"/>
  <c r="Q176" i="3"/>
  <c r="Q177" i="3"/>
  <c r="R177" i="3" s="1"/>
  <c r="Q178" i="3"/>
  <c r="R178" i="3" s="1"/>
  <c r="Q179" i="3"/>
  <c r="Q180" i="3"/>
  <c r="Q181" i="3"/>
  <c r="R181" i="3" s="1"/>
  <c r="Q182" i="3"/>
  <c r="R182" i="3" s="1"/>
  <c r="Q183" i="3"/>
  <c r="Q184" i="3"/>
  <c r="Q185" i="3"/>
  <c r="R185" i="3" s="1"/>
  <c r="Q186" i="3"/>
  <c r="R186" i="3" s="1"/>
  <c r="Q187" i="3"/>
  <c r="Q188" i="3"/>
  <c r="Q189" i="3"/>
  <c r="R189" i="3" s="1"/>
  <c r="Q190" i="3"/>
  <c r="R190" i="3" s="1"/>
  <c r="Q191" i="3"/>
  <c r="Q192" i="3"/>
  <c r="R192" i="3" s="1"/>
  <c r="Q193" i="3"/>
  <c r="R193" i="3" s="1"/>
  <c r="Q194" i="3"/>
  <c r="R194" i="3" s="1"/>
  <c r="Q195" i="3"/>
  <c r="Q196" i="3"/>
  <c r="Q197" i="3"/>
  <c r="R197" i="3" s="1"/>
  <c r="Q198" i="3"/>
  <c r="R198" i="3" s="1"/>
  <c r="Q199" i="3"/>
  <c r="Q200" i="3"/>
  <c r="R200" i="3" s="1"/>
  <c r="Q201" i="3"/>
  <c r="R201" i="3" s="1"/>
  <c r="Q202" i="3"/>
  <c r="R202" i="3" s="1"/>
  <c r="Q203" i="3"/>
  <c r="Q204" i="3"/>
  <c r="Q205" i="3"/>
  <c r="R205" i="3" s="1"/>
  <c r="Q206" i="3"/>
  <c r="R206" i="3" s="1"/>
  <c r="Q207" i="3"/>
  <c r="Q208" i="3"/>
  <c r="R208" i="3" s="1"/>
  <c r="Q209" i="3"/>
  <c r="R209" i="3" s="1"/>
  <c r="Q210" i="3"/>
  <c r="R210" i="3" s="1"/>
  <c r="Q211" i="3"/>
  <c r="Q212" i="3"/>
  <c r="Q213" i="3"/>
  <c r="R213" i="3" s="1"/>
  <c r="Q214" i="3"/>
  <c r="R214" i="3" s="1"/>
  <c r="Q215" i="3"/>
  <c r="Q216" i="3"/>
  <c r="R216" i="3" s="1"/>
  <c r="Q217" i="3"/>
  <c r="R217" i="3" s="1"/>
  <c r="Q218" i="3"/>
  <c r="R218" i="3" s="1"/>
  <c r="Q219" i="3"/>
  <c r="Q220" i="3"/>
  <c r="Q221" i="3"/>
  <c r="R221" i="3" s="1"/>
  <c r="Q222" i="3"/>
  <c r="Q223" i="3"/>
  <c r="Q224" i="3"/>
  <c r="Q225" i="3"/>
  <c r="R225" i="3" s="1"/>
  <c r="Q226" i="3"/>
  <c r="R226" i="3" s="1"/>
  <c r="Q227" i="3"/>
  <c r="Q228" i="3"/>
  <c r="Q229" i="3"/>
  <c r="R229" i="3" s="1"/>
  <c r="Q230" i="3"/>
  <c r="R230" i="3" s="1"/>
  <c r="Q231" i="3"/>
  <c r="Q232" i="3"/>
  <c r="Q233" i="3"/>
  <c r="R233" i="3" s="1"/>
  <c r="Q234" i="3"/>
  <c r="R234" i="3" s="1"/>
  <c r="Q235" i="3"/>
  <c r="Q236" i="3"/>
  <c r="Q237" i="3"/>
  <c r="R237" i="3" s="1"/>
  <c r="Q238" i="3"/>
  <c r="R238" i="3" s="1"/>
  <c r="Q239" i="3"/>
  <c r="Q240" i="3"/>
  <c r="Q241" i="3"/>
  <c r="R241" i="3" s="1"/>
  <c r="Q242" i="3"/>
  <c r="R242" i="3" s="1"/>
  <c r="Q243" i="3"/>
  <c r="Q244" i="3"/>
  <c r="Q245" i="3"/>
  <c r="R245" i="3" s="1"/>
  <c r="Q246" i="3"/>
  <c r="R246" i="3" s="1"/>
  <c r="Q247" i="3"/>
  <c r="Q248" i="3"/>
  <c r="Q249" i="3"/>
  <c r="R249" i="3" s="1"/>
  <c r="Q250" i="3"/>
  <c r="R250" i="3" s="1"/>
  <c r="Q251" i="3"/>
  <c r="Q252" i="3"/>
  <c r="Q253" i="3"/>
  <c r="R253" i="3" s="1"/>
  <c r="Q254" i="3"/>
  <c r="R254" i="3" s="1"/>
  <c r="Q255" i="3"/>
  <c r="Q256" i="3"/>
  <c r="Q257" i="3"/>
  <c r="R257" i="3" s="1"/>
  <c r="Q258" i="3"/>
  <c r="R258" i="3" s="1"/>
  <c r="Q259" i="3"/>
  <c r="Q260" i="3"/>
  <c r="R260" i="3" s="1"/>
  <c r="Q261" i="3"/>
  <c r="R261" i="3" s="1"/>
  <c r="Q262" i="3"/>
  <c r="R262" i="3" s="1"/>
  <c r="Q263" i="3"/>
  <c r="Q264" i="3"/>
  <c r="Q265" i="3"/>
  <c r="R265" i="3" s="1"/>
  <c r="Q266" i="3"/>
  <c r="R266" i="3" s="1"/>
  <c r="Q267" i="3"/>
  <c r="Q268" i="3"/>
  <c r="R268" i="3" s="1"/>
  <c r="Q269" i="3"/>
  <c r="R269" i="3" s="1"/>
  <c r="Q270" i="3"/>
  <c r="R270" i="3" s="1"/>
  <c r="Q271" i="3"/>
  <c r="Q272" i="3"/>
  <c r="Q273" i="3"/>
  <c r="R273" i="3" s="1"/>
  <c r="Q274" i="3"/>
  <c r="R274" i="3" s="1"/>
  <c r="Q275" i="3"/>
  <c r="Q276" i="3"/>
  <c r="R276" i="3" s="1"/>
  <c r="Q277" i="3"/>
  <c r="R277" i="3" s="1"/>
  <c r="Q278" i="3"/>
  <c r="R278" i="3" s="1"/>
  <c r="Q279" i="3"/>
  <c r="Q280" i="3"/>
  <c r="Q281" i="3"/>
  <c r="R281" i="3" s="1"/>
  <c r="Q282" i="3"/>
  <c r="R282" i="3" s="1"/>
  <c r="Q283" i="3"/>
  <c r="Q284" i="3"/>
  <c r="R284" i="3" s="1"/>
  <c r="Q285" i="3"/>
  <c r="R285" i="3" s="1"/>
  <c r="Q286" i="3"/>
  <c r="R286" i="3" s="1"/>
  <c r="Q287" i="3"/>
  <c r="Q288" i="3"/>
  <c r="Q289" i="3"/>
  <c r="R289" i="3" s="1"/>
  <c r="Q290" i="3"/>
  <c r="R290" i="3" s="1"/>
  <c r="Q291" i="3"/>
  <c r="Q292" i="3"/>
  <c r="Q293" i="3"/>
  <c r="R293" i="3" s="1"/>
  <c r="Q294" i="3"/>
  <c r="R294" i="3" s="1"/>
  <c r="Q295" i="3"/>
  <c r="Q296" i="3"/>
  <c r="Q297" i="3"/>
  <c r="R297" i="3" s="1"/>
  <c r="Q298" i="3"/>
  <c r="R298" i="3" s="1"/>
  <c r="Q299" i="3"/>
  <c r="Q300" i="3"/>
  <c r="Q301" i="3"/>
  <c r="R301" i="3" s="1"/>
  <c r="Q302" i="3"/>
  <c r="R302" i="3" s="1"/>
  <c r="Q303" i="3"/>
  <c r="Q304" i="3"/>
  <c r="Q305" i="3"/>
  <c r="R305" i="3" s="1"/>
  <c r="Q306" i="3"/>
  <c r="R306" i="3" s="1"/>
  <c r="Q307" i="3"/>
  <c r="Q308" i="3"/>
  <c r="Q309" i="3"/>
  <c r="R309" i="3" s="1"/>
  <c r="Q310" i="3"/>
  <c r="R310" i="3" s="1"/>
  <c r="Q311" i="3"/>
  <c r="Q312" i="3"/>
  <c r="Q313" i="3"/>
  <c r="R313" i="3" s="1"/>
  <c r="Q314" i="3"/>
  <c r="R314" i="3" s="1"/>
  <c r="Q315" i="3"/>
  <c r="Q316" i="3"/>
  <c r="Q317" i="3"/>
  <c r="R317" i="3" s="1"/>
  <c r="Q318" i="3"/>
  <c r="R318" i="3" s="1"/>
  <c r="Q319" i="3"/>
  <c r="Q320" i="3"/>
  <c r="R320" i="3" s="1"/>
  <c r="Q321" i="3"/>
  <c r="R321" i="3" s="1"/>
  <c r="Q322" i="3"/>
  <c r="R322" i="3" s="1"/>
  <c r="Q323" i="3"/>
  <c r="Q324" i="3"/>
  <c r="Q325" i="3"/>
  <c r="R325" i="3" s="1"/>
  <c r="Q326" i="3"/>
  <c r="R326" i="3" s="1"/>
  <c r="Q327" i="3"/>
  <c r="Q328" i="3"/>
  <c r="R328" i="3" s="1"/>
  <c r="Q329" i="3"/>
  <c r="R329" i="3" s="1"/>
  <c r="Q330" i="3"/>
  <c r="R330" i="3" s="1"/>
  <c r="Q331" i="3"/>
  <c r="Q332" i="3"/>
  <c r="Q333" i="3"/>
  <c r="R333" i="3" s="1"/>
  <c r="Q334" i="3"/>
  <c r="R334" i="3" s="1"/>
  <c r="Q335" i="3"/>
  <c r="Q336" i="3"/>
  <c r="R336" i="3" s="1"/>
  <c r="Q337" i="3"/>
  <c r="R337" i="3" s="1"/>
  <c r="Q338" i="3"/>
  <c r="R338" i="3" s="1"/>
  <c r="Q339" i="3"/>
  <c r="Q340" i="3"/>
  <c r="Q341" i="3"/>
  <c r="R341" i="3" s="1"/>
  <c r="Q342" i="3"/>
  <c r="R342" i="3" s="1"/>
  <c r="Q343" i="3"/>
  <c r="Q344" i="3"/>
  <c r="R344" i="3" s="1"/>
  <c r="Q345" i="3"/>
  <c r="R345" i="3" s="1"/>
  <c r="Q346" i="3"/>
  <c r="R346" i="3" s="1"/>
  <c r="Q347" i="3"/>
  <c r="Q348" i="3"/>
  <c r="Q349" i="3"/>
  <c r="R349" i="3" s="1"/>
  <c r="Q350" i="3"/>
  <c r="R350" i="3" s="1"/>
  <c r="Q351" i="3"/>
  <c r="Q352" i="3"/>
  <c r="R352" i="3" s="1"/>
  <c r="Q353" i="3"/>
  <c r="R353" i="3" s="1"/>
  <c r="Q354" i="3"/>
  <c r="R354" i="3" s="1"/>
  <c r="Q355" i="3"/>
  <c r="Q356" i="3"/>
  <c r="Q357" i="3"/>
  <c r="R357" i="3" s="1"/>
  <c r="Q358" i="3"/>
  <c r="R358" i="3" s="1"/>
  <c r="Q359" i="3"/>
  <c r="Q360" i="3"/>
  <c r="R360" i="3" s="1"/>
  <c r="Q361" i="3"/>
  <c r="R361" i="3" s="1"/>
  <c r="Q362" i="3"/>
  <c r="R362" i="3" s="1"/>
  <c r="Q363" i="3"/>
  <c r="Q364" i="3"/>
  <c r="Q365" i="3"/>
  <c r="R365" i="3" s="1"/>
  <c r="Q366" i="3"/>
  <c r="R366" i="3" s="1"/>
  <c r="Q367" i="3"/>
  <c r="Q368" i="3"/>
  <c r="R368" i="3" s="1"/>
  <c r="Q369" i="3"/>
  <c r="R369" i="3" s="1"/>
  <c r="Q370" i="3"/>
  <c r="R370" i="3" s="1"/>
  <c r="Q371" i="3"/>
  <c r="Q372" i="3"/>
  <c r="Q373" i="3"/>
  <c r="R373" i="3" s="1"/>
  <c r="Q374" i="3"/>
  <c r="R374" i="3" s="1"/>
  <c r="Q375" i="3"/>
  <c r="Q376" i="3"/>
  <c r="R376" i="3" s="1"/>
  <c r="Q377" i="3"/>
  <c r="R377" i="3" s="1"/>
  <c r="Q378" i="3"/>
  <c r="R378" i="3" s="1"/>
  <c r="Q379" i="3"/>
  <c r="Q380" i="3"/>
  <c r="Q381" i="3"/>
  <c r="R381" i="3" s="1"/>
  <c r="Q382" i="3"/>
  <c r="R382" i="3" s="1"/>
  <c r="Q383" i="3"/>
  <c r="Q384" i="3"/>
  <c r="R384" i="3" s="1"/>
  <c r="Q385" i="3"/>
  <c r="R385" i="3" s="1"/>
  <c r="Q386" i="3"/>
  <c r="R386" i="3" s="1"/>
  <c r="Q387" i="3"/>
  <c r="Q388" i="3"/>
  <c r="Q389" i="3"/>
  <c r="R389" i="3" s="1"/>
  <c r="Q390" i="3"/>
  <c r="R390" i="3" s="1"/>
  <c r="Q391" i="3"/>
  <c r="Q392" i="3"/>
  <c r="R392" i="3" s="1"/>
  <c r="Q393" i="3"/>
  <c r="R393" i="3" s="1"/>
  <c r="Q394" i="3"/>
  <c r="R394" i="3" s="1"/>
  <c r="Q395" i="3"/>
  <c r="Q396" i="3"/>
  <c r="Q397" i="3"/>
  <c r="R397" i="3" s="1"/>
  <c r="Q398" i="3"/>
  <c r="R398" i="3" s="1"/>
  <c r="Q399" i="3"/>
  <c r="Q400" i="3"/>
  <c r="R400" i="3" s="1"/>
  <c r="Q401" i="3"/>
  <c r="R401" i="3" s="1"/>
  <c r="Q402" i="3"/>
  <c r="R402" i="3" s="1"/>
  <c r="Q403" i="3"/>
  <c r="Q404" i="3"/>
  <c r="Q405" i="3"/>
  <c r="R405" i="3" s="1"/>
  <c r="Q406" i="3"/>
  <c r="R406" i="3" s="1"/>
  <c r="Q407" i="3"/>
  <c r="Q408" i="3"/>
  <c r="R408" i="3" s="1"/>
  <c r="Q409" i="3"/>
  <c r="R409" i="3" s="1"/>
  <c r="Q410" i="3"/>
  <c r="R410" i="3" s="1"/>
  <c r="Q411" i="3"/>
  <c r="Q412" i="3"/>
  <c r="Q413" i="3"/>
  <c r="R413" i="3" s="1"/>
  <c r="Q414" i="3"/>
  <c r="R414" i="3" s="1"/>
  <c r="Q415" i="3"/>
  <c r="Q416" i="3"/>
  <c r="R416" i="3" s="1"/>
  <c r="Q417" i="3"/>
  <c r="R417" i="3" s="1"/>
  <c r="Q418" i="3"/>
  <c r="R418" i="3" s="1"/>
  <c r="Q419" i="3"/>
  <c r="Q420" i="3"/>
  <c r="Q421" i="3"/>
  <c r="R421" i="3" s="1"/>
  <c r="Q422" i="3"/>
  <c r="R422" i="3" s="1"/>
  <c r="Q423" i="3"/>
  <c r="Q424" i="3"/>
  <c r="R424" i="3" s="1"/>
  <c r="Q425" i="3"/>
  <c r="R425" i="3" s="1"/>
  <c r="Q426" i="3"/>
  <c r="R426" i="3" s="1"/>
  <c r="Q427" i="3"/>
  <c r="Q428" i="3"/>
  <c r="Q429" i="3"/>
  <c r="R429" i="3" s="1"/>
  <c r="Q430" i="3"/>
  <c r="R430" i="3" s="1"/>
  <c r="Q431" i="3"/>
  <c r="Q432" i="3"/>
  <c r="R432" i="3" s="1"/>
  <c r="Q433" i="3"/>
  <c r="R433" i="3" s="1"/>
  <c r="Q434" i="3"/>
  <c r="R434" i="3" s="1"/>
  <c r="Q435" i="3"/>
  <c r="Q436" i="3"/>
  <c r="Q437" i="3"/>
  <c r="R437" i="3" s="1"/>
  <c r="Q438" i="3"/>
  <c r="R438" i="3" s="1"/>
  <c r="Q439" i="3"/>
  <c r="Q440" i="3"/>
  <c r="R440" i="3" s="1"/>
  <c r="Q441" i="3"/>
  <c r="R441" i="3" s="1"/>
  <c r="Q442" i="3"/>
  <c r="R442" i="3" s="1"/>
  <c r="Q443" i="3"/>
  <c r="Q444" i="3"/>
  <c r="Q445" i="3"/>
  <c r="R445" i="3" s="1"/>
  <c r="Q446" i="3"/>
  <c r="R446" i="3" s="1"/>
  <c r="Q447" i="3"/>
  <c r="Q448" i="3"/>
  <c r="R448" i="3" s="1"/>
  <c r="Q449" i="3"/>
  <c r="R449" i="3" s="1"/>
  <c r="Q450" i="3"/>
  <c r="R450" i="3" s="1"/>
  <c r="Q451" i="3"/>
  <c r="Q452" i="3"/>
  <c r="Q453" i="3"/>
  <c r="R453" i="3" s="1"/>
  <c r="Q454" i="3"/>
  <c r="R454" i="3" s="1"/>
  <c r="Q455" i="3"/>
  <c r="Q456" i="3"/>
  <c r="R456" i="3" s="1"/>
  <c r="Q457" i="3"/>
  <c r="R457" i="3" s="1"/>
  <c r="Q458" i="3"/>
  <c r="R458" i="3" s="1"/>
  <c r="Q459" i="3"/>
  <c r="Q460" i="3"/>
  <c r="Q461" i="3"/>
  <c r="R461" i="3" s="1"/>
  <c r="Q462" i="3"/>
  <c r="R462" i="3" s="1"/>
  <c r="Q463" i="3"/>
  <c r="Q464" i="3"/>
  <c r="R464" i="3" s="1"/>
  <c r="Q465" i="3"/>
  <c r="R465" i="3" s="1"/>
  <c r="Q466" i="3"/>
  <c r="R466" i="3" s="1"/>
  <c r="Q467" i="3"/>
  <c r="Q468" i="3"/>
  <c r="Q469" i="3"/>
  <c r="R469" i="3" s="1"/>
  <c r="Q470" i="3"/>
  <c r="R470" i="3" s="1"/>
  <c r="Q471" i="3"/>
  <c r="Q472" i="3"/>
  <c r="R472" i="3" s="1"/>
  <c r="Q473" i="3"/>
  <c r="R473" i="3" s="1"/>
  <c r="Q474" i="3"/>
  <c r="R474" i="3" s="1"/>
  <c r="Q475" i="3"/>
  <c r="Q476" i="3"/>
  <c r="Q477" i="3"/>
  <c r="R477" i="3" s="1"/>
  <c r="Q478" i="3"/>
  <c r="R478" i="3" s="1"/>
  <c r="Q479" i="3"/>
  <c r="Q480" i="3"/>
  <c r="R480" i="3" s="1"/>
  <c r="Q481" i="3"/>
  <c r="R481" i="3" s="1"/>
  <c r="Q482" i="3"/>
  <c r="R482" i="3" s="1"/>
  <c r="Q483" i="3"/>
  <c r="Q484" i="3"/>
  <c r="Q485" i="3"/>
  <c r="R485" i="3" s="1"/>
  <c r="Q486" i="3"/>
  <c r="R486" i="3" s="1"/>
  <c r="Q487" i="3"/>
  <c r="Q488" i="3"/>
  <c r="R488" i="3" s="1"/>
  <c r="Q489" i="3"/>
  <c r="R489" i="3" s="1"/>
  <c r="Q490" i="3"/>
  <c r="R490" i="3" s="1"/>
  <c r="Q491" i="3"/>
  <c r="Q492" i="3"/>
  <c r="Q493" i="3"/>
  <c r="R493" i="3" s="1"/>
  <c r="Q494" i="3"/>
  <c r="R494" i="3" s="1"/>
  <c r="Q495" i="3"/>
  <c r="Q496" i="3"/>
  <c r="R496" i="3" s="1"/>
  <c r="Q497" i="3"/>
  <c r="R497" i="3" s="1"/>
  <c r="Q498" i="3"/>
  <c r="R498" i="3" s="1"/>
  <c r="Q499" i="3"/>
  <c r="Q500" i="3"/>
  <c r="Q501" i="3"/>
  <c r="R501" i="3" s="1"/>
  <c r="Q502" i="3"/>
  <c r="R502" i="3" s="1"/>
  <c r="Q503" i="3"/>
  <c r="Q504" i="3"/>
  <c r="R504" i="3" s="1"/>
  <c r="Q505" i="3"/>
  <c r="R505" i="3" s="1"/>
  <c r="Q506" i="3"/>
  <c r="R506" i="3" s="1"/>
  <c r="Q507" i="3"/>
  <c r="Q508" i="3"/>
  <c r="Q509" i="3"/>
  <c r="R509" i="3" s="1"/>
  <c r="Q510" i="3"/>
  <c r="R510" i="3" s="1"/>
  <c r="Q511" i="3"/>
  <c r="Q512" i="3"/>
  <c r="R512" i="3" s="1"/>
  <c r="Q513" i="3"/>
  <c r="R513" i="3" s="1"/>
  <c r="Q514" i="3"/>
  <c r="R514" i="3" s="1"/>
  <c r="Q515" i="3"/>
  <c r="Q516" i="3"/>
  <c r="Q517" i="3"/>
  <c r="R517" i="3" s="1"/>
  <c r="Q518" i="3"/>
  <c r="R518" i="3" s="1"/>
  <c r="Q519" i="3"/>
  <c r="Q520" i="3"/>
  <c r="R520" i="3" s="1"/>
  <c r="Q521" i="3"/>
  <c r="R521" i="3" s="1"/>
  <c r="Q522" i="3"/>
  <c r="R522" i="3" s="1"/>
  <c r="Q523" i="3"/>
  <c r="Q524" i="3"/>
  <c r="Q525" i="3"/>
  <c r="R525" i="3" s="1"/>
  <c r="Q526" i="3"/>
  <c r="R526" i="3" s="1"/>
  <c r="Q527" i="3"/>
  <c r="Q528" i="3"/>
  <c r="R528" i="3" s="1"/>
  <c r="Q529" i="3"/>
  <c r="R529" i="3" s="1"/>
  <c r="Q530" i="3"/>
  <c r="R530" i="3" s="1"/>
  <c r="Q531" i="3"/>
  <c r="Q532" i="3"/>
  <c r="Q533" i="3"/>
  <c r="R533" i="3" s="1"/>
  <c r="Q534" i="3"/>
  <c r="R534" i="3" s="1"/>
  <c r="Q535" i="3"/>
  <c r="Q536" i="3"/>
  <c r="R536" i="3" s="1"/>
  <c r="Q537" i="3"/>
  <c r="R537" i="3" s="1"/>
  <c r="Q538" i="3"/>
  <c r="R538" i="3" s="1"/>
  <c r="Q539" i="3"/>
  <c r="Q540" i="3"/>
  <c r="Q541" i="3"/>
  <c r="R541" i="3" s="1"/>
  <c r="Q542" i="3"/>
  <c r="R542" i="3" s="1"/>
  <c r="Q543" i="3"/>
  <c r="Q544" i="3"/>
  <c r="R544" i="3" s="1"/>
  <c r="Q545" i="3"/>
  <c r="R545" i="3" s="1"/>
  <c r="Q546" i="3"/>
  <c r="R546" i="3" s="1"/>
  <c r="Q547" i="3"/>
  <c r="Q548" i="3"/>
  <c r="Q549" i="3"/>
  <c r="R549" i="3" s="1"/>
  <c r="Q550" i="3"/>
  <c r="R550" i="3" s="1"/>
  <c r="Q551" i="3"/>
  <c r="Q552" i="3"/>
  <c r="R552" i="3" s="1"/>
  <c r="Q553" i="3"/>
  <c r="R553" i="3" s="1"/>
  <c r="Q554" i="3"/>
  <c r="R554" i="3" s="1"/>
  <c r="Q555" i="3"/>
  <c r="Q556" i="3"/>
  <c r="Q557" i="3"/>
  <c r="R557" i="3" s="1"/>
  <c r="Q558" i="3"/>
  <c r="R558" i="3" s="1"/>
  <c r="Q559" i="3"/>
  <c r="Q560" i="3"/>
  <c r="R560" i="3" s="1"/>
  <c r="Q561" i="3"/>
  <c r="R561" i="3" s="1"/>
  <c r="Q562" i="3"/>
  <c r="R562" i="3" s="1"/>
  <c r="Q563" i="3"/>
  <c r="Q564" i="3"/>
  <c r="Q565" i="3"/>
  <c r="R565" i="3" s="1"/>
  <c r="Q566" i="3"/>
  <c r="R566" i="3" s="1"/>
  <c r="Q567" i="3"/>
  <c r="Q568" i="3"/>
  <c r="R568" i="3" s="1"/>
  <c r="Q569" i="3"/>
  <c r="R569" i="3" s="1"/>
  <c r="Q570" i="3"/>
  <c r="R570" i="3" s="1"/>
  <c r="Q571" i="3"/>
  <c r="Q572" i="3"/>
  <c r="Q573" i="3"/>
  <c r="R573" i="3" s="1"/>
  <c r="Q574" i="3"/>
  <c r="R574" i="3" s="1"/>
  <c r="Q575" i="3"/>
  <c r="Q576" i="3"/>
  <c r="R576" i="3" s="1"/>
  <c r="Q577" i="3"/>
  <c r="R577" i="3" s="1"/>
  <c r="Q578" i="3"/>
  <c r="R578" i="3" s="1"/>
  <c r="Q579" i="3"/>
  <c r="Q580" i="3"/>
  <c r="Q581" i="3"/>
  <c r="R581" i="3" s="1"/>
  <c r="Q582" i="3"/>
  <c r="R582" i="3" s="1"/>
  <c r="Q583" i="3"/>
  <c r="Q584" i="3"/>
  <c r="R584" i="3" s="1"/>
  <c r="Q585" i="3"/>
  <c r="R585" i="3" s="1"/>
  <c r="Q586" i="3"/>
  <c r="R586" i="3" s="1"/>
  <c r="Q587" i="3"/>
  <c r="Q588" i="3"/>
  <c r="Q589" i="3"/>
  <c r="R589" i="3" s="1"/>
  <c r="Q590" i="3"/>
  <c r="R590" i="3" s="1"/>
  <c r="Q591" i="3"/>
  <c r="Q592" i="3"/>
  <c r="R592" i="3" s="1"/>
  <c r="Q593" i="3"/>
  <c r="R593" i="3" s="1"/>
  <c r="Q594" i="3"/>
  <c r="R594" i="3" s="1"/>
  <c r="Q595" i="3"/>
  <c r="Q596" i="3"/>
  <c r="Q597" i="3"/>
  <c r="R597" i="3" s="1"/>
  <c r="Q598" i="3"/>
  <c r="R598" i="3" s="1"/>
  <c r="Q599" i="3"/>
  <c r="Q600" i="3"/>
  <c r="R600" i="3" s="1"/>
  <c r="Q601" i="3"/>
  <c r="R601" i="3" s="1"/>
  <c r="Q602" i="3"/>
  <c r="R602" i="3" s="1"/>
  <c r="Q603" i="3"/>
  <c r="Q604" i="3"/>
  <c r="Q605" i="3"/>
  <c r="R605" i="3" s="1"/>
  <c r="Q606" i="3"/>
  <c r="R606" i="3" s="1"/>
  <c r="Q607" i="3"/>
  <c r="Q608" i="3"/>
  <c r="R608" i="3" s="1"/>
  <c r="Q609" i="3"/>
  <c r="R609" i="3" s="1"/>
  <c r="Q610" i="3"/>
  <c r="R610" i="3" s="1"/>
  <c r="Q611" i="3"/>
  <c r="Q612" i="3"/>
  <c r="Q613" i="3"/>
  <c r="R613" i="3" s="1"/>
  <c r="Q614" i="3"/>
  <c r="R614" i="3" s="1"/>
  <c r="Q615" i="3"/>
  <c r="Q616" i="3"/>
  <c r="Q617" i="3"/>
  <c r="R617" i="3" s="1"/>
  <c r="Q618" i="3"/>
  <c r="R618" i="3" s="1"/>
  <c r="Q619" i="3"/>
  <c r="Q620" i="3"/>
  <c r="R620" i="3" s="1"/>
  <c r="Q621" i="3"/>
  <c r="R621" i="3" s="1"/>
  <c r="Q622" i="3"/>
  <c r="R622" i="3" s="1"/>
  <c r="Q623" i="3"/>
  <c r="Q624" i="3"/>
  <c r="Q625" i="3"/>
  <c r="R625" i="3" s="1"/>
  <c r="Q626" i="3"/>
  <c r="R626" i="3" s="1"/>
  <c r="Q627" i="3"/>
  <c r="Q628" i="3"/>
  <c r="Q629" i="3"/>
  <c r="R629" i="3" s="1"/>
  <c r="Q630" i="3"/>
  <c r="R630" i="3" s="1"/>
  <c r="Q631" i="3"/>
  <c r="Q632" i="3"/>
  <c r="Q633" i="3"/>
  <c r="R633" i="3" s="1"/>
  <c r="Q634" i="3"/>
  <c r="Q635" i="3"/>
  <c r="Q636" i="3"/>
  <c r="Q637" i="3"/>
  <c r="R637" i="3" s="1"/>
  <c r="Q638" i="3"/>
  <c r="Q639" i="3"/>
  <c r="Q640" i="3"/>
  <c r="Q641" i="3"/>
  <c r="R641" i="3" s="1"/>
  <c r="Q642" i="3"/>
  <c r="Q643" i="3"/>
  <c r="Q644" i="3"/>
  <c r="Q645" i="3"/>
  <c r="R645" i="3" s="1"/>
  <c r="Q646" i="3"/>
  <c r="R646" i="3" s="1"/>
  <c r="Q647" i="3"/>
  <c r="Q648" i="3"/>
  <c r="Q649" i="3"/>
  <c r="R649" i="3" s="1"/>
  <c r="Q650" i="3"/>
  <c r="Q651" i="3"/>
  <c r="Q652" i="3"/>
  <c r="Q653" i="3"/>
  <c r="R653" i="3" s="1"/>
  <c r="Q654" i="3"/>
  <c r="Q655" i="3"/>
  <c r="Q656" i="3"/>
  <c r="Q657" i="3"/>
  <c r="R657" i="3" s="1"/>
  <c r="Q658" i="3"/>
  <c r="Q659" i="3"/>
  <c r="Q660" i="3"/>
  <c r="Q661" i="3"/>
  <c r="R661" i="3" s="1"/>
  <c r="Q662" i="3"/>
  <c r="R662" i="3" s="1"/>
  <c r="Q663" i="3"/>
  <c r="Q664" i="3"/>
  <c r="Q665" i="3"/>
  <c r="R665" i="3" s="1"/>
  <c r="Q666" i="3"/>
  <c r="Q667" i="3"/>
  <c r="Q668" i="3"/>
  <c r="Q669" i="3"/>
  <c r="R669" i="3" s="1"/>
  <c r="Q670" i="3"/>
  <c r="Q671" i="3"/>
  <c r="Q672" i="3"/>
  <c r="Q673" i="3"/>
  <c r="R673" i="3" s="1"/>
  <c r="Q674" i="3"/>
  <c r="Q675" i="3"/>
  <c r="Q676" i="3"/>
  <c r="Q677" i="3"/>
  <c r="R677" i="3" s="1"/>
  <c r="Q678" i="3"/>
  <c r="R678" i="3" s="1"/>
  <c r="Q679" i="3"/>
  <c r="Q680" i="3"/>
  <c r="Q681" i="3"/>
  <c r="R681" i="3" s="1"/>
  <c r="Q682" i="3"/>
  <c r="Q683" i="3"/>
  <c r="Q684" i="3"/>
  <c r="Q685" i="3"/>
  <c r="R685" i="3" s="1"/>
  <c r="Q686" i="3"/>
  <c r="Q687" i="3"/>
  <c r="Q688" i="3"/>
  <c r="Q689" i="3"/>
  <c r="R689" i="3" s="1"/>
  <c r="Q690" i="3"/>
  <c r="Q691" i="3"/>
  <c r="Q692" i="3"/>
  <c r="Q693" i="3"/>
  <c r="R693" i="3" s="1"/>
  <c r="Q694" i="3"/>
  <c r="R694" i="3" s="1"/>
  <c r="Q695" i="3"/>
  <c r="Q696" i="3"/>
  <c r="Q697" i="3"/>
  <c r="R697" i="3" s="1"/>
  <c r="Q698" i="3"/>
  <c r="Q699" i="3"/>
  <c r="Q700" i="3"/>
  <c r="Q701" i="3"/>
  <c r="R701" i="3" s="1"/>
  <c r="Q702" i="3"/>
  <c r="Q703" i="3"/>
  <c r="Q704" i="3"/>
  <c r="Q705" i="3"/>
  <c r="R705" i="3" s="1"/>
  <c r="Q706" i="3"/>
  <c r="Q707" i="3"/>
  <c r="Q708" i="3"/>
  <c r="Q709" i="3"/>
  <c r="R709" i="3" s="1"/>
  <c r="Q710" i="3"/>
  <c r="R710" i="3" s="1"/>
  <c r="Q711" i="3"/>
  <c r="Q712" i="3"/>
  <c r="Q713" i="3"/>
  <c r="R713" i="3" s="1"/>
  <c r="Q714" i="3"/>
  <c r="Q715" i="3"/>
  <c r="Q716" i="3"/>
  <c r="Q717" i="3"/>
  <c r="R717" i="3" s="1"/>
  <c r="Q718" i="3"/>
  <c r="Q719" i="3"/>
  <c r="Q720" i="3"/>
  <c r="Q721" i="3"/>
  <c r="R721" i="3" s="1"/>
  <c r="Q722" i="3"/>
  <c r="Q723" i="3"/>
  <c r="Q724" i="3"/>
  <c r="Q725" i="3"/>
  <c r="R725" i="3" s="1"/>
  <c r="Q726" i="3"/>
  <c r="R726" i="3" s="1"/>
  <c r="Q727" i="3"/>
  <c r="Q728" i="3"/>
  <c r="Q729" i="3"/>
  <c r="R729" i="3" s="1"/>
  <c r="Q730" i="3"/>
  <c r="Q731" i="3"/>
  <c r="Q732" i="3"/>
  <c r="Q733" i="3"/>
  <c r="R733" i="3" s="1"/>
  <c r="Q734" i="3"/>
  <c r="Q735" i="3"/>
  <c r="Q736" i="3"/>
  <c r="Q737" i="3"/>
  <c r="R737" i="3" s="1"/>
  <c r="Q738" i="3"/>
  <c r="Q739" i="3"/>
  <c r="Q740" i="3"/>
  <c r="Q741" i="3"/>
  <c r="R741" i="3" s="1"/>
  <c r="Q742" i="3"/>
  <c r="R742" i="3" s="1"/>
  <c r="Q743" i="3"/>
  <c r="Q744" i="3"/>
  <c r="Q745" i="3"/>
  <c r="R745" i="3" s="1"/>
  <c r="Q746" i="3"/>
  <c r="Q747" i="3"/>
  <c r="Q748" i="3"/>
  <c r="Q749" i="3"/>
  <c r="R749" i="3" s="1"/>
  <c r="Q750" i="3"/>
  <c r="Q751" i="3"/>
  <c r="Q752" i="3"/>
  <c r="Q753" i="3"/>
  <c r="R753" i="3" s="1"/>
  <c r="Q754" i="3"/>
  <c r="Q755" i="3"/>
  <c r="Q756" i="3"/>
  <c r="Q757" i="3"/>
  <c r="R757" i="3" s="1"/>
  <c r="Q758" i="3"/>
  <c r="R758" i="3" s="1"/>
  <c r="Q759" i="3"/>
  <c r="Q760" i="3"/>
  <c r="Q761" i="3"/>
  <c r="R761" i="3" s="1"/>
  <c r="Q762" i="3"/>
  <c r="Q763" i="3"/>
  <c r="Q764" i="3"/>
  <c r="Q765" i="3"/>
  <c r="R765" i="3" s="1"/>
  <c r="Q766" i="3"/>
  <c r="Q767" i="3"/>
  <c r="Q768" i="3"/>
  <c r="Q769" i="3"/>
  <c r="R769" i="3" s="1"/>
  <c r="Q770" i="3"/>
  <c r="Q771" i="3"/>
  <c r="Q772" i="3"/>
  <c r="Q773" i="3"/>
  <c r="R773" i="3" s="1"/>
  <c r="Q774" i="3"/>
  <c r="R774" i="3" s="1"/>
  <c r="Q775" i="3"/>
  <c r="Q776" i="3"/>
  <c r="Q777" i="3"/>
  <c r="R777" i="3" s="1"/>
  <c r="Q778" i="3"/>
  <c r="Q779" i="3"/>
  <c r="Q780" i="3"/>
  <c r="Q781" i="3"/>
  <c r="R781" i="3" s="1"/>
  <c r="Q782" i="3"/>
  <c r="Q783" i="3"/>
  <c r="Q784" i="3"/>
  <c r="Q785" i="3"/>
  <c r="R785" i="3" s="1"/>
  <c r="Q786" i="3"/>
  <c r="Q787" i="3"/>
  <c r="Q788" i="3"/>
  <c r="Q789" i="3"/>
  <c r="R789" i="3" s="1"/>
  <c r="Q790" i="3"/>
  <c r="R790" i="3" s="1"/>
  <c r="Q791" i="3"/>
  <c r="Q792" i="3"/>
  <c r="Q793" i="3"/>
  <c r="R793" i="3" s="1"/>
  <c r="Q794" i="3"/>
  <c r="Q795" i="3"/>
  <c r="Q796" i="3"/>
  <c r="Q797" i="3"/>
  <c r="R797" i="3" s="1"/>
  <c r="Q798" i="3"/>
  <c r="Q799" i="3"/>
  <c r="Q800" i="3"/>
  <c r="Q801" i="3"/>
  <c r="R801" i="3" s="1"/>
  <c r="Q802" i="3"/>
  <c r="Q803" i="3"/>
  <c r="Q804" i="3"/>
  <c r="Q805" i="3"/>
  <c r="R805" i="3" s="1"/>
  <c r="Q806" i="3"/>
  <c r="R806" i="3" s="1"/>
  <c r="Q807" i="3"/>
  <c r="Q808" i="3"/>
  <c r="Q809" i="3"/>
  <c r="R809" i="3" s="1"/>
  <c r="Q810" i="3"/>
  <c r="Q811" i="3"/>
  <c r="Q812" i="3"/>
  <c r="Q813" i="3"/>
  <c r="R813" i="3" s="1"/>
  <c r="Q814" i="3"/>
  <c r="Q815" i="3"/>
  <c r="Q816" i="3"/>
  <c r="Q817" i="3"/>
  <c r="R817" i="3" s="1"/>
  <c r="Q818" i="3"/>
  <c r="Q819" i="3"/>
  <c r="Q820" i="3"/>
  <c r="Q821" i="3"/>
  <c r="R821" i="3" s="1"/>
  <c r="Q822" i="3"/>
  <c r="R822" i="3" s="1"/>
  <c r="Q823" i="3"/>
  <c r="Q824" i="3"/>
  <c r="Q825" i="3"/>
  <c r="R825" i="3" s="1"/>
  <c r="Q826" i="3"/>
  <c r="Q827" i="3"/>
  <c r="Q828" i="3"/>
  <c r="Q829" i="3"/>
  <c r="R829" i="3" s="1"/>
  <c r="Q830" i="3"/>
  <c r="Q831" i="3"/>
  <c r="Q832" i="3"/>
  <c r="Q833" i="3"/>
  <c r="R833" i="3" s="1"/>
  <c r="Q834" i="3"/>
  <c r="Q835" i="3"/>
  <c r="Q836" i="3"/>
  <c r="Q837" i="3"/>
  <c r="R837" i="3" s="1"/>
  <c r="Q838" i="3"/>
  <c r="R838" i="3" s="1"/>
  <c r="Q839" i="3"/>
  <c r="Q840" i="3"/>
  <c r="Q841" i="3"/>
  <c r="R841" i="3" s="1"/>
  <c r="Q842" i="3"/>
  <c r="Q843" i="3"/>
  <c r="Q844" i="3"/>
  <c r="Q845" i="3"/>
  <c r="R845" i="3" s="1"/>
  <c r="Q846" i="3"/>
  <c r="Q847" i="3"/>
  <c r="Q848" i="3"/>
  <c r="Q849" i="3"/>
  <c r="R849" i="3" s="1"/>
  <c r="Q850" i="3"/>
  <c r="Q851" i="3"/>
  <c r="Q852" i="3"/>
  <c r="Q853" i="3"/>
  <c r="R853" i="3" s="1"/>
  <c r="Q854" i="3"/>
  <c r="R854" i="3" s="1"/>
  <c r="Q855" i="3"/>
  <c r="Q856" i="3"/>
  <c r="Q857" i="3"/>
  <c r="R857" i="3" s="1"/>
  <c r="Q858" i="3"/>
  <c r="Q859" i="3"/>
  <c r="Q860" i="3"/>
  <c r="Q861" i="3"/>
  <c r="R861" i="3" s="1"/>
  <c r="Q862" i="3"/>
  <c r="Q863" i="3"/>
  <c r="Q864" i="3"/>
  <c r="Q865" i="3"/>
  <c r="R865" i="3" s="1"/>
  <c r="Q866" i="3"/>
  <c r="Q867" i="3"/>
  <c r="Q868" i="3"/>
  <c r="Q869" i="3"/>
  <c r="R869" i="3" s="1"/>
  <c r="Q870" i="3"/>
  <c r="R870" i="3" s="1"/>
  <c r="Q871" i="3"/>
  <c r="Q872" i="3"/>
  <c r="Q873" i="3"/>
  <c r="R873" i="3" s="1"/>
  <c r="Q874" i="3"/>
  <c r="Q875" i="3"/>
  <c r="Q876" i="3"/>
  <c r="Q877" i="3"/>
  <c r="R877" i="3" s="1"/>
  <c r="Q878" i="3"/>
  <c r="Q879" i="3"/>
  <c r="Q880" i="3"/>
  <c r="Q881" i="3"/>
  <c r="R881" i="3" s="1"/>
  <c r="Q882" i="3"/>
  <c r="Q883" i="3"/>
  <c r="Q884" i="3"/>
  <c r="Q885" i="3"/>
  <c r="R885" i="3" s="1"/>
  <c r="Q886" i="3"/>
  <c r="R886" i="3" s="1"/>
  <c r="Q887" i="3"/>
  <c r="Q888" i="3"/>
  <c r="Q889" i="3"/>
  <c r="R889" i="3" s="1"/>
  <c r="Q890" i="3"/>
  <c r="Q891" i="3"/>
  <c r="Q892" i="3"/>
  <c r="Q893" i="3"/>
  <c r="R893" i="3" s="1"/>
  <c r="Q894" i="3"/>
  <c r="Q895" i="3"/>
  <c r="Q896" i="3"/>
  <c r="Q897" i="3"/>
  <c r="R897" i="3" s="1"/>
  <c r="Q898" i="3"/>
  <c r="Q899" i="3"/>
  <c r="Q900" i="3"/>
  <c r="Q901" i="3"/>
  <c r="R901" i="3" s="1"/>
  <c r="Q902" i="3"/>
  <c r="R902" i="3" s="1"/>
  <c r="Q903" i="3"/>
  <c r="Q904" i="3"/>
  <c r="Q905" i="3"/>
  <c r="R905" i="3" s="1"/>
  <c r="Q906" i="3"/>
  <c r="Q907" i="3"/>
  <c r="Q908" i="3"/>
  <c r="Q909" i="3"/>
  <c r="R909" i="3" s="1"/>
  <c r="Q910" i="3"/>
  <c r="Q911" i="3"/>
  <c r="Q912" i="3"/>
  <c r="Q913" i="3"/>
  <c r="R913" i="3" s="1"/>
  <c r="Q914" i="3"/>
  <c r="Q915" i="3"/>
  <c r="Q916" i="3"/>
  <c r="Q917" i="3"/>
  <c r="R917" i="3" s="1"/>
  <c r="Q918" i="3"/>
  <c r="R918" i="3" s="1"/>
  <c r="Q919" i="3"/>
  <c r="Q920" i="3"/>
  <c r="Q921" i="3"/>
  <c r="R921" i="3" s="1"/>
  <c r="Q922" i="3"/>
  <c r="Q923" i="3"/>
  <c r="Q924" i="3"/>
  <c r="Q925" i="3"/>
  <c r="R925" i="3" s="1"/>
  <c r="Q926" i="3"/>
  <c r="Q927" i="3"/>
  <c r="Q928" i="3"/>
  <c r="Q929" i="3"/>
  <c r="R929" i="3" s="1"/>
  <c r="Q930" i="3"/>
  <c r="Q931" i="3"/>
  <c r="Q932" i="3"/>
  <c r="Q933" i="3"/>
  <c r="R933" i="3" s="1"/>
  <c r="Q934" i="3"/>
  <c r="R934" i="3" s="1"/>
  <c r="Q935" i="3"/>
  <c r="Q936" i="3"/>
  <c r="Q937" i="3"/>
  <c r="R937" i="3" s="1"/>
  <c r="Q938" i="3"/>
  <c r="Q939" i="3"/>
  <c r="Q940" i="3"/>
  <c r="Q941" i="3"/>
  <c r="R941" i="3" s="1"/>
  <c r="Q942" i="3"/>
  <c r="Q943" i="3"/>
  <c r="Q944" i="3"/>
  <c r="Q945" i="3"/>
  <c r="R945" i="3" s="1"/>
  <c r="Q946" i="3"/>
  <c r="Q947" i="3"/>
  <c r="Q948" i="3"/>
  <c r="Q949" i="3"/>
  <c r="R949" i="3" s="1"/>
  <c r="Q950" i="3"/>
  <c r="R950" i="3" s="1"/>
  <c r="Q951" i="3"/>
  <c r="Q952" i="3"/>
  <c r="Q953" i="3"/>
  <c r="R953" i="3" s="1"/>
  <c r="Q954" i="3"/>
  <c r="Q955" i="3"/>
  <c r="Q956" i="3"/>
  <c r="Q957" i="3"/>
  <c r="R957" i="3" s="1"/>
  <c r="Q958" i="3"/>
  <c r="Q959" i="3"/>
  <c r="Q960" i="3"/>
  <c r="Q961" i="3"/>
  <c r="R961" i="3" s="1"/>
  <c r="Q962" i="3"/>
  <c r="Q963" i="3"/>
  <c r="Q964" i="3"/>
  <c r="Q965" i="3"/>
  <c r="R965" i="3" s="1"/>
  <c r="Q966" i="3"/>
  <c r="Q967" i="3"/>
  <c r="Q968" i="3"/>
  <c r="Q969" i="3"/>
  <c r="R969" i="3" s="1"/>
  <c r="Q970" i="3"/>
  <c r="Q971" i="3"/>
  <c r="Q972" i="3"/>
  <c r="Q973" i="3"/>
  <c r="R973" i="3" s="1"/>
  <c r="Q974" i="3"/>
  <c r="Q975" i="3"/>
  <c r="Q976" i="3"/>
  <c r="Q977" i="3"/>
  <c r="R977" i="3" s="1"/>
  <c r="Q978" i="3"/>
  <c r="Q979" i="3"/>
  <c r="Q980" i="3"/>
  <c r="Q981" i="3"/>
  <c r="R981" i="3" s="1"/>
  <c r="Q982" i="3"/>
  <c r="Q983" i="3"/>
  <c r="Q984" i="3"/>
  <c r="Q985" i="3"/>
  <c r="R985" i="3" s="1"/>
  <c r="Q986" i="3"/>
  <c r="Q987" i="3"/>
  <c r="Q988" i="3"/>
  <c r="Q989" i="3"/>
  <c r="R989" i="3" s="1"/>
  <c r="Q990" i="3"/>
  <c r="Q991" i="3"/>
  <c r="Q992" i="3"/>
  <c r="Q993" i="3"/>
  <c r="R993" i="3" s="1"/>
  <c r="Q994" i="3"/>
  <c r="Q995" i="3"/>
  <c r="Q996" i="3"/>
  <c r="Q997" i="3"/>
  <c r="R997" i="3" s="1"/>
  <c r="Q998" i="3"/>
  <c r="Q999" i="3"/>
  <c r="Q1000" i="3"/>
  <c r="Q1001" i="3"/>
  <c r="R1001" i="3" s="1"/>
  <c r="R3" i="3"/>
  <c r="R7" i="3"/>
  <c r="R8" i="3"/>
  <c r="R11" i="3"/>
  <c r="R15" i="3"/>
  <c r="R16" i="3"/>
  <c r="R19" i="3"/>
  <c r="R23" i="3"/>
  <c r="R24" i="3"/>
  <c r="R27" i="3"/>
  <c r="R31" i="3"/>
  <c r="R32" i="3"/>
  <c r="R35" i="3"/>
  <c r="R36" i="3"/>
  <c r="R39" i="3"/>
  <c r="R40" i="3"/>
  <c r="R43" i="3"/>
  <c r="R44" i="3"/>
  <c r="R47" i="3"/>
  <c r="R48" i="3"/>
  <c r="R51" i="3"/>
  <c r="R52" i="3"/>
  <c r="R55" i="3"/>
  <c r="R56" i="3"/>
  <c r="R59" i="3"/>
  <c r="R60" i="3"/>
  <c r="R63" i="3"/>
  <c r="R67" i="3"/>
  <c r="R68" i="3"/>
  <c r="R71" i="3"/>
  <c r="R75" i="3"/>
  <c r="R76" i="3"/>
  <c r="R79" i="3"/>
  <c r="R83" i="3"/>
  <c r="R84" i="3"/>
  <c r="R87" i="3"/>
  <c r="R91" i="3"/>
  <c r="R92" i="3"/>
  <c r="R95" i="3"/>
  <c r="R96" i="3"/>
  <c r="R99" i="3"/>
  <c r="R100" i="3"/>
  <c r="R103" i="3"/>
  <c r="R104" i="3"/>
  <c r="R107" i="3"/>
  <c r="R108" i="3"/>
  <c r="R111" i="3"/>
  <c r="R112" i="3"/>
  <c r="R115" i="3"/>
  <c r="R116" i="3"/>
  <c r="R119" i="3"/>
  <c r="R120" i="3"/>
  <c r="R123" i="3"/>
  <c r="R124" i="3"/>
  <c r="R127" i="3"/>
  <c r="R128" i="3"/>
  <c r="R131" i="3"/>
  <c r="R135" i="3"/>
  <c r="R136" i="3"/>
  <c r="R139" i="3"/>
  <c r="R143" i="3"/>
  <c r="R144" i="3"/>
  <c r="R147" i="3"/>
  <c r="R151" i="3"/>
  <c r="R152" i="3"/>
  <c r="R155" i="3"/>
  <c r="R159" i="3"/>
  <c r="R160" i="3"/>
  <c r="R163" i="3"/>
  <c r="R164" i="3"/>
  <c r="R167" i="3"/>
  <c r="R168" i="3"/>
  <c r="R171" i="3"/>
  <c r="R172" i="3"/>
  <c r="R175" i="3"/>
  <c r="R176" i="3"/>
  <c r="R179" i="3"/>
  <c r="R180" i="3"/>
  <c r="R183" i="3"/>
  <c r="R184" i="3"/>
  <c r="R187" i="3"/>
  <c r="R188" i="3"/>
  <c r="R191" i="3"/>
  <c r="R195" i="3"/>
  <c r="R196" i="3"/>
  <c r="R199" i="3"/>
  <c r="R203" i="3"/>
  <c r="R204" i="3"/>
  <c r="R207" i="3"/>
  <c r="R211" i="3"/>
  <c r="R212" i="3"/>
  <c r="R215" i="3"/>
  <c r="R219" i="3"/>
  <c r="R220" i="3"/>
  <c r="R222" i="3"/>
  <c r="R223" i="3"/>
  <c r="R224" i="3"/>
  <c r="R227" i="3"/>
  <c r="R228" i="3"/>
  <c r="R231" i="3"/>
  <c r="R232" i="3"/>
  <c r="R235" i="3"/>
  <c r="R236" i="3"/>
  <c r="R239" i="3"/>
  <c r="R240" i="3"/>
  <c r="R243" i="3"/>
  <c r="R244" i="3"/>
  <c r="R247" i="3"/>
  <c r="R248" i="3"/>
  <c r="R251" i="3"/>
  <c r="R252" i="3"/>
  <c r="R255" i="3"/>
  <c r="R256" i="3"/>
  <c r="R259" i="3"/>
  <c r="R263" i="3"/>
  <c r="R264" i="3"/>
  <c r="R267" i="3"/>
  <c r="R271" i="3"/>
  <c r="R272" i="3"/>
  <c r="R275" i="3"/>
  <c r="R279" i="3"/>
  <c r="R280" i="3"/>
  <c r="R283" i="3"/>
  <c r="R287" i="3"/>
  <c r="R288" i="3"/>
  <c r="R291" i="3"/>
  <c r="R292" i="3"/>
  <c r="R295" i="3"/>
  <c r="R296" i="3"/>
  <c r="R299" i="3"/>
  <c r="R300" i="3"/>
  <c r="R303" i="3"/>
  <c r="R304" i="3"/>
  <c r="R307" i="3"/>
  <c r="R308" i="3"/>
  <c r="R311" i="3"/>
  <c r="R312" i="3"/>
  <c r="R315" i="3"/>
  <c r="R316" i="3"/>
  <c r="R319" i="3"/>
  <c r="R323" i="3"/>
  <c r="R324" i="3"/>
  <c r="R327" i="3"/>
  <c r="R331" i="3"/>
  <c r="R332" i="3"/>
  <c r="R335" i="3"/>
  <c r="R339" i="3"/>
  <c r="R340" i="3"/>
  <c r="R343" i="3"/>
  <c r="R347" i="3"/>
  <c r="R348" i="3"/>
  <c r="R351" i="3"/>
  <c r="R355" i="3"/>
  <c r="R356" i="3"/>
  <c r="R359" i="3"/>
  <c r="R363" i="3"/>
  <c r="R364" i="3"/>
  <c r="R367" i="3"/>
  <c r="R371" i="3"/>
  <c r="R372" i="3"/>
  <c r="R375" i="3"/>
  <c r="R379" i="3"/>
  <c r="R380" i="3"/>
  <c r="R383" i="3"/>
  <c r="R387" i="3"/>
  <c r="R388" i="3"/>
  <c r="R391" i="3"/>
  <c r="R395" i="3"/>
  <c r="R396" i="3"/>
  <c r="R399" i="3"/>
  <c r="R403" i="3"/>
  <c r="R404" i="3"/>
  <c r="R407" i="3"/>
  <c r="R411" i="3"/>
  <c r="R412" i="3"/>
  <c r="R415" i="3"/>
  <c r="R419" i="3"/>
  <c r="R420" i="3"/>
  <c r="R423" i="3"/>
  <c r="R427" i="3"/>
  <c r="R428" i="3"/>
  <c r="R431" i="3"/>
  <c r="R435" i="3"/>
  <c r="R436" i="3"/>
  <c r="R439" i="3"/>
  <c r="R443" i="3"/>
  <c r="R444" i="3"/>
  <c r="R447" i="3"/>
  <c r="R451" i="3"/>
  <c r="R452" i="3"/>
  <c r="R455" i="3"/>
  <c r="R459" i="3"/>
  <c r="R460" i="3"/>
  <c r="R463" i="3"/>
  <c r="R467" i="3"/>
  <c r="R468" i="3"/>
  <c r="R471" i="3"/>
  <c r="R475" i="3"/>
  <c r="R476" i="3"/>
  <c r="R479" i="3"/>
  <c r="R483" i="3"/>
  <c r="R484" i="3"/>
  <c r="R487" i="3"/>
  <c r="R491" i="3"/>
  <c r="R492" i="3"/>
  <c r="R495" i="3"/>
  <c r="R499" i="3"/>
  <c r="R500" i="3"/>
  <c r="R503" i="3"/>
  <c r="R507" i="3"/>
  <c r="R508" i="3"/>
  <c r="R511" i="3"/>
  <c r="R515" i="3"/>
  <c r="R516" i="3"/>
  <c r="R519" i="3"/>
  <c r="R523" i="3"/>
  <c r="R524" i="3"/>
  <c r="R527" i="3"/>
  <c r="R531" i="3"/>
  <c r="R532" i="3"/>
  <c r="R535" i="3"/>
  <c r="R539" i="3"/>
  <c r="R540" i="3"/>
  <c r="R543" i="3"/>
  <c r="R547" i="3"/>
  <c r="R548" i="3"/>
  <c r="R551" i="3"/>
  <c r="R555" i="3"/>
  <c r="R556" i="3"/>
  <c r="R559" i="3"/>
  <c r="R563" i="3"/>
  <c r="R564" i="3"/>
  <c r="R567" i="3"/>
  <c r="R571" i="3"/>
  <c r="R572" i="3"/>
  <c r="R575" i="3"/>
  <c r="R579" i="3"/>
  <c r="R580" i="3"/>
  <c r="R583" i="3"/>
  <c r="R587" i="3"/>
  <c r="R588" i="3"/>
  <c r="R591" i="3"/>
  <c r="R595" i="3"/>
  <c r="R596" i="3"/>
  <c r="R599" i="3"/>
  <c r="R603" i="3"/>
  <c r="R604" i="3"/>
  <c r="R607" i="3"/>
  <c r="R611" i="3"/>
  <c r="R612" i="3"/>
  <c r="R615" i="3"/>
  <c r="R616" i="3"/>
  <c r="R619" i="3"/>
  <c r="R623" i="3"/>
  <c r="R624" i="3"/>
  <c r="R627" i="3"/>
  <c r="R628" i="3"/>
  <c r="R631" i="3"/>
  <c r="R632" i="3"/>
  <c r="R634" i="3"/>
  <c r="R635" i="3"/>
  <c r="R636" i="3"/>
  <c r="R638" i="3"/>
  <c r="R639" i="3"/>
  <c r="R640" i="3"/>
  <c r="R642" i="3"/>
  <c r="R643" i="3"/>
  <c r="R644" i="3"/>
  <c r="R647" i="3"/>
  <c r="R648" i="3"/>
  <c r="R650" i="3"/>
  <c r="R651" i="3"/>
  <c r="R652" i="3"/>
  <c r="R654" i="3"/>
  <c r="R655" i="3"/>
  <c r="R656" i="3"/>
  <c r="R658" i="3"/>
  <c r="R659" i="3"/>
  <c r="R660" i="3"/>
  <c r="R663" i="3"/>
  <c r="R664" i="3"/>
  <c r="R666" i="3"/>
  <c r="R667" i="3"/>
  <c r="R668" i="3"/>
  <c r="R670" i="3"/>
  <c r="R671" i="3"/>
  <c r="R672" i="3"/>
  <c r="R674" i="3"/>
  <c r="R675" i="3"/>
  <c r="R676" i="3"/>
  <c r="R679" i="3"/>
  <c r="R680" i="3"/>
  <c r="R682" i="3"/>
  <c r="R683" i="3"/>
  <c r="R684" i="3"/>
  <c r="R686" i="3"/>
  <c r="R687" i="3"/>
  <c r="R688" i="3"/>
  <c r="R690" i="3"/>
  <c r="R691" i="3"/>
  <c r="R692" i="3"/>
  <c r="R695" i="3"/>
  <c r="R696" i="3"/>
  <c r="R698" i="3"/>
  <c r="R699" i="3"/>
  <c r="R700" i="3"/>
  <c r="R702" i="3"/>
  <c r="R703" i="3"/>
  <c r="R704" i="3"/>
  <c r="R706" i="3"/>
  <c r="R707" i="3"/>
  <c r="R708" i="3"/>
  <c r="R711" i="3"/>
  <c r="R712" i="3"/>
  <c r="R714" i="3"/>
  <c r="R715" i="3"/>
  <c r="R716" i="3"/>
  <c r="R718" i="3"/>
  <c r="R719" i="3"/>
  <c r="R720" i="3"/>
  <c r="R722" i="3"/>
  <c r="R723" i="3"/>
  <c r="R724" i="3"/>
  <c r="R727" i="3"/>
  <c r="R728" i="3"/>
  <c r="R730" i="3"/>
  <c r="R731" i="3"/>
  <c r="R732" i="3"/>
  <c r="R734" i="3"/>
  <c r="R735" i="3"/>
  <c r="R736" i="3"/>
  <c r="R738" i="3"/>
  <c r="R739" i="3"/>
  <c r="R740" i="3"/>
  <c r="R743" i="3"/>
  <c r="R744" i="3"/>
  <c r="R746" i="3"/>
  <c r="R747" i="3"/>
  <c r="R748" i="3"/>
  <c r="R750" i="3"/>
  <c r="R751" i="3"/>
  <c r="R752" i="3"/>
  <c r="R754" i="3"/>
  <c r="R755" i="3"/>
  <c r="R756" i="3"/>
  <c r="R759" i="3"/>
  <c r="R760" i="3"/>
  <c r="R762" i="3"/>
  <c r="R763" i="3"/>
  <c r="R764" i="3"/>
  <c r="R766" i="3"/>
  <c r="R767" i="3"/>
  <c r="R768" i="3"/>
  <c r="R770" i="3"/>
  <c r="R771" i="3"/>
  <c r="R772" i="3"/>
  <c r="R775" i="3"/>
  <c r="R776" i="3"/>
  <c r="R778" i="3"/>
  <c r="R779" i="3"/>
  <c r="R780" i="3"/>
  <c r="R782" i="3"/>
  <c r="R783" i="3"/>
  <c r="R784" i="3"/>
  <c r="R786" i="3"/>
  <c r="R787" i="3"/>
  <c r="R788" i="3"/>
  <c r="R791" i="3"/>
  <c r="R792" i="3"/>
  <c r="R794" i="3"/>
  <c r="R795" i="3"/>
  <c r="R796" i="3"/>
  <c r="R798" i="3"/>
  <c r="R799" i="3"/>
  <c r="R800" i="3"/>
  <c r="R802" i="3"/>
  <c r="R803" i="3"/>
  <c r="R804" i="3"/>
  <c r="R807" i="3"/>
  <c r="R808" i="3"/>
  <c r="R810" i="3"/>
  <c r="R811" i="3"/>
  <c r="R812" i="3"/>
  <c r="R814" i="3"/>
  <c r="R815" i="3"/>
  <c r="R816" i="3"/>
  <c r="R818" i="3"/>
  <c r="R819" i="3"/>
  <c r="R820" i="3"/>
  <c r="R823" i="3"/>
  <c r="R824" i="3"/>
  <c r="R826" i="3"/>
  <c r="R827" i="3"/>
  <c r="R828" i="3"/>
  <c r="R830" i="3"/>
  <c r="R831" i="3"/>
  <c r="R832" i="3"/>
  <c r="R834" i="3"/>
  <c r="R835" i="3"/>
  <c r="R836" i="3"/>
  <c r="R839" i="3"/>
  <c r="R840" i="3"/>
  <c r="R842" i="3"/>
  <c r="R843" i="3"/>
  <c r="R844" i="3"/>
  <c r="R846" i="3"/>
  <c r="R847" i="3"/>
  <c r="R848" i="3"/>
  <c r="R850" i="3"/>
  <c r="R851" i="3"/>
  <c r="R852" i="3"/>
  <c r="R855" i="3"/>
  <c r="R856" i="3"/>
  <c r="R858" i="3"/>
  <c r="R859" i="3"/>
  <c r="R860" i="3"/>
  <c r="R862" i="3"/>
  <c r="R863" i="3"/>
  <c r="R864" i="3"/>
  <c r="R866" i="3"/>
  <c r="R867" i="3"/>
  <c r="R868" i="3"/>
  <c r="R871" i="3"/>
  <c r="R872" i="3"/>
  <c r="R874" i="3"/>
  <c r="R875" i="3"/>
  <c r="R876" i="3"/>
  <c r="R878" i="3"/>
  <c r="R879" i="3"/>
  <c r="R880" i="3"/>
  <c r="R882" i="3"/>
  <c r="R883" i="3"/>
  <c r="R884" i="3"/>
  <c r="R887" i="3"/>
  <c r="R888" i="3"/>
  <c r="R890" i="3"/>
  <c r="R891" i="3"/>
  <c r="R892" i="3"/>
  <c r="R894" i="3"/>
  <c r="R895" i="3"/>
  <c r="R896" i="3"/>
  <c r="R898" i="3"/>
  <c r="R899" i="3"/>
  <c r="R900" i="3"/>
  <c r="R903" i="3"/>
  <c r="R904" i="3"/>
  <c r="R906" i="3"/>
  <c r="R907" i="3"/>
  <c r="R908" i="3"/>
  <c r="R910" i="3"/>
  <c r="R911" i="3"/>
  <c r="R912" i="3"/>
  <c r="R914" i="3"/>
  <c r="R915" i="3"/>
  <c r="R916" i="3"/>
  <c r="R919" i="3"/>
  <c r="R920" i="3"/>
  <c r="R922" i="3"/>
  <c r="R923" i="3"/>
  <c r="R924" i="3"/>
  <c r="R926" i="3"/>
  <c r="R927" i="3"/>
  <c r="R928" i="3"/>
  <c r="R930" i="3"/>
  <c r="R931" i="3"/>
  <c r="R932" i="3"/>
  <c r="R935" i="3"/>
  <c r="R936" i="3"/>
  <c r="R938" i="3"/>
  <c r="R939" i="3"/>
  <c r="R940" i="3"/>
  <c r="R942" i="3"/>
  <c r="R943" i="3"/>
  <c r="R944" i="3"/>
  <c r="R946" i="3"/>
  <c r="R947" i="3"/>
  <c r="R948" i="3"/>
  <c r="R951" i="3"/>
  <c r="R952" i="3"/>
  <c r="R954" i="3"/>
  <c r="R955" i="3"/>
  <c r="R956" i="3"/>
  <c r="R958" i="3"/>
  <c r="R959" i="3"/>
  <c r="R960" i="3"/>
  <c r="R962" i="3"/>
  <c r="R963" i="3"/>
  <c r="R964" i="3"/>
  <c r="R966" i="3"/>
  <c r="R967" i="3"/>
  <c r="R968" i="3"/>
  <c r="R970" i="3"/>
  <c r="R971" i="3"/>
  <c r="R972" i="3"/>
  <c r="R974" i="3"/>
  <c r="R975" i="3"/>
  <c r="R976" i="3"/>
  <c r="R978" i="3"/>
  <c r="R979" i="3"/>
  <c r="R980" i="3"/>
  <c r="R982" i="3"/>
  <c r="R983" i="3"/>
  <c r="R984" i="3"/>
  <c r="R986" i="3"/>
  <c r="R987" i="3"/>
  <c r="R988" i="3"/>
  <c r="R990" i="3"/>
  <c r="R991" i="3"/>
  <c r="R992" i="3"/>
  <c r="R994" i="3"/>
  <c r="R995" i="3"/>
  <c r="R996" i="3"/>
  <c r="R998" i="3"/>
  <c r="R999" i="3"/>
  <c r="R1000" i="3"/>
  <c r="Q2" i="3"/>
  <c r="R2" i="3" s="1"/>
  <c r="P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2" i="3"/>
  <c r="P303" i="3"/>
  <c r="P304" i="3"/>
  <c r="P305" i="3"/>
  <c r="P306" i="3"/>
  <c r="P307" i="3"/>
  <c r="P308" i="3"/>
  <c r="P309" i="3"/>
  <c r="P310" i="3"/>
  <c r="P311" i="3"/>
  <c r="P312" i="3"/>
  <c r="P313" i="3"/>
  <c r="P314" i="3"/>
  <c r="P315" i="3"/>
  <c r="P316" i="3"/>
  <c r="P317" i="3"/>
  <c r="P318" i="3"/>
  <c r="P319" i="3"/>
  <c r="P320" i="3"/>
  <c r="P321" i="3"/>
  <c r="P322" i="3"/>
  <c r="P323" i="3"/>
  <c r="P324" i="3"/>
  <c r="P325" i="3"/>
  <c r="P326" i="3"/>
  <c r="P327" i="3"/>
  <c r="P328" i="3"/>
  <c r="P329" i="3"/>
  <c r="P330" i="3"/>
  <c r="P331" i="3"/>
  <c r="P332" i="3"/>
  <c r="P333" i="3"/>
  <c r="P334" i="3"/>
  <c r="P335" i="3"/>
  <c r="P336" i="3"/>
  <c r="P337" i="3"/>
  <c r="P338" i="3"/>
  <c r="P339" i="3"/>
  <c r="P340" i="3"/>
  <c r="P341" i="3"/>
  <c r="P342" i="3"/>
  <c r="P343" i="3"/>
  <c r="P344" i="3"/>
  <c r="P345" i="3"/>
  <c r="P346" i="3"/>
  <c r="P347" i="3"/>
  <c r="P348" i="3"/>
  <c r="P349" i="3"/>
  <c r="P350" i="3"/>
  <c r="P351" i="3"/>
  <c r="P352" i="3"/>
  <c r="P353" i="3"/>
  <c r="P354" i="3"/>
  <c r="P355" i="3"/>
  <c r="P356" i="3"/>
  <c r="P357" i="3"/>
  <c r="P358" i="3"/>
  <c r="P359" i="3"/>
  <c r="P360" i="3"/>
  <c r="P361" i="3"/>
  <c r="P362" i="3"/>
  <c r="P363" i="3"/>
  <c r="P364" i="3"/>
  <c r="P365" i="3"/>
  <c r="P366" i="3"/>
  <c r="P367" i="3"/>
  <c r="P368" i="3"/>
  <c r="P369" i="3"/>
  <c r="P370" i="3"/>
  <c r="P371" i="3"/>
  <c r="P372" i="3"/>
  <c r="P373" i="3"/>
  <c r="P374" i="3"/>
  <c r="P375" i="3"/>
  <c r="P376" i="3"/>
  <c r="P377" i="3"/>
  <c r="P378" i="3"/>
  <c r="P379" i="3"/>
  <c r="P380" i="3"/>
  <c r="P381" i="3"/>
  <c r="P382" i="3"/>
  <c r="P383" i="3"/>
  <c r="P384" i="3"/>
  <c r="P385" i="3"/>
  <c r="P386" i="3"/>
  <c r="P387" i="3"/>
  <c r="P388" i="3"/>
  <c r="P389" i="3"/>
  <c r="P390" i="3"/>
  <c r="P391" i="3"/>
  <c r="P392" i="3"/>
  <c r="P393" i="3"/>
  <c r="P394" i="3"/>
  <c r="P395" i="3"/>
  <c r="P396" i="3"/>
  <c r="P397" i="3"/>
  <c r="P398" i="3"/>
  <c r="P399" i="3"/>
  <c r="P400" i="3"/>
  <c r="P401" i="3"/>
  <c r="P402" i="3"/>
  <c r="P403" i="3"/>
  <c r="P404" i="3"/>
  <c r="P405" i="3"/>
  <c r="P406" i="3"/>
  <c r="P407" i="3"/>
  <c r="P408" i="3"/>
  <c r="P409" i="3"/>
  <c r="P410" i="3"/>
  <c r="P411" i="3"/>
  <c r="P412" i="3"/>
  <c r="P413" i="3"/>
  <c r="P414" i="3"/>
  <c r="P415" i="3"/>
  <c r="P416" i="3"/>
  <c r="P417" i="3"/>
  <c r="P418" i="3"/>
  <c r="P419" i="3"/>
  <c r="P420" i="3"/>
  <c r="P421" i="3"/>
  <c r="P422" i="3"/>
  <c r="P423" i="3"/>
  <c r="P424" i="3"/>
  <c r="P425" i="3"/>
  <c r="P426" i="3"/>
  <c r="P427" i="3"/>
  <c r="P428" i="3"/>
  <c r="P429" i="3"/>
  <c r="P430" i="3"/>
  <c r="P431" i="3"/>
  <c r="P432" i="3"/>
  <c r="P433" i="3"/>
  <c r="P434" i="3"/>
  <c r="P435" i="3"/>
  <c r="P436" i="3"/>
  <c r="P437" i="3"/>
  <c r="P438" i="3"/>
  <c r="P439" i="3"/>
  <c r="P440" i="3"/>
  <c r="P441" i="3"/>
  <c r="P442" i="3"/>
  <c r="P443" i="3"/>
  <c r="P444" i="3"/>
  <c r="P445" i="3"/>
  <c r="P446" i="3"/>
  <c r="P447" i="3"/>
  <c r="P448" i="3"/>
  <c r="P449" i="3"/>
  <c r="P450" i="3"/>
  <c r="P451" i="3"/>
  <c r="P452" i="3"/>
  <c r="P453" i="3"/>
  <c r="P454" i="3"/>
  <c r="P455" i="3"/>
  <c r="P456" i="3"/>
  <c r="P457" i="3"/>
  <c r="P458" i="3"/>
  <c r="P459" i="3"/>
  <c r="P460" i="3"/>
  <c r="P461" i="3"/>
  <c r="P462" i="3"/>
  <c r="P463" i="3"/>
  <c r="P464" i="3"/>
  <c r="P465" i="3"/>
  <c r="P466" i="3"/>
  <c r="P467" i="3"/>
  <c r="P468" i="3"/>
  <c r="P469" i="3"/>
  <c r="P470" i="3"/>
  <c r="P471" i="3"/>
  <c r="P472" i="3"/>
  <c r="P473" i="3"/>
  <c r="P474" i="3"/>
  <c r="P475" i="3"/>
  <c r="P476" i="3"/>
  <c r="P477" i="3"/>
  <c r="P478" i="3"/>
  <c r="P479" i="3"/>
  <c r="P480" i="3"/>
  <c r="P481" i="3"/>
  <c r="P482" i="3"/>
  <c r="P483" i="3"/>
  <c r="P484" i="3"/>
  <c r="P485" i="3"/>
  <c r="P486" i="3"/>
  <c r="P487" i="3"/>
  <c r="P488" i="3"/>
  <c r="P489" i="3"/>
  <c r="P490" i="3"/>
  <c r="P491" i="3"/>
  <c r="P492" i="3"/>
  <c r="P493" i="3"/>
  <c r="P494" i="3"/>
  <c r="P495" i="3"/>
  <c r="P496" i="3"/>
  <c r="P497" i="3"/>
  <c r="P498" i="3"/>
  <c r="P499" i="3"/>
  <c r="P500" i="3"/>
  <c r="P501" i="3"/>
  <c r="P502" i="3"/>
  <c r="P503" i="3"/>
  <c r="P504" i="3"/>
  <c r="P505" i="3"/>
  <c r="P506" i="3"/>
  <c r="P507" i="3"/>
  <c r="P508" i="3"/>
  <c r="P509" i="3"/>
  <c r="P510" i="3"/>
  <c r="P511" i="3"/>
  <c r="P512" i="3"/>
  <c r="P513" i="3"/>
  <c r="P514" i="3"/>
  <c r="P515" i="3"/>
  <c r="P516" i="3"/>
  <c r="P517" i="3"/>
  <c r="P518" i="3"/>
  <c r="P519" i="3"/>
  <c r="P520" i="3"/>
  <c r="P521" i="3"/>
  <c r="P522" i="3"/>
  <c r="P523" i="3"/>
  <c r="P524" i="3"/>
  <c r="P525" i="3"/>
  <c r="P526" i="3"/>
  <c r="P527" i="3"/>
  <c r="P528" i="3"/>
  <c r="P529" i="3"/>
  <c r="P530" i="3"/>
  <c r="P531" i="3"/>
  <c r="P532" i="3"/>
  <c r="P533" i="3"/>
  <c r="P534" i="3"/>
  <c r="P535" i="3"/>
  <c r="P536" i="3"/>
  <c r="P537" i="3"/>
  <c r="P538" i="3"/>
  <c r="P539" i="3"/>
  <c r="P540" i="3"/>
  <c r="P541" i="3"/>
  <c r="P542" i="3"/>
  <c r="P543" i="3"/>
  <c r="P544" i="3"/>
  <c r="P545" i="3"/>
  <c r="P546" i="3"/>
  <c r="P547" i="3"/>
  <c r="P548" i="3"/>
  <c r="P549" i="3"/>
  <c r="P550" i="3"/>
  <c r="P551" i="3"/>
  <c r="P552" i="3"/>
  <c r="P553" i="3"/>
  <c r="P554" i="3"/>
  <c r="P555" i="3"/>
  <c r="P556" i="3"/>
  <c r="P557" i="3"/>
  <c r="P558" i="3"/>
  <c r="P559" i="3"/>
  <c r="P560" i="3"/>
  <c r="P561" i="3"/>
  <c r="P562" i="3"/>
  <c r="P563" i="3"/>
  <c r="P564" i="3"/>
  <c r="P565" i="3"/>
  <c r="P566" i="3"/>
  <c r="P567" i="3"/>
  <c r="P568" i="3"/>
  <c r="P569" i="3"/>
  <c r="P570" i="3"/>
  <c r="P571" i="3"/>
  <c r="P572" i="3"/>
  <c r="P573" i="3"/>
  <c r="P574" i="3"/>
  <c r="P575" i="3"/>
  <c r="P576" i="3"/>
  <c r="P577" i="3"/>
  <c r="P578" i="3"/>
  <c r="P579" i="3"/>
  <c r="P580" i="3"/>
  <c r="P581" i="3"/>
  <c r="P582" i="3"/>
  <c r="P583" i="3"/>
  <c r="P584" i="3"/>
  <c r="P585" i="3"/>
  <c r="P586" i="3"/>
  <c r="P587" i="3"/>
  <c r="P588" i="3"/>
  <c r="P589" i="3"/>
  <c r="P590" i="3"/>
  <c r="P591" i="3"/>
  <c r="P592" i="3"/>
  <c r="P593" i="3"/>
  <c r="P594" i="3"/>
  <c r="P595" i="3"/>
  <c r="P596" i="3"/>
  <c r="P597" i="3"/>
  <c r="P598" i="3"/>
  <c r="P599" i="3"/>
  <c r="P600" i="3"/>
  <c r="P601" i="3"/>
  <c r="P602" i="3"/>
  <c r="P603" i="3"/>
  <c r="P604" i="3"/>
  <c r="P605" i="3"/>
  <c r="P606" i="3"/>
  <c r="P607" i="3"/>
  <c r="P608" i="3"/>
  <c r="P609" i="3"/>
  <c r="P610" i="3"/>
  <c r="P611" i="3"/>
  <c r="P612" i="3"/>
  <c r="P613" i="3"/>
  <c r="P614" i="3"/>
  <c r="P615" i="3"/>
  <c r="P616" i="3"/>
  <c r="P617" i="3"/>
  <c r="P618" i="3"/>
  <c r="P619" i="3"/>
  <c r="P620" i="3"/>
  <c r="P621" i="3"/>
  <c r="P622" i="3"/>
  <c r="P623" i="3"/>
  <c r="P624" i="3"/>
  <c r="P625" i="3"/>
  <c r="P626" i="3"/>
  <c r="P627" i="3"/>
  <c r="P628" i="3"/>
  <c r="P629" i="3"/>
  <c r="P630" i="3"/>
  <c r="P631" i="3"/>
  <c r="P632" i="3"/>
  <c r="P633" i="3"/>
  <c r="P634" i="3"/>
  <c r="P635" i="3"/>
  <c r="P636" i="3"/>
  <c r="P637" i="3"/>
  <c r="P638" i="3"/>
  <c r="P639" i="3"/>
  <c r="P640" i="3"/>
  <c r="P641" i="3"/>
  <c r="P642" i="3"/>
  <c r="P643" i="3"/>
  <c r="P644" i="3"/>
  <c r="P645" i="3"/>
  <c r="P646" i="3"/>
  <c r="P647" i="3"/>
  <c r="P648" i="3"/>
  <c r="P649" i="3"/>
  <c r="P650" i="3"/>
  <c r="P651" i="3"/>
  <c r="P652" i="3"/>
  <c r="P653" i="3"/>
  <c r="P654" i="3"/>
  <c r="P655" i="3"/>
  <c r="P656" i="3"/>
  <c r="P657" i="3"/>
  <c r="P658" i="3"/>
  <c r="P659" i="3"/>
  <c r="P660" i="3"/>
  <c r="P661" i="3"/>
  <c r="P662" i="3"/>
  <c r="P663" i="3"/>
  <c r="P664" i="3"/>
  <c r="P665" i="3"/>
  <c r="P666" i="3"/>
  <c r="P667" i="3"/>
  <c r="P668" i="3"/>
  <c r="P669" i="3"/>
  <c r="P670" i="3"/>
  <c r="P671" i="3"/>
  <c r="P672" i="3"/>
  <c r="P673" i="3"/>
  <c r="P674" i="3"/>
  <c r="P675" i="3"/>
  <c r="P676" i="3"/>
  <c r="P677" i="3"/>
  <c r="P678" i="3"/>
  <c r="P679" i="3"/>
  <c r="P680" i="3"/>
  <c r="P681" i="3"/>
  <c r="P682" i="3"/>
  <c r="P683" i="3"/>
  <c r="P684" i="3"/>
  <c r="P685" i="3"/>
  <c r="P686" i="3"/>
  <c r="P687" i="3"/>
  <c r="P688" i="3"/>
  <c r="P689" i="3"/>
  <c r="P690" i="3"/>
  <c r="P691" i="3"/>
  <c r="P692" i="3"/>
  <c r="P693" i="3"/>
  <c r="P694" i="3"/>
  <c r="P695" i="3"/>
  <c r="P696" i="3"/>
  <c r="P697" i="3"/>
  <c r="P698" i="3"/>
  <c r="P699" i="3"/>
  <c r="P700" i="3"/>
  <c r="P701" i="3"/>
  <c r="P702" i="3"/>
  <c r="P703" i="3"/>
  <c r="P704" i="3"/>
  <c r="P705" i="3"/>
  <c r="P706" i="3"/>
  <c r="P707" i="3"/>
  <c r="P708" i="3"/>
  <c r="P709" i="3"/>
  <c r="P710" i="3"/>
  <c r="P711" i="3"/>
  <c r="P712" i="3"/>
  <c r="P713" i="3"/>
  <c r="P714" i="3"/>
  <c r="P715" i="3"/>
  <c r="P716" i="3"/>
  <c r="P717" i="3"/>
  <c r="P718" i="3"/>
  <c r="P719" i="3"/>
  <c r="P720" i="3"/>
  <c r="P721" i="3"/>
  <c r="P722" i="3"/>
  <c r="P723" i="3"/>
  <c r="P724" i="3"/>
  <c r="P725" i="3"/>
  <c r="P726" i="3"/>
  <c r="P727" i="3"/>
  <c r="P728" i="3"/>
  <c r="P729" i="3"/>
  <c r="P730" i="3"/>
  <c r="P731" i="3"/>
  <c r="P732" i="3"/>
  <c r="P733" i="3"/>
  <c r="P734" i="3"/>
  <c r="P735" i="3"/>
  <c r="P736" i="3"/>
  <c r="P737" i="3"/>
  <c r="P738" i="3"/>
  <c r="P739" i="3"/>
  <c r="P740" i="3"/>
  <c r="P741" i="3"/>
  <c r="P742" i="3"/>
  <c r="P743" i="3"/>
  <c r="P744" i="3"/>
  <c r="P745" i="3"/>
  <c r="P746" i="3"/>
  <c r="P747" i="3"/>
  <c r="P748" i="3"/>
  <c r="P749" i="3"/>
  <c r="P750" i="3"/>
  <c r="P751" i="3"/>
  <c r="P752" i="3"/>
  <c r="P753" i="3"/>
  <c r="P754" i="3"/>
  <c r="P755" i="3"/>
  <c r="P756" i="3"/>
  <c r="P757" i="3"/>
  <c r="P758" i="3"/>
  <c r="P759" i="3"/>
  <c r="P760" i="3"/>
  <c r="P761" i="3"/>
  <c r="P762" i="3"/>
  <c r="P763" i="3"/>
  <c r="P764" i="3"/>
  <c r="P765" i="3"/>
  <c r="P766" i="3"/>
  <c r="P767" i="3"/>
  <c r="P768" i="3"/>
  <c r="P769" i="3"/>
  <c r="P770" i="3"/>
  <c r="P771" i="3"/>
  <c r="P772" i="3"/>
  <c r="P773" i="3"/>
  <c r="P774" i="3"/>
  <c r="P775" i="3"/>
  <c r="P776" i="3"/>
  <c r="P777" i="3"/>
  <c r="P778" i="3"/>
  <c r="P779" i="3"/>
  <c r="P780" i="3"/>
  <c r="P781" i="3"/>
  <c r="P782" i="3"/>
  <c r="P783" i="3"/>
  <c r="P784" i="3"/>
  <c r="P785" i="3"/>
  <c r="P786" i="3"/>
  <c r="P787" i="3"/>
  <c r="P788" i="3"/>
  <c r="P789" i="3"/>
  <c r="P790" i="3"/>
  <c r="P791" i="3"/>
  <c r="P792" i="3"/>
  <c r="P793" i="3"/>
  <c r="P794" i="3"/>
  <c r="P795" i="3"/>
  <c r="P796" i="3"/>
  <c r="P797" i="3"/>
  <c r="P798" i="3"/>
  <c r="P799" i="3"/>
  <c r="P800" i="3"/>
  <c r="P801" i="3"/>
  <c r="P802" i="3"/>
  <c r="P803" i="3"/>
  <c r="P804" i="3"/>
  <c r="P805" i="3"/>
  <c r="P806" i="3"/>
  <c r="P807" i="3"/>
  <c r="P808" i="3"/>
  <c r="P809" i="3"/>
  <c r="P810" i="3"/>
  <c r="P811" i="3"/>
  <c r="P812" i="3"/>
  <c r="P813" i="3"/>
  <c r="P814" i="3"/>
  <c r="P815" i="3"/>
  <c r="P816" i="3"/>
  <c r="P817" i="3"/>
  <c r="P818" i="3"/>
  <c r="P819" i="3"/>
  <c r="P820" i="3"/>
  <c r="P821" i="3"/>
  <c r="P822" i="3"/>
  <c r="P823" i="3"/>
  <c r="P824" i="3"/>
  <c r="P825" i="3"/>
  <c r="P826" i="3"/>
  <c r="P827" i="3"/>
  <c r="P828" i="3"/>
  <c r="P829" i="3"/>
  <c r="P830" i="3"/>
  <c r="P831" i="3"/>
  <c r="P832" i="3"/>
  <c r="P833" i="3"/>
  <c r="P834" i="3"/>
  <c r="P835" i="3"/>
  <c r="P836" i="3"/>
  <c r="P837" i="3"/>
  <c r="P838" i="3"/>
  <c r="P839" i="3"/>
  <c r="P840" i="3"/>
  <c r="P841" i="3"/>
  <c r="P842" i="3"/>
  <c r="P843" i="3"/>
  <c r="P844" i="3"/>
  <c r="P845" i="3"/>
  <c r="P846" i="3"/>
  <c r="P847" i="3"/>
  <c r="P848" i="3"/>
  <c r="P849" i="3"/>
  <c r="P850" i="3"/>
  <c r="P851" i="3"/>
  <c r="P852" i="3"/>
  <c r="P853" i="3"/>
  <c r="P854" i="3"/>
  <c r="P855" i="3"/>
  <c r="P856" i="3"/>
  <c r="P857" i="3"/>
  <c r="P858" i="3"/>
  <c r="P859" i="3"/>
  <c r="P860" i="3"/>
  <c r="P861" i="3"/>
  <c r="P862" i="3"/>
  <c r="P863" i="3"/>
  <c r="P864" i="3"/>
  <c r="P865" i="3"/>
  <c r="P866" i="3"/>
  <c r="P867" i="3"/>
  <c r="P868" i="3"/>
  <c r="P869" i="3"/>
  <c r="P870" i="3"/>
  <c r="P871" i="3"/>
  <c r="P872" i="3"/>
  <c r="P873" i="3"/>
  <c r="P874" i="3"/>
  <c r="P875" i="3"/>
  <c r="P876" i="3"/>
  <c r="P877" i="3"/>
  <c r="P878" i="3"/>
  <c r="P879" i="3"/>
  <c r="P880" i="3"/>
  <c r="P881" i="3"/>
  <c r="P882" i="3"/>
  <c r="P883" i="3"/>
  <c r="P884" i="3"/>
  <c r="P885" i="3"/>
  <c r="P886" i="3"/>
  <c r="P887" i="3"/>
  <c r="P888" i="3"/>
  <c r="P889" i="3"/>
  <c r="P890" i="3"/>
  <c r="P891" i="3"/>
  <c r="P892" i="3"/>
  <c r="P893" i="3"/>
  <c r="P894" i="3"/>
  <c r="P895" i="3"/>
  <c r="P896" i="3"/>
  <c r="P897" i="3"/>
  <c r="P898" i="3"/>
  <c r="P899" i="3"/>
  <c r="P900" i="3"/>
  <c r="P901" i="3"/>
  <c r="P902" i="3"/>
  <c r="P903" i="3"/>
  <c r="P904" i="3"/>
  <c r="P905" i="3"/>
  <c r="P906" i="3"/>
  <c r="P907" i="3"/>
  <c r="P908" i="3"/>
  <c r="P909" i="3"/>
  <c r="P910" i="3"/>
  <c r="P911" i="3"/>
  <c r="P912" i="3"/>
  <c r="P913" i="3"/>
  <c r="P914" i="3"/>
  <c r="P915" i="3"/>
  <c r="P916" i="3"/>
  <c r="P917" i="3"/>
  <c r="P918" i="3"/>
  <c r="P919" i="3"/>
  <c r="P920" i="3"/>
  <c r="P921" i="3"/>
  <c r="P922" i="3"/>
  <c r="P923" i="3"/>
  <c r="P924" i="3"/>
  <c r="P925" i="3"/>
  <c r="P926" i="3"/>
  <c r="P927" i="3"/>
  <c r="P928" i="3"/>
  <c r="P929" i="3"/>
  <c r="P930" i="3"/>
  <c r="P931" i="3"/>
  <c r="P932" i="3"/>
  <c r="P933" i="3"/>
  <c r="P934" i="3"/>
  <c r="P935" i="3"/>
  <c r="P936" i="3"/>
  <c r="P937" i="3"/>
  <c r="P938" i="3"/>
  <c r="P939" i="3"/>
  <c r="P940" i="3"/>
  <c r="P941" i="3"/>
  <c r="P942" i="3"/>
  <c r="P943" i="3"/>
  <c r="P944" i="3"/>
  <c r="P945" i="3"/>
  <c r="P946" i="3"/>
  <c r="P947" i="3"/>
  <c r="P948" i="3"/>
  <c r="P949" i="3"/>
  <c r="P950" i="3"/>
  <c r="P951" i="3"/>
  <c r="P952" i="3"/>
  <c r="P953" i="3"/>
  <c r="P954" i="3"/>
  <c r="P955" i="3"/>
  <c r="P956" i="3"/>
  <c r="P957" i="3"/>
  <c r="P958" i="3"/>
  <c r="P959" i="3"/>
  <c r="P960" i="3"/>
  <c r="P961" i="3"/>
  <c r="P962" i="3"/>
  <c r="P963" i="3"/>
  <c r="P964" i="3"/>
  <c r="P965" i="3"/>
  <c r="P966" i="3"/>
  <c r="P967" i="3"/>
  <c r="P968" i="3"/>
  <c r="P969" i="3"/>
  <c r="P970" i="3"/>
  <c r="P971" i="3"/>
  <c r="P972" i="3"/>
  <c r="P973" i="3"/>
  <c r="P974" i="3"/>
  <c r="P975" i="3"/>
  <c r="P976" i="3"/>
  <c r="P977" i="3"/>
  <c r="P978" i="3"/>
  <c r="P979" i="3"/>
  <c r="P980" i="3"/>
  <c r="P981" i="3"/>
  <c r="P982" i="3"/>
  <c r="P983" i="3"/>
  <c r="P984" i="3"/>
  <c r="P985" i="3"/>
  <c r="P986" i="3"/>
  <c r="P987" i="3"/>
  <c r="P988" i="3"/>
  <c r="P989" i="3"/>
  <c r="P990" i="3"/>
  <c r="P991" i="3"/>
  <c r="P992" i="3"/>
  <c r="P993" i="3"/>
  <c r="P994" i="3"/>
  <c r="P995" i="3"/>
  <c r="P996" i="3"/>
  <c r="P997" i="3"/>
  <c r="P998" i="3"/>
  <c r="P999" i="3"/>
  <c r="P1000" i="3"/>
  <c r="P1001" i="3"/>
  <c r="P2"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680" i="3"/>
  <c r="O681" i="3"/>
  <c r="O682" i="3"/>
  <c r="O683" i="3"/>
  <c r="O684" i="3"/>
  <c r="O685" i="3"/>
  <c r="O686" i="3"/>
  <c r="O687" i="3"/>
  <c r="O688" i="3"/>
  <c r="O689" i="3"/>
  <c r="O690" i="3"/>
  <c r="O691" i="3"/>
  <c r="O692" i="3"/>
  <c r="O693" i="3"/>
  <c r="O694" i="3"/>
  <c r="O695" i="3"/>
  <c r="O696" i="3"/>
  <c r="O697" i="3"/>
  <c r="O698" i="3"/>
  <c r="O699" i="3"/>
  <c r="O700" i="3"/>
  <c r="O701" i="3"/>
  <c r="O702" i="3"/>
  <c r="O703" i="3"/>
  <c r="O704" i="3"/>
  <c r="O705" i="3"/>
  <c r="O706" i="3"/>
  <c r="O707" i="3"/>
  <c r="O708" i="3"/>
  <c r="O709" i="3"/>
  <c r="O710" i="3"/>
  <c r="O711" i="3"/>
  <c r="O712" i="3"/>
  <c r="O713" i="3"/>
  <c r="O714" i="3"/>
  <c r="O715" i="3"/>
  <c r="O716" i="3"/>
  <c r="O717" i="3"/>
  <c r="O718" i="3"/>
  <c r="O719" i="3"/>
  <c r="O720" i="3"/>
  <c r="O721" i="3"/>
  <c r="O722" i="3"/>
  <c r="O723" i="3"/>
  <c r="O724" i="3"/>
  <c r="O725" i="3"/>
  <c r="O726" i="3"/>
  <c r="O727" i="3"/>
  <c r="O728" i="3"/>
  <c r="O729" i="3"/>
  <c r="O730" i="3"/>
  <c r="O731" i="3"/>
  <c r="O732" i="3"/>
  <c r="O733" i="3"/>
  <c r="O734" i="3"/>
  <c r="O735" i="3"/>
  <c r="O736" i="3"/>
  <c r="O737" i="3"/>
  <c r="O738" i="3"/>
  <c r="O739" i="3"/>
  <c r="O740" i="3"/>
  <c r="O741" i="3"/>
  <c r="O742" i="3"/>
  <c r="O743" i="3"/>
  <c r="O744" i="3"/>
  <c r="O745" i="3"/>
  <c r="O746" i="3"/>
  <c r="O747" i="3"/>
  <c r="O748" i="3"/>
  <c r="O749" i="3"/>
  <c r="O750" i="3"/>
  <c r="O751" i="3"/>
  <c r="O752" i="3"/>
  <c r="O753" i="3"/>
  <c r="O754" i="3"/>
  <c r="O755" i="3"/>
  <c r="O756" i="3"/>
  <c r="O757" i="3"/>
  <c r="O758" i="3"/>
  <c r="O759" i="3"/>
  <c r="O760" i="3"/>
  <c r="O761" i="3"/>
  <c r="O762" i="3"/>
  <c r="O763" i="3"/>
  <c r="O764" i="3"/>
  <c r="O765" i="3"/>
  <c r="O766" i="3"/>
  <c r="O767" i="3"/>
  <c r="O768" i="3"/>
  <c r="O769" i="3"/>
  <c r="O770" i="3"/>
  <c r="O771" i="3"/>
  <c r="O772" i="3"/>
  <c r="O773" i="3"/>
  <c r="O774" i="3"/>
  <c r="O775" i="3"/>
  <c r="O776" i="3"/>
  <c r="O777" i="3"/>
  <c r="O778" i="3"/>
  <c r="O779" i="3"/>
  <c r="O780" i="3"/>
  <c r="O781" i="3"/>
  <c r="O782" i="3"/>
  <c r="O783" i="3"/>
  <c r="O784" i="3"/>
  <c r="O785" i="3"/>
  <c r="O786" i="3"/>
  <c r="O787" i="3"/>
  <c r="O788" i="3"/>
  <c r="O789" i="3"/>
  <c r="O790" i="3"/>
  <c r="O791" i="3"/>
  <c r="O792" i="3"/>
  <c r="O793" i="3"/>
  <c r="O794" i="3"/>
  <c r="O795" i="3"/>
  <c r="O796" i="3"/>
  <c r="O797" i="3"/>
  <c r="O798" i="3"/>
  <c r="O799" i="3"/>
  <c r="O800" i="3"/>
  <c r="O801" i="3"/>
  <c r="O802" i="3"/>
  <c r="O803" i="3"/>
  <c r="O804" i="3"/>
  <c r="O805" i="3"/>
  <c r="O806" i="3"/>
  <c r="O807" i="3"/>
  <c r="O808" i="3"/>
  <c r="O809" i="3"/>
  <c r="O810" i="3"/>
  <c r="O811" i="3"/>
  <c r="O812" i="3"/>
  <c r="O813" i="3"/>
  <c r="O814" i="3"/>
  <c r="O815" i="3"/>
  <c r="O816" i="3"/>
  <c r="O817" i="3"/>
  <c r="O818" i="3"/>
  <c r="O819" i="3"/>
  <c r="O820" i="3"/>
  <c r="O821" i="3"/>
  <c r="O822" i="3"/>
  <c r="O823" i="3"/>
  <c r="O824" i="3"/>
  <c r="O825" i="3"/>
  <c r="O826" i="3"/>
  <c r="O827" i="3"/>
  <c r="O828" i="3"/>
  <c r="O829" i="3"/>
  <c r="O830" i="3"/>
  <c r="O831" i="3"/>
  <c r="O832" i="3"/>
  <c r="O833" i="3"/>
  <c r="O834" i="3"/>
  <c r="O835" i="3"/>
  <c r="O836" i="3"/>
  <c r="O837" i="3"/>
  <c r="O838" i="3"/>
  <c r="O839" i="3"/>
  <c r="O840" i="3"/>
  <c r="O841" i="3"/>
  <c r="O842" i="3"/>
  <c r="O843" i="3"/>
  <c r="O844" i="3"/>
  <c r="O845" i="3"/>
  <c r="O846" i="3"/>
  <c r="O847" i="3"/>
  <c r="O848" i="3"/>
  <c r="O849" i="3"/>
  <c r="O850" i="3"/>
  <c r="O851" i="3"/>
  <c r="O852" i="3"/>
  <c r="O853" i="3"/>
  <c r="O854" i="3"/>
  <c r="O855" i="3"/>
  <c r="O856" i="3"/>
  <c r="O857" i="3"/>
  <c r="O858" i="3"/>
  <c r="O859" i="3"/>
  <c r="O860" i="3"/>
  <c r="O861" i="3"/>
  <c r="O862" i="3"/>
  <c r="O863" i="3"/>
  <c r="O864" i="3"/>
  <c r="O865" i="3"/>
  <c r="O866" i="3"/>
  <c r="O867" i="3"/>
  <c r="O868" i="3"/>
  <c r="O869" i="3"/>
  <c r="O870" i="3"/>
  <c r="O871" i="3"/>
  <c r="O872" i="3"/>
  <c r="O873" i="3"/>
  <c r="O874" i="3"/>
  <c r="O875" i="3"/>
  <c r="O876" i="3"/>
  <c r="O877" i="3"/>
  <c r="O878" i="3"/>
  <c r="O879" i="3"/>
  <c r="O880" i="3"/>
  <c r="O881" i="3"/>
  <c r="O882" i="3"/>
  <c r="O883" i="3"/>
  <c r="O884" i="3"/>
  <c r="O885" i="3"/>
  <c r="O886" i="3"/>
  <c r="O887" i="3"/>
  <c r="O888" i="3"/>
  <c r="O889" i="3"/>
  <c r="O890" i="3"/>
  <c r="O891" i="3"/>
  <c r="O892" i="3"/>
  <c r="O893" i="3"/>
  <c r="O894" i="3"/>
  <c r="O895" i="3"/>
  <c r="O896" i="3"/>
  <c r="O897" i="3"/>
  <c r="O898" i="3"/>
  <c r="O899" i="3"/>
  <c r="O900" i="3"/>
  <c r="O901" i="3"/>
  <c r="O902" i="3"/>
  <c r="O903" i="3"/>
  <c r="O904" i="3"/>
  <c r="O905" i="3"/>
  <c r="O906" i="3"/>
  <c r="O907" i="3"/>
  <c r="O908" i="3"/>
  <c r="O909" i="3"/>
  <c r="O910" i="3"/>
  <c r="O911" i="3"/>
  <c r="O912" i="3"/>
  <c r="O913" i="3"/>
  <c r="O914" i="3"/>
  <c r="O915" i="3"/>
  <c r="O916" i="3"/>
  <c r="O917" i="3"/>
  <c r="O918" i="3"/>
  <c r="O919" i="3"/>
  <c r="O920" i="3"/>
  <c r="O921" i="3"/>
  <c r="O922" i="3"/>
  <c r="O923" i="3"/>
  <c r="O924" i="3"/>
  <c r="O925" i="3"/>
  <c r="O926" i="3"/>
  <c r="O927" i="3"/>
  <c r="O928" i="3"/>
  <c r="O929" i="3"/>
  <c r="O930" i="3"/>
  <c r="O931" i="3"/>
  <c r="O932" i="3"/>
  <c r="O933" i="3"/>
  <c r="O934" i="3"/>
  <c r="O935" i="3"/>
  <c r="O936" i="3"/>
  <c r="O937" i="3"/>
  <c r="O938" i="3"/>
  <c r="O939" i="3"/>
  <c r="O940" i="3"/>
  <c r="O941" i="3"/>
  <c r="O942" i="3"/>
  <c r="O943" i="3"/>
  <c r="O944" i="3"/>
  <c r="O945" i="3"/>
  <c r="O946" i="3"/>
  <c r="O947" i="3"/>
  <c r="O948" i="3"/>
  <c r="O949" i="3"/>
  <c r="O950" i="3"/>
  <c r="O951" i="3"/>
  <c r="O952" i="3"/>
  <c r="O953" i="3"/>
  <c r="O954" i="3"/>
  <c r="O955" i="3"/>
  <c r="O956" i="3"/>
  <c r="O957" i="3"/>
  <c r="O958" i="3"/>
  <c r="O959" i="3"/>
  <c r="O960" i="3"/>
  <c r="O961" i="3"/>
  <c r="O962" i="3"/>
  <c r="O963" i="3"/>
  <c r="O964" i="3"/>
  <c r="O965" i="3"/>
  <c r="O966" i="3"/>
  <c r="O967" i="3"/>
  <c r="O968" i="3"/>
  <c r="O969" i="3"/>
  <c r="O970" i="3"/>
  <c r="O971" i="3"/>
  <c r="O972" i="3"/>
  <c r="O973" i="3"/>
  <c r="O974" i="3"/>
  <c r="O975" i="3"/>
  <c r="O976" i="3"/>
  <c r="O977" i="3"/>
  <c r="O978" i="3"/>
  <c r="O979" i="3"/>
  <c r="O980" i="3"/>
  <c r="O981" i="3"/>
  <c r="O982" i="3"/>
  <c r="O983" i="3"/>
  <c r="O984" i="3"/>
  <c r="O985" i="3"/>
  <c r="O986" i="3"/>
  <c r="O987" i="3"/>
  <c r="O988" i="3"/>
  <c r="O989" i="3"/>
  <c r="O990" i="3"/>
  <c r="O991" i="3"/>
  <c r="O992" i="3"/>
  <c r="O993" i="3"/>
  <c r="O994" i="3"/>
  <c r="O995" i="3"/>
  <c r="O996" i="3"/>
  <c r="O997" i="3"/>
  <c r="O998" i="3"/>
  <c r="O999" i="3"/>
  <c r="O1000" i="3"/>
  <c r="O1001" i="3"/>
  <c r="O2" i="3"/>
  <c r="B22" i="12"/>
  <c r="B23" i="7"/>
  <c r="B25" i="7"/>
  <c r="B7" i="10"/>
  <c r="B9" i="18"/>
  <c r="E9" i="18" l="1"/>
  <c r="E11" i="18" s="1"/>
</calcChain>
</file>

<file path=xl/sharedStrings.xml><?xml version="1.0" encoding="utf-8"?>
<sst xmlns="http://schemas.openxmlformats.org/spreadsheetml/2006/main" count="15090" uniqueCount="106">
  <si>
    <t>Product_ID</t>
  </si>
  <si>
    <t>Sale_Date</t>
  </si>
  <si>
    <t>Sales_Rep</t>
  </si>
  <si>
    <t>Region</t>
  </si>
  <si>
    <t>Sales_Amount</t>
  </si>
  <si>
    <t>Quantity_Sold</t>
  </si>
  <si>
    <t>Product_Category</t>
  </si>
  <si>
    <t>Unit_Cost</t>
  </si>
  <si>
    <t>Unit_Price</t>
  </si>
  <si>
    <t>Customer_Type</t>
  </si>
  <si>
    <t>Discount</t>
  </si>
  <si>
    <t>Payment_Method</t>
  </si>
  <si>
    <t>Sales_Channel</t>
  </si>
  <si>
    <t>Region_and_Sales_Rep</t>
  </si>
  <si>
    <t>Bob</t>
  </si>
  <si>
    <t>North</t>
  </si>
  <si>
    <t>Furniture</t>
  </si>
  <si>
    <t>Returning</t>
  </si>
  <si>
    <t>Cash</t>
  </si>
  <si>
    <t>Online</t>
  </si>
  <si>
    <t>North-Bob</t>
  </si>
  <si>
    <t>West</t>
  </si>
  <si>
    <t>Retail</t>
  </si>
  <si>
    <t>West-Bob</t>
  </si>
  <si>
    <t>David</t>
  </si>
  <si>
    <t>South</t>
  </si>
  <si>
    <t>Food</t>
  </si>
  <si>
    <t>Bank Transfer</t>
  </si>
  <si>
    <t>South-David</t>
  </si>
  <si>
    <t>Clothing</t>
  </si>
  <si>
    <t>New</t>
  </si>
  <si>
    <t>Credit Card</t>
  </si>
  <si>
    <t>South-Bob</t>
  </si>
  <si>
    <t>Charlie</t>
  </si>
  <si>
    <t>East</t>
  </si>
  <si>
    <t>Electronics</t>
  </si>
  <si>
    <t>East-Charlie</t>
  </si>
  <si>
    <t>West-Charlie</t>
  </si>
  <si>
    <t>Eve</t>
  </si>
  <si>
    <t>South-Eve</t>
  </si>
  <si>
    <t>North-Eve</t>
  </si>
  <si>
    <t>West-Eve</t>
  </si>
  <si>
    <t>Alice</t>
  </si>
  <si>
    <t>South-Alice</t>
  </si>
  <si>
    <t>South-Charlie</t>
  </si>
  <si>
    <t>North-David</t>
  </si>
  <si>
    <t>East-Bob</t>
  </si>
  <si>
    <t>West-David</t>
  </si>
  <si>
    <t>East-Eve</t>
  </si>
  <si>
    <t>North-Alice</t>
  </si>
  <si>
    <t>East-David</t>
  </si>
  <si>
    <t>West-Alice</t>
  </si>
  <si>
    <t>East-Alice</t>
  </si>
  <si>
    <t>North-Charlie</t>
  </si>
  <si>
    <t>Profit</t>
  </si>
  <si>
    <t>Day_of_week</t>
  </si>
  <si>
    <t>discount</t>
  </si>
  <si>
    <t>Month</t>
  </si>
  <si>
    <t>Average_Order_Value</t>
  </si>
  <si>
    <t>Discount_Amount</t>
  </si>
  <si>
    <t>Profit2</t>
  </si>
  <si>
    <t>Sum of Sales_Amount</t>
  </si>
  <si>
    <t>Row Labels</t>
  </si>
  <si>
    <t>Grand Total</t>
  </si>
  <si>
    <t>2023</t>
  </si>
  <si>
    <t>Jan</t>
  </si>
  <si>
    <t>Feb</t>
  </si>
  <si>
    <t>Mar</t>
  </si>
  <si>
    <t>Apr</t>
  </si>
  <si>
    <t>May</t>
  </si>
  <si>
    <t>Jun</t>
  </si>
  <si>
    <t>Jul</t>
  </si>
  <si>
    <t>Aug</t>
  </si>
  <si>
    <t>Sep</t>
  </si>
  <si>
    <t>Oct</t>
  </si>
  <si>
    <t>Nov</t>
  </si>
  <si>
    <t>Dec</t>
  </si>
  <si>
    <t>2024</t>
  </si>
  <si>
    <t>Sun</t>
  </si>
  <si>
    <t>Mon</t>
  </si>
  <si>
    <t>Tue</t>
  </si>
  <si>
    <t>Wed</t>
  </si>
  <si>
    <t>Thu</t>
  </si>
  <si>
    <t>Fri</t>
  </si>
  <si>
    <t>Sat</t>
  </si>
  <si>
    <t>Sum of Quantity_Sold</t>
  </si>
  <si>
    <t>Sum of Average_Order_Value</t>
  </si>
  <si>
    <t>Sum of Profit2</t>
  </si>
  <si>
    <t>0-0.03</t>
  </si>
  <si>
    <t>0.03-0.06</t>
  </si>
  <si>
    <t>0.06-0.09</t>
  </si>
  <si>
    <t>0.09-0.12</t>
  </si>
  <si>
    <t>0.12-0.15</t>
  </si>
  <si>
    <t>0.15-0.18</t>
  </si>
  <si>
    <t>0.18-0.21</t>
  </si>
  <si>
    <t>0.21-0.24</t>
  </si>
  <si>
    <t>0.24-0.27</t>
  </si>
  <si>
    <t>0.27-0.3</t>
  </si>
  <si>
    <t>Profit/loss</t>
  </si>
  <si>
    <t>0-0.1</t>
  </si>
  <si>
    <t>0.1-0.2</t>
  </si>
  <si>
    <t>0.2-0.3</t>
  </si>
  <si>
    <t>Total Quantity</t>
  </si>
  <si>
    <t>AOV</t>
  </si>
  <si>
    <t>Total Sales</t>
  </si>
  <si>
    <t>Profit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</si>
</sst>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_(&quot;$&quot;* #,##0_);_(&quot;$&quot;* \(#,##0\);_(&quot;$&quot;* &quot;-&quot;??_);_(@_)"/>
    <numFmt numFmtId="165" formatCode="&quot;$&quot;#,##0.00"/>
    <numFmt numFmtId="166"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4"/>
        <bgColor theme="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1"/>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40">
    <xf numFmtId="0" fontId="0" fillId="0" borderId="0" xfId="0"/>
    <xf numFmtId="14" fontId="0" fillId="0" borderId="0" xfId="0" applyNumberFormat="1"/>
    <xf numFmtId="0" fontId="0" fillId="33" borderId="0" xfId="0" applyFill="1"/>
    <xf numFmtId="0" fontId="18" fillId="33" borderId="0" xfId="0" applyFont="1" applyFill="1"/>
    <xf numFmtId="2" fontId="0" fillId="0" borderId="0" xfId="0" applyNumberFormat="1"/>
    <xf numFmtId="44" fontId="0" fillId="0" borderId="0" xfId="42" applyFont="1"/>
    <xf numFmtId="0" fontId="0" fillId="0" borderId="0" xfId="0" applyFont="1"/>
    <xf numFmtId="0" fontId="0" fillId="0" borderId="10" xfId="0" applyFont="1" applyBorder="1"/>
    <xf numFmtId="14" fontId="0" fillId="0" borderId="10" xfId="0" applyNumberFormat="1" applyFont="1" applyBorder="1"/>
    <xf numFmtId="44" fontId="0" fillId="0" borderId="10" xfId="42" applyNumberFormat="1" applyFont="1" applyBorder="1"/>
    <xf numFmtId="2" fontId="0" fillId="0" borderId="10" xfId="0" applyNumberFormat="1" applyFont="1" applyBorder="1"/>
    <xf numFmtId="14" fontId="0" fillId="0" borderId="0" xfId="0" applyNumberFormat="1" applyFont="1"/>
    <xf numFmtId="44" fontId="0" fillId="0" borderId="0" xfId="42" applyNumberFormat="1" applyFont="1"/>
    <xf numFmtId="2" fontId="0" fillId="0" borderId="0" xfId="0" applyNumberFormat="1" applyFont="1"/>
    <xf numFmtId="9" fontId="0" fillId="0" borderId="10" xfId="43" applyFont="1" applyBorder="1"/>
    <xf numFmtId="9" fontId="0" fillId="0" borderId="0" xfId="43" applyFont="1"/>
    <xf numFmtId="0" fontId="13" fillId="34" borderId="0" xfId="0" applyFont="1" applyFill="1" applyBorder="1"/>
    <xf numFmtId="44" fontId="13" fillId="34" borderId="0" xfId="42" applyNumberFormat="1" applyFont="1" applyFill="1" applyBorder="1"/>
    <xf numFmtId="9" fontId="13" fillId="34" borderId="0" xfId="43" applyFont="1" applyFill="1" applyBorder="1"/>
    <xf numFmtId="2" fontId="13" fillId="34" borderId="0" xfId="0" applyNumberFormat="1" applyFont="1" applyFill="1" applyBorder="1"/>
    <xf numFmtId="44" fontId="13" fillId="34" borderId="0" xfId="42" applyFont="1" applyFill="1" applyBorder="1"/>
    <xf numFmtId="0" fontId="0" fillId="0" borderId="0" xfId="0" applyFont="1" applyBorder="1"/>
    <xf numFmtId="14" fontId="0" fillId="0" borderId="0" xfId="0" applyNumberFormat="1" applyFont="1" applyBorder="1"/>
    <xf numFmtId="44" fontId="0" fillId="0" borderId="0" xfId="42" applyNumberFormat="1" applyFont="1" applyBorder="1"/>
    <xf numFmtId="9" fontId="0" fillId="0" borderId="0" xfId="43" applyFont="1" applyBorder="1"/>
    <xf numFmtId="2" fontId="0" fillId="0" borderId="0" xfId="0" applyNumberFormat="1" applyFont="1" applyBorder="1"/>
    <xf numFmtId="0" fontId="0" fillId="0" borderId="0" xfId="0" applyNumberFormat="1"/>
    <xf numFmtId="0" fontId="0" fillId="0" borderId="0" xfId="0" pivotButton="1"/>
    <xf numFmtId="0" fontId="0" fillId="0" borderId="0" xfId="0" applyAlignment="1">
      <alignment horizontal="left"/>
    </xf>
    <xf numFmtId="44" fontId="0" fillId="0" borderId="0" xfId="0" applyNumberFormat="1"/>
    <xf numFmtId="0" fontId="0" fillId="0" borderId="0" xfId="0" applyAlignment="1">
      <alignment horizontal="left" indent="1"/>
    </xf>
    <xf numFmtId="164" fontId="0" fillId="0" borderId="0" xfId="0" applyNumberFormat="1"/>
    <xf numFmtId="9" fontId="0" fillId="0" borderId="0" xfId="0" applyNumberFormat="1" applyAlignment="1">
      <alignment horizontal="left"/>
    </xf>
    <xf numFmtId="165" fontId="0" fillId="0" borderId="0" xfId="42" applyNumberFormat="1" applyFont="1"/>
    <xf numFmtId="165" fontId="0" fillId="0" borderId="10" xfId="42" applyNumberFormat="1" applyFont="1" applyBorder="1"/>
    <xf numFmtId="165" fontId="0" fillId="0" borderId="0" xfId="42" applyNumberFormat="1" applyFont="1" applyBorder="1"/>
    <xf numFmtId="1" fontId="0" fillId="0" borderId="0" xfId="0" applyNumberFormat="1"/>
    <xf numFmtId="165" fontId="0" fillId="0" borderId="0" xfId="0" applyNumberFormat="1"/>
    <xf numFmtId="166" fontId="0" fillId="0" borderId="0" xfId="0" applyNumberFormat="1"/>
    <xf numFmtId="10"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 cent" xfId="43" builtinId="5"/>
    <cellStyle name="Title" xfId="1" builtinId="15" customBuiltin="1"/>
    <cellStyle name="Total" xfId="17" builtinId="25" customBuiltin="1"/>
    <cellStyle name="Warning Text" xfId="14" builtinId="11" customBuiltin="1"/>
  </cellStyles>
  <dxfs count="50">
    <dxf>
      <numFmt numFmtId="34" formatCode="_(&quot;$&quot;* #,##0.00_);_(&quot;$&quot;* \(#,##0.00\);_(&quot;$&quot;* &quot;-&quot;??_);_(@_)"/>
    </dxf>
    <dxf>
      <numFmt numFmtId="166" formatCode="&quot;$&quot;#,##0"/>
    </dxf>
    <dxf>
      <numFmt numFmtId="1" formatCode="0"/>
    </dxf>
    <dxf>
      <numFmt numFmtId="165" formatCode="&quot;$&quot;#,##0.00"/>
    </dxf>
    <dxf>
      <numFmt numFmtId="165" formatCode="&quot;$&quot;#,##0.00"/>
    </dxf>
    <dxf>
      <numFmt numFmtId="166" formatCode="&quot;$&quot;#,##0"/>
    </dxf>
    <dxf>
      <numFmt numFmtId="165" formatCode="&quot;$&quot;#,##0.00"/>
    </dxf>
    <dxf>
      <numFmt numFmtId="19" formatCode="m/d/yyyy"/>
    </dxf>
    <dxf>
      <numFmt numFmtId="14" formatCode="0.00%"/>
    </dxf>
    <dxf>
      <numFmt numFmtId="164" formatCode="_(&quot;$&quot;* #,##0_);_(&quot;$&quot;* \(#,##0\);_(&quot;$&quot;* &quot;-&quot;??_);_(@_)"/>
    </dxf>
    <dxf>
      <numFmt numFmtId="0" formatCode="General"/>
    </dxf>
    <dxf>
      <numFmt numFmtId="0" formatCode="General"/>
    </dxf>
    <dxf>
      <numFmt numFmtId="0" formatCode="General"/>
    </dxf>
    <dxf>
      <numFmt numFmtId="0" formatCode="General"/>
    </dxf>
    <dxf>
      <numFmt numFmtId="166" formatCode="&quot;$&quot;#,##0"/>
    </dxf>
    <dxf>
      <numFmt numFmtId="166" formatCode="&quot;$&quot;#,##0"/>
    </dxf>
    <dxf>
      <numFmt numFmtId="166" formatCode="&quot;$&quot;#,##0"/>
    </dxf>
    <dxf>
      <numFmt numFmtId="166" formatCode="&quot;$&quot;#,##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2" formatCode="0.00"/>
    </dxf>
    <dxf>
      <font>
        <b val="0"/>
        <i val="0"/>
        <strike val="0"/>
        <condense val="0"/>
        <extend val="0"/>
        <outline val="0"/>
        <shadow val="0"/>
        <u val="none"/>
        <vertAlign val="baseline"/>
        <sz val="11"/>
        <color theme="1"/>
        <name val="Calibri"/>
        <family val="2"/>
        <scheme val="minor"/>
      </font>
      <numFmt numFmtId="165" formatCode="&quot;$&quot;#,##0.00"/>
    </dxf>
    <dxf>
      <font>
        <b val="0"/>
        <i val="0"/>
        <strike val="0"/>
        <condense val="0"/>
        <extend val="0"/>
        <outline val="0"/>
        <shadow val="0"/>
        <u val="none"/>
        <vertAlign val="baseline"/>
        <sz val="11"/>
        <color theme="1"/>
        <name val="Calibri"/>
        <family val="2"/>
        <scheme val="minor"/>
      </font>
      <numFmt numFmtId="2" formatCode="0.0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9" formatCode="m/d/yyyy"/>
    </dxf>
    <dxf>
      <font>
        <b val="0"/>
        <i val="0"/>
        <strike val="0"/>
        <condense val="0"/>
        <extend val="0"/>
        <outline val="0"/>
        <shadow val="0"/>
        <u val="none"/>
        <vertAlign val="baseline"/>
        <sz val="11"/>
        <color theme="1"/>
        <name val="Calibri"/>
        <family val="2"/>
        <scheme val="minor"/>
      </font>
    </dxf>
    <dxf>
      <border outline="0">
        <top style="medium">
          <color theme="1"/>
        </top>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color theme="1"/>
      </font>
      <border>
        <bottom style="thin">
          <color theme="4"/>
        </bottom>
        <vertical/>
        <horizontal/>
      </border>
    </dxf>
    <dxf>
      <font>
        <b/>
        <i val="0"/>
        <color theme="4" tint="-0.499984740745262"/>
        <name val="Georgia"/>
        <family val="1"/>
        <scheme val="none"/>
      </font>
      <fill>
        <patternFill>
          <fgColor theme="0"/>
        </patternFill>
      </fill>
      <border diagonalUp="0" diagonalDown="0">
        <left/>
        <right/>
        <top/>
        <bottom/>
        <vertical/>
        <horizontal/>
      </border>
    </dxf>
    <dxf>
      <font>
        <b/>
        <color theme="1"/>
      </font>
      <border>
        <bottom style="thin">
          <color theme="4"/>
        </bottom>
        <vertical/>
        <horizontal/>
      </border>
    </dxf>
    <dxf>
      <font>
        <b/>
        <i val="0"/>
        <color theme="4" tint="-0.499984740745262"/>
        <name val="Georgia"/>
        <family val="1"/>
        <scheme val="none"/>
      </font>
      <fill>
        <patternFill>
          <bgColor theme="0"/>
        </patternFill>
      </fill>
      <border diagonalUp="0" diagonalDown="0">
        <left/>
        <right/>
        <top/>
        <bottom/>
        <vertical/>
        <horizontal/>
      </border>
    </dxf>
  </dxfs>
  <tableStyles count="2" defaultTableStyle="TableStyleMedium2" defaultPivotStyle="PivotStyleLight16">
    <tableStyle name="slicer darkmode" pivot="0" table="0" count="10" xr9:uid="{9C4CECCA-4BBF-4732-9AE5-BE5697A1D30A}">
      <tableStyleElement type="wholeTable" dxfId="49"/>
      <tableStyleElement type="headerRow" dxfId="48"/>
    </tableStyle>
    <tableStyle name="SlicerStyleLight1 2" pivot="0" table="0" count="10" xr9:uid="{BFF81541-EF6B-41C0-965D-62D95CC68C58}">
      <tableStyleElement type="wholeTable" dxfId="47"/>
      <tableStyleElement type="headerRow" dxfId="46"/>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darkmod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24A.xlsx]Sales Trend Report!PivotTable1</c:name>
    <c:fmtId val="8"/>
  </c:pivotSource>
  <c:chart>
    <c:autoTitleDeleted val="1"/>
    <c:pivotFmts>
      <c:pivotFmt>
        <c:idx val="0"/>
        <c:spPr>
          <a:solidFill>
            <a:schemeClr val="accent1"/>
          </a:solidFill>
          <a:ln w="28575" cap="rnd">
            <a:solidFill>
              <a:schemeClr val="accent1">
                <a:lumMod val="50000"/>
              </a:schemeClr>
            </a:solidFill>
            <a:round/>
          </a:ln>
          <a:effectLst/>
        </c:spPr>
        <c:marker>
          <c:symbol val="circle"/>
          <c:size val="5"/>
          <c:spPr>
            <a:solidFill>
              <a:schemeClr val="bg1"/>
            </a:solidFill>
            <a:ln w="22225">
              <a:solidFill>
                <a:schemeClr val="accent1">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50000"/>
              </a:schemeClr>
            </a:solidFill>
            <a:round/>
          </a:ln>
          <a:effectLst/>
        </c:spPr>
        <c:marker>
          <c:symbol val="circle"/>
          <c:size val="5"/>
          <c:spPr>
            <a:solidFill>
              <a:schemeClr val="bg1"/>
            </a:solidFill>
            <a:ln w="22225">
              <a:solidFill>
                <a:schemeClr val="accent1">
                  <a:lumMod val="50000"/>
                </a:schemeClr>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lumMod val="50000"/>
              </a:schemeClr>
            </a:solidFill>
            <a:round/>
          </a:ln>
          <a:effectLst/>
        </c:spPr>
        <c:marker>
          <c:symbol val="circle"/>
          <c:size val="5"/>
          <c:spPr>
            <a:solidFill>
              <a:schemeClr val="bg1"/>
            </a:solidFill>
            <a:ln w="22225">
              <a:solidFill>
                <a:schemeClr val="accent1">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lumMod val="50000"/>
              </a:schemeClr>
            </a:solidFill>
            <a:round/>
          </a:ln>
          <a:effectLst/>
        </c:spPr>
        <c:marker>
          <c:symbol val="circle"/>
          <c:size val="5"/>
          <c:spPr>
            <a:solidFill>
              <a:schemeClr val="bg1"/>
            </a:solidFill>
            <a:ln w="22225">
              <a:solidFill>
                <a:schemeClr val="accent1">
                  <a:lumMod val="50000"/>
                </a:schemeClr>
              </a:solidFill>
            </a:ln>
            <a:effectLst/>
          </c:spPr>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lumMod val="50000"/>
              </a:schemeClr>
            </a:solidFill>
            <a:round/>
          </a:ln>
          <a:effectLst/>
        </c:spPr>
        <c:marker>
          <c:symbol val="circle"/>
          <c:size val="5"/>
          <c:spPr>
            <a:solidFill>
              <a:schemeClr val="bg1"/>
            </a:solidFill>
            <a:ln w="22225">
              <a:solidFill>
                <a:schemeClr val="accent1">
                  <a:lumMod val="50000"/>
                </a:schemeClr>
              </a:solidFill>
            </a:ln>
            <a:effectLst/>
          </c:spPr>
        </c:marker>
        <c:dLbl>
          <c:idx val="0"/>
          <c:layout>
            <c:manualLayout>
              <c:x val="-6.5514230933899215E-2"/>
              <c:y val="-0.18452794503628223"/>
            </c:manualLayout>
          </c:layout>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lumMod val="50000"/>
              </a:schemeClr>
            </a:solidFill>
            <a:round/>
          </a:ln>
          <a:effectLst/>
        </c:spPr>
        <c:marker>
          <c:symbol val="circle"/>
          <c:size val="5"/>
          <c:spPr>
            <a:solidFill>
              <a:schemeClr val="bg1"/>
            </a:solidFill>
            <a:ln w="22225">
              <a:solidFill>
                <a:schemeClr val="accent1">
                  <a:lumMod val="50000"/>
                </a:schemeClr>
              </a:solidFill>
            </a:ln>
            <a:effectLst/>
          </c:spPr>
        </c:marker>
        <c:dLbl>
          <c:idx val="0"/>
          <c:layout>
            <c:manualLayout>
              <c:x val="-6.2027326371437604E-2"/>
              <c:y val="0.10346225104214914"/>
            </c:manualLayout>
          </c:layout>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lumMod val="50000"/>
              </a:schemeClr>
            </a:solidFill>
            <a:round/>
          </a:ln>
          <a:effectLst/>
        </c:spPr>
        <c:marker>
          <c:symbol val="circle"/>
          <c:size val="5"/>
          <c:spPr>
            <a:solidFill>
              <a:schemeClr val="bg1"/>
            </a:solidFill>
            <a:ln w="22225">
              <a:solidFill>
                <a:schemeClr val="accent1">
                  <a:lumMod val="50000"/>
                </a:schemeClr>
              </a:solidFill>
            </a:ln>
            <a:effectLst/>
          </c:spPr>
        </c:marker>
        <c:dLbl>
          <c:idx val="0"/>
          <c:layout>
            <c:manualLayout>
              <c:x val="-8.2984680106476055E-2"/>
              <c:y val="-0.12938088621275282"/>
            </c:manualLayout>
          </c:layout>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lumMod val="50000"/>
              </a:schemeClr>
            </a:solidFill>
            <a:round/>
          </a:ln>
          <a:effectLst/>
        </c:spPr>
        <c:marker>
          <c:symbol val="circle"/>
          <c:size val="5"/>
          <c:spPr>
            <a:solidFill>
              <a:schemeClr val="bg1"/>
            </a:solidFill>
            <a:ln w="22225">
              <a:solidFill>
                <a:schemeClr val="accent1">
                  <a:lumMod val="50000"/>
                </a:schemeClr>
              </a:solidFill>
            </a:ln>
            <a:effectLst/>
          </c:spPr>
        </c:marker>
        <c:dLbl>
          <c:idx val="0"/>
          <c:layout>
            <c:manualLayout>
              <c:x val="-6.6034325496546975E-2"/>
              <c:y val="0.12797205496371772"/>
            </c:manualLayout>
          </c:layout>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lumMod val="50000"/>
              </a:schemeClr>
            </a:solidFill>
            <a:round/>
          </a:ln>
          <a:effectLst/>
        </c:spPr>
        <c:marker>
          <c:symbol val="circle"/>
          <c:size val="5"/>
          <c:spPr>
            <a:solidFill>
              <a:schemeClr val="bg1"/>
            </a:solidFill>
            <a:ln w="22225">
              <a:solidFill>
                <a:schemeClr val="accent1">
                  <a:lumMod val="50000"/>
                </a:schemeClr>
              </a:solidFill>
            </a:ln>
            <a:effectLst/>
          </c:spPr>
        </c:marker>
        <c:dLbl>
          <c:idx val="0"/>
          <c:layout>
            <c:manualLayout>
              <c:x val="-6.7819288546378517E-2"/>
              <c:y val="-0.12325321176958143"/>
            </c:manualLayout>
          </c:layout>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lumMod val="50000"/>
              </a:schemeClr>
            </a:solidFill>
            <a:round/>
          </a:ln>
          <a:effectLst/>
        </c:spPr>
        <c:marker>
          <c:symbol val="circle"/>
          <c:size val="5"/>
          <c:spPr>
            <a:solidFill>
              <a:schemeClr val="bg1"/>
            </a:solidFill>
            <a:ln w="22225">
              <a:solidFill>
                <a:schemeClr val="accent1">
                  <a:lumMod val="50000"/>
                </a:schemeClr>
              </a:solidFill>
            </a:ln>
            <a:effectLst/>
          </c:spPr>
        </c:marker>
        <c:dLbl>
          <c:idx val="0"/>
          <c:layout>
            <c:manualLayout>
              <c:x val="-2.9048602967182292E-2"/>
              <c:y val="-0.10598885665607588"/>
            </c:manualLayout>
          </c:layout>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lumMod val="50000"/>
              </a:schemeClr>
            </a:solidFill>
            <a:round/>
          </a:ln>
          <a:effectLst/>
        </c:spPr>
        <c:marker>
          <c:symbol val="circle"/>
          <c:size val="5"/>
          <c:spPr>
            <a:solidFill>
              <a:schemeClr val="bg1"/>
            </a:solidFill>
            <a:ln w="22225">
              <a:solidFill>
                <a:schemeClr val="accent1">
                  <a:lumMod val="50000"/>
                </a:schemeClr>
              </a:solidFill>
            </a:ln>
            <a:effectLst/>
          </c:spPr>
        </c:marker>
        <c:dLbl>
          <c:idx val="0"/>
          <c:layout>
            <c:manualLayout>
              <c:x val="-6.6826380744960071E-2"/>
              <c:y val="0.10958970202254135"/>
            </c:manualLayout>
          </c:layout>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lumMod val="50000"/>
              </a:schemeClr>
            </a:solidFill>
            <a:round/>
          </a:ln>
          <a:effectLst/>
        </c:spPr>
        <c:marker>
          <c:symbol val="circle"/>
          <c:size val="5"/>
          <c:spPr>
            <a:solidFill>
              <a:schemeClr val="bg1"/>
            </a:solidFill>
            <a:ln w="22225">
              <a:solidFill>
                <a:schemeClr val="accent1">
                  <a:lumMod val="50000"/>
                </a:schemeClr>
              </a:solidFill>
            </a:ln>
            <a:effectLst/>
          </c:spPr>
        </c:marker>
        <c:dLbl>
          <c:idx val="0"/>
          <c:layout>
            <c:manualLayout>
              <c:x val="-6.451536643026004E-2"/>
              <c:y val="-0.10487108229118421"/>
            </c:manualLayout>
          </c:layout>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lumMod val="50000"/>
              </a:schemeClr>
            </a:solidFill>
            <a:round/>
          </a:ln>
          <a:effectLst/>
        </c:spPr>
        <c:marker>
          <c:symbol val="circle"/>
          <c:size val="5"/>
          <c:spPr>
            <a:solidFill>
              <a:schemeClr val="bg1"/>
            </a:solidFill>
            <a:ln w="22225">
              <a:solidFill>
                <a:schemeClr val="accent1">
                  <a:lumMod val="50000"/>
                </a:schemeClr>
              </a:solidFill>
            </a:ln>
            <a:effectLst/>
          </c:spPr>
        </c:marker>
        <c:dLbl>
          <c:idx val="0"/>
          <c:layout>
            <c:manualLayout>
              <c:x val="-4.3173805401984323E-2"/>
              <c:y val="0.1095897020225413"/>
            </c:manualLayout>
          </c:layout>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lumMod val="50000"/>
              </a:schemeClr>
            </a:solidFill>
            <a:round/>
          </a:ln>
          <a:effectLst/>
        </c:spPr>
        <c:marker>
          <c:symbol val="circle"/>
          <c:size val="5"/>
          <c:spPr>
            <a:solidFill>
              <a:schemeClr val="bg1"/>
            </a:solidFill>
            <a:ln w="22225">
              <a:solidFill>
                <a:schemeClr val="accent1">
                  <a:lumMod val="50000"/>
                </a:schemeClr>
              </a:solidFill>
            </a:ln>
            <a:effectLst/>
          </c:spPr>
        </c:marker>
        <c:dLbl>
          <c:idx val="0"/>
          <c:layout>
            <c:manualLayout>
              <c:x val="-8.6914986690493481E-2"/>
              <c:y val="-9.8743631310792029E-2"/>
            </c:manualLayout>
          </c:layout>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lumMod val="50000"/>
              </a:schemeClr>
            </a:solidFill>
            <a:round/>
          </a:ln>
          <a:effectLst/>
        </c:spPr>
        <c:marker>
          <c:symbol val="circle"/>
          <c:size val="5"/>
          <c:spPr>
            <a:solidFill>
              <a:schemeClr val="bg1"/>
            </a:solidFill>
            <a:ln w="22225">
              <a:solidFill>
                <a:schemeClr val="accent1">
                  <a:lumMod val="50000"/>
                </a:schemeClr>
              </a:solidFill>
            </a:ln>
            <a:effectLst/>
          </c:spPr>
        </c:marker>
        <c:dLbl>
          <c:idx val="0"/>
          <c:layout>
            <c:manualLayout>
              <c:x val="-3.4864205804061812E-2"/>
              <c:y val="-6.762968967114405E-2"/>
            </c:manualLayout>
          </c:layout>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4"/>
        <c:spPr>
          <a:ln w="28575" cap="rnd">
            <a:solidFill>
              <a:schemeClr val="accent1">
                <a:lumMod val="50000"/>
              </a:schemeClr>
            </a:solidFill>
            <a:round/>
          </a:ln>
          <a:effectLst/>
        </c:spPr>
        <c:marker>
          <c:symbol val="circle"/>
          <c:size val="5"/>
          <c:spPr>
            <a:solidFill>
              <a:schemeClr val="bg1"/>
            </a:solidFill>
            <a:ln w="22225">
              <a:solidFill>
                <a:schemeClr val="accent1">
                  <a:lumMod val="50000"/>
                </a:schemeClr>
              </a:solidFill>
            </a:ln>
            <a:effectLst/>
          </c:spPr>
        </c:marker>
        <c:dLbl>
          <c:idx val="0"/>
          <c:layout>
            <c:manualLayout>
              <c:x val="-2.8132387706857527E-3"/>
              <c:y val="-4.7455910116498592E-2"/>
            </c:manualLayout>
          </c:layout>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lumMod val="50000"/>
              </a:schemeClr>
            </a:solidFill>
            <a:round/>
          </a:ln>
          <a:effectLst/>
        </c:spPr>
        <c:marker>
          <c:symbol val="circle"/>
          <c:size val="5"/>
          <c:spPr>
            <a:solidFill>
              <a:schemeClr val="bg1"/>
            </a:solidFill>
            <a:ln w="22225">
              <a:solidFill>
                <a:schemeClr val="accent1">
                  <a:lumMod val="50000"/>
                </a:schemeClr>
              </a:solidFill>
            </a:ln>
            <a:effectLst/>
          </c:spPr>
        </c:marker>
        <c:dLbl>
          <c:idx val="0"/>
          <c:layout>
            <c:manualLayout>
              <c:x val="-8.4617188808845709E-2"/>
              <c:y val="-7.4152046783625733E-2"/>
            </c:manualLayout>
          </c:layout>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004728132387706E-2"/>
          <c:y val="0.12865497076023391"/>
          <c:w val="0.94799054373522462"/>
          <c:h val="0.62896808951512639"/>
        </c:manualLayout>
      </c:layout>
      <c:lineChart>
        <c:grouping val="standard"/>
        <c:varyColors val="0"/>
        <c:ser>
          <c:idx val="0"/>
          <c:order val="0"/>
          <c:tx>
            <c:strRef>
              <c:f>'Sales Trend Report'!$B$3</c:f>
              <c:strCache>
                <c:ptCount val="1"/>
                <c:pt idx="0">
                  <c:v>Total</c:v>
                </c:pt>
              </c:strCache>
            </c:strRef>
          </c:tx>
          <c:spPr>
            <a:ln w="28575" cap="rnd">
              <a:solidFill>
                <a:schemeClr val="accent1">
                  <a:lumMod val="50000"/>
                </a:schemeClr>
              </a:solidFill>
              <a:round/>
            </a:ln>
            <a:effectLst/>
          </c:spPr>
          <c:marker>
            <c:symbol val="circle"/>
            <c:size val="5"/>
            <c:spPr>
              <a:solidFill>
                <a:schemeClr val="bg1"/>
              </a:solidFill>
              <a:ln w="22225">
                <a:solidFill>
                  <a:schemeClr val="accent1">
                    <a:lumMod val="50000"/>
                  </a:schemeClr>
                </a:solidFill>
              </a:ln>
              <a:effectLst/>
            </c:spPr>
          </c:marker>
          <c:dPt>
            <c:idx val="0"/>
            <c:marker>
              <c:symbol val="circle"/>
              <c:size val="5"/>
              <c:spPr>
                <a:solidFill>
                  <a:schemeClr val="bg1"/>
                </a:solidFill>
                <a:ln w="22225">
                  <a:solidFill>
                    <a:schemeClr val="accent1">
                      <a:lumMod val="50000"/>
                    </a:schemeClr>
                  </a:solidFill>
                </a:ln>
                <a:effectLst/>
              </c:spPr>
            </c:marker>
            <c:bubble3D val="0"/>
            <c:spPr>
              <a:ln w="28575" cap="rnd">
                <a:solidFill>
                  <a:schemeClr val="accent1">
                    <a:lumMod val="50000"/>
                  </a:schemeClr>
                </a:solidFill>
                <a:round/>
              </a:ln>
              <a:effectLst/>
            </c:spPr>
            <c:extLst>
              <c:ext xmlns:c16="http://schemas.microsoft.com/office/drawing/2014/chart" uri="{C3380CC4-5D6E-409C-BE32-E72D297353CC}">
                <c16:uniqueId val="{00000001-6DC3-42FC-B7C4-27226BC3DE4F}"/>
              </c:ext>
            </c:extLst>
          </c:dPt>
          <c:dPt>
            <c:idx val="1"/>
            <c:marker>
              <c:symbol val="circle"/>
              <c:size val="5"/>
              <c:spPr>
                <a:solidFill>
                  <a:schemeClr val="bg1"/>
                </a:solidFill>
                <a:ln w="22225">
                  <a:solidFill>
                    <a:schemeClr val="accent1">
                      <a:lumMod val="50000"/>
                    </a:schemeClr>
                  </a:solidFill>
                </a:ln>
                <a:effectLst/>
              </c:spPr>
            </c:marker>
            <c:bubble3D val="0"/>
            <c:spPr>
              <a:ln w="28575" cap="rnd">
                <a:solidFill>
                  <a:schemeClr val="accent1">
                    <a:lumMod val="50000"/>
                  </a:schemeClr>
                </a:solidFill>
                <a:round/>
              </a:ln>
              <a:effectLst/>
            </c:spPr>
            <c:extLst>
              <c:ext xmlns:c16="http://schemas.microsoft.com/office/drawing/2014/chart" uri="{C3380CC4-5D6E-409C-BE32-E72D297353CC}">
                <c16:uniqueId val="{00000002-6DC3-42FC-B7C4-27226BC3DE4F}"/>
              </c:ext>
            </c:extLst>
          </c:dPt>
          <c:dPt>
            <c:idx val="2"/>
            <c:marker>
              <c:symbol val="circle"/>
              <c:size val="5"/>
              <c:spPr>
                <a:solidFill>
                  <a:schemeClr val="bg1"/>
                </a:solidFill>
                <a:ln w="22225">
                  <a:solidFill>
                    <a:schemeClr val="accent1">
                      <a:lumMod val="50000"/>
                    </a:schemeClr>
                  </a:solidFill>
                </a:ln>
                <a:effectLst/>
              </c:spPr>
            </c:marker>
            <c:bubble3D val="0"/>
            <c:spPr>
              <a:ln w="28575" cap="rnd">
                <a:solidFill>
                  <a:schemeClr val="accent1">
                    <a:lumMod val="50000"/>
                  </a:schemeClr>
                </a:solidFill>
                <a:round/>
              </a:ln>
              <a:effectLst/>
            </c:spPr>
            <c:extLst>
              <c:ext xmlns:c16="http://schemas.microsoft.com/office/drawing/2014/chart" uri="{C3380CC4-5D6E-409C-BE32-E72D297353CC}">
                <c16:uniqueId val="{00000003-6DC3-42FC-B7C4-27226BC3DE4F}"/>
              </c:ext>
            </c:extLst>
          </c:dPt>
          <c:dPt>
            <c:idx val="3"/>
            <c:marker>
              <c:symbol val="circle"/>
              <c:size val="5"/>
              <c:spPr>
                <a:solidFill>
                  <a:schemeClr val="bg1"/>
                </a:solidFill>
                <a:ln w="22225">
                  <a:solidFill>
                    <a:schemeClr val="accent1">
                      <a:lumMod val="50000"/>
                    </a:schemeClr>
                  </a:solidFill>
                </a:ln>
                <a:effectLst/>
              </c:spPr>
            </c:marker>
            <c:bubble3D val="0"/>
            <c:spPr>
              <a:ln w="28575" cap="rnd">
                <a:solidFill>
                  <a:schemeClr val="accent1">
                    <a:lumMod val="50000"/>
                  </a:schemeClr>
                </a:solidFill>
                <a:round/>
              </a:ln>
              <a:effectLst/>
            </c:spPr>
            <c:extLst>
              <c:ext xmlns:c16="http://schemas.microsoft.com/office/drawing/2014/chart" uri="{C3380CC4-5D6E-409C-BE32-E72D297353CC}">
                <c16:uniqueId val="{00000004-6DC3-42FC-B7C4-27226BC3DE4F}"/>
              </c:ext>
            </c:extLst>
          </c:dPt>
          <c:dPt>
            <c:idx val="4"/>
            <c:marker>
              <c:symbol val="circle"/>
              <c:size val="5"/>
              <c:spPr>
                <a:solidFill>
                  <a:schemeClr val="bg1"/>
                </a:solidFill>
                <a:ln w="22225">
                  <a:solidFill>
                    <a:schemeClr val="accent1">
                      <a:lumMod val="50000"/>
                    </a:schemeClr>
                  </a:solidFill>
                </a:ln>
                <a:effectLst/>
              </c:spPr>
            </c:marker>
            <c:bubble3D val="0"/>
            <c:spPr>
              <a:ln w="28575" cap="rnd">
                <a:solidFill>
                  <a:schemeClr val="accent1">
                    <a:lumMod val="50000"/>
                  </a:schemeClr>
                </a:solidFill>
                <a:round/>
              </a:ln>
              <a:effectLst/>
            </c:spPr>
            <c:extLst>
              <c:ext xmlns:c16="http://schemas.microsoft.com/office/drawing/2014/chart" uri="{C3380CC4-5D6E-409C-BE32-E72D297353CC}">
                <c16:uniqueId val="{00000005-6DC3-42FC-B7C4-27226BC3DE4F}"/>
              </c:ext>
            </c:extLst>
          </c:dPt>
          <c:dPt>
            <c:idx val="5"/>
            <c:marker>
              <c:symbol val="circle"/>
              <c:size val="5"/>
              <c:spPr>
                <a:solidFill>
                  <a:schemeClr val="bg1"/>
                </a:solidFill>
                <a:ln w="22225">
                  <a:solidFill>
                    <a:schemeClr val="accent1">
                      <a:lumMod val="50000"/>
                    </a:schemeClr>
                  </a:solidFill>
                </a:ln>
                <a:effectLst/>
              </c:spPr>
            </c:marker>
            <c:bubble3D val="0"/>
            <c:spPr>
              <a:ln w="28575" cap="rnd">
                <a:solidFill>
                  <a:schemeClr val="accent1">
                    <a:lumMod val="50000"/>
                  </a:schemeClr>
                </a:solidFill>
                <a:round/>
              </a:ln>
              <a:effectLst/>
            </c:spPr>
            <c:extLst>
              <c:ext xmlns:c16="http://schemas.microsoft.com/office/drawing/2014/chart" uri="{C3380CC4-5D6E-409C-BE32-E72D297353CC}">
                <c16:uniqueId val="{00000006-6DC3-42FC-B7C4-27226BC3DE4F}"/>
              </c:ext>
            </c:extLst>
          </c:dPt>
          <c:dPt>
            <c:idx val="6"/>
            <c:marker>
              <c:symbol val="circle"/>
              <c:size val="5"/>
              <c:spPr>
                <a:solidFill>
                  <a:schemeClr val="bg1"/>
                </a:solidFill>
                <a:ln w="22225">
                  <a:solidFill>
                    <a:schemeClr val="accent1">
                      <a:lumMod val="50000"/>
                    </a:schemeClr>
                  </a:solidFill>
                </a:ln>
                <a:effectLst/>
              </c:spPr>
            </c:marker>
            <c:bubble3D val="0"/>
            <c:spPr>
              <a:ln w="28575" cap="rnd">
                <a:solidFill>
                  <a:schemeClr val="accent1">
                    <a:lumMod val="50000"/>
                  </a:schemeClr>
                </a:solidFill>
                <a:round/>
              </a:ln>
              <a:effectLst/>
            </c:spPr>
            <c:extLst>
              <c:ext xmlns:c16="http://schemas.microsoft.com/office/drawing/2014/chart" uri="{C3380CC4-5D6E-409C-BE32-E72D297353CC}">
                <c16:uniqueId val="{00000007-6DC3-42FC-B7C4-27226BC3DE4F}"/>
              </c:ext>
            </c:extLst>
          </c:dPt>
          <c:dPt>
            <c:idx val="7"/>
            <c:marker>
              <c:symbol val="circle"/>
              <c:size val="5"/>
              <c:spPr>
                <a:solidFill>
                  <a:schemeClr val="bg1"/>
                </a:solidFill>
                <a:ln w="22225">
                  <a:solidFill>
                    <a:schemeClr val="accent1">
                      <a:lumMod val="50000"/>
                    </a:schemeClr>
                  </a:solidFill>
                </a:ln>
                <a:effectLst/>
              </c:spPr>
            </c:marker>
            <c:bubble3D val="0"/>
            <c:spPr>
              <a:ln w="28575" cap="rnd">
                <a:solidFill>
                  <a:schemeClr val="accent1">
                    <a:lumMod val="50000"/>
                  </a:schemeClr>
                </a:solidFill>
                <a:round/>
              </a:ln>
              <a:effectLst/>
            </c:spPr>
            <c:extLst>
              <c:ext xmlns:c16="http://schemas.microsoft.com/office/drawing/2014/chart" uri="{C3380CC4-5D6E-409C-BE32-E72D297353CC}">
                <c16:uniqueId val="{00000008-6DC3-42FC-B7C4-27226BC3DE4F}"/>
              </c:ext>
            </c:extLst>
          </c:dPt>
          <c:dPt>
            <c:idx val="8"/>
            <c:marker>
              <c:symbol val="circle"/>
              <c:size val="5"/>
              <c:spPr>
                <a:solidFill>
                  <a:schemeClr val="bg1"/>
                </a:solidFill>
                <a:ln w="22225">
                  <a:solidFill>
                    <a:schemeClr val="accent1">
                      <a:lumMod val="50000"/>
                    </a:schemeClr>
                  </a:solidFill>
                </a:ln>
                <a:effectLst/>
              </c:spPr>
            </c:marker>
            <c:bubble3D val="0"/>
            <c:spPr>
              <a:ln w="28575" cap="rnd">
                <a:solidFill>
                  <a:schemeClr val="accent1">
                    <a:lumMod val="50000"/>
                  </a:schemeClr>
                </a:solidFill>
                <a:round/>
              </a:ln>
              <a:effectLst/>
            </c:spPr>
            <c:extLst>
              <c:ext xmlns:c16="http://schemas.microsoft.com/office/drawing/2014/chart" uri="{C3380CC4-5D6E-409C-BE32-E72D297353CC}">
                <c16:uniqueId val="{00000009-6DC3-42FC-B7C4-27226BC3DE4F}"/>
              </c:ext>
            </c:extLst>
          </c:dPt>
          <c:dPt>
            <c:idx val="9"/>
            <c:marker>
              <c:symbol val="circle"/>
              <c:size val="5"/>
              <c:spPr>
                <a:solidFill>
                  <a:schemeClr val="bg1"/>
                </a:solidFill>
                <a:ln w="22225">
                  <a:solidFill>
                    <a:schemeClr val="accent1">
                      <a:lumMod val="50000"/>
                    </a:schemeClr>
                  </a:solidFill>
                </a:ln>
                <a:effectLst/>
              </c:spPr>
            </c:marker>
            <c:bubble3D val="0"/>
            <c:spPr>
              <a:ln w="28575" cap="rnd">
                <a:solidFill>
                  <a:schemeClr val="accent1">
                    <a:lumMod val="50000"/>
                  </a:schemeClr>
                </a:solidFill>
                <a:round/>
              </a:ln>
              <a:effectLst/>
            </c:spPr>
            <c:extLst>
              <c:ext xmlns:c16="http://schemas.microsoft.com/office/drawing/2014/chart" uri="{C3380CC4-5D6E-409C-BE32-E72D297353CC}">
                <c16:uniqueId val="{0000000A-6DC3-42FC-B7C4-27226BC3DE4F}"/>
              </c:ext>
            </c:extLst>
          </c:dPt>
          <c:dPt>
            <c:idx val="10"/>
            <c:marker>
              <c:symbol val="circle"/>
              <c:size val="5"/>
              <c:spPr>
                <a:solidFill>
                  <a:schemeClr val="bg1"/>
                </a:solidFill>
                <a:ln w="22225">
                  <a:solidFill>
                    <a:schemeClr val="accent1">
                      <a:lumMod val="50000"/>
                    </a:schemeClr>
                  </a:solidFill>
                </a:ln>
                <a:effectLst/>
              </c:spPr>
            </c:marker>
            <c:bubble3D val="0"/>
            <c:spPr>
              <a:ln w="28575" cap="rnd">
                <a:solidFill>
                  <a:schemeClr val="accent1">
                    <a:lumMod val="50000"/>
                  </a:schemeClr>
                </a:solidFill>
                <a:round/>
              </a:ln>
              <a:effectLst/>
            </c:spPr>
            <c:extLst>
              <c:ext xmlns:c16="http://schemas.microsoft.com/office/drawing/2014/chart" uri="{C3380CC4-5D6E-409C-BE32-E72D297353CC}">
                <c16:uniqueId val="{0000000B-6DC3-42FC-B7C4-27226BC3DE4F}"/>
              </c:ext>
            </c:extLst>
          </c:dPt>
          <c:dPt>
            <c:idx val="11"/>
            <c:marker>
              <c:symbol val="circle"/>
              <c:size val="5"/>
              <c:spPr>
                <a:solidFill>
                  <a:schemeClr val="bg1"/>
                </a:solidFill>
                <a:ln w="22225">
                  <a:solidFill>
                    <a:schemeClr val="accent1">
                      <a:lumMod val="50000"/>
                    </a:schemeClr>
                  </a:solidFill>
                </a:ln>
                <a:effectLst/>
              </c:spPr>
            </c:marker>
            <c:bubble3D val="0"/>
            <c:spPr>
              <a:ln w="28575" cap="rnd">
                <a:solidFill>
                  <a:schemeClr val="accent1">
                    <a:lumMod val="50000"/>
                  </a:schemeClr>
                </a:solidFill>
                <a:round/>
              </a:ln>
              <a:effectLst/>
            </c:spPr>
            <c:extLst>
              <c:ext xmlns:c16="http://schemas.microsoft.com/office/drawing/2014/chart" uri="{C3380CC4-5D6E-409C-BE32-E72D297353CC}">
                <c16:uniqueId val="{0000000C-6DC3-42FC-B7C4-27226BC3DE4F}"/>
              </c:ext>
            </c:extLst>
          </c:dPt>
          <c:dPt>
            <c:idx val="12"/>
            <c:marker>
              <c:symbol val="circle"/>
              <c:size val="5"/>
              <c:spPr>
                <a:solidFill>
                  <a:schemeClr val="bg1"/>
                </a:solidFill>
                <a:ln w="22225">
                  <a:solidFill>
                    <a:schemeClr val="accent1">
                      <a:lumMod val="50000"/>
                    </a:schemeClr>
                  </a:solidFill>
                </a:ln>
                <a:effectLst/>
              </c:spPr>
            </c:marker>
            <c:bubble3D val="0"/>
            <c:spPr>
              <a:ln w="28575" cap="rnd">
                <a:solidFill>
                  <a:schemeClr val="accent1">
                    <a:lumMod val="50000"/>
                  </a:schemeClr>
                </a:solidFill>
                <a:round/>
              </a:ln>
              <a:effectLst/>
            </c:spPr>
            <c:extLst>
              <c:ext xmlns:c16="http://schemas.microsoft.com/office/drawing/2014/chart" uri="{C3380CC4-5D6E-409C-BE32-E72D297353CC}">
                <c16:uniqueId val="{0000000D-6DC3-42FC-B7C4-27226BC3DE4F}"/>
              </c:ext>
            </c:extLst>
          </c:dPt>
          <c:dLbls>
            <c:dLbl>
              <c:idx val="0"/>
              <c:layout>
                <c:manualLayout>
                  <c:x val="-6.5514230933899215E-2"/>
                  <c:y val="-0.1845279450362822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DC3-42FC-B7C4-27226BC3DE4F}"/>
                </c:ext>
              </c:extLst>
            </c:dLbl>
            <c:dLbl>
              <c:idx val="1"/>
              <c:layout>
                <c:manualLayout>
                  <c:x val="-6.2027326371437604E-2"/>
                  <c:y val="0.1034622510421491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DC3-42FC-B7C4-27226BC3DE4F}"/>
                </c:ext>
              </c:extLst>
            </c:dLbl>
            <c:dLbl>
              <c:idx val="2"/>
              <c:layout>
                <c:manualLayout>
                  <c:x val="-8.2984680106476055E-2"/>
                  <c:y val="-0.1293808862127528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DC3-42FC-B7C4-27226BC3DE4F}"/>
                </c:ext>
              </c:extLst>
            </c:dLbl>
            <c:dLbl>
              <c:idx val="3"/>
              <c:layout>
                <c:manualLayout>
                  <c:x val="-6.6034325496546975E-2"/>
                  <c:y val="0.1279720549637177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DC3-42FC-B7C4-27226BC3DE4F}"/>
                </c:ext>
              </c:extLst>
            </c:dLbl>
            <c:dLbl>
              <c:idx val="4"/>
              <c:layout>
                <c:manualLayout>
                  <c:x val="-6.7819288546378517E-2"/>
                  <c:y val="-0.1232532117695814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DC3-42FC-B7C4-27226BC3DE4F}"/>
                </c:ext>
              </c:extLst>
            </c:dLbl>
            <c:dLbl>
              <c:idx val="5"/>
              <c:layout>
                <c:manualLayout>
                  <c:x val="-2.9048602967182292E-2"/>
                  <c:y val="-0.1059888566560758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DC3-42FC-B7C4-27226BC3DE4F}"/>
                </c:ext>
              </c:extLst>
            </c:dLbl>
            <c:dLbl>
              <c:idx val="6"/>
              <c:layout>
                <c:manualLayout>
                  <c:x val="-6.6826380744960071E-2"/>
                  <c:y val="0.1095897020225413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DC3-42FC-B7C4-27226BC3DE4F}"/>
                </c:ext>
              </c:extLst>
            </c:dLbl>
            <c:dLbl>
              <c:idx val="7"/>
              <c:layout>
                <c:manualLayout>
                  <c:x val="-6.451536643026004E-2"/>
                  <c:y val="-0.1048710822911842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DC3-42FC-B7C4-27226BC3DE4F}"/>
                </c:ext>
              </c:extLst>
            </c:dLbl>
            <c:dLbl>
              <c:idx val="8"/>
              <c:layout>
                <c:manualLayout>
                  <c:x val="-4.3173805401984323E-2"/>
                  <c:y val="0.109589702022541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DC3-42FC-B7C4-27226BC3DE4F}"/>
                </c:ext>
              </c:extLst>
            </c:dLbl>
            <c:dLbl>
              <c:idx val="9"/>
              <c:layout>
                <c:manualLayout>
                  <c:x val="-8.6914986690493481E-2"/>
                  <c:y val="-9.87436313107920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DC3-42FC-B7C4-27226BC3DE4F}"/>
                </c:ext>
              </c:extLst>
            </c:dLbl>
            <c:dLbl>
              <c:idx val="10"/>
              <c:layout>
                <c:manualLayout>
                  <c:x val="-3.4864205804061812E-2"/>
                  <c:y val="-6.7629689671144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DC3-42FC-B7C4-27226BC3DE4F}"/>
                </c:ext>
              </c:extLst>
            </c:dLbl>
            <c:dLbl>
              <c:idx val="11"/>
              <c:layout>
                <c:manualLayout>
                  <c:x val="-2.8132387706857527E-3"/>
                  <c:y val="-4.745591011649859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DC3-42FC-B7C4-27226BC3DE4F}"/>
                </c:ext>
              </c:extLst>
            </c:dLbl>
            <c:dLbl>
              <c:idx val="12"/>
              <c:layout>
                <c:manualLayout>
                  <c:x val="-8.4617188808845709E-2"/>
                  <c:y val="-7.41520467836257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DC3-42FC-B7C4-27226BC3DE4F}"/>
                </c:ext>
              </c:extLst>
            </c:dLbl>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multiLvlStrRef>
              <c:f>'Sales Trend Report'!$A$4:$A$19</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2023</c:v>
                  </c:pt>
                  <c:pt idx="12">
                    <c:v>2024</c:v>
                  </c:pt>
                </c:lvl>
              </c:multiLvlStrCache>
            </c:multiLvlStrRef>
          </c:cat>
          <c:val>
            <c:numRef>
              <c:f>'Sales Trend Report'!$B$4:$B$19</c:f>
              <c:numCache>
                <c:formatCode>"$"#,##0</c:formatCode>
                <c:ptCount val="13"/>
                <c:pt idx="0">
                  <c:v>476092.3600000001</c:v>
                </c:pt>
                <c:pt idx="1">
                  <c:v>368919.35999999993</c:v>
                </c:pt>
                <c:pt idx="2">
                  <c:v>402638.77000000008</c:v>
                </c:pt>
                <c:pt idx="3">
                  <c:v>438992.61000000004</c:v>
                </c:pt>
                <c:pt idx="4">
                  <c:v>389078.75999999989</c:v>
                </c:pt>
                <c:pt idx="5">
                  <c:v>418458.34000000008</c:v>
                </c:pt>
                <c:pt idx="6">
                  <c:v>374242.88</c:v>
                </c:pt>
                <c:pt idx="7">
                  <c:v>443171.28</c:v>
                </c:pt>
                <c:pt idx="8">
                  <c:v>367837.60000000003</c:v>
                </c:pt>
                <c:pt idx="9">
                  <c:v>460378.78000000014</c:v>
                </c:pt>
                <c:pt idx="10">
                  <c:v>467482.89999999985</c:v>
                </c:pt>
                <c:pt idx="11">
                  <c:v>392643.57999999984</c:v>
                </c:pt>
                <c:pt idx="12">
                  <c:v>19328.010000000002</c:v>
                </c:pt>
              </c:numCache>
            </c:numRef>
          </c:val>
          <c:smooth val="1"/>
          <c:extLst>
            <c:ext xmlns:c16="http://schemas.microsoft.com/office/drawing/2014/chart" uri="{C3380CC4-5D6E-409C-BE32-E72D297353CC}">
              <c16:uniqueId val="{00000000-AF88-4F2F-AC22-1B897B6F63AC}"/>
            </c:ext>
          </c:extLst>
        </c:ser>
        <c:dLbls>
          <c:dLblPos val="r"/>
          <c:showLegendKey val="0"/>
          <c:showVal val="1"/>
          <c:showCatName val="0"/>
          <c:showSerName val="0"/>
          <c:showPercent val="0"/>
          <c:showBubbleSize val="0"/>
        </c:dLbls>
        <c:marker val="1"/>
        <c:smooth val="0"/>
        <c:axId val="1247581856"/>
        <c:axId val="1247593920"/>
      </c:lineChart>
      <c:catAx>
        <c:axId val="124758185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1247593920"/>
        <c:crosses val="autoZero"/>
        <c:auto val="1"/>
        <c:lblAlgn val="ctr"/>
        <c:lblOffset val="100"/>
        <c:noMultiLvlLbl val="0"/>
      </c:catAx>
      <c:valAx>
        <c:axId val="1247593920"/>
        <c:scaling>
          <c:orientation val="minMax"/>
        </c:scaling>
        <c:delete val="1"/>
        <c:axPos val="l"/>
        <c:numFmt formatCode="&quot;$&quot;#,##0" sourceLinked="1"/>
        <c:majorTickMark val="none"/>
        <c:minorTickMark val="none"/>
        <c:tickLblPos val="nextTo"/>
        <c:crossAx val="124758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Georgia" panose="02040502050405020303"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24A.xlsx]Sales Trend Report!PivotTable1</c:name>
    <c:fmtId val="0"/>
  </c:pivotSource>
  <c:chart>
    <c:autoTitleDeleted val="1"/>
    <c:pivotFmts>
      <c:pivotFmt>
        <c:idx val="0"/>
        <c:spPr>
          <a:ln w="28575" cap="rnd">
            <a:solidFill>
              <a:schemeClr val="accent1">
                <a:lumMod val="50000"/>
              </a:schemeClr>
            </a:solidFill>
            <a:round/>
          </a:ln>
          <a:effectLst/>
        </c:spPr>
        <c:marker>
          <c:symbol val="circle"/>
          <c:size val="5"/>
          <c:spPr>
            <a:solidFill>
              <a:schemeClr val="bg1"/>
            </a:solidFill>
            <a:ln w="22225">
              <a:solidFill>
                <a:schemeClr val="accent1">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lumMod val="50000"/>
              </a:schemeClr>
            </a:solidFill>
            <a:round/>
          </a:ln>
          <a:effectLst/>
        </c:spPr>
        <c:marker>
          <c:symbol val="circle"/>
          <c:size val="5"/>
          <c:spPr>
            <a:solidFill>
              <a:schemeClr val="bg1"/>
            </a:solidFill>
            <a:ln w="22225">
              <a:solidFill>
                <a:schemeClr val="accent1">
                  <a:lumMod val="50000"/>
                </a:schemeClr>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Report'!$B$3</c:f>
              <c:strCache>
                <c:ptCount val="1"/>
                <c:pt idx="0">
                  <c:v>Total</c:v>
                </c:pt>
              </c:strCache>
            </c:strRef>
          </c:tx>
          <c:spPr>
            <a:ln w="28575" cap="rnd">
              <a:solidFill>
                <a:schemeClr val="accent1">
                  <a:lumMod val="50000"/>
                </a:schemeClr>
              </a:solidFill>
              <a:round/>
            </a:ln>
            <a:effectLst/>
          </c:spPr>
          <c:marker>
            <c:symbol val="circle"/>
            <c:size val="5"/>
            <c:spPr>
              <a:solidFill>
                <a:schemeClr val="bg1"/>
              </a:solidFill>
              <a:ln w="22225">
                <a:solidFill>
                  <a:schemeClr val="accent1">
                    <a:lumMod val="5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Trend Report'!$A$4:$A$19</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2023</c:v>
                  </c:pt>
                  <c:pt idx="12">
                    <c:v>2024</c:v>
                  </c:pt>
                </c:lvl>
              </c:multiLvlStrCache>
            </c:multiLvlStrRef>
          </c:cat>
          <c:val>
            <c:numRef>
              <c:f>'Sales Trend Report'!$B$4:$B$19</c:f>
              <c:numCache>
                <c:formatCode>"$"#,##0</c:formatCode>
                <c:ptCount val="13"/>
                <c:pt idx="0">
                  <c:v>476092.3600000001</c:v>
                </c:pt>
                <c:pt idx="1">
                  <c:v>368919.35999999993</c:v>
                </c:pt>
                <c:pt idx="2">
                  <c:v>402638.77000000008</c:v>
                </c:pt>
                <c:pt idx="3">
                  <c:v>438992.61000000004</c:v>
                </c:pt>
                <c:pt idx="4">
                  <c:v>389078.75999999989</c:v>
                </c:pt>
                <c:pt idx="5">
                  <c:v>418458.34000000008</c:v>
                </c:pt>
                <c:pt idx="6">
                  <c:v>374242.88</c:v>
                </c:pt>
                <c:pt idx="7">
                  <c:v>443171.28</c:v>
                </c:pt>
                <c:pt idx="8">
                  <c:v>367837.60000000003</c:v>
                </c:pt>
                <c:pt idx="9">
                  <c:v>460378.78000000014</c:v>
                </c:pt>
                <c:pt idx="10">
                  <c:v>467482.89999999985</c:v>
                </c:pt>
                <c:pt idx="11">
                  <c:v>392643.57999999984</c:v>
                </c:pt>
                <c:pt idx="12">
                  <c:v>19328.010000000002</c:v>
                </c:pt>
              </c:numCache>
            </c:numRef>
          </c:val>
          <c:smooth val="1"/>
          <c:extLst>
            <c:ext xmlns:c16="http://schemas.microsoft.com/office/drawing/2014/chart" uri="{C3380CC4-5D6E-409C-BE32-E72D297353CC}">
              <c16:uniqueId val="{00000000-2BAB-4306-93E3-C9D141DFB7CE}"/>
            </c:ext>
          </c:extLst>
        </c:ser>
        <c:dLbls>
          <c:dLblPos val="r"/>
          <c:showLegendKey val="0"/>
          <c:showVal val="1"/>
          <c:showCatName val="0"/>
          <c:showSerName val="0"/>
          <c:showPercent val="0"/>
          <c:showBubbleSize val="0"/>
        </c:dLbls>
        <c:marker val="1"/>
        <c:smooth val="0"/>
        <c:axId val="1247581856"/>
        <c:axId val="1247593920"/>
      </c:lineChart>
      <c:catAx>
        <c:axId val="124758185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593920"/>
        <c:crosses val="autoZero"/>
        <c:auto val="1"/>
        <c:lblAlgn val="ctr"/>
        <c:lblOffset val="100"/>
        <c:noMultiLvlLbl val="0"/>
      </c:catAx>
      <c:valAx>
        <c:axId val="1247593920"/>
        <c:scaling>
          <c:orientation val="minMax"/>
        </c:scaling>
        <c:delete val="1"/>
        <c:axPos val="l"/>
        <c:numFmt formatCode="&quot;$&quot;#,##0" sourceLinked="1"/>
        <c:majorTickMark val="none"/>
        <c:minorTickMark val="none"/>
        <c:tickLblPos val="nextTo"/>
        <c:crossAx val="124758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24A.xlsx]Quantity ordered!PivotTable1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 Ordered</a:t>
            </a:r>
            <a:r>
              <a:rPr lang="en-US" baseline="0"/>
              <a:t> over the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50000"/>
              </a:schemeClr>
            </a:solidFill>
            <a:round/>
          </a:ln>
          <a:effectLst/>
        </c:spPr>
        <c:marker>
          <c:symbol val="circle"/>
          <c:size val="5"/>
          <c:spPr>
            <a:solidFill>
              <a:schemeClr val="bg1"/>
            </a:solidFill>
            <a:ln w="22225">
              <a:solidFill>
                <a:schemeClr val="accent1">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50000"/>
              </a:schemeClr>
            </a:solidFill>
            <a:round/>
          </a:ln>
          <a:effectLst/>
        </c:spPr>
        <c:marker>
          <c:symbol val="circle"/>
          <c:size val="5"/>
          <c:spPr>
            <a:solidFill>
              <a:schemeClr val="bg1"/>
            </a:solidFill>
            <a:ln w="22225">
              <a:solidFill>
                <a:schemeClr val="accent1">
                  <a:lumMod val="50000"/>
                </a:schemeClr>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lumMod val="50000"/>
              </a:schemeClr>
            </a:solidFill>
            <a:round/>
          </a:ln>
          <a:effectLst/>
        </c:spPr>
        <c:marker>
          <c:symbol val="circle"/>
          <c:size val="5"/>
          <c:spPr>
            <a:solidFill>
              <a:schemeClr val="bg1"/>
            </a:solidFill>
            <a:ln w="22225">
              <a:solidFill>
                <a:schemeClr val="accent1">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018018018018018E-2"/>
          <c:y val="0.11511483550589698"/>
          <c:w val="0.96036036036036032"/>
          <c:h val="0.76105979071051877"/>
        </c:manualLayout>
      </c:layout>
      <c:lineChart>
        <c:grouping val="standard"/>
        <c:varyColors val="0"/>
        <c:ser>
          <c:idx val="0"/>
          <c:order val="0"/>
          <c:tx>
            <c:strRef>
              <c:f>'Quantity ordered'!$B$3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'Quantity ordered'!$A$4:$A$19</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2023</c:v>
                  </c:pt>
                  <c:pt idx="12">
                    <c:v>2024</c:v>
                  </c:pt>
                </c:lvl>
              </c:multiLvlStrCache>
            </c:multiLvlStrRef>
          </c:cat>
          <c:val>
            <c:numRef>
              <c:f>'Quantity ordered'!$B$4:$B$19</c:f>
              <c:numCache>
                <c:formatCode>General</c:formatCode>
                <c:ptCount val="13"/>
                <c:pt idx="0">
                  <c:v>2472</c:v>
                </c:pt>
                <c:pt idx="1">
                  <c:v>2064</c:v>
                </c:pt>
                <c:pt idx="2">
                  <c:v>2069</c:v>
                </c:pt>
                <c:pt idx="3">
                  <c:v>1977</c:v>
                </c:pt>
                <c:pt idx="4">
                  <c:v>1968</c:v>
                </c:pt>
                <c:pt idx="5">
                  <c:v>2276</c:v>
                </c:pt>
                <c:pt idx="6">
                  <c:v>1603</c:v>
                </c:pt>
                <c:pt idx="7">
                  <c:v>2336</c:v>
                </c:pt>
                <c:pt idx="8">
                  <c:v>1815</c:v>
                </c:pt>
                <c:pt idx="9">
                  <c:v>2386</c:v>
                </c:pt>
                <c:pt idx="10">
                  <c:v>2129</c:v>
                </c:pt>
                <c:pt idx="11">
                  <c:v>2183</c:v>
                </c:pt>
                <c:pt idx="12">
                  <c:v>77</c:v>
                </c:pt>
              </c:numCache>
            </c:numRef>
          </c:val>
          <c:smooth val="1"/>
          <c:extLst>
            <c:ext xmlns:c16="http://schemas.microsoft.com/office/drawing/2014/chart" uri="{C3380CC4-5D6E-409C-BE32-E72D297353CC}">
              <c16:uniqueId val="{00000000-AC7B-4047-A261-355E7BE7DF89}"/>
            </c:ext>
          </c:extLst>
        </c:ser>
        <c:dLbls>
          <c:dLblPos val="t"/>
          <c:showLegendKey val="0"/>
          <c:showVal val="1"/>
          <c:showCatName val="0"/>
          <c:showSerName val="0"/>
          <c:showPercent val="0"/>
          <c:showBubbleSize val="0"/>
        </c:dLbls>
        <c:marker val="1"/>
        <c:smooth val="0"/>
        <c:axId val="1247581856"/>
        <c:axId val="1247593920"/>
      </c:lineChart>
      <c:catAx>
        <c:axId val="124758185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593920"/>
        <c:crosses val="autoZero"/>
        <c:auto val="1"/>
        <c:lblAlgn val="ctr"/>
        <c:lblOffset val="100"/>
        <c:noMultiLvlLbl val="0"/>
      </c:catAx>
      <c:valAx>
        <c:axId val="1247593920"/>
        <c:scaling>
          <c:orientation val="minMax"/>
        </c:scaling>
        <c:delete val="1"/>
        <c:axPos val="l"/>
        <c:numFmt formatCode="General" sourceLinked="1"/>
        <c:majorTickMark val="none"/>
        <c:minorTickMark val="none"/>
        <c:tickLblPos val="nextTo"/>
        <c:crossAx val="124758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24A.xlsx]Sales volume  by dayofweek!PivotTable1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volume by</a:t>
            </a:r>
            <a:r>
              <a:rPr lang="en-US" baseline="0"/>
              <a:t> day of week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50000"/>
              </a:schemeClr>
            </a:solidFill>
            <a:round/>
          </a:ln>
          <a:effectLst/>
        </c:spPr>
        <c:marker>
          <c:symbol val="circle"/>
          <c:size val="5"/>
          <c:spPr>
            <a:solidFill>
              <a:schemeClr val="bg1"/>
            </a:solidFill>
            <a:ln w="22225">
              <a:solidFill>
                <a:schemeClr val="accent1">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50000"/>
              </a:schemeClr>
            </a:solidFill>
            <a:round/>
          </a:ln>
          <a:effectLst/>
        </c:spPr>
        <c:marker>
          <c:symbol val="circle"/>
          <c:size val="5"/>
          <c:spPr>
            <a:solidFill>
              <a:schemeClr val="bg1"/>
            </a:solidFill>
            <a:ln w="22225">
              <a:solidFill>
                <a:schemeClr val="accent1">
                  <a:lumMod val="50000"/>
                </a:schemeClr>
              </a:solidFill>
            </a:ln>
            <a:effectLst/>
          </c:spPr>
        </c:marker>
      </c:pivotFmt>
      <c:pivotFmt>
        <c:idx val="2"/>
        <c:spPr>
          <a:solidFill>
            <a:schemeClr val="accent1"/>
          </a:solidFill>
          <a:ln w="28575" cap="rnd">
            <a:solidFill>
              <a:schemeClr val="accent1">
                <a:lumMod val="50000"/>
              </a:schemeClr>
            </a:solidFill>
            <a:round/>
          </a:ln>
          <a:effectLst/>
        </c:spPr>
        <c:marker>
          <c:symbol val="circle"/>
          <c:size val="5"/>
          <c:spPr>
            <a:solidFill>
              <a:schemeClr val="bg1"/>
            </a:solidFill>
            <a:ln w="22225">
              <a:solidFill>
                <a:schemeClr val="accent1">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volume  by dayofweek'!$B$3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volume  by dayofweek'!$A$4:$A$11</c:f>
              <c:strCache>
                <c:ptCount val="7"/>
                <c:pt idx="0">
                  <c:v>Sun</c:v>
                </c:pt>
                <c:pt idx="1">
                  <c:v>Mon</c:v>
                </c:pt>
                <c:pt idx="2">
                  <c:v>Tue</c:v>
                </c:pt>
                <c:pt idx="3">
                  <c:v>Wed</c:v>
                </c:pt>
                <c:pt idx="4">
                  <c:v>Thu</c:v>
                </c:pt>
                <c:pt idx="5">
                  <c:v>Fri</c:v>
                </c:pt>
                <c:pt idx="6">
                  <c:v>Sat</c:v>
                </c:pt>
              </c:strCache>
            </c:strRef>
          </c:cat>
          <c:val>
            <c:numRef>
              <c:f>'Sales volume  by dayofweek'!$B$4:$B$11</c:f>
              <c:numCache>
                <c:formatCode>General</c:formatCode>
                <c:ptCount val="7"/>
                <c:pt idx="0">
                  <c:v>3431</c:v>
                </c:pt>
                <c:pt idx="1">
                  <c:v>3602</c:v>
                </c:pt>
                <c:pt idx="2">
                  <c:v>3453</c:v>
                </c:pt>
                <c:pt idx="3">
                  <c:v>3602</c:v>
                </c:pt>
                <c:pt idx="4">
                  <c:v>4296</c:v>
                </c:pt>
                <c:pt idx="5">
                  <c:v>3882</c:v>
                </c:pt>
                <c:pt idx="6">
                  <c:v>3089</c:v>
                </c:pt>
              </c:numCache>
            </c:numRef>
          </c:val>
          <c:smooth val="1"/>
          <c:extLst>
            <c:ext xmlns:c16="http://schemas.microsoft.com/office/drawing/2014/chart" uri="{C3380CC4-5D6E-409C-BE32-E72D297353CC}">
              <c16:uniqueId val="{00000000-765F-4020-87C0-B220C038C7E8}"/>
            </c:ext>
          </c:extLst>
        </c:ser>
        <c:dLbls>
          <c:dLblPos val="t"/>
          <c:showLegendKey val="0"/>
          <c:showVal val="1"/>
          <c:showCatName val="0"/>
          <c:showSerName val="0"/>
          <c:showPercent val="0"/>
          <c:showBubbleSize val="0"/>
        </c:dLbls>
        <c:marker val="1"/>
        <c:smooth val="0"/>
        <c:axId val="1247581856"/>
        <c:axId val="1247593920"/>
      </c:lineChart>
      <c:catAx>
        <c:axId val="124758185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593920"/>
        <c:crosses val="autoZero"/>
        <c:auto val="1"/>
        <c:lblAlgn val="ctr"/>
        <c:lblOffset val="100"/>
        <c:noMultiLvlLbl val="0"/>
      </c:catAx>
      <c:valAx>
        <c:axId val="1247593920"/>
        <c:scaling>
          <c:orientation val="minMax"/>
        </c:scaling>
        <c:delete val="1"/>
        <c:axPos val="l"/>
        <c:numFmt formatCode="General" sourceLinked="1"/>
        <c:majorTickMark val="none"/>
        <c:minorTickMark val="none"/>
        <c:tickLblPos val="nextTo"/>
        <c:crossAx val="124758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24A.xlsx]sales by payment type!PivotTable1</c:name>
    <c:fmtId val="5"/>
  </c:pivotSource>
  <c:chart>
    <c:autoTitleDeleted val="1"/>
    <c:pivotFmts>
      <c:pivotFmt>
        <c:idx val="0"/>
        <c:spPr>
          <a:solidFill>
            <a:schemeClr val="accent1"/>
          </a:solidFill>
          <a:ln w="28575" cap="rnd">
            <a:solidFill>
              <a:schemeClr val="accent1">
                <a:lumMod val="50000"/>
              </a:schemeClr>
            </a:solidFill>
            <a:round/>
          </a:ln>
          <a:effectLst/>
        </c:spPr>
        <c:marker>
          <c:symbol val="circle"/>
          <c:size val="5"/>
          <c:spPr>
            <a:solidFill>
              <a:schemeClr val="bg1"/>
            </a:solidFill>
            <a:ln w="22225">
              <a:solidFill>
                <a:schemeClr val="accent1">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50000"/>
              </a:schemeClr>
            </a:solidFill>
            <a:round/>
          </a:ln>
          <a:effectLst/>
        </c:spPr>
        <c:marker>
          <c:symbol val="circle"/>
          <c:size val="5"/>
          <c:spPr>
            <a:solidFill>
              <a:schemeClr val="bg1"/>
            </a:solidFill>
            <a:ln w="22225">
              <a:solidFill>
                <a:schemeClr val="accent1">
                  <a:lumMod val="50000"/>
                </a:schemeClr>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lumMod val="50000"/>
            </a:schemeClr>
          </a:solidFill>
          <a:ln>
            <a:noFill/>
          </a:ln>
          <a:effectLst/>
        </c:spPr>
        <c:dLbl>
          <c:idx val="0"/>
          <c:layout>
            <c:manualLayout>
              <c:x val="9.7222573866369603E-4"/>
              <c:y val="7.2066061574705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lumMod val="60000"/>
              <a:lumOff val="40000"/>
            </a:schemeClr>
          </a:solidFill>
          <a:ln>
            <a:noFill/>
          </a:ln>
          <a:effectLst/>
        </c:spPr>
        <c:dLbl>
          <c:idx val="0"/>
          <c:layout>
            <c:manualLayout>
              <c:x val="-4.1951498426040798E-3"/>
              <c:y val="-6.83910321265707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lumMod val="75000"/>
            </a:schemeClr>
          </a:solidFill>
          <a:ln>
            <a:noFill/>
          </a:ln>
          <a:effectLst/>
        </c:spPr>
        <c:dLbl>
          <c:idx val="0"/>
          <c:layout>
            <c:manualLayout>
              <c:x val="-7.533815859432362E-2"/>
              <c:y val="-4.60539499601655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'sales by payment type'!$B$3</c:f>
              <c:strCache>
                <c:ptCount val="1"/>
                <c:pt idx="0">
                  <c:v>Total</c:v>
                </c:pt>
              </c:strCache>
            </c:strRef>
          </c:tx>
          <c:spPr>
            <a:ln>
              <a:noFill/>
            </a:ln>
          </c:spPr>
          <c:dPt>
            <c:idx val="0"/>
            <c:bubble3D val="0"/>
            <c:spPr>
              <a:solidFill>
                <a:schemeClr val="accent1">
                  <a:lumMod val="50000"/>
                </a:schemeClr>
              </a:solidFill>
              <a:ln>
                <a:noFill/>
              </a:ln>
              <a:effectLst/>
            </c:spPr>
            <c:extLst>
              <c:ext xmlns:c16="http://schemas.microsoft.com/office/drawing/2014/chart" uri="{C3380CC4-5D6E-409C-BE32-E72D297353CC}">
                <c16:uniqueId val="{00000002-E8F1-4D13-8703-37308ACB996B}"/>
              </c:ext>
            </c:extLst>
          </c:dPt>
          <c:dPt>
            <c:idx val="1"/>
            <c:bubble3D val="0"/>
            <c:spPr>
              <a:solidFill>
                <a:schemeClr val="accent1">
                  <a:lumMod val="60000"/>
                  <a:lumOff val="40000"/>
                </a:schemeClr>
              </a:solidFill>
              <a:ln>
                <a:noFill/>
              </a:ln>
              <a:effectLst/>
            </c:spPr>
            <c:extLst>
              <c:ext xmlns:c16="http://schemas.microsoft.com/office/drawing/2014/chart" uri="{C3380CC4-5D6E-409C-BE32-E72D297353CC}">
                <c16:uniqueId val="{00000003-E8F1-4D13-8703-37308ACB996B}"/>
              </c:ext>
            </c:extLst>
          </c:dPt>
          <c:dPt>
            <c:idx val="2"/>
            <c:bubble3D val="0"/>
            <c:spPr>
              <a:solidFill>
                <a:schemeClr val="accent1">
                  <a:lumMod val="75000"/>
                </a:schemeClr>
              </a:solidFill>
              <a:ln>
                <a:noFill/>
              </a:ln>
              <a:effectLst/>
            </c:spPr>
            <c:extLst>
              <c:ext xmlns:c16="http://schemas.microsoft.com/office/drawing/2014/chart" uri="{C3380CC4-5D6E-409C-BE32-E72D297353CC}">
                <c16:uniqueId val="{00000004-E8F1-4D13-8703-37308ACB996B}"/>
              </c:ext>
            </c:extLst>
          </c:dPt>
          <c:dLbls>
            <c:dLbl>
              <c:idx val="0"/>
              <c:layout>
                <c:manualLayout>
                  <c:x val="9.7222573866369603E-4"/>
                  <c:y val="7.2066061574705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8F1-4D13-8703-37308ACB996B}"/>
                </c:ext>
              </c:extLst>
            </c:dLbl>
            <c:dLbl>
              <c:idx val="1"/>
              <c:layout>
                <c:manualLayout>
                  <c:x val="-4.1951498426040798E-3"/>
                  <c:y val="-6.83910321265707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8F1-4D13-8703-37308ACB996B}"/>
                </c:ext>
              </c:extLst>
            </c:dLbl>
            <c:dLbl>
              <c:idx val="2"/>
              <c:layout>
                <c:manualLayout>
                  <c:x val="-7.533815859432362E-2"/>
                  <c:y val="-4.60539499601655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8F1-4D13-8703-37308ACB996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noFill/>
                  <a:round/>
                </a:ln>
                <a:effectLst/>
              </c:spPr>
            </c:leaderLines>
            <c:extLst>
              <c:ext xmlns:c15="http://schemas.microsoft.com/office/drawing/2012/chart" uri="{CE6537A1-D6FC-4f65-9D91-7224C49458BB}"/>
            </c:extLst>
          </c:dLbls>
          <c:cat>
            <c:strRef>
              <c:f>'sales by payment type'!$A$4:$A$7</c:f>
              <c:strCache>
                <c:ptCount val="3"/>
                <c:pt idx="0">
                  <c:v>Credit Card</c:v>
                </c:pt>
                <c:pt idx="1">
                  <c:v>Bank Transfer</c:v>
                </c:pt>
                <c:pt idx="2">
                  <c:v>Cash</c:v>
                </c:pt>
              </c:strCache>
            </c:strRef>
          </c:cat>
          <c:val>
            <c:numRef>
              <c:f>'sales by payment type'!$B$4:$B$7</c:f>
              <c:numCache>
                <c:formatCode>0.00%</c:formatCode>
                <c:ptCount val="3"/>
                <c:pt idx="0">
                  <c:v>0.35016350789655321</c:v>
                </c:pt>
                <c:pt idx="1">
                  <c:v>0.34215429775166512</c:v>
                </c:pt>
                <c:pt idx="2">
                  <c:v>0.30768219435178168</c:v>
                </c:pt>
              </c:numCache>
            </c:numRef>
          </c:val>
          <c:extLst>
            <c:ext xmlns:c16="http://schemas.microsoft.com/office/drawing/2014/chart" uri="{C3380CC4-5D6E-409C-BE32-E72D297353CC}">
              <c16:uniqueId val="{00000000-E8F1-4D13-8703-37308ACB996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24A.xlsx]Discount by profit!PivotTable1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'Discount by profit'!$B$3</c:f>
              <c:strCache>
                <c:ptCount val="1"/>
                <c:pt idx="0">
                  <c:v>Total</c:v>
                </c:pt>
              </c:strCache>
            </c:strRef>
          </c:tx>
          <c:spPr>
            <a:solidFill>
              <a:schemeClr val="accent1"/>
            </a:solidFill>
            <a:ln>
              <a:noFill/>
            </a:ln>
            <a:effectLst/>
          </c:spPr>
          <c:invertIfNegative val="0"/>
          <c:cat>
            <c:strRef>
              <c:f>'Discount by profit'!$A$4:$A$7</c:f>
              <c:strCache>
                <c:ptCount val="3"/>
                <c:pt idx="0">
                  <c:v>0-0.1</c:v>
                </c:pt>
                <c:pt idx="1">
                  <c:v>0.1-0.2</c:v>
                </c:pt>
                <c:pt idx="2">
                  <c:v>0.2-0.3</c:v>
                </c:pt>
              </c:strCache>
            </c:strRef>
          </c:cat>
          <c:val>
            <c:numRef>
              <c:f>'Discount by profit'!$B$4:$B$7</c:f>
              <c:numCache>
                <c:formatCode>"$"#,##0</c:formatCode>
                <c:ptCount val="3"/>
                <c:pt idx="0">
                  <c:v>989539.69800000056</c:v>
                </c:pt>
                <c:pt idx="1">
                  <c:v>-1040510.6677999991</c:v>
                </c:pt>
                <c:pt idx="2">
                  <c:v>-4104949.3865000019</c:v>
                </c:pt>
              </c:numCache>
            </c:numRef>
          </c:val>
          <c:extLst>
            <c:ext xmlns:c16="http://schemas.microsoft.com/office/drawing/2014/chart" uri="{C3380CC4-5D6E-409C-BE32-E72D297353CC}">
              <c16:uniqueId val="{00000000-A5AB-45F4-8611-A3BBC88D3FC6}"/>
            </c:ext>
          </c:extLst>
        </c:ser>
        <c:dLbls>
          <c:showLegendKey val="0"/>
          <c:showVal val="0"/>
          <c:showCatName val="0"/>
          <c:showSerName val="0"/>
          <c:showPercent val="0"/>
          <c:showBubbleSize val="0"/>
        </c:dLbls>
        <c:gapWidth val="150"/>
        <c:axId val="2103707696"/>
        <c:axId val="2103708112"/>
      </c:barChart>
      <c:catAx>
        <c:axId val="2103707696"/>
        <c:scaling>
          <c:orientation val="minMax"/>
        </c:scaling>
        <c:delete val="1"/>
        <c:axPos val="b"/>
        <c:numFmt formatCode="General" sourceLinked="1"/>
        <c:majorTickMark val="none"/>
        <c:minorTickMark val="none"/>
        <c:tickLblPos val="nextTo"/>
        <c:crossAx val="2103708112"/>
        <c:crosses val="autoZero"/>
        <c:auto val="1"/>
        <c:lblAlgn val="ctr"/>
        <c:lblOffset val="100"/>
        <c:noMultiLvlLbl val="0"/>
      </c:catAx>
      <c:valAx>
        <c:axId val="2103708112"/>
        <c:scaling>
          <c:orientation val="minMax"/>
        </c:scaling>
        <c:delete val="1"/>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2103707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'Discount by profit (3)'!$E$3</c:f>
              <c:strCache>
                <c:ptCount val="1"/>
                <c:pt idx="0">
                  <c:v>Profit/loss</c:v>
                </c:pt>
              </c:strCache>
            </c:strRef>
          </c:tx>
          <c:spPr>
            <a:ln w="19050" cap="rnd">
              <a:noFill/>
              <a:round/>
            </a:ln>
            <a:effectLst/>
          </c:spPr>
          <c:marker>
            <c:symbol val="circle"/>
            <c:size val="5"/>
            <c:spPr>
              <a:solidFill>
                <a:schemeClr val="accent1">
                  <a:lumMod val="50000"/>
                </a:schemeClr>
              </a:solidFill>
              <a:ln w="9525">
                <a:solidFill>
                  <a:schemeClr val="accent1"/>
                </a:solidFill>
              </a:ln>
              <a:effectLst/>
            </c:spPr>
          </c:marker>
          <c:xVal>
            <c:numRef>
              <c:f>'Discount by profit (3)'!$D$4:$D$34</c:f>
              <c:numCache>
                <c:formatCode>0%</c:formatCode>
                <c:ptCount val="31"/>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0.28000000000000003</c:v>
                </c:pt>
                <c:pt idx="29">
                  <c:v>0.28999999999999998</c:v>
                </c:pt>
                <c:pt idx="30">
                  <c:v>0.3</c:v>
                </c:pt>
              </c:numCache>
            </c:numRef>
          </c:xVal>
          <c:yVal>
            <c:numRef>
              <c:f>'Discount by profit (3)'!$E$4:$E$34</c:f>
              <c:numCache>
                <c:formatCode>"$"#,##0</c:formatCode>
                <c:ptCount val="31"/>
                <c:pt idx="0">
                  <c:v>100845.28</c:v>
                </c:pt>
                <c:pt idx="1">
                  <c:v>266120.90010000009</c:v>
                </c:pt>
                <c:pt idx="2">
                  <c:v>93066.994800000029</c:v>
                </c:pt>
                <c:pt idx="3">
                  <c:v>134915.43579999995</c:v>
                </c:pt>
                <c:pt idx="4">
                  <c:v>175063.1464</c:v>
                </c:pt>
                <c:pt idx="5">
                  <c:v>100161.88800000004</c:v>
                </c:pt>
                <c:pt idx="6">
                  <c:v>60655.041599999982</c:v>
                </c:pt>
                <c:pt idx="7">
                  <c:v>7067.7039000000541</c:v>
                </c:pt>
                <c:pt idx="8">
                  <c:v>42461.197199999995</c:v>
                </c:pt>
                <c:pt idx="9">
                  <c:v>9182.1102000000283</c:v>
                </c:pt>
                <c:pt idx="10">
                  <c:v>-7462.9449999999579</c:v>
                </c:pt>
                <c:pt idx="11">
                  <c:v>14972.818999999992</c:v>
                </c:pt>
                <c:pt idx="12">
                  <c:v>-59600.912800000027</c:v>
                </c:pt>
                <c:pt idx="13">
                  <c:v>-55514.321299999996</c:v>
                </c:pt>
                <c:pt idx="14">
                  <c:v>-103647.15499999997</c:v>
                </c:pt>
                <c:pt idx="15">
                  <c:v>-76344.406499999968</c:v>
                </c:pt>
                <c:pt idx="16">
                  <c:v>-136985.13840000005</c:v>
                </c:pt>
                <c:pt idx="17">
                  <c:v>-208410.41920000006</c:v>
                </c:pt>
                <c:pt idx="18">
                  <c:v>-141236.46299999996</c:v>
                </c:pt>
                <c:pt idx="19">
                  <c:v>-266281.72560000006</c:v>
                </c:pt>
                <c:pt idx="20">
                  <c:v>-271860.20600000012</c:v>
                </c:pt>
                <c:pt idx="21">
                  <c:v>-338558.4154</c:v>
                </c:pt>
                <c:pt idx="22">
                  <c:v>-307470.01740000001</c:v>
                </c:pt>
                <c:pt idx="23">
                  <c:v>-262908.35370000004</c:v>
                </c:pt>
                <c:pt idx="24">
                  <c:v>-455539.26119999983</c:v>
                </c:pt>
                <c:pt idx="25">
                  <c:v>-563796.92000000004</c:v>
                </c:pt>
                <c:pt idx="26">
                  <c:v>-378562.89479999995</c:v>
                </c:pt>
                <c:pt idx="27">
                  <c:v>-483550.1946000001</c:v>
                </c:pt>
                <c:pt idx="28">
                  <c:v>-325705.5552</c:v>
                </c:pt>
                <c:pt idx="29">
                  <c:v>-439978.30920000013</c:v>
                </c:pt>
                <c:pt idx="30">
                  <c:v>-277019.25899999996</c:v>
                </c:pt>
              </c:numCache>
            </c:numRef>
          </c:yVal>
          <c:smooth val="0"/>
          <c:extLst>
            <c:ext xmlns:c16="http://schemas.microsoft.com/office/drawing/2014/chart" uri="{C3380CC4-5D6E-409C-BE32-E72D297353CC}">
              <c16:uniqueId val="{00000000-EF45-4EED-BC7D-CDDE63787235}"/>
            </c:ext>
          </c:extLst>
        </c:ser>
        <c:dLbls>
          <c:showLegendKey val="0"/>
          <c:showVal val="0"/>
          <c:showCatName val="0"/>
          <c:showSerName val="0"/>
          <c:showPercent val="0"/>
          <c:showBubbleSize val="0"/>
        </c:dLbls>
        <c:axId val="2097347040"/>
        <c:axId val="2097330816"/>
      </c:scatterChart>
      <c:valAx>
        <c:axId val="2097347040"/>
        <c:scaling>
          <c:orientation val="minMax"/>
        </c:scaling>
        <c:delete val="0"/>
        <c:axPos val="b"/>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330816"/>
        <c:crosses val="autoZero"/>
        <c:crossBetween val="midCat"/>
      </c:valAx>
      <c:valAx>
        <c:axId val="2097330816"/>
        <c:scaling>
          <c:orientation val="minMax"/>
        </c:scaling>
        <c:delete val="0"/>
        <c:axPos val="l"/>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347040"/>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24A.xlsx]product by 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Product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75000"/>
            </a:schemeClr>
          </a:solidFill>
          <a:ln>
            <a:noFill/>
          </a:ln>
          <a:effectLst/>
        </c:spPr>
      </c:pivotFmt>
      <c:pivotFmt>
        <c:idx val="6"/>
        <c:spPr>
          <a:solidFill>
            <a:schemeClr val="accent1">
              <a:lumMod val="60000"/>
              <a:lumOff val="40000"/>
            </a:schemeClr>
          </a:solidFill>
          <a:ln>
            <a:noFill/>
          </a:ln>
          <a:effectLst/>
        </c:spPr>
      </c:pivotFmt>
    </c:pivotFmts>
    <c:plotArea>
      <c:layout/>
      <c:barChart>
        <c:barDir val="col"/>
        <c:grouping val="clustered"/>
        <c:varyColors val="0"/>
        <c:ser>
          <c:idx val="0"/>
          <c:order val="0"/>
          <c:tx>
            <c:strRef>
              <c:f>'product by sales'!$B$3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4-7A52-4ED6-BD43-FFACB6B1D8E0}"/>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5-7A52-4ED6-BD43-FFACB6B1D8E0}"/>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6-7A52-4ED6-BD43-FFACB6B1D8E0}"/>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7A52-4ED6-BD43-FFACB6B1D8E0}"/>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by sales'!$A$4:$A$8</c:f>
              <c:strCache>
                <c:ptCount val="4"/>
                <c:pt idx="0">
                  <c:v>Clothing</c:v>
                </c:pt>
                <c:pt idx="1">
                  <c:v>Furniture</c:v>
                </c:pt>
                <c:pt idx="2">
                  <c:v>Electronics</c:v>
                </c:pt>
                <c:pt idx="3">
                  <c:v>Food</c:v>
                </c:pt>
              </c:strCache>
            </c:strRef>
          </c:cat>
          <c:val>
            <c:numRef>
              <c:f>'product by sales'!$B$4:$B$8</c:f>
              <c:numCache>
                <c:formatCode>"$"#,##0</c:formatCode>
                <c:ptCount val="4"/>
                <c:pt idx="0">
                  <c:v>1313474.3599999999</c:v>
                </c:pt>
                <c:pt idx="1">
                  <c:v>1260517.6900000002</c:v>
                </c:pt>
                <c:pt idx="2">
                  <c:v>1243499.6400000006</c:v>
                </c:pt>
                <c:pt idx="3">
                  <c:v>1201773.5399999998</c:v>
                </c:pt>
              </c:numCache>
            </c:numRef>
          </c:val>
          <c:extLst>
            <c:ext xmlns:c16="http://schemas.microsoft.com/office/drawing/2014/chart" uri="{C3380CC4-5D6E-409C-BE32-E72D297353CC}">
              <c16:uniqueId val="{00000003-7A52-4ED6-BD43-FFACB6B1D8E0}"/>
            </c:ext>
          </c:extLst>
        </c:ser>
        <c:dLbls>
          <c:showLegendKey val="0"/>
          <c:showVal val="0"/>
          <c:showCatName val="0"/>
          <c:showSerName val="0"/>
          <c:showPercent val="0"/>
          <c:showBubbleSize val="0"/>
        </c:dLbls>
        <c:gapWidth val="25"/>
        <c:axId val="2097334560"/>
        <c:axId val="2097334144"/>
      </c:barChart>
      <c:catAx>
        <c:axId val="209733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2097334144"/>
        <c:crosses val="autoZero"/>
        <c:auto val="1"/>
        <c:lblAlgn val="ctr"/>
        <c:lblOffset val="100"/>
        <c:noMultiLvlLbl val="0"/>
      </c:catAx>
      <c:valAx>
        <c:axId val="2097334144"/>
        <c:scaling>
          <c:orientation val="minMax"/>
        </c:scaling>
        <c:delete val="1"/>
        <c:axPos val="l"/>
        <c:numFmt formatCode="&quot;$&quot;#,##0" sourceLinked="1"/>
        <c:majorTickMark val="none"/>
        <c:minorTickMark val="none"/>
        <c:tickLblPos val="nextTo"/>
        <c:crossAx val="2097334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Georgia" panose="02040502050405020303"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24A.xlsx]sales by payment type!PivotTable1</c:name>
    <c:fmtId val="15"/>
  </c:pivotSource>
  <c:chart>
    <c:autoTitleDeleted val="1"/>
    <c:pivotFmts>
      <c:pivotFmt>
        <c:idx val="0"/>
        <c:spPr>
          <a:solidFill>
            <a:schemeClr val="accent1"/>
          </a:solidFill>
          <a:ln w="28575" cap="rnd">
            <a:solidFill>
              <a:schemeClr val="accent1">
                <a:lumMod val="50000"/>
              </a:schemeClr>
            </a:solidFill>
            <a:round/>
          </a:ln>
          <a:effectLst/>
        </c:spPr>
        <c:marker>
          <c:symbol val="circle"/>
          <c:size val="5"/>
          <c:spPr>
            <a:solidFill>
              <a:schemeClr val="bg1"/>
            </a:solidFill>
            <a:ln w="22225">
              <a:solidFill>
                <a:schemeClr val="accent1">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50000"/>
              </a:schemeClr>
            </a:solidFill>
            <a:round/>
          </a:ln>
          <a:effectLst/>
        </c:spPr>
        <c:marker>
          <c:symbol val="circle"/>
          <c:size val="5"/>
          <c:spPr>
            <a:solidFill>
              <a:schemeClr val="bg1"/>
            </a:solidFill>
            <a:ln w="22225">
              <a:solidFill>
                <a:schemeClr val="accent1">
                  <a:lumMod val="50000"/>
                </a:schemeClr>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circle"/>
          <c:size val="5"/>
          <c:spPr>
            <a:solidFill>
              <a:schemeClr val="bg1"/>
            </a:solidFill>
            <a:ln w="22225">
              <a:solidFill>
                <a:schemeClr val="accent1">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lumMod val="50000"/>
            </a:schemeClr>
          </a:solidFill>
          <a:ln>
            <a:noFill/>
          </a:ln>
          <a:effectLst/>
        </c:spPr>
        <c:dLbl>
          <c:idx val="0"/>
          <c:layout>
            <c:manualLayout>
              <c:x val="9.7222573866369603E-4"/>
              <c:y val="7.2066061574705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lumMod val="75000"/>
            </a:schemeClr>
          </a:solidFill>
          <a:ln>
            <a:noFill/>
          </a:ln>
          <a:effectLst/>
        </c:spPr>
        <c:dLbl>
          <c:idx val="0"/>
          <c:layout>
            <c:manualLayout>
              <c:x val="-7.533815859432362E-2"/>
              <c:y val="-4.60539499601655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lumMod val="60000"/>
              <a:lumOff val="40000"/>
            </a:schemeClr>
          </a:solidFill>
          <a:ln>
            <a:noFill/>
          </a:ln>
          <a:effectLst/>
        </c:spPr>
        <c:dLbl>
          <c:idx val="0"/>
          <c:layout>
            <c:manualLayout>
              <c:x val="-4.1951498426040798E-3"/>
              <c:y val="-6.83910321265707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lumMod val="50000"/>
            </a:schemeClr>
          </a:solidFill>
          <a:ln>
            <a:noFill/>
          </a:ln>
          <a:effectLst/>
        </c:spPr>
        <c:dLbl>
          <c:idx val="0"/>
          <c:layout>
            <c:manualLayout>
              <c:x val="9.7222573866369603E-4"/>
              <c:y val="7.2066061574705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lumMod val="75000"/>
            </a:schemeClr>
          </a:solidFill>
          <a:ln>
            <a:noFill/>
          </a:ln>
          <a:effectLst/>
        </c:spPr>
        <c:dLbl>
          <c:idx val="0"/>
          <c:layout>
            <c:manualLayout>
              <c:x val="-7.533815859432362E-2"/>
              <c:y val="-4.60539499601655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lumMod val="60000"/>
              <a:lumOff val="40000"/>
            </a:schemeClr>
          </a:solidFill>
          <a:ln>
            <a:noFill/>
          </a:ln>
          <a:effectLst/>
        </c:spPr>
        <c:dLbl>
          <c:idx val="0"/>
          <c:layout>
            <c:manualLayout>
              <c:x val="-4.1951498426040798E-3"/>
              <c:y val="-6.83910321265707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lumMod val="50000"/>
            </a:schemeClr>
          </a:solidFill>
          <a:ln>
            <a:noFill/>
          </a:ln>
          <a:effectLst/>
        </c:spPr>
        <c:dLbl>
          <c:idx val="0"/>
          <c:layout>
            <c:manualLayout>
              <c:x val="9.7222573866369603E-4"/>
              <c:y val="7.20660615747054E-3"/>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lumMod val="75000"/>
            </a:schemeClr>
          </a:solidFill>
          <a:ln>
            <a:noFill/>
          </a:ln>
          <a:effectLst/>
        </c:spPr>
        <c:dLbl>
          <c:idx val="0"/>
          <c:layout>
            <c:manualLayout>
              <c:x val="-0.12121212121212123"/>
              <c:y val="-2.9995176617242728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lumMod val="60000"/>
              <a:lumOff val="40000"/>
            </a:schemeClr>
          </a:solidFill>
          <a:ln>
            <a:noFill/>
          </a:ln>
          <a:effectLst/>
        </c:spPr>
        <c:dLbl>
          <c:idx val="0"/>
          <c:layout>
            <c:manualLayout>
              <c:x val="3.0303030303030304E-2"/>
              <c:y val="-4.452483415706688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502741056450513E-2"/>
          <c:y val="0.23477220478705077"/>
          <c:w val="0.48054538637215793"/>
          <c:h val="0.44155125000783008"/>
        </c:manualLayout>
      </c:layout>
      <c:pieChart>
        <c:varyColors val="1"/>
        <c:ser>
          <c:idx val="0"/>
          <c:order val="0"/>
          <c:tx>
            <c:strRef>
              <c:f>'sales by payment type'!$B$3</c:f>
              <c:strCache>
                <c:ptCount val="1"/>
                <c:pt idx="0">
                  <c:v>Total</c:v>
                </c:pt>
              </c:strCache>
            </c:strRef>
          </c:tx>
          <c:spPr>
            <a:ln>
              <a:noFill/>
            </a:ln>
          </c:spPr>
          <c:dPt>
            <c:idx val="0"/>
            <c:bubble3D val="0"/>
            <c:spPr>
              <a:solidFill>
                <a:schemeClr val="accent1">
                  <a:lumMod val="50000"/>
                </a:schemeClr>
              </a:solidFill>
              <a:ln>
                <a:noFill/>
              </a:ln>
              <a:effectLst/>
            </c:spPr>
            <c:extLst>
              <c:ext xmlns:c16="http://schemas.microsoft.com/office/drawing/2014/chart" uri="{C3380CC4-5D6E-409C-BE32-E72D297353CC}">
                <c16:uniqueId val="{00000001-A7B5-45F6-BBB1-279EE2AB97EE}"/>
              </c:ext>
            </c:extLst>
          </c:dPt>
          <c:dPt>
            <c:idx val="1"/>
            <c:bubble3D val="0"/>
            <c:spPr>
              <a:solidFill>
                <a:schemeClr val="accent1">
                  <a:lumMod val="75000"/>
                </a:schemeClr>
              </a:solidFill>
              <a:ln>
                <a:noFill/>
              </a:ln>
              <a:effectLst/>
            </c:spPr>
            <c:extLst>
              <c:ext xmlns:c16="http://schemas.microsoft.com/office/drawing/2014/chart" uri="{C3380CC4-5D6E-409C-BE32-E72D297353CC}">
                <c16:uniqueId val="{00000003-A7B5-45F6-BBB1-279EE2AB97EE}"/>
              </c:ext>
            </c:extLst>
          </c:dPt>
          <c:dPt>
            <c:idx val="2"/>
            <c:bubble3D val="0"/>
            <c:spPr>
              <a:solidFill>
                <a:schemeClr val="accent1">
                  <a:lumMod val="60000"/>
                  <a:lumOff val="40000"/>
                </a:schemeClr>
              </a:solidFill>
              <a:ln>
                <a:noFill/>
              </a:ln>
              <a:effectLst/>
            </c:spPr>
            <c:extLst>
              <c:ext xmlns:c16="http://schemas.microsoft.com/office/drawing/2014/chart" uri="{C3380CC4-5D6E-409C-BE32-E72D297353CC}">
                <c16:uniqueId val="{00000005-A7B5-45F6-BBB1-279EE2AB97EE}"/>
              </c:ext>
            </c:extLst>
          </c:dPt>
          <c:dLbls>
            <c:dLbl>
              <c:idx val="0"/>
              <c:layout>
                <c:manualLayout>
                  <c:x val="9.7222573866369603E-4"/>
                  <c:y val="7.2066061574705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7B5-45F6-BBB1-279EE2AB97EE}"/>
                </c:ext>
              </c:extLst>
            </c:dLbl>
            <c:dLbl>
              <c:idx val="1"/>
              <c:layout>
                <c:manualLayout>
                  <c:x val="-0.12121212121212123"/>
                  <c:y val="-2.99951766172427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7B5-45F6-BBB1-279EE2AB97EE}"/>
                </c:ext>
              </c:extLst>
            </c:dLbl>
            <c:dLbl>
              <c:idx val="2"/>
              <c:layout>
                <c:manualLayout>
                  <c:x val="3.0303030303030304E-2"/>
                  <c:y val="-4.4524834157066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7B5-45F6-BBB1-279EE2AB97EE}"/>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1"/>
            <c:showCatName val="0"/>
            <c:showSerName val="0"/>
            <c:showPercent val="0"/>
            <c:showBubbleSize val="0"/>
            <c:showLeaderLines val="1"/>
            <c:leaderLines>
              <c:spPr>
                <a:ln w="9525" cap="flat" cmpd="sng" algn="ctr">
                  <a:noFill/>
                  <a:round/>
                </a:ln>
                <a:effectLst/>
              </c:spPr>
            </c:leaderLines>
            <c:extLst>
              <c:ext xmlns:c15="http://schemas.microsoft.com/office/drawing/2012/chart" uri="{CE6537A1-D6FC-4f65-9D91-7224C49458BB}"/>
            </c:extLst>
          </c:dLbls>
          <c:cat>
            <c:strRef>
              <c:f>'sales by payment type'!$A$4:$A$7</c:f>
              <c:strCache>
                <c:ptCount val="3"/>
                <c:pt idx="0">
                  <c:v>Credit Card</c:v>
                </c:pt>
                <c:pt idx="1">
                  <c:v>Bank Transfer</c:v>
                </c:pt>
                <c:pt idx="2">
                  <c:v>Cash</c:v>
                </c:pt>
              </c:strCache>
            </c:strRef>
          </c:cat>
          <c:val>
            <c:numRef>
              <c:f>'sales by payment type'!$B$4:$B$7</c:f>
              <c:numCache>
                <c:formatCode>0.00%</c:formatCode>
                <c:ptCount val="3"/>
                <c:pt idx="0">
                  <c:v>0.35016350789655321</c:v>
                </c:pt>
                <c:pt idx="1">
                  <c:v>0.34215429775166512</c:v>
                </c:pt>
                <c:pt idx="2">
                  <c:v>0.30768219435178168</c:v>
                </c:pt>
              </c:numCache>
            </c:numRef>
          </c:val>
          <c:extLst>
            <c:ext xmlns:c16="http://schemas.microsoft.com/office/drawing/2014/chart" uri="{C3380CC4-5D6E-409C-BE32-E72D297353CC}">
              <c16:uniqueId val="{00000006-A7B5-45F6-BBB1-279EE2AB97E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7039949551760583"/>
          <c:y val="0.50453335337856042"/>
          <c:w val="0.36613491495381262"/>
          <c:h val="0.20701739549859371"/>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24A.xlsx]product by sales!PivotTable1</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50000"/>
            </a:schemeClr>
          </a:solidFill>
          <a:ln>
            <a:noFill/>
          </a:ln>
          <a:effectLst/>
        </c:spPr>
      </c:pivotFmt>
      <c:pivotFmt>
        <c:idx val="9"/>
        <c:spPr>
          <a:solidFill>
            <a:schemeClr val="accent1">
              <a:lumMod val="75000"/>
            </a:schemeClr>
          </a:solidFill>
          <a:ln>
            <a:noFill/>
          </a:ln>
          <a:effectLst/>
        </c:spPr>
      </c:pivotFmt>
      <c:pivotFmt>
        <c:idx val="10"/>
        <c:spPr>
          <a:solidFill>
            <a:schemeClr val="accent1">
              <a:lumMod val="60000"/>
              <a:lumOff val="40000"/>
            </a:schemeClr>
          </a:solidFill>
          <a:ln>
            <a:noFill/>
          </a:ln>
          <a:effectLst/>
        </c:spPr>
      </c:pivotFmt>
      <c:pivotFmt>
        <c:idx val="11"/>
        <c:spPr>
          <a:solidFill>
            <a:schemeClr val="accent1">
              <a:lumMod val="40000"/>
              <a:lumOff val="6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50000"/>
            </a:schemeClr>
          </a:solidFill>
          <a:ln>
            <a:noFill/>
          </a:ln>
          <a:effectLst/>
        </c:spPr>
      </c:pivotFmt>
      <c:pivotFmt>
        <c:idx val="14"/>
        <c:spPr>
          <a:solidFill>
            <a:schemeClr val="accent1">
              <a:lumMod val="75000"/>
            </a:schemeClr>
          </a:solidFill>
          <a:ln>
            <a:noFill/>
          </a:ln>
          <a:effectLst/>
        </c:spPr>
      </c:pivotFmt>
      <c:pivotFmt>
        <c:idx val="15"/>
        <c:spPr>
          <a:solidFill>
            <a:schemeClr val="accent1">
              <a:lumMod val="60000"/>
              <a:lumOff val="40000"/>
            </a:schemeClr>
          </a:solidFill>
          <a:ln>
            <a:noFill/>
          </a:ln>
          <a:effectLst/>
        </c:spPr>
      </c:pivotFmt>
      <c:pivotFmt>
        <c:idx val="16"/>
        <c:spPr>
          <a:solidFill>
            <a:schemeClr val="accent1">
              <a:lumMod val="40000"/>
              <a:lumOff val="60000"/>
            </a:schemeClr>
          </a:solidFill>
          <a:ln>
            <a:noFill/>
          </a:ln>
          <a:effectLst/>
        </c:spPr>
      </c:pivotFmt>
    </c:pivotFmts>
    <c:plotArea>
      <c:layout/>
      <c:barChart>
        <c:barDir val="col"/>
        <c:grouping val="clustered"/>
        <c:varyColors val="0"/>
        <c:ser>
          <c:idx val="0"/>
          <c:order val="0"/>
          <c:tx>
            <c:strRef>
              <c:f>'product by sales'!$B$3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7D33-4693-B8C2-CA3DFC132E64}"/>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7D33-4693-B8C2-CA3DFC132E64}"/>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7D33-4693-B8C2-CA3DFC132E64}"/>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7-7D33-4693-B8C2-CA3DFC132E64}"/>
              </c:ext>
            </c:extLst>
          </c:dPt>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by sales'!$A$4:$A$8</c:f>
              <c:strCache>
                <c:ptCount val="4"/>
                <c:pt idx="0">
                  <c:v>Clothing</c:v>
                </c:pt>
                <c:pt idx="1">
                  <c:v>Furniture</c:v>
                </c:pt>
                <c:pt idx="2">
                  <c:v>Electronics</c:v>
                </c:pt>
                <c:pt idx="3">
                  <c:v>Food</c:v>
                </c:pt>
              </c:strCache>
            </c:strRef>
          </c:cat>
          <c:val>
            <c:numRef>
              <c:f>'product by sales'!$B$4:$B$8</c:f>
              <c:numCache>
                <c:formatCode>"$"#,##0</c:formatCode>
                <c:ptCount val="4"/>
                <c:pt idx="0">
                  <c:v>1313474.3599999999</c:v>
                </c:pt>
                <c:pt idx="1">
                  <c:v>1260517.6900000002</c:v>
                </c:pt>
                <c:pt idx="2">
                  <c:v>1243499.6400000006</c:v>
                </c:pt>
                <c:pt idx="3">
                  <c:v>1201773.5399999998</c:v>
                </c:pt>
              </c:numCache>
            </c:numRef>
          </c:val>
          <c:extLst>
            <c:ext xmlns:c16="http://schemas.microsoft.com/office/drawing/2014/chart" uri="{C3380CC4-5D6E-409C-BE32-E72D297353CC}">
              <c16:uniqueId val="{00000008-7D33-4693-B8C2-CA3DFC132E64}"/>
            </c:ext>
          </c:extLst>
        </c:ser>
        <c:dLbls>
          <c:showLegendKey val="0"/>
          <c:showVal val="0"/>
          <c:showCatName val="0"/>
          <c:showSerName val="0"/>
          <c:showPercent val="0"/>
          <c:showBubbleSize val="0"/>
        </c:dLbls>
        <c:gapWidth val="25"/>
        <c:axId val="2097334560"/>
        <c:axId val="2097334144"/>
      </c:barChart>
      <c:catAx>
        <c:axId val="209733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2097334144"/>
        <c:crosses val="autoZero"/>
        <c:auto val="1"/>
        <c:lblAlgn val="ctr"/>
        <c:lblOffset val="100"/>
        <c:noMultiLvlLbl val="0"/>
      </c:catAx>
      <c:valAx>
        <c:axId val="2097334144"/>
        <c:scaling>
          <c:orientation val="minMax"/>
        </c:scaling>
        <c:delete val="1"/>
        <c:axPos val="l"/>
        <c:numFmt formatCode="&quot;$&quot;#,##0" sourceLinked="1"/>
        <c:majorTickMark val="none"/>
        <c:minorTickMark val="none"/>
        <c:tickLblPos val="nextTo"/>
        <c:crossAx val="2097334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Georgia" panose="02040502050405020303"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24A.xlsx]Sales volume  by dayofweek!PivotTable1</c:name>
    <c:fmtId val="78"/>
  </c:pivotSource>
  <c:chart>
    <c:autoTitleDeleted val="1"/>
    <c:pivotFmts>
      <c:pivotFmt>
        <c:idx val="0"/>
        <c:spPr>
          <a:solidFill>
            <a:schemeClr val="accent1"/>
          </a:solidFill>
          <a:ln w="28575" cap="rnd">
            <a:solidFill>
              <a:schemeClr val="accent1">
                <a:lumMod val="50000"/>
              </a:schemeClr>
            </a:solidFill>
            <a:round/>
          </a:ln>
          <a:effectLst/>
        </c:spPr>
        <c:marker>
          <c:symbol val="circle"/>
          <c:size val="5"/>
          <c:spPr>
            <a:solidFill>
              <a:schemeClr val="bg1"/>
            </a:solidFill>
            <a:ln w="22225">
              <a:solidFill>
                <a:schemeClr val="accent1">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50000"/>
              </a:schemeClr>
            </a:solidFill>
            <a:round/>
          </a:ln>
          <a:effectLst/>
        </c:spPr>
        <c:marker>
          <c:symbol val="circle"/>
          <c:size val="5"/>
          <c:spPr>
            <a:solidFill>
              <a:schemeClr val="bg1"/>
            </a:solidFill>
            <a:ln w="22225">
              <a:solidFill>
                <a:schemeClr val="accent1">
                  <a:lumMod val="50000"/>
                </a:schemeClr>
              </a:solidFill>
            </a:ln>
            <a:effectLst/>
          </c:spPr>
        </c:marker>
      </c:pivotFmt>
      <c:pivotFmt>
        <c:idx val="2"/>
        <c:spPr>
          <a:solidFill>
            <a:schemeClr val="accent1"/>
          </a:solidFill>
          <a:ln w="28575" cap="rnd">
            <a:solidFill>
              <a:schemeClr val="accent1">
                <a:lumMod val="50000"/>
              </a:schemeClr>
            </a:solidFill>
            <a:round/>
          </a:ln>
          <a:effectLst/>
        </c:spPr>
        <c:marker>
          <c:symbol val="circle"/>
          <c:size val="5"/>
          <c:spPr>
            <a:solidFill>
              <a:schemeClr val="bg1"/>
            </a:solidFill>
            <a:ln w="22225">
              <a:solidFill>
                <a:schemeClr val="accent1">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lumMod val="50000"/>
              </a:schemeClr>
            </a:solidFill>
            <a:round/>
          </a:ln>
          <a:effectLst/>
        </c:spPr>
        <c:marker>
          <c:symbol val="circle"/>
          <c:size val="5"/>
          <c:spPr>
            <a:solidFill>
              <a:schemeClr val="bg1"/>
            </a:solidFill>
            <a:ln w="22225">
              <a:solidFill>
                <a:schemeClr val="accent1">
                  <a:lumMod val="50000"/>
                </a:schemeClr>
              </a:solidFill>
            </a:ln>
            <a:effectLst/>
          </c:spPr>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090262970859983E-2"/>
          <c:y val="4.9226441631504921E-2"/>
          <c:w val="0.92181947405828002"/>
          <c:h val="0.81576464334363263"/>
        </c:manualLayout>
      </c:layout>
      <c:lineChart>
        <c:grouping val="standard"/>
        <c:varyColors val="0"/>
        <c:ser>
          <c:idx val="0"/>
          <c:order val="0"/>
          <c:tx>
            <c:strRef>
              <c:f>'Sales volume  by dayofweek'!$B$3</c:f>
              <c:strCache>
                <c:ptCount val="1"/>
                <c:pt idx="0">
                  <c:v>Total</c:v>
                </c:pt>
              </c:strCache>
            </c:strRef>
          </c:tx>
          <c:spPr>
            <a:ln w="28575" cap="rnd">
              <a:solidFill>
                <a:schemeClr val="accent1">
                  <a:lumMod val="50000"/>
                </a:schemeClr>
              </a:solidFill>
              <a:round/>
            </a:ln>
            <a:effectLst/>
          </c:spPr>
          <c:marker>
            <c:symbol val="circle"/>
            <c:size val="5"/>
            <c:spPr>
              <a:solidFill>
                <a:schemeClr val="bg1"/>
              </a:solidFill>
              <a:ln w="22225">
                <a:solidFill>
                  <a:schemeClr val="accent1">
                    <a:lumMod val="50000"/>
                  </a:schemeClr>
                </a:solidFill>
              </a:ln>
              <a:effectLst/>
            </c:spPr>
          </c:marker>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volume  by dayofweek'!$A$4:$A$11</c:f>
              <c:strCache>
                <c:ptCount val="7"/>
                <c:pt idx="0">
                  <c:v>Sun</c:v>
                </c:pt>
                <c:pt idx="1">
                  <c:v>Mon</c:v>
                </c:pt>
                <c:pt idx="2">
                  <c:v>Tue</c:v>
                </c:pt>
                <c:pt idx="3">
                  <c:v>Wed</c:v>
                </c:pt>
                <c:pt idx="4">
                  <c:v>Thu</c:v>
                </c:pt>
                <c:pt idx="5">
                  <c:v>Fri</c:v>
                </c:pt>
                <c:pt idx="6">
                  <c:v>Sat</c:v>
                </c:pt>
              </c:strCache>
            </c:strRef>
          </c:cat>
          <c:val>
            <c:numRef>
              <c:f>'Sales volume  by dayofweek'!$B$4:$B$11</c:f>
              <c:numCache>
                <c:formatCode>General</c:formatCode>
                <c:ptCount val="7"/>
                <c:pt idx="0">
                  <c:v>3431</c:v>
                </c:pt>
                <c:pt idx="1">
                  <c:v>3602</c:v>
                </c:pt>
                <c:pt idx="2">
                  <c:v>3453</c:v>
                </c:pt>
                <c:pt idx="3">
                  <c:v>3602</c:v>
                </c:pt>
                <c:pt idx="4">
                  <c:v>4296</c:v>
                </c:pt>
                <c:pt idx="5">
                  <c:v>3882</c:v>
                </c:pt>
                <c:pt idx="6">
                  <c:v>3089</c:v>
                </c:pt>
              </c:numCache>
            </c:numRef>
          </c:val>
          <c:smooth val="1"/>
          <c:extLst>
            <c:ext xmlns:c16="http://schemas.microsoft.com/office/drawing/2014/chart" uri="{C3380CC4-5D6E-409C-BE32-E72D297353CC}">
              <c16:uniqueId val="{00000000-8E73-43DB-9E9E-AD1362BAF9E7}"/>
            </c:ext>
          </c:extLst>
        </c:ser>
        <c:dLbls>
          <c:dLblPos val="t"/>
          <c:showLegendKey val="0"/>
          <c:showVal val="1"/>
          <c:showCatName val="0"/>
          <c:showSerName val="0"/>
          <c:showPercent val="0"/>
          <c:showBubbleSize val="0"/>
        </c:dLbls>
        <c:marker val="1"/>
        <c:smooth val="0"/>
        <c:axId val="1247581856"/>
        <c:axId val="1247593920"/>
      </c:lineChart>
      <c:catAx>
        <c:axId val="124758185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1247593920"/>
        <c:crosses val="autoZero"/>
        <c:auto val="1"/>
        <c:lblAlgn val="ctr"/>
        <c:lblOffset val="100"/>
        <c:noMultiLvlLbl val="0"/>
      </c:catAx>
      <c:valAx>
        <c:axId val="1247593920"/>
        <c:scaling>
          <c:orientation val="minMax"/>
        </c:scaling>
        <c:delete val="1"/>
        <c:axPos val="l"/>
        <c:numFmt formatCode="General" sourceLinked="1"/>
        <c:majorTickMark val="none"/>
        <c:minorTickMark val="none"/>
        <c:tickLblPos val="nextTo"/>
        <c:crossAx val="124758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Georgia" panose="02040502050405020303"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24A.xlsx]Sales by Region!PivotTable1</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40000"/>
              <a:lumOff val="60000"/>
            </a:schemeClr>
          </a:solidFill>
          <a:ln>
            <a:noFill/>
          </a:ln>
          <a:effectLst/>
        </c:spPr>
      </c:pivotFmt>
      <c:pivotFmt>
        <c:idx val="3"/>
        <c:spPr>
          <a:solidFill>
            <a:schemeClr val="accent1">
              <a:lumMod val="50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schemeClr>
          </a:solidFill>
          <a:ln>
            <a:noFill/>
          </a:ln>
          <a:effectLst/>
        </c:spPr>
      </c:pivotFmt>
      <c:pivotFmt>
        <c:idx val="7"/>
        <c:spPr>
          <a:solidFill>
            <a:schemeClr val="accent1">
              <a:lumMod val="75000"/>
            </a:schemeClr>
          </a:solidFill>
          <a:ln>
            <a:noFill/>
          </a:ln>
          <a:effectLst/>
        </c:spPr>
      </c:pivotFmt>
      <c:pivotFmt>
        <c:idx val="8"/>
        <c:spPr>
          <a:solidFill>
            <a:schemeClr val="accent1">
              <a:lumMod val="60000"/>
              <a:lumOff val="40000"/>
            </a:schemeClr>
          </a:solidFill>
          <a:ln>
            <a:noFill/>
          </a:ln>
          <a:effectLst/>
        </c:spPr>
      </c:pivotFmt>
      <c:pivotFmt>
        <c:idx val="9"/>
        <c:spPr>
          <a:solidFill>
            <a:schemeClr val="accent1">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50000"/>
            </a:schemeClr>
          </a:solidFill>
          <a:ln>
            <a:noFill/>
          </a:ln>
          <a:effectLst/>
        </c:spPr>
      </c:pivotFmt>
      <c:pivotFmt>
        <c:idx val="12"/>
        <c:spPr>
          <a:solidFill>
            <a:schemeClr val="accent1">
              <a:lumMod val="75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1">
              <a:lumMod val="40000"/>
              <a:lumOff val="60000"/>
            </a:schemeClr>
          </a:solidFill>
          <a:ln>
            <a:noFill/>
          </a:ln>
          <a:effectLst/>
        </c:spPr>
      </c:pivotFmt>
    </c:pivotFmts>
    <c:plotArea>
      <c:layout>
        <c:manualLayout>
          <c:layoutTarget val="inner"/>
          <c:xMode val="edge"/>
          <c:yMode val="edge"/>
          <c:x val="1.4464035867111936E-2"/>
          <c:y val="0.126968350984099"/>
          <c:w val="0.96457101422633451"/>
          <c:h val="0.79303299500149893"/>
        </c:manualLayout>
      </c:layout>
      <c:barChart>
        <c:barDir val="col"/>
        <c:grouping val="clustered"/>
        <c:varyColors val="0"/>
        <c:ser>
          <c:idx val="0"/>
          <c:order val="0"/>
          <c:tx>
            <c:strRef>
              <c:f>'Sales by Region'!$B$3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EAE7-41BC-B69D-689006874E30}"/>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EAE7-41BC-B69D-689006874E30}"/>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EAE7-41BC-B69D-689006874E30}"/>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7-EAE7-41BC-B69D-689006874E30}"/>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'Sales by Region'!$A$4:$A$8</c:f>
              <c:strCache>
                <c:ptCount val="4"/>
                <c:pt idx="0">
                  <c:v>North</c:v>
                </c:pt>
                <c:pt idx="1">
                  <c:v>East</c:v>
                </c:pt>
                <c:pt idx="2">
                  <c:v>West</c:v>
                </c:pt>
                <c:pt idx="3">
                  <c:v>South</c:v>
                </c:pt>
              </c:strCache>
            </c:strRef>
          </c:cat>
          <c:val>
            <c:numRef>
              <c:f>'Sales by Region'!$B$4:$B$8</c:f>
              <c:numCache>
                <c:formatCode>_("$"* #,##0_);_("$"* \(#,##0\);_("$"* "-"??_);_(@_)</c:formatCode>
                <c:ptCount val="4"/>
                <c:pt idx="0">
                  <c:v>1369612.5100000009</c:v>
                </c:pt>
                <c:pt idx="1">
                  <c:v>1259792.93</c:v>
                </c:pt>
                <c:pt idx="2">
                  <c:v>1235608.9299999997</c:v>
                </c:pt>
                <c:pt idx="3">
                  <c:v>1154250.8600000006</c:v>
                </c:pt>
              </c:numCache>
            </c:numRef>
          </c:val>
          <c:extLst>
            <c:ext xmlns:c16="http://schemas.microsoft.com/office/drawing/2014/chart" uri="{C3380CC4-5D6E-409C-BE32-E72D297353CC}">
              <c16:uniqueId val="{00000008-EAE7-41BC-B69D-689006874E30}"/>
            </c:ext>
          </c:extLst>
        </c:ser>
        <c:dLbls>
          <c:dLblPos val="outEnd"/>
          <c:showLegendKey val="0"/>
          <c:showVal val="1"/>
          <c:showCatName val="0"/>
          <c:showSerName val="0"/>
          <c:showPercent val="0"/>
          <c:showBubbleSize val="0"/>
        </c:dLbls>
        <c:gapWidth val="25"/>
        <c:axId val="1951453600"/>
        <c:axId val="1951462336"/>
      </c:barChart>
      <c:catAx>
        <c:axId val="195145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1951462336"/>
        <c:crosses val="autoZero"/>
        <c:auto val="1"/>
        <c:lblAlgn val="ctr"/>
        <c:lblOffset val="100"/>
        <c:noMultiLvlLbl val="0"/>
      </c:catAx>
      <c:valAx>
        <c:axId val="1951462336"/>
        <c:scaling>
          <c:orientation val="minMax"/>
        </c:scaling>
        <c:delete val="1"/>
        <c:axPos val="l"/>
        <c:numFmt formatCode="_(&quot;$&quot;* #,##0_);_(&quot;$&quot;* \(#,##0\);_(&quot;$&quot;* &quot;-&quot;??_);_(@_)" sourceLinked="1"/>
        <c:majorTickMark val="none"/>
        <c:minorTickMark val="none"/>
        <c:tickLblPos val="nextTo"/>
        <c:crossAx val="1951453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Georgia" panose="02040502050405020303"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24A.xlsx]Sales by Rep!PivotTable1</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a:noFill/>
          </a:ln>
          <a:effectLst/>
        </c:spPr>
      </c:pivotFmt>
      <c:pivotFmt>
        <c:idx val="8"/>
        <c:spPr>
          <a:solidFill>
            <a:schemeClr val="accent1">
              <a:lumMod val="75000"/>
            </a:schemeClr>
          </a:solidFill>
          <a:ln>
            <a:noFill/>
          </a:ln>
          <a:effectLst/>
        </c:spPr>
      </c:pivotFmt>
      <c:pivotFmt>
        <c:idx val="9"/>
        <c:spPr>
          <a:solidFill>
            <a:schemeClr val="accent1">
              <a:lumMod val="60000"/>
              <a:lumOff val="40000"/>
            </a:schemeClr>
          </a:solidFill>
          <a:ln>
            <a:noFill/>
          </a:ln>
          <a:effectLst/>
        </c:spPr>
      </c:pivotFmt>
      <c:pivotFmt>
        <c:idx val="10"/>
        <c:spPr>
          <a:solidFill>
            <a:schemeClr val="accent1">
              <a:lumMod val="40000"/>
              <a:lumOff val="60000"/>
            </a:schemeClr>
          </a:solidFill>
          <a:ln>
            <a:noFill/>
          </a:ln>
          <a:effectLst/>
        </c:spPr>
      </c:pivotFmt>
      <c:pivotFmt>
        <c:idx val="11"/>
        <c:spPr>
          <a:solidFill>
            <a:schemeClr val="accent1">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50000"/>
            </a:schemeClr>
          </a:solidFill>
          <a:ln>
            <a:noFill/>
          </a:ln>
          <a:effectLst/>
        </c:spP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723544851011271"/>
                  <c:h val="0.24865384615384611"/>
                </c:manualLayout>
              </c15:layout>
            </c:ext>
          </c:extLst>
        </c:dLbl>
      </c:pivotFmt>
      <c:pivotFmt>
        <c:idx val="14"/>
        <c:spPr>
          <a:solidFill>
            <a:schemeClr val="accent1">
              <a:lumMod val="75000"/>
            </a:schemeClr>
          </a:solidFill>
          <a:ln>
            <a:noFill/>
          </a:ln>
          <a:effectLst/>
        </c:spP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143121815655396"/>
                  <c:h val="0.24865384615384611"/>
                </c:manualLayout>
              </c15:layout>
            </c:ext>
          </c:extLst>
        </c:dLbl>
      </c:pivotFmt>
      <c:pivotFmt>
        <c:idx val="15"/>
        <c:spPr>
          <a:solidFill>
            <a:schemeClr val="accent1">
              <a:lumMod val="60000"/>
              <a:lumOff val="40000"/>
            </a:schemeClr>
          </a:solidFill>
          <a:ln>
            <a:noFill/>
          </a:ln>
          <a:effectLst/>
        </c:spP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939231125521075"/>
                  <c:h val="0.17217948717948717"/>
                </c:manualLayout>
              </c15:layout>
            </c:ext>
          </c:extLst>
        </c:dLbl>
      </c:pivotFmt>
      <c:pivotFmt>
        <c:idx val="16"/>
        <c:spPr>
          <a:solidFill>
            <a:schemeClr val="accent1">
              <a:lumMod val="40000"/>
              <a:lumOff val="60000"/>
            </a:schemeClr>
          </a:solidFill>
          <a:ln>
            <a:noFill/>
          </a:ln>
          <a:effectLst/>
        </c:spPr>
      </c:pivotFmt>
      <c:pivotFmt>
        <c:idx val="17"/>
        <c:spPr>
          <a:solidFill>
            <a:schemeClr val="accent1">
              <a:lumMod val="20000"/>
              <a:lumOff val="80000"/>
            </a:schemeClr>
          </a:solidFill>
          <a:ln>
            <a:noFill/>
          </a:ln>
          <a:effectLst/>
        </c:spPr>
      </c:pivotFmt>
    </c:pivotFmts>
    <c:plotArea>
      <c:layout>
        <c:manualLayout>
          <c:layoutTarget val="inner"/>
          <c:xMode val="edge"/>
          <c:yMode val="edge"/>
          <c:x val="1.9607843137254902E-2"/>
          <c:y val="0.14337118917827579"/>
          <c:w val="0.94901960784313721"/>
          <c:h val="0.71626640419947507"/>
        </c:manualLayout>
      </c:layout>
      <c:barChart>
        <c:barDir val="col"/>
        <c:grouping val="clustered"/>
        <c:varyColors val="0"/>
        <c:ser>
          <c:idx val="0"/>
          <c:order val="0"/>
          <c:tx>
            <c:strRef>
              <c:f>'Sales by Rep'!$B$3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46EF-477B-821C-A571221E0D75}"/>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46EF-477B-821C-A571221E0D75}"/>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46EF-477B-821C-A571221E0D75}"/>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7-46EF-477B-821C-A571221E0D75}"/>
              </c:ext>
            </c:extLst>
          </c:dPt>
          <c:dPt>
            <c:idx val="4"/>
            <c:invertIfNegative val="0"/>
            <c:bubble3D val="0"/>
            <c:extLst>
              <c:ext xmlns:c16="http://schemas.microsoft.com/office/drawing/2014/chart" uri="{C3380CC4-5D6E-409C-BE32-E72D297353CC}">
                <c16:uniqueId val="{00000009-46EF-477B-821C-A571221E0D75}"/>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5723544851011271"/>
                      <c:h val="0.24865384615384611"/>
                    </c:manualLayout>
                  </c15:layout>
                </c:ext>
                <c:ext xmlns:c16="http://schemas.microsoft.com/office/drawing/2014/chart" uri="{C3380CC4-5D6E-409C-BE32-E72D297353CC}">
                  <c16:uniqueId val="{00000001-46EF-477B-821C-A571221E0D75}"/>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6143121815655396"/>
                      <c:h val="0.24865384615384611"/>
                    </c:manualLayout>
                  </c15:layout>
                </c:ext>
                <c:ext xmlns:c16="http://schemas.microsoft.com/office/drawing/2014/chart" uri="{C3380CC4-5D6E-409C-BE32-E72D297353CC}">
                  <c16:uniqueId val="{00000003-46EF-477B-821C-A571221E0D75}"/>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4939231125521075"/>
                      <c:h val="0.17217948717948717"/>
                    </c:manualLayout>
                  </c15:layout>
                </c:ext>
                <c:ext xmlns:c16="http://schemas.microsoft.com/office/drawing/2014/chart" uri="{C3380CC4-5D6E-409C-BE32-E72D297353CC}">
                  <c16:uniqueId val="{00000005-46EF-477B-821C-A571221E0D75}"/>
                </c:ext>
              </c:extLst>
            </c:dLbl>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Rep'!$A$4:$A$8</c:f>
              <c:strCache>
                <c:ptCount val="4"/>
                <c:pt idx="0">
                  <c:v>David</c:v>
                </c:pt>
                <c:pt idx="1">
                  <c:v>Bob</c:v>
                </c:pt>
                <c:pt idx="2">
                  <c:v>Eve</c:v>
                </c:pt>
                <c:pt idx="3">
                  <c:v>Alice</c:v>
                </c:pt>
              </c:strCache>
            </c:strRef>
          </c:cat>
          <c:val>
            <c:numRef>
              <c:f>'Sales by Rep'!$B$4:$B$8</c:f>
              <c:numCache>
                <c:formatCode>_("$"* #,##0_);_("$"* \(#,##0\);_("$"* "-"??_);_(@_)</c:formatCode>
                <c:ptCount val="4"/>
                <c:pt idx="0">
                  <c:v>1141737.3599999996</c:v>
                </c:pt>
                <c:pt idx="1">
                  <c:v>1080990.6300000006</c:v>
                </c:pt>
                <c:pt idx="2">
                  <c:v>970183.99000000022</c:v>
                </c:pt>
                <c:pt idx="3">
                  <c:v>965541.77000000048</c:v>
                </c:pt>
              </c:numCache>
            </c:numRef>
          </c:val>
          <c:extLst>
            <c:ext xmlns:c16="http://schemas.microsoft.com/office/drawing/2014/chart" uri="{C3380CC4-5D6E-409C-BE32-E72D297353CC}">
              <c16:uniqueId val="{0000000A-46EF-477B-821C-A571221E0D75}"/>
            </c:ext>
          </c:extLst>
        </c:ser>
        <c:dLbls>
          <c:showLegendKey val="0"/>
          <c:showVal val="0"/>
          <c:showCatName val="0"/>
          <c:showSerName val="0"/>
          <c:showPercent val="0"/>
          <c:showBubbleSize val="0"/>
        </c:dLbls>
        <c:gapWidth val="25"/>
        <c:overlap val="-27"/>
        <c:axId val="1921954448"/>
        <c:axId val="1921955280"/>
      </c:barChart>
      <c:catAx>
        <c:axId val="192195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1921955280"/>
        <c:crosses val="autoZero"/>
        <c:auto val="1"/>
        <c:lblAlgn val="ctr"/>
        <c:lblOffset val="100"/>
        <c:noMultiLvlLbl val="0"/>
      </c:catAx>
      <c:valAx>
        <c:axId val="1921955280"/>
        <c:scaling>
          <c:orientation val="minMax"/>
        </c:scaling>
        <c:delete val="1"/>
        <c:axPos val="l"/>
        <c:numFmt formatCode="_(&quot;$&quot;* #,##0_);_(&quot;$&quot;* \(#,##0\);_(&quot;$&quot;* &quot;-&quot;??_);_(@_)" sourceLinked="1"/>
        <c:majorTickMark val="none"/>
        <c:minorTickMark val="none"/>
        <c:tickLblPos val="nextTo"/>
        <c:crossAx val="192195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Georgia" panose="02040502050405020303"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'Discount by profit (3)'!$E$3</c:f>
              <c:strCache>
                <c:ptCount val="1"/>
                <c:pt idx="0">
                  <c:v>Profit/loss</c:v>
                </c:pt>
              </c:strCache>
            </c:strRef>
          </c:tx>
          <c:spPr>
            <a:ln w="19050" cap="rnd">
              <a:noFill/>
              <a:round/>
            </a:ln>
            <a:effectLst/>
          </c:spPr>
          <c:marker>
            <c:symbol val="circle"/>
            <c:size val="5"/>
            <c:spPr>
              <a:solidFill>
                <a:schemeClr val="accent1">
                  <a:lumMod val="50000"/>
                </a:schemeClr>
              </a:solidFill>
              <a:ln w="9525">
                <a:solidFill>
                  <a:schemeClr val="accent1"/>
                </a:solidFill>
              </a:ln>
              <a:effectLst/>
            </c:spPr>
          </c:marker>
          <c:xVal>
            <c:numRef>
              <c:f>'Discount by profit (3)'!$D$4:$D$34</c:f>
              <c:numCache>
                <c:formatCode>0%</c:formatCode>
                <c:ptCount val="31"/>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0.28000000000000003</c:v>
                </c:pt>
                <c:pt idx="29">
                  <c:v>0.28999999999999998</c:v>
                </c:pt>
                <c:pt idx="30">
                  <c:v>0.3</c:v>
                </c:pt>
              </c:numCache>
            </c:numRef>
          </c:xVal>
          <c:yVal>
            <c:numRef>
              <c:f>'Discount by profit (3)'!$E$4:$E$34</c:f>
              <c:numCache>
                <c:formatCode>"$"#,##0</c:formatCode>
                <c:ptCount val="31"/>
                <c:pt idx="0">
                  <c:v>100845.28</c:v>
                </c:pt>
                <c:pt idx="1">
                  <c:v>266120.90010000009</c:v>
                </c:pt>
                <c:pt idx="2">
                  <c:v>93066.994800000029</c:v>
                </c:pt>
                <c:pt idx="3">
                  <c:v>134915.43579999995</c:v>
                </c:pt>
                <c:pt idx="4">
                  <c:v>175063.1464</c:v>
                </c:pt>
                <c:pt idx="5">
                  <c:v>100161.88800000004</c:v>
                </c:pt>
                <c:pt idx="6">
                  <c:v>60655.041599999982</c:v>
                </c:pt>
                <c:pt idx="7">
                  <c:v>7067.7039000000541</c:v>
                </c:pt>
                <c:pt idx="8">
                  <c:v>42461.197199999995</c:v>
                </c:pt>
                <c:pt idx="9">
                  <c:v>9182.1102000000283</c:v>
                </c:pt>
                <c:pt idx="10">
                  <c:v>-7462.9449999999579</c:v>
                </c:pt>
                <c:pt idx="11">
                  <c:v>14972.818999999992</c:v>
                </c:pt>
                <c:pt idx="12">
                  <c:v>-59600.912800000027</c:v>
                </c:pt>
                <c:pt idx="13">
                  <c:v>-55514.321299999996</c:v>
                </c:pt>
                <c:pt idx="14">
                  <c:v>-103647.15499999997</c:v>
                </c:pt>
                <c:pt idx="15">
                  <c:v>-76344.406499999968</c:v>
                </c:pt>
                <c:pt idx="16">
                  <c:v>-136985.13840000005</c:v>
                </c:pt>
                <c:pt idx="17">
                  <c:v>-208410.41920000006</c:v>
                </c:pt>
                <c:pt idx="18">
                  <c:v>-141236.46299999996</c:v>
                </c:pt>
                <c:pt idx="19">
                  <c:v>-266281.72560000006</c:v>
                </c:pt>
                <c:pt idx="20">
                  <c:v>-271860.20600000012</c:v>
                </c:pt>
                <c:pt idx="21">
                  <c:v>-338558.4154</c:v>
                </c:pt>
                <c:pt idx="22">
                  <c:v>-307470.01740000001</c:v>
                </c:pt>
                <c:pt idx="23">
                  <c:v>-262908.35370000004</c:v>
                </c:pt>
                <c:pt idx="24">
                  <c:v>-455539.26119999983</c:v>
                </c:pt>
                <c:pt idx="25">
                  <c:v>-563796.92000000004</c:v>
                </c:pt>
                <c:pt idx="26">
                  <c:v>-378562.89479999995</c:v>
                </c:pt>
                <c:pt idx="27">
                  <c:v>-483550.1946000001</c:v>
                </c:pt>
                <c:pt idx="28">
                  <c:v>-325705.5552</c:v>
                </c:pt>
                <c:pt idx="29">
                  <c:v>-439978.30920000013</c:v>
                </c:pt>
                <c:pt idx="30">
                  <c:v>-277019.25899999996</c:v>
                </c:pt>
              </c:numCache>
            </c:numRef>
          </c:yVal>
          <c:smooth val="0"/>
          <c:extLst>
            <c:ext xmlns:c16="http://schemas.microsoft.com/office/drawing/2014/chart" uri="{C3380CC4-5D6E-409C-BE32-E72D297353CC}">
              <c16:uniqueId val="{00000000-0933-48FD-A6CB-D0A8BE6E6C6C}"/>
            </c:ext>
          </c:extLst>
        </c:ser>
        <c:dLbls>
          <c:showLegendKey val="0"/>
          <c:showVal val="0"/>
          <c:showCatName val="0"/>
          <c:showSerName val="0"/>
          <c:showPercent val="0"/>
          <c:showBubbleSize val="0"/>
        </c:dLbls>
        <c:axId val="2097347040"/>
        <c:axId val="2097330816"/>
      </c:scatterChart>
      <c:valAx>
        <c:axId val="2097347040"/>
        <c:scaling>
          <c:orientation val="minMax"/>
        </c:scaling>
        <c:delete val="0"/>
        <c:axPos val="b"/>
        <c:numFmt formatCode="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2097330816"/>
        <c:crosses val="autoZero"/>
        <c:crossBetween val="midCat"/>
      </c:valAx>
      <c:valAx>
        <c:axId val="2097330816"/>
        <c:scaling>
          <c:orientation val="minMax"/>
        </c:scaling>
        <c:delete val="0"/>
        <c:axPos val="l"/>
        <c:numFmt formatCode="&quot;$&quot;#,##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2097347040"/>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latin typeface="Georgia" panose="02040502050405020303" pitchFamily="18"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24A.xlsx]Sales by Region!PivotTable1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Georgia" panose="02040502050405020303" pitchFamily="18" charset="0"/>
                <a:ea typeface="+mn-ea"/>
                <a:cs typeface="+mn-cs"/>
              </a:defRPr>
            </a:pPr>
            <a:r>
              <a:rPr lang="en-US"/>
              <a:t>sales by</a:t>
            </a:r>
            <a:r>
              <a:rPr lang="en-US" baseline="0"/>
              <a:t>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40000"/>
              <a:lumOff val="60000"/>
            </a:schemeClr>
          </a:solidFill>
          <a:ln>
            <a:noFill/>
          </a:ln>
          <a:effectLst/>
        </c:spPr>
      </c:pivotFmt>
      <c:pivotFmt>
        <c:idx val="3"/>
        <c:spPr>
          <a:solidFill>
            <a:schemeClr val="accent1">
              <a:lumMod val="50000"/>
            </a:schemeClr>
          </a:solidFill>
          <a:ln>
            <a:noFill/>
          </a:ln>
          <a:effectLst/>
        </c:spPr>
      </c:pivotFmt>
      <c:pivotFmt>
        <c:idx val="4"/>
        <c:spPr>
          <a:solidFill>
            <a:schemeClr val="accent1">
              <a:lumMod val="60000"/>
              <a:lumOff val="40000"/>
            </a:schemeClr>
          </a:solidFill>
          <a:ln>
            <a:noFill/>
          </a:ln>
          <a:effectLst/>
        </c:spPr>
      </c:pivotFmt>
    </c:pivotFmts>
    <c:plotArea>
      <c:layout>
        <c:manualLayout>
          <c:layoutTarget val="inner"/>
          <c:xMode val="edge"/>
          <c:yMode val="edge"/>
          <c:x val="0.27345794697510051"/>
          <c:y val="0.126968350984099"/>
          <c:w val="0.61154342829704011"/>
          <c:h val="0.79303299500149893"/>
        </c:manualLayout>
      </c:layout>
      <c:barChart>
        <c:barDir val="col"/>
        <c:grouping val="clustered"/>
        <c:varyColors val="0"/>
        <c:ser>
          <c:idx val="0"/>
          <c:order val="0"/>
          <c:tx>
            <c:strRef>
              <c:f>'Sales by Region'!$B$3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4-9D65-4C37-8E9E-C0D4CD2A7230}"/>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2-9D65-4C37-8E9E-C0D4CD2A7230}"/>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9D65-4C37-8E9E-C0D4CD2A7230}"/>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3-9D65-4C37-8E9E-C0D4CD2A72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'Sales by Region'!$A$4:$A$8</c:f>
              <c:strCache>
                <c:ptCount val="4"/>
                <c:pt idx="0">
                  <c:v>North</c:v>
                </c:pt>
                <c:pt idx="1">
                  <c:v>East</c:v>
                </c:pt>
                <c:pt idx="2">
                  <c:v>West</c:v>
                </c:pt>
                <c:pt idx="3">
                  <c:v>South</c:v>
                </c:pt>
              </c:strCache>
            </c:strRef>
          </c:cat>
          <c:val>
            <c:numRef>
              <c:f>'Sales by Region'!$B$4:$B$8</c:f>
              <c:numCache>
                <c:formatCode>_("$"* #,##0_);_("$"* \(#,##0\);_("$"* "-"??_);_(@_)</c:formatCode>
                <c:ptCount val="4"/>
                <c:pt idx="0">
                  <c:v>1369612.5100000009</c:v>
                </c:pt>
                <c:pt idx="1">
                  <c:v>1259792.93</c:v>
                </c:pt>
                <c:pt idx="2">
                  <c:v>1235608.9299999997</c:v>
                </c:pt>
                <c:pt idx="3">
                  <c:v>1154250.8600000006</c:v>
                </c:pt>
              </c:numCache>
            </c:numRef>
          </c:val>
          <c:extLst>
            <c:ext xmlns:c16="http://schemas.microsoft.com/office/drawing/2014/chart" uri="{C3380CC4-5D6E-409C-BE32-E72D297353CC}">
              <c16:uniqueId val="{00000000-9D65-4C37-8E9E-C0D4CD2A7230}"/>
            </c:ext>
          </c:extLst>
        </c:ser>
        <c:dLbls>
          <c:dLblPos val="outEnd"/>
          <c:showLegendKey val="0"/>
          <c:showVal val="1"/>
          <c:showCatName val="0"/>
          <c:showSerName val="0"/>
          <c:showPercent val="0"/>
          <c:showBubbleSize val="0"/>
        </c:dLbls>
        <c:gapWidth val="25"/>
        <c:axId val="1951453600"/>
        <c:axId val="1951462336"/>
      </c:barChart>
      <c:catAx>
        <c:axId val="195145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1951462336"/>
        <c:crosses val="autoZero"/>
        <c:auto val="1"/>
        <c:lblAlgn val="ctr"/>
        <c:lblOffset val="100"/>
        <c:noMultiLvlLbl val="0"/>
      </c:catAx>
      <c:valAx>
        <c:axId val="1951462336"/>
        <c:scaling>
          <c:orientation val="minMax"/>
        </c:scaling>
        <c:delete val="1"/>
        <c:axPos val="l"/>
        <c:numFmt formatCode="_(&quot;$&quot;* #,##0_);_(&quot;$&quot;* \(#,##0\);_(&quot;$&quot;* &quot;-&quot;??_);_(@_)" sourceLinked="1"/>
        <c:majorTickMark val="none"/>
        <c:minorTickMark val="none"/>
        <c:tickLblPos val="nextTo"/>
        <c:crossAx val="1951453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Georgia" panose="02040502050405020303"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24A.xlsx]Sales by Rep!PivotTable1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Georgia" panose="02040502050405020303" pitchFamily="18" charset="0"/>
                <a:ea typeface="+mn-ea"/>
                <a:cs typeface="+mn-cs"/>
              </a:defRPr>
            </a:pPr>
            <a:r>
              <a:rPr lang="en-US"/>
              <a:t>sales rep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40000"/>
              <a:lumOff val="60000"/>
            </a:schemeClr>
          </a:solidFill>
          <a:ln>
            <a:solidFill>
              <a:schemeClr val="accent1">
                <a:lumMod val="40000"/>
                <a:lumOff val="60000"/>
              </a:schemeClr>
            </a:solidFill>
          </a:ln>
          <a:effectLst/>
        </c:spPr>
      </c:pivotFmt>
    </c:pivotFmts>
    <c:plotArea>
      <c:layout/>
      <c:barChart>
        <c:barDir val="col"/>
        <c:grouping val="clustered"/>
        <c:varyColors val="0"/>
        <c:ser>
          <c:idx val="0"/>
          <c:order val="0"/>
          <c:tx>
            <c:strRef>
              <c:f>'Sales by Rep'!$B$3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2-EA16-440C-81C8-A0598CE14BBA}"/>
              </c:ext>
            </c:extLst>
          </c:dPt>
          <c:dPt>
            <c:idx val="1"/>
            <c:invertIfNegative val="0"/>
            <c:bubble3D val="0"/>
            <c:spPr>
              <a:solidFill>
                <a:schemeClr val="accent1">
                  <a:lumMod val="50000"/>
                </a:schemeClr>
              </a:solidFill>
              <a:ln>
                <a:noFill/>
              </a:ln>
              <a:effectLst/>
            </c:spPr>
            <c:extLst>
              <c:ext xmlns:c16="http://schemas.microsoft.com/office/drawing/2014/chart" uri="{C3380CC4-5D6E-409C-BE32-E72D297353CC}">
                <c16:uniqueId val="{00000003-EA16-440C-81C8-A0598CE14BBA}"/>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4-EA16-440C-81C8-A0598CE14BBA}"/>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5-EA16-440C-81C8-A0598CE14BBA}"/>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Rep'!$A$4:$A$8</c:f>
              <c:strCache>
                <c:ptCount val="4"/>
                <c:pt idx="0">
                  <c:v>David</c:v>
                </c:pt>
                <c:pt idx="1">
                  <c:v>Bob</c:v>
                </c:pt>
                <c:pt idx="2">
                  <c:v>Eve</c:v>
                </c:pt>
                <c:pt idx="3">
                  <c:v>Alice</c:v>
                </c:pt>
              </c:strCache>
            </c:strRef>
          </c:cat>
          <c:val>
            <c:numRef>
              <c:f>'Sales by Rep'!$B$4:$B$8</c:f>
              <c:numCache>
                <c:formatCode>_("$"* #,##0_);_("$"* \(#,##0\);_("$"* "-"??_);_(@_)</c:formatCode>
                <c:ptCount val="4"/>
                <c:pt idx="0">
                  <c:v>1141737.3599999996</c:v>
                </c:pt>
                <c:pt idx="1">
                  <c:v>1080990.6300000006</c:v>
                </c:pt>
                <c:pt idx="2">
                  <c:v>970183.99000000022</c:v>
                </c:pt>
                <c:pt idx="3">
                  <c:v>965541.77000000048</c:v>
                </c:pt>
              </c:numCache>
            </c:numRef>
          </c:val>
          <c:extLst>
            <c:ext xmlns:c16="http://schemas.microsoft.com/office/drawing/2014/chart" uri="{C3380CC4-5D6E-409C-BE32-E72D297353CC}">
              <c16:uniqueId val="{00000000-EA16-440C-81C8-A0598CE14BBA}"/>
            </c:ext>
          </c:extLst>
        </c:ser>
        <c:dLbls>
          <c:showLegendKey val="0"/>
          <c:showVal val="0"/>
          <c:showCatName val="0"/>
          <c:showSerName val="0"/>
          <c:showPercent val="0"/>
          <c:showBubbleSize val="0"/>
        </c:dLbls>
        <c:gapWidth val="25"/>
        <c:overlap val="-27"/>
        <c:axId val="1921954448"/>
        <c:axId val="1921955280"/>
      </c:barChart>
      <c:catAx>
        <c:axId val="192195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1921955280"/>
        <c:crosses val="autoZero"/>
        <c:auto val="1"/>
        <c:lblAlgn val="ctr"/>
        <c:lblOffset val="100"/>
        <c:noMultiLvlLbl val="0"/>
      </c:catAx>
      <c:valAx>
        <c:axId val="1921955280"/>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crossAx val="192195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Georgia" panose="02040502050405020303"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xml.rels><?xml version="1.0" encoding="UTF-8" standalone="yes"?>
<Relationships xmlns="http://schemas.openxmlformats.org/package/2006/relationships"><Relationship Id="rId8" Type="http://schemas.openxmlformats.org/officeDocument/2006/relationships/hyperlink" Target="#'In-Analysis Board '!A1"/><Relationship Id="rId13" Type="http://schemas.openxmlformats.org/officeDocument/2006/relationships/hyperlink" Target="#sales_data!A1"/><Relationship Id="rId18" Type="http://schemas.openxmlformats.org/officeDocument/2006/relationships/image" Target="../media/image6.png"/><Relationship Id="rId3" Type="http://schemas.openxmlformats.org/officeDocument/2006/relationships/chart" Target="../charts/chart3.xml"/><Relationship Id="rId7" Type="http://schemas.openxmlformats.org/officeDocument/2006/relationships/chart" Target="../charts/chart7.xml"/><Relationship Id="rId12" Type="http://schemas.microsoft.com/office/2007/relationships/hdphoto" Target="../media/hdphoto2.wdp"/><Relationship Id="rId17" Type="http://schemas.openxmlformats.org/officeDocument/2006/relationships/image" Target="../media/image5.png"/><Relationship Id="rId2" Type="http://schemas.openxmlformats.org/officeDocument/2006/relationships/chart" Target="../charts/chart2.xml"/><Relationship Id="rId16" Type="http://schemas.openxmlformats.org/officeDocument/2006/relationships/image" Target="../media/image4.png"/><Relationship Id="rId20" Type="http://schemas.openxmlformats.org/officeDocument/2006/relationships/image" Target="../media/image8.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2.png"/><Relationship Id="rId5" Type="http://schemas.openxmlformats.org/officeDocument/2006/relationships/chart" Target="../charts/chart5.xml"/><Relationship Id="rId15" Type="http://schemas.microsoft.com/office/2007/relationships/hdphoto" Target="../media/hdphoto3.wdp"/><Relationship Id="rId10" Type="http://schemas.microsoft.com/office/2007/relationships/hdphoto" Target="../media/hdphoto1.wdp"/><Relationship Id="rId19" Type="http://schemas.openxmlformats.org/officeDocument/2006/relationships/image" Target="../media/image7.png"/><Relationship Id="rId4" Type="http://schemas.openxmlformats.org/officeDocument/2006/relationships/chart" Target="../charts/chart4.xml"/><Relationship Id="rId9" Type="http://schemas.openxmlformats.org/officeDocument/2006/relationships/image" Target="../media/image1.png"/><Relationship Id="rId14"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60960</xdr:colOff>
      <xdr:row>0</xdr:row>
      <xdr:rowOff>68580</xdr:rowOff>
    </xdr:from>
    <xdr:to>
      <xdr:col>10</xdr:col>
      <xdr:colOff>358140</xdr:colOff>
      <xdr:row>16</xdr:row>
      <xdr:rowOff>137160</xdr:rowOff>
    </xdr:to>
    <xdr:sp macro="" textlink="">
      <xdr:nvSpPr>
        <xdr:cNvPr id="2" name="Rectangle: Rounded Corners 1">
          <a:extLst>
            <a:ext uri="{FF2B5EF4-FFF2-40B4-BE49-F238E27FC236}">
              <a16:creationId xmlns:a16="http://schemas.microsoft.com/office/drawing/2014/main" id="{EB0F9B05-0042-44A3-AEBA-C1189EE2BCB8}"/>
            </a:ext>
          </a:extLst>
        </xdr:cNvPr>
        <xdr:cNvSpPr/>
      </xdr:nvSpPr>
      <xdr:spPr>
        <a:xfrm>
          <a:off x="60960" y="68580"/>
          <a:ext cx="6393180" cy="2994660"/>
        </a:xfrm>
        <a:prstGeom prst="roundRect">
          <a:avLst>
            <a:gd name="adj" fmla="val 4275"/>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PROJECT SPLIT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1. Category One: Independent Variable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Product_ID</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Region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Sales_Rep</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Sales_Date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Product_Category</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Customer_Type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Payment_Method</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Sales_Channel</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2. Category Two: Dependent Variable</a:t>
          </a:r>
        </a:p>
        <a:p>
          <a:pPr marL="0" marR="0">
            <a:lnSpc>
              <a:spcPct val="115000"/>
            </a:lnSpc>
            <a:spcBef>
              <a:spcPts val="0"/>
            </a:spcBef>
            <a:spcAft>
              <a:spcPts val="1000"/>
            </a:spcAft>
          </a:pPr>
          <a:r>
            <a:rPr lang="en-US" sz="900">
              <a:effectLst/>
              <a:latin typeface="Arial" panose="020B0604020202020204" pitchFamily="34" charset="0"/>
              <a:ea typeface="SimSun" panose="02010600030101010101" pitchFamily="2" charset="-122"/>
              <a:cs typeface="Arial" panose="020B0604020202020204" pitchFamily="34" charset="0"/>
            </a:rPr>
            <a:t>Sales </a:t>
          </a:r>
          <a:br>
            <a:rPr lang="en-US" sz="900">
              <a:effectLst/>
              <a:latin typeface="Arial" panose="020B0604020202020204" pitchFamily="34" charset="0"/>
              <a:ea typeface="SimSun" panose="02010600030101010101" pitchFamily="2" charset="-122"/>
              <a:cs typeface="Arial" panose="020B0604020202020204" pitchFamily="34" charset="0"/>
            </a:rPr>
          </a:br>
          <a:r>
            <a:rPr lang="en-US" sz="900">
              <a:effectLst/>
              <a:latin typeface="Arial" panose="020B0604020202020204" pitchFamily="34" charset="0"/>
              <a:ea typeface="SimSun" panose="02010600030101010101" pitchFamily="2" charset="-122"/>
              <a:cs typeface="Arial" panose="020B0604020202020204" pitchFamily="34" charset="0"/>
            </a:rPr>
            <a:t>Quantity</a:t>
          </a:r>
          <a:br>
            <a:rPr lang="en-US" sz="900">
              <a:effectLst/>
              <a:latin typeface="Arial" panose="020B0604020202020204" pitchFamily="34" charset="0"/>
              <a:ea typeface="SimSun" panose="02010600030101010101" pitchFamily="2" charset="-122"/>
              <a:cs typeface="Arial" panose="020B0604020202020204" pitchFamily="34" charset="0"/>
            </a:rPr>
          </a:br>
          <a:r>
            <a:rPr lang="en-US" sz="900">
              <a:effectLst/>
              <a:latin typeface="Arial" panose="020B0604020202020204" pitchFamily="34" charset="0"/>
              <a:ea typeface="SimSun" panose="02010600030101010101" pitchFamily="2" charset="-122"/>
              <a:cs typeface="Arial" panose="020B0604020202020204" pitchFamily="34" charset="0"/>
            </a:rPr>
            <a:t>Unit_Cost</a:t>
          </a:r>
        </a:p>
      </xdr:txBody>
    </xdr:sp>
    <xdr:clientData/>
  </xdr:twoCellAnchor>
  <xdr:twoCellAnchor>
    <xdr:from>
      <xdr:col>10</xdr:col>
      <xdr:colOff>449580</xdr:colOff>
      <xdr:row>0</xdr:row>
      <xdr:rowOff>91440</xdr:rowOff>
    </xdr:from>
    <xdr:to>
      <xdr:col>20</xdr:col>
      <xdr:colOff>403860</xdr:colOff>
      <xdr:row>33</xdr:row>
      <xdr:rowOff>45720</xdr:rowOff>
    </xdr:to>
    <xdr:sp macro="" textlink="">
      <xdr:nvSpPr>
        <xdr:cNvPr id="4" name="Rectangle: Rounded Corners 3">
          <a:extLst>
            <a:ext uri="{FF2B5EF4-FFF2-40B4-BE49-F238E27FC236}">
              <a16:creationId xmlns:a16="http://schemas.microsoft.com/office/drawing/2014/main" id="{5604B8E7-E93C-4312-9FDB-E76FB69CD704}"/>
            </a:ext>
          </a:extLst>
        </xdr:cNvPr>
        <xdr:cNvSpPr/>
      </xdr:nvSpPr>
      <xdr:spPr>
        <a:xfrm>
          <a:off x="6545580" y="91440"/>
          <a:ext cx="6050280" cy="5989320"/>
        </a:xfrm>
        <a:prstGeom prst="roundRect">
          <a:avLst>
            <a:gd name="adj" fmla="val 4275"/>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rgbClr val="FFFFFF"/>
              </a:solidFill>
              <a:effectLst/>
              <a:uLnTx/>
              <a:uFillTx/>
              <a:latin typeface="Arial" panose="020B0604020202020204" pitchFamily="34" charset="0"/>
              <a:ea typeface="+mn-ea"/>
              <a:cs typeface="Arial" panose="020B0604020202020204" pitchFamily="34" charset="0"/>
            </a:rPr>
            <a:t>POTENTIAL ANLYSIS /QUESTION</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noProof="0">
            <a:ln>
              <a:noFill/>
            </a:ln>
            <a:solidFill>
              <a:srgbClr val="FFFFFF"/>
            </a:solidFill>
            <a:effectLst/>
            <a:uLnTx/>
            <a:uFillTx/>
            <a:latin typeface="Arial" panose="020B0604020202020204" pitchFamily="34" charset="0"/>
            <a:ea typeface="+mn-ea"/>
            <a:cs typeface="Arial" panose="020B0604020202020204" pitchFamily="34" charset="0"/>
          </a:endParaRPr>
        </a:p>
        <a:p>
          <a:pPr marL="342900" marR="0" lvl="0" indent="-342900" defTabSz="914400" eaLnBrk="1" fontAlgn="auto" latinLnBrk="0" hangingPunct="1">
            <a:lnSpc>
              <a:spcPct val="115000"/>
            </a:lnSpc>
            <a:spcBef>
              <a:spcPts val="0"/>
            </a:spcBef>
            <a:spcAft>
              <a:spcPts val="0"/>
            </a:spcAft>
            <a:buClrTx/>
            <a:buSzTx/>
            <a:buFont typeface="+mj-lt"/>
            <a:buAutoNum type="arabicPeriod"/>
            <a:tabLst/>
            <a:defRPr/>
          </a:pPr>
          <a:r>
            <a:rPr kumimoji="0" lang="en-US" sz="900" b="0" i="0" u="none" strike="noStrike" kern="100" cap="none" spc="0" normalizeH="0" baseline="0" noProof="0">
              <a:ln>
                <a:noFill/>
              </a:ln>
              <a:solidFill>
                <a:srgbClr val="FFFFFF"/>
              </a:solidFill>
              <a:effectLst/>
              <a:uLnTx/>
              <a:uFillTx/>
              <a:latin typeface="Arial" panose="020B0604020202020204" pitchFamily="34" charset="0"/>
              <a:ea typeface="Aptos" panose="020B0004020202020204" pitchFamily="34" charset="0"/>
              <a:cs typeface="Arial" panose="020B0604020202020204" pitchFamily="34" charset="0"/>
            </a:rPr>
            <a:t>Which sales representatives are the top performers in terms of total revenue and quantity sold?</a:t>
          </a:r>
        </a:p>
        <a:p>
          <a:pPr marL="342900" marR="0" lvl="0" indent="-342900" defTabSz="914400" eaLnBrk="1" fontAlgn="auto" latinLnBrk="0" hangingPunct="1">
            <a:lnSpc>
              <a:spcPct val="115000"/>
            </a:lnSpc>
            <a:spcBef>
              <a:spcPts val="0"/>
            </a:spcBef>
            <a:spcAft>
              <a:spcPts val="0"/>
            </a:spcAft>
            <a:buClrTx/>
            <a:buSzTx/>
            <a:buFont typeface="+mj-lt"/>
            <a:buAutoNum type="arabicPeriod"/>
            <a:tabLst/>
            <a:defRPr/>
          </a:pPr>
          <a:r>
            <a:rPr kumimoji="0" lang="en-US" sz="900" b="0" i="0" u="none" strike="noStrike" kern="100" cap="none" spc="0" normalizeH="0" baseline="0" noProof="0">
              <a:ln>
                <a:noFill/>
              </a:ln>
              <a:solidFill>
                <a:srgbClr val="FFFFFF"/>
              </a:solidFill>
              <a:effectLst/>
              <a:uLnTx/>
              <a:uFillTx/>
              <a:latin typeface="Arial" panose="020B0604020202020204" pitchFamily="34" charset="0"/>
              <a:ea typeface="Aptos" panose="020B0004020202020204" pitchFamily="34" charset="0"/>
              <a:cs typeface="Arial" panose="020B0604020202020204" pitchFamily="34" charset="0"/>
            </a:rPr>
            <a:t>What is the total sales revenue and quantity sold per region (North, South, East, West)</a:t>
          </a:r>
        </a:p>
        <a:p>
          <a:pPr marL="342900" marR="0" lvl="0" indent="-342900" defTabSz="914400" eaLnBrk="1" fontAlgn="auto" latinLnBrk="0" hangingPunct="1">
            <a:lnSpc>
              <a:spcPct val="115000"/>
            </a:lnSpc>
            <a:spcBef>
              <a:spcPts val="0"/>
            </a:spcBef>
            <a:spcAft>
              <a:spcPts val="0"/>
            </a:spcAft>
            <a:buClrTx/>
            <a:buSzTx/>
            <a:buFont typeface="+mj-lt"/>
            <a:buAutoNum type="arabicPeriod"/>
            <a:tabLst/>
            <a:defRPr/>
          </a:pPr>
          <a:r>
            <a:rPr kumimoji="0" lang="en-US" sz="900" b="0" i="0" u="none" strike="noStrike" kern="100" cap="none" spc="0" normalizeH="0" baseline="0" noProof="0">
              <a:ln>
                <a:noFill/>
              </a:ln>
              <a:solidFill>
                <a:srgbClr val="FFFFFF"/>
              </a:solidFill>
              <a:effectLst/>
              <a:uLnTx/>
              <a:uFillTx/>
              <a:latin typeface="Arial" panose="020B0604020202020204" pitchFamily="34" charset="0"/>
              <a:ea typeface="Aptos" panose="020B0004020202020204" pitchFamily="34" charset="0"/>
              <a:cs typeface="Arial" panose="020B0604020202020204" pitchFamily="34" charset="0"/>
            </a:rPr>
            <a:t>Which product categories (Food, Furniture, Electronics, Clothing) are the most profitable and which are underperforming?</a:t>
          </a:r>
        </a:p>
        <a:p>
          <a:pPr marL="342900" marR="0" lvl="0" indent="-342900" defTabSz="914400" eaLnBrk="1" fontAlgn="auto" latinLnBrk="0" hangingPunct="1">
            <a:lnSpc>
              <a:spcPct val="115000"/>
            </a:lnSpc>
            <a:spcBef>
              <a:spcPts val="0"/>
            </a:spcBef>
            <a:spcAft>
              <a:spcPts val="0"/>
            </a:spcAft>
            <a:buClrTx/>
            <a:buSzTx/>
            <a:buFont typeface="+mj-lt"/>
            <a:buAutoNum type="arabicPeriod"/>
            <a:tabLst/>
            <a:defRPr/>
          </a:pPr>
          <a:r>
            <a:rPr kumimoji="0" lang="en-US" sz="900" b="0" i="0" u="none" strike="noStrike" kern="100" cap="none" spc="0" normalizeH="0" baseline="0" noProof="0">
              <a:ln>
                <a:noFill/>
              </a:ln>
              <a:solidFill>
                <a:srgbClr val="FFFFFF"/>
              </a:solidFill>
              <a:effectLst/>
              <a:uLnTx/>
              <a:uFillTx/>
              <a:latin typeface="Arial" panose="020B0604020202020204" pitchFamily="34" charset="0"/>
              <a:ea typeface="Aptos" panose="020B0004020202020204" pitchFamily="34" charset="0"/>
              <a:cs typeface="Arial" panose="020B0604020202020204" pitchFamily="34" charset="0"/>
            </a:rPr>
            <a:t>How have sales and quantity sold changed over the months of the year?</a:t>
          </a:r>
        </a:p>
        <a:p>
          <a:pPr marL="342900" marR="0" lvl="0" indent="-342900" defTabSz="914400" eaLnBrk="1" fontAlgn="auto" latinLnBrk="0" hangingPunct="1">
            <a:lnSpc>
              <a:spcPct val="115000"/>
            </a:lnSpc>
            <a:spcBef>
              <a:spcPts val="0"/>
            </a:spcBef>
            <a:spcAft>
              <a:spcPts val="0"/>
            </a:spcAft>
            <a:buClrTx/>
            <a:buSzTx/>
            <a:buFont typeface="+mj-lt"/>
            <a:buAutoNum type="arabicPeriod"/>
            <a:tabLst/>
            <a:defRPr/>
          </a:pPr>
          <a:r>
            <a:rPr kumimoji="0" lang="en-US" sz="900" b="0" i="0" u="none" strike="noStrike" kern="100" cap="none" spc="0" normalizeH="0" baseline="0" noProof="0">
              <a:ln>
                <a:noFill/>
              </a:ln>
              <a:solidFill>
                <a:srgbClr val="FFFFFF"/>
              </a:solidFill>
              <a:effectLst/>
              <a:uLnTx/>
              <a:uFillTx/>
              <a:latin typeface="Arial" panose="020B0604020202020204" pitchFamily="34" charset="0"/>
              <a:ea typeface="Aptos" panose="020B0004020202020204" pitchFamily="34" charset="0"/>
              <a:cs typeface="Arial" panose="020B0604020202020204" pitchFamily="34" charset="0"/>
            </a:rPr>
            <a:t>Do New or Returning customers generate more revenue and buy more items?</a:t>
          </a:r>
        </a:p>
        <a:p>
          <a:pPr marL="342900" marR="0" lvl="0" indent="-342900" defTabSz="914400" eaLnBrk="1" fontAlgn="auto" latinLnBrk="0" hangingPunct="1">
            <a:lnSpc>
              <a:spcPct val="115000"/>
            </a:lnSpc>
            <a:spcBef>
              <a:spcPts val="0"/>
            </a:spcBef>
            <a:spcAft>
              <a:spcPts val="0"/>
            </a:spcAft>
            <a:buClrTx/>
            <a:buSzTx/>
            <a:buFont typeface="+mj-lt"/>
            <a:buAutoNum type="arabicPeriod"/>
            <a:tabLst/>
            <a:defRPr/>
          </a:pPr>
          <a:r>
            <a:rPr kumimoji="0" lang="en-US" sz="900" b="0" i="0" u="none" strike="noStrike" kern="100" cap="none" spc="0" normalizeH="0" baseline="0" noProof="0">
              <a:ln>
                <a:noFill/>
              </a:ln>
              <a:solidFill>
                <a:srgbClr val="FFFFFF"/>
              </a:solidFill>
              <a:effectLst/>
              <a:uLnTx/>
              <a:uFillTx/>
              <a:latin typeface="Arial" panose="020B0604020202020204" pitchFamily="34" charset="0"/>
              <a:ea typeface="Aptos" panose="020B0004020202020204" pitchFamily="34" charset="0"/>
              <a:cs typeface="Arial" panose="020B0604020202020204" pitchFamily="34" charset="0"/>
            </a:rPr>
            <a:t>What is the average sales value per transaction for each product category?</a:t>
          </a:r>
        </a:p>
        <a:p>
          <a:pPr marL="342900" marR="0" lvl="0" indent="-342900" defTabSz="914400" eaLnBrk="1" fontAlgn="auto" latinLnBrk="0" hangingPunct="1">
            <a:lnSpc>
              <a:spcPct val="115000"/>
            </a:lnSpc>
            <a:spcBef>
              <a:spcPts val="0"/>
            </a:spcBef>
            <a:spcAft>
              <a:spcPts val="0"/>
            </a:spcAft>
            <a:buClrTx/>
            <a:buSzTx/>
            <a:buFont typeface="+mj-lt"/>
            <a:buAutoNum type="arabicPeriod"/>
            <a:tabLst/>
            <a:defRPr/>
          </a:pPr>
          <a:r>
            <a:rPr kumimoji="0" lang="en-US" sz="900" b="0" i="0" u="none" strike="noStrike" kern="100" cap="none" spc="0" normalizeH="0" baseline="0" noProof="0">
              <a:ln>
                <a:noFill/>
              </a:ln>
              <a:solidFill>
                <a:srgbClr val="FFFFFF"/>
              </a:solidFill>
              <a:effectLst/>
              <a:uLnTx/>
              <a:uFillTx/>
              <a:latin typeface="Arial" panose="020B0604020202020204" pitchFamily="34" charset="0"/>
              <a:ea typeface="Aptos" panose="020B0004020202020204" pitchFamily="34" charset="0"/>
              <a:cs typeface="Arial" panose="020B0604020202020204" pitchFamily="34" charset="0"/>
            </a:rPr>
            <a:t>What are the best-selling products by quantity and revenue, and what are the bottom?</a:t>
          </a:r>
        </a:p>
        <a:p>
          <a:pPr marL="342900" marR="0" lvl="0" indent="-342900" defTabSz="914400" eaLnBrk="1" fontAlgn="auto" latinLnBrk="0" hangingPunct="1">
            <a:lnSpc>
              <a:spcPct val="115000"/>
            </a:lnSpc>
            <a:spcBef>
              <a:spcPts val="0"/>
            </a:spcBef>
            <a:spcAft>
              <a:spcPts val="0"/>
            </a:spcAft>
            <a:buClrTx/>
            <a:buSzTx/>
            <a:buFont typeface="+mj-lt"/>
            <a:buAutoNum type="arabicPeriod"/>
            <a:tabLst/>
            <a:defRPr/>
          </a:pPr>
          <a:r>
            <a:rPr kumimoji="0" lang="en-US" sz="900" b="0" i="0" u="none" strike="noStrike" kern="100" cap="none" spc="0" normalizeH="0" baseline="0" noProof="0">
              <a:ln>
                <a:noFill/>
              </a:ln>
              <a:solidFill>
                <a:srgbClr val="FFFFFF"/>
              </a:solidFill>
              <a:effectLst/>
              <a:uLnTx/>
              <a:uFillTx/>
              <a:latin typeface="Arial" panose="020B0604020202020204" pitchFamily="34" charset="0"/>
              <a:ea typeface="Aptos" panose="020B0004020202020204" pitchFamily="34" charset="0"/>
              <a:cs typeface="Arial" panose="020B0604020202020204" pitchFamily="34" charset="0"/>
            </a:rPr>
            <a:t>How does the average discount percentage vary by product category, and how does it correlate with sales quantity?</a:t>
          </a:r>
        </a:p>
        <a:p>
          <a:pPr marL="342900" marR="0" lvl="0" indent="-342900" defTabSz="914400" eaLnBrk="1" fontAlgn="auto" latinLnBrk="0" hangingPunct="1">
            <a:lnSpc>
              <a:spcPct val="115000"/>
            </a:lnSpc>
            <a:spcBef>
              <a:spcPts val="0"/>
            </a:spcBef>
            <a:spcAft>
              <a:spcPts val="0"/>
            </a:spcAft>
            <a:buClrTx/>
            <a:buSzTx/>
            <a:buFont typeface="+mj-lt"/>
            <a:buAutoNum type="arabicPeriod"/>
            <a:tabLst/>
            <a:defRPr/>
          </a:pPr>
          <a:r>
            <a:rPr kumimoji="0" lang="en-US" sz="900" b="0" i="0" u="none" strike="noStrike" kern="100" cap="none" spc="0" normalizeH="0" baseline="0" noProof="0">
              <a:ln>
                <a:noFill/>
              </a:ln>
              <a:solidFill>
                <a:srgbClr val="FFFFFF"/>
              </a:solidFill>
              <a:effectLst/>
              <a:uLnTx/>
              <a:uFillTx/>
              <a:latin typeface="Arial" panose="020B0604020202020204" pitchFamily="34" charset="0"/>
              <a:ea typeface="Aptos" panose="020B0004020202020204" pitchFamily="34" charset="0"/>
              <a:cs typeface="Arial" panose="020B0604020202020204" pitchFamily="34" charset="0"/>
            </a:rPr>
            <a:t>Which sales channel (Retail or Online) generates more revenue?</a:t>
          </a:r>
        </a:p>
        <a:p>
          <a:pPr marL="342900" marR="0" lvl="0" indent="-342900" defTabSz="914400" eaLnBrk="1" fontAlgn="auto" latinLnBrk="0" hangingPunct="1">
            <a:lnSpc>
              <a:spcPct val="115000"/>
            </a:lnSpc>
            <a:spcBef>
              <a:spcPts val="0"/>
            </a:spcBef>
            <a:spcAft>
              <a:spcPts val="0"/>
            </a:spcAft>
            <a:buClrTx/>
            <a:buSzTx/>
            <a:buFont typeface="+mj-lt"/>
            <a:buAutoNum type="arabicPeriod"/>
            <a:tabLst/>
            <a:defRPr/>
          </a:pPr>
          <a:r>
            <a:rPr kumimoji="0" lang="en-US" sz="900" b="0" i="0" u="none" strike="noStrike" kern="100" cap="none" spc="0" normalizeH="0" baseline="0" noProof="0">
              <a:ln>
                <a:noFill/>
              </a:ln>
              <a:solidFill>
                <a:srgbClr val="FFFFFF"/>
              </a:solidFill>
              <a:effectLst/>
              <a:uLnTx/>
              <a:uFillTx/>
              <a:latin typeface="Arial" panose="020B0604020202020204" pitchFamily="34" charset="0"/>
              <a:ea typeface="Aptos" panose="020B0004020202020204" pitchFamily="34" charset="0"/>
              <a:cs typeface="Arial" panose="020B0604020202020204" pitchFamily="34" charset="0"/>
            </a:rPr>
            <a:t>What are the most common payment methods, and are certain methods associated with higher transaction values?</a:t>
          </a:r>
        </a:p>
        <a:p>
          <a:pPr marL="342900" marR="0" lvl="0" indent="-342900" defTabSz="914400" eaLnBrk="1" fontAlgn="auto" latinLnBrk="0" hangingPunct="1">
            <a:lnSpc>
              <a:spcPct val="115000"/>
            </a:lnSpc>
            <a:spcBef>
              <a:spcPts val="0"/>
            </a:spcBef>
            <a:spcAft>
              <a:spcPts val="0"/>
            </a:spcAft>
            <a:buClrTx/>
            <a:buSzTx/>
            <a:buFont typeface="+mj-lt"/>
            <a:buAutoNum type="arabicPeriod"/>
            <a:tabLst/>
            <a:defRPr/>
          </a:pPr>
          <a:r>
            <a:rPr kumimoji="0" lang="en-US" sz="900" b="0" i="0" u="none" strike="noStrike" kern="100" cap="none" spc="0" normalizeH="0" baseline="0" noProof="0">
              <a:ln>
                <a:noFill/>
              </a:ln>
              <a:solidFill>
                <a:srgbClr val="FFFFFF"/>
              </a:solidFill>
              <a:effectLst/>
              <a:uLnTx/>
              <a:uFillTx/>
              <a:latin typeface="Arial" panose="020B0604020202020204" pitchFamily="34" charset="0"/>
              <a:ea typeface="Aptos" panose="020B0004020202020204" pitchFamily="34" charset="0"/>
              <a:cs typeface="Arial" panose="020B0604020202020204" pitchFamily="34" charset="0"/>
            </a:rPr>
            <a:t>How much does it cost to acquire a new customer versus the revenue they generate over time?</a:t>
          </a:r>
        </a:p>
        <a:p>
          <a:pPr marL="342900" marR="0" lvl="0" indent="-342900" defTabSz="914400" eaLnBrk="1" fontAlgn="auto" latinLnBrk="0" hangingPunct="1">
            <a:lnSpc>
              <a:spcPct val="115000"/>
            </a:lnSpc>
            <a:spcBef>
              <a:spcPts val="0"/>
            </a:spcBef>
            <a:spcAft>
              <a:spcPts val="0"/>
            </a:spcAft>
            <a:buClrTx/>
            <a:buSzTx/>
            <a:buFont typeface="+mj-lt"/>
            <a:buAutoNum type="arabicPeriod"/>
            <a:tabLst/>
            <a:defRPr/>
          </a:pPr>
          <a:r>
            <a:rPr kumimoji="0" lang="en-US" sz="900" b="0" i="0" u="none" strike="noStrike" kern="100" cap="none" spc="0" normalizeH="0" baseline="0" noProof="0">
              <a:ln>
                <a:noFill/>
              </a:ln>
              <a:solidFill>
                <a:srgbClr val="FFFFFF"/>
              </a:solidFill>
              <a:effectLst/>
              <a:uLnTx/>
              <a:uFillTx/>
              <a:latin typeface="Arial" panose="020B0604020202020204" pitchFamily="34" charset="0"/>
              <a:ea typeface="Aptos" panose="020B0004020202020204" pitchFamily="34" charset="0"/>
              <a:cs typeface="Arial" panose="020B0604020202020204" pitchFamily="34" charset="0"/>
            </a:rPr>
            <a:t>Sales volume by day of week: Which days of the week have the highest sales volume?</a:t>
          </a:r>
        </a:p>
        <a:p>
          <a:pPr marL="342900" marR="0" lvl="0" indent="-342900" defTabSz="914400" eaLnBrk="1" fontAlgn="auto" latinLnBrk="0" hangingPunct="1">
            <a:lnSpc>
              <a:spcPct val="115000"/>
            </a:lnSpc>
            <a:spcBef>
              <a:spcPts val="0"/>
            </a:spcBef>
            <a:spcAft>
              <a:spcPts val="0"/>
            </a:spcAft>
            <a:buClrTx/>
            <a:buSzTx/>
            <a:buFont typeface="+mj-lt"/>
            <a:buAutoNum type="arabicPeriod"/>
            <a:tabLst/>
            <a:defRPr/>
          </a:pPr>
          <a:r>
            <a:rPr kumimoji="0" lang="en-US" sz="900" b="0" i="0" u="none" strike="noStrike" kern="100" cap="none" spc="0" normalizeH="0" baseline="0" noProof="0">
              <a:ln>
                <a:noFill/>
              </a:ln>
              <a:solidFill>
                <a:srgbClr val="FFFFFF"/>
              </a:solidFill>
              <a:effectLst/>
              <a:uLnTx/>
              <a:uFillTx/>
              <a:latin typeface="Arial" panose="020B0604020202020204" pitchFamily="34" charset="0"/>
              <a:ea typeface="Aptos" panose="020B0004020202020204" pitchFamily="34" charset="0"/>
              <a:cs typeface="Arial" panose="020B0604020202020204" pitchFamily="34" charset="0"/>
            </a:rPr>
            <a:t>Which sales representatives are the most effective within their specific regions?</a:t>
          </a:r>
        </a:p>
        <a:p>
          <a:pPr marL="342900" marR="0" lvl="0" indent="-342900" defTabSz="914400" eaLnBrk="1" fontAlgn="auto" latinLnBrk="0" hangingPunct="1">
            <a:lnSpc>
              <a:spcPct val="115000"/>
            </a:lnSpc>
            <a:spcBef>
              <a:spcPts val="0"/>
            </a:spcBef>
            <a:spcAft>
              <a:spcPts val="0"/>
            </a:spcAft>
            <a:buClrTx/>
            <a:buSzTx/>
            <a:buFont typeface="+mj-lt"/>
            <a:buAutoNum type="arabicPeriod"/>
            <a:tabLst/>
            <a:defRPr/>
          </a:pPr>
          <a:r>
            <a:rPr kumimoji="0" lang="en-US" sz="900" b="0" i="0" u="none" strike="noStrike" kern="100" cap="none" spc="0" normalizeH="0" baseline="0" noProof="0">
              <a:ln>
                <a:noFill/>
              </a:ln>
              <a:solidFill>
                <a:srgbClr val="FFFFFF"/>
              </a:solidFill>
              <a:effectLst/>
              <a:uLnTx/>
              <a:uFillTx/>
              <a:latin typeface="Arial" panose="020B0604020202020204" pitchFamily="34" charset="0"/>
              <a:ea typeface="Aptos" panose="020B0004020202020204" pitchFamily="34" charset="0"/>
              <a:cs typeface="Arial" panose="020B0604020202020204" pitchFamily="34" charset="0"/>
            </a:rPr>
            <a:t>Are discounts more effective at retaining existing customers or at acquiring new ones?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p>
        <a:p>
          <a:pPr marL="0" marR="0" lvl="0" indent="0" defTabSz="914400" eaLnBrk="1" fontAlgn="auto" latinLnBrk="0" hangingPunct="1">
            <a:lnSpc>
              <a:spcPct val="100000"/>
            </a:lnSpc>
            <a:spcBef>
              <a:spcPts val="0"/>
            </a:spcBef>
            <a:spcAft>
              <a:spcPts val="0"/>
            </a:spcAft>
            <a:buClrTx/>
            <a:buSzTx/>
            <a:buFontTx/>
            <a:buNone/>
            <a:tabLst/>
            <a:defRPr/>
          </a:pPr>
          <a:endParaRPr lang="en-US" sz="1100"/>
        </a:p>
        <a:p>
          <a:pPr marL="0" marR="0" lvl="0" indent="0" defTabSz="914400" eaLnBrk="1" fontAlgn="auto" latinLnBrk="0" hangingPunct="1">
            <a:lnSpc>
              <a:spcPct val="100000"/>
            </a:lnSpc>
            <a:spcBef>
              <a:spcPts val="0"/>
            </a:spcBef>
            <a:spcAft>
              <a:spcPts val="0"/>
            </a:spcAft>
            <a:buClrTx/>
            <a:buSzTx/>
            <a:buFontTx/>
            <a:buNone/>
            <a:tabLst/>
            <a:defRPr/>
          </a:pPr>
          <a:r>
            <a:rPr lang="en-US" sz="1100" b="1" i="0" baseline="0">
              <a:solidFill>
                <a:schemeClr val="lt1"/>
              </a:solidFill>
              <a:effectLst/>
              <a:latin typeface="+mn-lt"/>
              <a:ea typeface="+mn-ea"/>
              <a:cs typeface="+mn-cs"/>
            </a:rPr>
            <a:t>POTENTIAL COLUMN TO BE APPENDED</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i="0" baseline="0">
            <a:solidFill>
              <a:schemeClr val="lt1"/>
            </a:solidFill>
            <a:effectLst/>
            <a:latin typeface="+mn-lt"/>
            <a:ea typeface="+mn-ea"/>
            <a:cs typeface="+mn-cs"/>
          </a:endParaRPr>
        </a:p>
        <a:p>
          <a:pPr marL="342900" marR="0" lvl="0" indent="-342900" defTabSz="914400" eaLnBrk="1" fontAlgn="auto" latinLnBrk="0" hangingPunct="1">
            <a:lnSpc>
              <a:spcPct val="115000"/>
            </a:lnSpc>
            <a:spcBef>
              <a:spcPts val="0"/>
            </a:spcBef>
            <a:spcAft>
              <a:spcPts val="0"/>
            </a:spcAft>
            <a:buClrTx/>
            <a:buSzTx/>
            <a:buFont typeface="+mj-lt"/>
            <a:buAutoNum type="arabicPeriod"/>
            <a:tabLst/>
            <a:defRPr/>
          </a:pPr>
          <a:r>
            <a:rPr kumimoji="0" lang="en-US" sz="900" b="0" i="0" u="none" strike="noStrike" kern="100" cap="none" spc="0" normalizeH="0" baseline="0" noProof="0">
              <a:ln>
                <a:noFill/>
              </a:ln>
              <a:solidFill>
                <a:srgbClr val="FFFFFF"/>
              </a:solidFill>
              <a:effectLst/>
              <a:uLnTx/>
              <a:uFillTx/>
              <a:latin typeface="Arial" panose="020B0604020202020204" pitchFamily="34" charset="0"/>
              <a:ea typeface="Aptos" panose="020B0004020202020204" pitchFamily="34" charset="0"/>
              <a:cs typeface="Arial" panose="020B0604020202020204" pitchFamily="34" charset="0"/>
            </a:rPr>
            <a:t>Discount Percentage column ( Discount / Sales)</a:t>
          </a:r>
        </a:p>
        <a:p>
          <a:pPr marL="342900" marR="0" lvl="0" indent="-342900" defTabSz="914400" eaLnBrk="1" fontAlgn="auto" latinLnBrk="0" hangingPunct="1">
            <a:lnSpc>
              <a:spcPct val="115000"/>
            </a:lnSpc>
            <a:spcBef>
              <a:spcPts val="0"/>
            </a:spcBef>
            <a:spcAft>
              <a:spcPts val="0"/>
            </a:spcAft>
            <a:buClrTx/>
            <a:buSzTx/>
            <a:buFont typeface="+mj-lt"/>
            <a:buAutoNum type="arabicPeriod"/>
            <a:tabLst/>
            <a:defRPr/>
          </a:pPr>
          <a:r>
            <a:rPr kumimoji="0" lang="en-US" sz="900" b="0" i="0" u="none" strike="noStrike" kern="100" cap="none" spc="0" normalizeH="0" baseline="0" noProof="0">
              <a:ln>
                <a:noFill/>
              </a:ln>
              <a:solidFill>
                <a:srgbClr val="FFFFFF"/>
              </a:solidFill>
              <a:effectLst/>
              <a:uLnTx/>
              <a:uFillTx/>
              <a:latin typeface="Arial" panose="020B0604020202020204" pitchFamily="34" charset="0"/>
              <a:ea typeface="Aptos" panose="020B0004020202020204" pitchFamily="34" charset="0"/>
              <a:cs typeface="Arial" panose="020B0604020202020204" pitchFamily="34" charset="0"/>
            </a:rPr>
            <a:t>Month</a:t>
          </a:r>
        </a:p>
        <a:p>
          <a:pPr marL="342900" marR="0" lvl="0" indent="-342900" defTabSz="914400" eaLnBrk="1" fontAlgn="auto" latinLnBrk="0" hangingPunct="1">
            <a:lnSpc>
              <a:spcPct val="115000"/>
            </a:lnSpc>
            <a:spcBef>
              <a:spcPts val="0"/>
            </a:spcBef>
            <a:spcAft>
              <a:spcPts val="0"/>
            </a:spcAft>
            <a:buClrTx/>
            <a:buSzTx/>
            <a:buFont typeface="+mj-lt"/>
            <a:buAutoNum type="arabicPeriod"/>
            <a:tabLst/>
            <a:defRPr/>
          </a:pPr>
          <a:r>
            <a:rPr kumimoji="0" lang="en-US" sz="900" b="0" i="0" u="none" strike="noStrike" kern="100" cap="none" spc="0" normalizeH="0" baseline="0" noProof="0">
              <a:ln>
                <a:noFill/>
              </a:ln>
              <a:solidFill>
                <a:srgbClr val="FFFFFF"/>
              </a:solidFill>
              <a:effectLst/>
              <a:uLnTx/>
              <a:uFillTx/>
              <a:latin typeface="Arial" panose="020B0604020202020204" pitchFamily="34" charset="0"/>
              <a:ea typeface="Aptos" panose="020B0004020202020204" pitchFamily="34" charset="0"/>
              <a:cs typeface="Arial" panose="020B0604020202020204" pitchFamily="34" charset="0"/>
            </a:rPr>
            <a:t>Average Transaction Value (Sales/Quatitiy)</a:t>
          </a:r>
        </a:p>
        <a:p>
          <a:pPr marL="342900" marR="0" lvl="0" indent="-342900" defTabSz="914400" eaLnBrk="1" fontAlgn="auto" latinLnBrk="0" hangingPunct="1">
            <a:lnSpc>
              <a:spcPct val="115000"/>
            </a:lnSpc>
            <a:spcBef>
              <a:spcPts val="0"/>
            </a:spcBef>
            <a:spcAft>
              <a:spcPts val="0"/>
            </a:spcAft>
            <a:buClrTx/>
            <a:buSzTx/>
            <a:buFont typeface="+mj-lt"/>
            <a:buAutoNum type="arabicPeriod"/>
            <a:tabLst/>
            <a:defRPr/>
          </a:pPr>
          <a:r>
            <a:rPr kumimoji="0" lang="en-US" sz="900" b="0" i="0" u="none" strike="noStrike" kern="100" cap="none" spc="0" normalizeH="0" baseline="0" noProof="0">
              <a:ln>
                <a:noFill/>
              </a:ln>
              <a:solidFill>
                <a:srgbClr val="FFFFFF"/>
              </a:solidFill>
              <a:effectLst/>
              <a:uLnTx/>
              <a:uFillTx/>
              <a:latin typeface="Arial" panose="020B0604020202020204" pitchFamily="34" charset="0"/>
              <a:ea typeface="Aptos" panose="020B0004020202020204" pitchFamily="34" charset="0"/>
              <a:cs typeface="Arial" panose="020B0604020202020204" pitchFamily="34" charset="0"/>
            </a:rPr>
            <a:t>Profit: (Unit price – Unit cost) * Quantity - Discount Amount</a:t>
          </a:r>
        </a:p>
        <a:p>
          <a:pPr marL="342900" marR="0" lvl="0" indent="-342900" defTabSz="914400" eaLnBrk="1" fontAlgn="auto" latinLnBrk="0" hangingPunct="1">
            <a:lnSpc>
              <a:spcPct val="115000"/>
            </a:lnSpc>
            <a:spcBef>
              <a:spcPts val="0"/>
            </a:spcBef>
            <a:spcAft>
              <a:spcPts val="0"/>
            </a:spcAft>
            <a:buClrTx/>
            <a:buSzTx/>
            <a:buFont typeface="+mj-lt"/>
            <a:buAutoNum type="arabicPeriod"/>
            <a:tabLst/>
            <a:defRPr/>
          </a:pPr>
          <a:r>
            <a:rPr kumimoji="0" lang="en-US" sz="900" b="0" i="0" u="none" strike="noStrike" kern="100" cap="none" spc="0" normalizeH="0" baseline="0" noProof="0">
              <a:ln>
                <a:noFill/>
              </a:ln>
              <a:solidFill>
                <a:srgbClr val="FFFFFF"/>
              </a:solidFill>
              <a:effectLst/>
              <a:uLnTx/>
              <a:uFillTx/>
              <a:latin typeface="Arial" panose="020B0604020202020204" pitchFamily="34" charset="0"/>
              <a:ea typeface="Aptos" panose="020B0004020202020204" pitchFamily="34" charset="0"/>
              <a:cs typeface="Arial" panose="020B0604020202020204" pitchFamily="34" charset="0"/>
            </a:rPr>
            <a:t>Day_of_week</a:t>
          </a: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twoCellAnchor>
  <xdr:twoCellAnchor>
    <xdr:from>
      <xdr:col>0</xdr:col>
      <xdr:colOff>53340</xdr:colOff>
      <xdr:row>17</xdr:row>
      <xdr:rowOff>15240</xdr:rowOff>
    </xdr:from>
    <xdr:to>
      <xdr:col>10</xdr:col>
      <xdr:colOff>350520</xdr:colOff>
      <xdr:row>33</xdr:row>
      <xdr:rowOff>83820</xdr:rowOff>
    </xdr:to>
    <xdr:sp macro="" textlink="">
      <xdr:nvSpPr>
        <xdr:cNvPr id="5" name="Rectangle: Rounded Corners 4">
          <a:extLst>
            <a:ext uri="{FF2B5EF4-FFF2-40B4-BE49-F238E27FC236}">
              <a16:creationId xmlns:a16="http://schemas.microsoft.com/office/drawing/2014/main" id="{3FF317B0-0E75-4E2B-9EF7-4624DE75D76B}"/>
            </a:ext>
          </a:extLst>
        </xdr:cNvPr>
        <xdr:cNvSpPr/>
      </xdr:nvSpPr>
      <xdr:spPr>
        <a:xfrm>
          <a:off x="53340" y="3124200"/>
          <a:ext cx="6393180" cy="2994660"/>
        </a:xfrm>
        <a:prstGeom prst="roundRect">
          <a:avLst>
            <a:gd name="adj" fmla="val 4275"/>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eaLnBrk="1" fontAlgn="auto" latinLnBrk="0" hangingPunct="1"/>
          <a:r>
            <a:rPr lang="en-US" sz="1100" b="1" i="0" baseline="0">
              <a:solidFill>
                <a:schemeClr val="lt1"/>
              </a:solidFill>
              <a:effectLst/>
              <a:latin typeface="Arial" panose="020B0604020202020204" pitchFamily="34" charset="0"/>
              <a:ea typeface="+mn-ea"/>
              <a:cs typeface="Arial" panose="020B0604020202020204" pitchFamily="34" charset="0"/>
            </a:rPr>
            <a:t>INDUSTRY TYPE</a:t>
          </a:r>
          <a:endParaRPr lang="en-US" sz="1100">
            <a:effectLst/>
            <a:latin typeface="Arial" panose="020B0604020202020204" pitchFamily="34" charset="0"/>
            <a:cs typeface="Arial" panose="020B0604020202020204" pitchFamily="34" charset="0"/>
          </a:endParaRPr>
        </a:p>
        <a:p>
          <a:pPr marL="0" marR="0">
            <a:lnSpc>
              <a:spcPct val="115000"/>
            </a:lnSpc>
            <a:spcBef>
              <a:spcPts val="0"/>
            </a:spcBef>
            <a:spcAft>
              <a:spcPts val="1000"/>
            </a:spcAft>
          </a:pPr>
          <a:r>
            <a:rPr lang="en-US" sz="1100">
              <a:effectLst/>
              <a:latin typeface="Arial" panose="020B0604020202020204" pitchFamily="34" charset="0"/>
              <a:ea typeface="SimSun" panose="02010600030101010101" pitchFamily="2" charset="-122"/>
              <a:cs typeface="Arial" panose="020B0604020202020204" pitchFamily="34" charset="0"/>
            </a:rPr>
            <a:t>Retail industry focused on Food, Furniture, Electronics, and Clothing.</a:t>
          </a:r>
          <a:endParaRPr lang="en-US" sz="1100">
            <a:effectLst/>
            <a:latin typeface="Arial" panose="020B0604020202020204" pitchFamily="34" charset="0"/>
            <a:cs typeface="Arial" panose="020B0604020202020204" pitchFamily="34" charset="0"/>
          </a:endParaRPr>
        </a:p>
        <a:p>
          <a:pPr algn="ctr" eaLnBrk="1" fontAlgn="auto" latinLnBrk="0" hangingPunct="1"/>
          <a:r>
            <a:rPr lang="en-US" sz="1100" b="1" i="0" baseline="0">
              <a:solidFill>
                <a:schemeClr val="lt1"/>
              </a:solidFill>
              <a:effectLst/>
              <a:latin typeface="Arial" panose="020B0604020202020204" pitchFamily="34" charset="0"/>
              <a:ea typeface="+mn-ea"/>
              <a:cs typeface="Arial" panose="020B0604020202020204" pitchFamily="34" charset="0"/>
            </a:rPr>
            <a:t>THE STORY OF THE DATA</a:t>
          </a:r>
          <a:endParaRPr lang="en-US" sz="1100">
            <a:effectLst/>
            <a:latin typeface="Arial" panose="020B0604020202020204" pitchFamily="34" charset="0"/>
            <a:cs typeface="Arial" panose="020B0604020202020204" pitchFamily="34" charset="0"/>
          </a:endParaRPr>
        </a:p>
        <a:p>
          <a:pPr marL="0" marR="0">
            <a:lnSpc>
              <a:spcPct val="115000"/>
            </a:lnSpc>
            <a:spcBef>
              <a:spcPts val="0"/>
            </a:spcBef>
            <a:spcAft>
              <a:spcPts val="1000"/>
            </a:spcAft>
          </a:pPr>
          <a:r>
            <a:rPr lang="en-US" sz="1100">
              <a:effectLst/>
              <a:latin typeface="Arial" panose="020B0604020202020204" pitchFamily="34" charset="0"/>
              <a:ea typeface="SimSun" panose="02010600030101010101" pitchFamily="2" charset="-122"/>
              <a:cs typeface="Arial" panose="020B0604020202020204" pitchFamily="34" charset="0"/>
            </a:rPr>
            <a:t>The data is a detailed log of the company's daily commercial activities, providing a transparent view of sales performance from multiple angles. It meticulously documents the transactional history, detailing what was sold (a specific product ) from a particular Product Category,  the Sales_Date. Unit_Cost and  final Sales amount, including any Discount applied, the Sales_Rep who completed the transaction, Region, Sales_Channel, and Customer_Type .</a:t>
          </a:r>
          <a:endParaRPr lang="en-US" sz="1100">
            <a:effectLst/>
            <a:latin typeface="Arial" panose="020B0604020202020204" pitchFamily="34" charset="0"/>
            <a:cs typeface="Arial" panose="020B0604020202020204" pitchFamily="34" charset="0"/>
          </a:endParaRPr>
        </a:p>
        <a:p>
          <a:pPr algn="ctr" eaLnBrk="1" fontAlgn="auto" latinLnBrk="0" hangingPunct="1"/>
          <a:r>
            <a:rPr lang="en-US" sz="1100" b="1" i="0" baseline="0">
              <a:solidFill>
                <a:schemeClr val="lt1"/>
              </a:solidFill>
              <a:effectLst/>
              <a:latin typeface="Arial" panose="020B0604020202020204" pitchFamily="34" charset="0"/>
              <a:ea typeface="+mn-ea"/>
              <a:cs typeface="Arial" panose="020B0604020202020204" pitchFamily="34" charset="0"/>
            </a:rPr>
            <a:t>STAKEHOLDER OF THE PROJECT</a:t>
          </a:r>
          <a:endParaRPr lang="en-US" sz="1100">
            <a:effectLst/>
            <a:latin typeface="Arial" panose="020B0604020202020204" pitchFamily="34" charset="0"/>
            <a:cs typeface="Arial" panose="020B0604020202020204" pitchFamily="34" charset="0"/>
          </a:endParaRPr>
        </a:p>
        <a:p>
          <a:pPr marL="0" marR="0">
            <a:lnSpc>
              <a:spcPct val="115000"/>
            </a:lnSpc>
            <a:spcBef>
              <a:spcPts val="0"/>
            </a:spcBef>
            <a:spcAft>
              <a:spcPts val="1000"/>
            </a:spcAft>
          </a:pPr>
          <a:r>
            <a:rPr lang="en-US" sz="1100">
              <a:effectLst/>
              <a:latin typeface="Arial" panose="020B0604020202020204" pitchFamily="34" charset="0"/>
              <a:ea typeface="SimSun" panose="02010600030101010101" pitchFamily="2" charset="-122"/>
              <a:cs typeface="Arial" panose="020B0604020202020204" pitchFamily="34" charset="0"/>
            </a:rPr>
            <a:t>Sales Representatives and Management, Marketing Team, Finance , Operations and Supply Chain Management</a:t>
          </a:r>
        </a:p>
        <a:p>
          <a:pPr algn="ctr" eaLnBrk="1" fontAlgn="auto" latinLnBrk="0" hangingPunct="1"/>
          <a:r>
            <a:rPr lang="en-US" sz="1100" b="1" i="0" baseline="0">
              <a:solidFill>
                <a:schemeClr val="lt1"/>
              </a:solidFill>
              <a:effectLst/>
              <a:latin typeface="Arial" panose="020B0604020202020204" pitchFamily="34" charset="0"/>
              <a:ea typeface="+mn-ea"/>
              <a:cs typeface="Arial" panose="020B0604020202020204" pitchFamily="34" charset="0"/>
            </a:rPr>
            <a:t>WHAT SUCCESS MEANS TO THIS INSUDTRY</a:t>
          </a:r>
          <a:endParaRPr lang="en-US" sz="1100">
            <a:effectLst/>
            <a:latin typeface="Arial" panose="020B0604020202020204" pitchFamily="34" charset="0"/>
            <a:cs typeface="Arial" panose="020B0604020202020204" pitchFamily="34" charset="0"/>
          </a:endParaRPr>
        </a:p>
        <a:p>
          <a:pPr eaLnBrk="1" fontAlgn="auto" latinLnBrk="0" hangingPunct="1"/>
          <a:r>
            <a:rPr lang="en-US" sz="1100" b="0" i="0" baseline="0">
              <a:solidFill>
                <a:schemeClr val="lt1"/>
              </a:solidFill>
              <a:effectLst/>
              <a:latin typeface="Arial" panose="020B0604020202020204" pitchFamily="34" charset="0"/>
              <a:ea typeface="+mn-ea"/>
              <a:cs typeface="Arial" panose="020B0604020202020204" pitchFamily="34" charset="0"/>
            </a:rPr>
            <a:t>Reaching the right customer base with heavy campaign for the sole aim of making maximum profit and expand market reach to in a new or existing region.</a:t>
          </a:r>
          <a:endParaRPr lang="en-US"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a:latin typeface="Arial" panose="020B0604020202020204" pitchFamily="34" charset="0"/>
            <a:cs typeface="Arial" panose="020B0604020202020204" pitchFamily="34" charset="0"/>
          </a:endParaRPr>
        </a:p>
      </xdr:txBody>
    </xdr:sp>
    <xdr:clientData/>
  </xdr:twoCellAnchor>
  <xdr:twoCellAnchor>
    <xdr:from>
      <xdr:col>20</xdr:col>
      <xdr:colOff>533400</xdr:colOff>
      <xdr:row>0</xdr:row>
      <xdr:rowOff>99060</xdr:rowOff>
    </xdr:from>
    <xdr:to>
      <xdr:col>30</xdr:col>
      <xdr:colOff>487680</xdr:colOff>
      <xdr:row>33</xdr:row>
      <xdr:rowOff>45720</xdr:rowOff>
    </xdr:to>
    <xdr:sp macro="" textlink="">
      <xdr:nvSpPr>
        <xdr:cNvPr id="6" name="Rectangle: Rounded Corners 5">
          <a:extLst>
            <a:ext uri="{FF2B5EF4-FFF2-40B4-BE49-F238E27FC236}">
              <a16:creationId xmlns:a16="http://schemas.microsoft.com/office/drawing/2014/main" id="{99FA61F2-F516-41A1-98FF-1B4EE9B1A1EF}"/>
            </a:ext>
          </a:extLst>
        </xdr:cNvPr>
        <xdr:cNvSpPr/>
      </xdr:nvSpPr>
      <xdr:spPr>
        <a:xfrm>
          <a:off x="12725400" y="99060"/>
          <a:ext cx="6050280" cy="5981700"/>
        </a:xfrm>
        <a:prstGeom prst="roundRect">
          <a:avLst>
            <a:gd name="adj" fmla="val 4275"/>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rPr>
            <a:t>POTENTIAL ANLYSIS /QUESTION</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endParaRPr>
        </a:p>
        <a:p>
          <a:pPr marL="342900" marR="0" lvl="0" indent="-342900" defTabSz="914400" eaLnBrk="1" fontAlgn="auto" latinLnBrk="0" hangingPunct="1">
            <a:lnSpc>
              <a:spcPct val="115000"/>
            </a:lnSpc>
            <a:spcBef>
              <a:spcPts val="0"/>
            </a:spcBef>
            <a:spcAft>
              <a:spcPts val="0"/>
            </a:spcAft>
            <a:buClrTx/>
            <a:buSzTx/>
            <a:buFont typeface="+mj-lt"/>
            <a:buAutoNum type="arabicPeriod"/>
            <a:tabLst/>
            <a:defRPr/>
          </a:pPr>
          <a:r>
            <a:rPr kumimoji="0" lang="en-US" sz="900" b="0" i="0" u="none" strike="noStrike" kern="100" cap="none" spc="0" normalizeH="0" baseline="0" noProof="0">
              <a:ln>
                <a:noFill/>
              </a:ln>
              <a:solidFill>
                <a:schemeClr val="accent1">
                  <a:lumMod val="50000"/>
                </a:schemeClr>
              </a:solidFill>
              <a:effectLst/>
              <a:uLnTx/>
              <a:uFillTx/>
              <a:latin typeface="Arial" panose="020B0604020202020204" pitchFamily="34" charset="0"/>
              <a:ea typeface="Aptos" panose="020B0004020202020204" pitchFamily="34" charset="0"/>
              <a:cs typeface="Arial" panose="020B0604020202020204" pitchFamily="34" charset="0"/>
            </a:rPr>
            <a:t>Identifying top performers allows for sales incentives and recognition. It also helps management understand and replicate the strategies of successful reps.</a:t>
          </a:r>
        </a:p>
        <a:p>
          <a:pPr marL="342900" marR="0" lvl="0" indent="-342900" defTabSz="914400" eaLnBrk="1" fontAlgn="auto" latinLnBrk="0" hangingPunct="1">
            <a:lnSpc>
              <a:spcPct val="115000"/>
            </a:lnSpc>
            <a:spcBef>
              <a:spcPts val="0"/>
            </a:spcBef>
            <a:spcAft>
              <a:spcPts val="0"/>
            </a:spcAft>
            <a:buClrTx/>
            <a:buSzTx/>
            <a:buFont typeface="+mj-lt"/>
            <a:buAutoNum type="arabicPeriod"/>
            <a:tabLst/>
            <a:defRPr/>
          </a:pPr>
          <a:r>
            <a:rPr kumimoji="0" lang="en-US" sz="900" b="0" i="0" u="none" strike="noStrike" kern="100" cap="none" spc="0" normalizeH="0" baseline="0" noProof="0">
              <a:ln>
                <a:noFill/>
              </a:ln>
              <a:solidFill>
                <a:schemeClr val="accent1">
                  <a:lumMod val="50000"/>
                </a:schemeClr>
              </a:solidFill>
              <a:effectLst/>
              <a:uLnTx/>
              <a:uFillTx/>
              <a:latin typeface="Arial" panose="020B0604020202020204" pitchFamily="34" charset="0"/>
              <a:ea typeface="Aptos" panose="020B0004020202020204" pitchFamily="34" charset="0"/>
              <a:cs typeface="Arial" panose="020B0604020202020204" pitchFamily="34" charset="0"/>
            </a:rPr>
            <a:t>Finetune out thw best and under performing region to helps allocate resources and set sales targets based on a region's performance., </a:t>
          </a:r>
        </a:p>
        <a:p>
          <a:pPr marL="342900" marR="0" lvl="0" indent="-342900" defTabSz="914400" eaLnBrk="1" fontAlgn="auto" latinLnBrk="0" hangingPunct="1">
            <a:lnSpc>
              <a:spcPct val="115000"/>
            </a:lnSpc>
            <a:spcBef>
              <a:spcPts val="0"/>
            </a:spcBef>
            <a:spcAft>
              <a:spcPts val="0"/>
            </a:spcAft>
            <a:buClrTx/>
            <a:buSzTx/>
            <a:buFont typeface="+mj-lt"/>
            <a:buAutoNum type="arabicPeriod"/>
            <a:tabLst/>
            <a:defRPr/>
          </a:pPr>
          <a:r>
            <a:rPr kumimoji="0" lang="en-US" sz="900" b="0" i="0" u="none" strike="noStrike" kern="100" cap="none" spc="0" normalizeH="0" baseline="0" noProof="0">
              <a:ln>
                <a:noFill/>
              </a:ln>
              <a:solidFill>
                <a:schemeClr val="accent1">
                  <a:lumMod val="50000"/>
                </a:schemeClr>
              </a:solidFill>
              <a:effectLst/>
              <a:uLnTx/>
              <a:uFillTx/>
              <a:latin typeface="Arial" panose="020B0604020202020204" pitchFamily="34" charset="0"/>
              <a:ea typeface="Aptos" panose="020B0004020202020204" pitchFamily="34" charset="0"/>
              <a:cs typeface="Arial" panose="020B0604020202020204" pitchFamily="34" charset="0"/>
            </a:rPr>
            <a:t>The business can prioritize stocking high-profit items and consider strategies to boost sales for less profitable categories.</a:t>
          </a:r>
        </a:p>
        <a:p>
          <a:pPr marL="342900" marR="0" lvl="0" indent="-342900" defTabSz="914400" eaLnBrk="1" fontAlgn="auto" latinLnBrk="0" hangingPunct="1">
            <a:lnSpc>
              <a:spcPct val="115000"/>
            </a:lnSpc>
            <a:spcBef>
              <a:spcPts val="0"/>
            </a:spcBef>
            <a:spcAft>
              <a:spcPts val="0"/>
            </a:spcAft>
            <a:buClrTx/>
            <a:buSzTx/>
            <a:buFont typeface="+mj-lt"/>
            <a:buAutoNum type="arabicPeriod"/>
            <a:tabLst/>
            <a:defRPr/>
          </a:pPr>
          <a:r>
            <a:rPr kumimoji="0" lang="en-US" sz="900" b="0" i="0" u="none" strike="noStrike" kern="100" cap="none" spc="0" normalizeH="0" baseline="0" noProof="0">
              <a:ln>
                <a:noFill/>
              </a:ln>
              <a:solidFill>
                <a:schemeClr val="accent1">
                  <a:lumMod val="50000"/>
                </a:schemeClr>
              </a:solidFill>
              <a:effectLst/>
              <a:uLnTx/>
              <a:uFillTx/>
              <a:latin typeface="Arial" panose="020B0604020202020204" pitchFamily="34" charset="0"/>
              <a:ea typeface="Aptos" panose="020B0004020202020204" pitchFamily="34" charset="0"/>
              <a:cs typeface="Arial" panose="020B0604020202020204" pitchFamily="34" charset="0"/>
            </a:rPr>
            <a:t>identify seasonal trends and plan marketing campaigns or product promotions for specific times of the year.</a:t>
          </a:r>
        </a:p>
        <a:p>
          <a:pPr marL="342900" marR="0" lvl="0" indent="-342900" defTabSz="914400" eaLnBrk="1" fontAlgn="auto" latinLnBrk="0" hangingPunct="1">
            <a:lnSpc>
              <a:spcPct val="115000"/>
            </a:lnSpc>
            <a:spcBef>
              <a:spcPts val="0"/>
            </a:spcBef>
            <a:spcAft>
              <a:spcPts val="0"/>
            </a:spcAft>
            <a:buClrTx/>
            <a:buSzTx/>
            <a:buFont typeface="+mj-lt"/>
            <a:buAutoNum type="arabicPeriod"/>
            <a:tabLst/>
            <a:defRPr/>
          </a:pPr>
          <a:r>
            <a:rPr kumimoji="0" lang="en-US" sz="900" b="0" i="0" u="none" strike="noStrike" kern="100" cap="none" spc="0" normalizeH="0" baseline="0" noProof="0">
              <a:ln>
                <a:noFill/>
              </a:ln>
              <a:solidFill>
                <a:schemeClr val="accent1">
                  <a:lumMod val="50000"/>
                </a:schemeClr>
              </a:solidFill>
              <a:effectLst/>
              <a:uLnTx/>
              <a:uFillTx/>
              <a:latin typeface="Arial" panose="020B0604020202020204" pitchFamily="34" charset="0"/>
              <a:ea typeface="Aptos" panose="020B0004020202020204" pitchFamily="34" charset="0"/>
              <a:cs typeface="Arial" panose="020B0604020202020204" pitchFamily="34" charset="0"/>
            </a:rPr>
            <a:t>This is key for the marketing team. If Returning customers are more valuable, the focus should be on loyalty programs. If New customers are a larger revenue stream, the focus should be on acquisition.</a:t>
          </a:r>
        </a:p>
        <a:p>
          <a:pPr marL="342900" marR="0" lvl="0" indent="-342900" defTabSz="914400" eaLnBrk="1" fontAlgn="auto" latinLnBrk="0" hangingPunct="1">
            <a:lnSpc>
              <a:spcPct val="115000"/>
            </a:lnSpc>
            <a:spcBef>
              <a:spcPts val="0"/>
            </a:spcBef>
            <a:spcAft>
              <a:spcPts val="0"/>
            </a:spcAft>
            <a:buClrTx/>
            <a:buSzTx/>
            <a:buFont typeface="+mj-lt"/>
            <a:buAutoNum type="arabicPeriod"/>
            <a:tabLst/>
            <a:defRPr/>
          </a:pPr>
          <a:r>
            <a:rPr kumimoji="0" lang="en-US" sz="900" b="0" i="0" u="none" strike="noStrike" kern="100" cap="none" spc="0" normalizeH="0" baseline="0" noProof="0">
              <a:ln>
                <a:noFill/>
              </a:ln>
              <a:solidFill>
                <a:schemeClr val="accent1">
                  <a:lumMod val="50000"/>
                </a:schemeClr>
              </a:solidFill>
              <a:effectLst/>
              <a:uLnTx/>
              <a:uFillTx/>
              <a:latin typeface="Arial" panose="020B0604020202020204" pitchFamily="34" charset="0"/>
              <a:ea typeface="Aptos" panose="020B0004020202020204" pitchFamily="34" charset="0"/>
              <a:cs typeface="Arial" panose="020B0604020202020204" pitchFamily="34" charset="0"/>
            </a:rPr>
            <a:t>This helps set pricing strategies. For categories with a high average transaction value, the business could explore premium products.</a:t>
          </a:r>
        </a:p>
        <a:p>
          <a:pPr marL="342900" marR="0" lvl="0" indent="-342900" defTabSz="914400" eaLnBrk="1" fontAlgn="auto" latinLnBrk="0" hangingPunct="1">
            <a:lnSpc>
              <a:spcPct val="115000"/>
            </a:lnSpc>
            <a:spcBef>
              <a:spcPts val="0"/>
            </a:spcBef>
            <a:spcAft>
              <a:spcPts val="0"/>
            </a:spcAft>
            <a:buClrTx/>
            <a:buSzTx/>
            <a:buFont typeface="+mj-lt"/>
            <a:buAutoNum type="arabicPeriod"/>
            <a:tabLst/>
            <a:defRPr/>
          </a:pPr>
          <a:r>
            <a:rPr kumimoji="0" lang="en-US" sz="900" b="0" i="0" u="none" strike="noStrike" kern="100" cap="none" spc="0" normalizeH="0" baseline="0" noProof="0">
              <a:ln>
                <a:noFill/>
              </a:ln>
              <a:solidFill>
                <a:schemeClr val="accent1">
                  <a:lumMod val="50000"/>
                </a:schemeClr>
              </a:solidFill>
              <a:effectLst/>
              <a:uLnTx/>
              <a:uFillTx/>
              <a:latin typeface="Arial" panose="020B0604020202020204" pitchFamily="34" charset="0"/>
              <a:ea typeface="Aptos" panose="020B0004020202020204" pitchFamily="34" charset="0"/>
              <a:cs typeface="Arial" panose="020B0604020202020204" pitchFamily="34" charset="0"/>
            </a:rPr>
            <a:t>It can help the team decide which products to promote more heavily and which ones might be discontinued.</a:t>
          </a:r>
        </a:p>
        <a:p>
          <a:pPr marL="342900" marR="0" lvl="0" indent="-342900" defTabSz="914400" eaLnBrk="1" fontAlgn="auto" latinLnBrk="0" hangingPunct="1">
            <a:lnSpc>
              <a:spcPct val="115000"/>
            </a:lnSpc>
            <a:spcBef>
              <a:spcPts val="0"/>
            </a:spcBef>
            <a:spcAft>
              <a:spcPts val="0"/>
            </a:spcAft>
            <a:buClrTx/>
            <a:buSzTx/>
            <a:buFont typeface="+mj-lt"/>
            <a:buAutoNum type="arabicPeriod"/>
            <a:tabLst/>
            <a:defRPr/>
          </a:pPr>
          <a:r>
            <a:rPr kumimoji="0" lang="en-US" sz="900" b="0" i="0" u="none" strike="noStrike" kern="100" cap="none" spc="0" normalizeH="0" baseline="0" noProof="0">
              <a:ln>
                <a:noFill/>
              </a:ln>
              <a:solidFill>
                <a:schemeClr val="accent1">
                  <a:lumMod val="50000"/>
                </a:schemeClr>
              </a:solidFill>
              <a:effectLst/>
              <a:uLnTx/>
              <a:uFillTx/>
              <a:latin typeface="Arial" panose="020B0604020202020204" pitchFamily="34" charset="0"/>
              <a:ea typeface="Aptos" panose="020B0004020202020204" pitchFamily="34" charset="0"/>
              <a:cs typeface="Arial" panose="020B0604020202020204" pitchFamily="34" charset="0"/>
            </a:rPr>
            <a:t>help determine if discounts are driving sales or just cutting into profit margins. It can inform a more effective discount strategy.</a:t>
          </a:r>
        </a:p>
        <a:p>
          <a:pPr marL="342900" marR="0" lvl="0" indent="-342900" defTabSz="914400" eaLnBrk="1" fontAlgn="auto" latinLnBrk="0" hangingPunct="1">
            <a:lnSpc>
              <a:spcPct val="115000"/>
            </a:lnSpc>
            <a:spcBef>
              <a:spcPts val="0"/>
            </a:spcBef>
            <a:spcAft>
              <a:spcPts val="0"/>
            </a:spcAft>
            <a:buClrTx/>
            <a:buSzTx/>
            <a:buFont typeface="+mj-lt"/>
            <a:buAutoNum type="arabicPeriod"/>
            <a:tabLst/>
            <a:defRPr/>
          </a:pPr>
          <a:r>
            <a:rPr kumimoji="0" lang="en-US" sz="900" b="0" i="0" u="none" strike="noStrike" kern="100" cap="none" spc="0" normalizeH="0" baseline="0" noProof="0">
              <a:ln>
                <a:noFill/>
              </a:ln>
              <a:solidFill>
                <a:schemeClr val="accent1">
                  <a:lumMod val="50000"/>
                </a:schemeClr>
              </a:solidFill>
              <a:effectLst/>
              <a:uLnTx/>
              <a:uFillTx/>
              <a:latin typeface="Arial" panose="020B0604020202020204" pitchFamily="34" charset="0"/>
              <a:ea typeface="Aptos" panose="020B0004020202020204" pitchFamily="34" charset="0"/>
              <a:cs typeface="Arial" panose="020B0604020202020204" pitchFamily="34" charset="0"/>
            </a:rPr>
            <a:t>Finetuneout the best sales channel that should be further reinforced and optimized.</a:t>
          </a:r>
        </a:p>
        <a:p>
          <a:pPr marL="342900" marR="0" lvl="0" indent="-342900" defTabSz="914400" eaLnBrk="1" fontAlgn="auto" latinLnBrk="0" hangingPunct="1">
            <a:lnSpc>
              <a:spcPct val="115000"/>
            </a:lnSpc>
            <a:spcBef>
              <a:spcPts val="0"/>
            </a:spcBef>
            <a:spcAft>
              <a:spcPts val="0"/>
            </a:spcAft>
            <a:buClrTx/>
            <a:buSzTx/>
            <a:buFont typeface="+mj-lt"/>
            <a:buAutoNum type="arabicPeriod"/>
            <a:tabLst/>
            <a:defRPr/>
          </a:pPr>
          <a:r>
            <a:rPr kumimoji="0" lang="en-US" sz="900" b="0" i="0" u="none" strike="noStrike" kern="100" cap="none" spc="0" normalizeH="0" baseline="0" noProof="0">
              <a:ln>
                <a:noFill/>
              </a:ln>
              <a:solidFill>
                <a:schemeClr val="accent1">
                  <a:lumMod val="50000"/>
                </a:schemeClr>
              </a:solidFill>
              <a:effectLst/>
              <a:uLnTx/>
              <a:uFillTx/>
              <a:latin typeface="Arial" panose="020B0604020202020204" pitchFamily="34" charset="0"/>
              <a:ea typeface="Aptos" panose="020B0004020202020204" pitchFamily="34" charset="0"/>
              <a:cs typeface="Arial" panose="020B0604020202020204" pitchFamily="34" charset="0"/>
            </a:rPr>
            <a:t>This information can help optimize payment processing, reduce transaction fees, and improve the customer checkout experience.</a:t>
          </a:r>
        </a:p>
        <a:p>
          <a:pPr marL="342900" marR="0" lvl="0" indent="-342900" defTabSz="914400" eaLnBrk="1" fontAlgn="auto" latinLnBrk="0" hangingPunct="1">
            <a:lnSpc>
              <a:spcPct val="115000"/>
            </a:lnSpc>
            <a:spcBef>
              <a:spcPts val="0"/>
            </a:spcBef>
            <a:spcAft>
              <a:spcPts val="0"/>
            </a:spcAft>
            <a:buClrTx/>
            <a:buSzTx/>
            <a:buFont typeface="+mj-lt"/>
            <a:buAutoNum type="arabicPeriod"/>
            <a:tabLst/>
            <a:defRPr/>
          </a:pPr>
          <a:r>
            <a:rPr kumimoji="0" lang="en-US" sz="900" b="0" i="0" u="none" strike="noStrike" kern="100" cap="none" spc="0" normalizeH="0" baseline="0" noProof="0">
              <a:ln>
                <a:noFill/>
              </a:ln>
              <a:solidFill>
                <a:schemeClr val="accent1">
                  <a:lumMod val="50000"/>
                </a:schemeClr>
              </a:solidFill>
              <a:effectLst/>
              <a:uLnTx/>
              <a:uFillTx/>
              <a:latin typeface="Arial" panose="020B0604020202020204" pitchFamily="34" charset="0"/>
              <a:ea typeface="Aptos" panose="020B0004020202020204" pitchFamily="34" charset="0"/>
              <a:cs typeface="Arial" panose="020B0604020202020204" pitchFamily="34" charset="0"/>
            </a:rPr>
            <a:t>This is a high-level strategic insight that helps determine the profitability of marketing efforts and the long-term health of the business.</a:t>
          </a:r>
        </a:p>
        <a:p>
          <a:pPr marL="342900" marR="0" lvl="0" indent="-342900" defTabSz="914400" eaLnBrk="1" fontAlgn="auto" latinLnBrk="0" hangingPunct="1">
            <a:lnSpc>
              <a:spcPct val="115000"/>
            </a:lnSpc>
            <a:spcBef>
              <a:spcPts val="0"/>
            </a:spcBef>
            <a:spcAft>
              <a:spcPts val="0"/>
            </a:spcAft>
            <a:buClrTx/>
            <a:buSzTx/>
            <a:buFont typeface="+mj-lt"/>
            <a:buAutoNum type="arabicPeriod"/>
            <a:tabLst/>
            <a:defRPr/>
          </a:pPr>
          <a:r>
            <a:rPr kumimoji="0" lang="en-US" sz="900" b="0" i="0" u="none" strike="noStrike" kern="100" cap="none" spc="0" normalizeH="0" baseline="0" noProof="0">
              <a:ln>
                <a:noFill/>
              </a:ln>
              <a:solidFill>
                <a:schemeClr val="accent1">
                  <a:lumMod val="50000"/>
                </a:schemeClr>
              </a:solidFill>
              <a:effectLst/>
              <a:uLnTx/>
              <a:uFillTx/>
              <a:latin typeface="Arial" panose="020B0604020202020204" pitchFamily="34" charset="0"/>
              <a:ea typeface="Aptos" panose="020B0004020202020204" pitchFamily="34" charset="0"/>
              <a:cs typeface="Arial" panose="020B0604020202020204" pitchFamily="34" charset="0"/>
            </a:rPr>
            <a:t>This helps plan for staffing, inventory, and special promotions on high-traffic days.</a:t>
          </a:r>
        </a:p>
        <a:p>
          <a:pPr marL="342900" marR="0" lvl="0" indent="-342900" defTabSz="914400" eaLnBrk="1" fontAlgn="auto" latinLnBrk="0" hangingPunct="1">
            <a:lnSpc>
              <a:spcPct val="115000"/>
            </a:lnSpc>
            <a:spcBef>
              <a:spcPts val="0"/>
            </a:spcBef>
            <a:spcAft>
              <a:spcPts val="0"/>
            </a:spcAft>
            <a:buClrTx/>
            <a:buSzTx/>
            <a:buFont typeface="+mj-lt"/>
            <a:buAutoNum type="arabicPeriod"/>
            <a:tabLst/>
            <a:defRPr/>
          </a:pPr>
          <a:r>
            <a:rPr kumimoji="0" lang="en-US" sz="900" b="0" i="0" u="none" strike="noStrike" kern="100" cap="none" spc="0" normalizeH="0" baseline="0" noProof="0">
              <a:ln>
                <a:noFill/>
              </a:ln>
              <a:solidFill>
                <a:schemeClr val="accent1">
                  <a:lumMod val="50000"/>
                </a:schemeClr>
              </a:solidFill>
              <a:effectLst/>
              <a:uLnTx/>
              <a:uFillTx/>
              <a:latin typeface="Arial" panose="020B0604020202020204" pitchFamily="34" charset="0"/>
              <a:ea typeface="Aptos" panose="020B0004020202020204" pitchFamily="34" charset="0"/>
              <a:cs typeface="Arial" panose="020B0604020202020204" pitchFamily="34" charset="0"/>
            </a:rPr>
            <a:t>This allows for more granular performance reviews and training, ensuring that sales strategies are tailored to the unique conditions of each region.</a:t>
          </a:r>
        </a:p>
        <a:p>
          <a:pPr marL="342900" marR="0" lvl="0" indent="-342900" defTabSz="914400" eaLnBrk="1" fontAlgn="auto" latinLnBrk="0" hangingPunct="1">
            <a:lnSpc>
              <a:spcPct val="115000"/>
            </a:lnSpc>
            <a:spcBef>
              <a:spcPts val="0"/>
            </a:spcBef>
            <a:spcAft>
              <a:spcPts val="0"/>
            </a:spcAft>
            <a:buClrTx/>
            <a:buSzTx/>
            <a:buFont typeface="+mj-lt"/>
            <a:buAutoNum type="arabicPeriod"/>
            <a:tabLst/>
            <a:defRPr/>
          </a:pPr>
          <a:r>
            <a:rPr kumimoji="0" lang="en-US" sz="900" b="0" i="0" u="none" strike="noStrike" kern="100" cap="none" spc="0" normalizeH="0" baseline="0" noProof="0">
              <a:ln>
                <a:noFill/>
              </a:ln>
              <a:solidFill>
                <a:schemeClr val="accent1">
                  <a:lumMod val="50000"/>
                </a:schemeClr>
              </a:solidFill>
              <a:effectLst/>
              <a:uLnTx/>
              <a:uFillTx/>
              <a:latin typeface="Arial" panose="020B0604020202020204" pitchFamily="34" charset="0"/>
              <a:ea typeface="Aptos" panose="020B0004020202020204" pitchFamily="34" charset="0"/>
              <a:cs typeface="Arial" panose="020B0604020202020204" pitchFamily="34" charset="0"/>
            </a:rPr>
            <a:t>This helps refine the company's discount policy, ensuring that promotions are used strategically to drive long-term customer loyalty and not just one-time sales.</a:t>
          </a:r>
        </a:p>
        <a:p>
          <a:pPr marL="0" marR="0" lvl="0" indent="0" defTabSz="914400" eaLnBrk="1" fontAlgn="auto" latinLnBrk="0" hangingPunct="1">
            <a:lnSpc>
              <a:spcPct val="100000"/>
            </a:lnSpc>
            <a:spcBef>
              <a:spcPts val="0"/>
            </a:spcBef>
            <a:spcAft>
              <a:spcPts val="0"/>
            </a:spcAft>
            <a:buClrTx/>
            <a:buSzTx/>
            <a:buFontTx/>
            <a:buNone/>
            <a:tabLst/>
            <a:defRPr/>
          </a:pPr>
          <a:endParaRPr lang="en-US">
            <a:solidFill>
              <a:schemeClr val="accent1">
                <a:lumMod val="50000"/>
              </a:schemeClr>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accent1">
                <a:lumMod val="50000"/>
              </a:schemeClr>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144780</xdr:colOff>
      <xdr:row>1</xdr:row>
      <xdr:rowOff>0</xdr:rowOff>
    </xdr:from>
    <xdr:to>
      <xdr:col>10</xdr:col>
      <xdr:colOff>678180</xdr:colOff>
      <xdr:row>23</xdr:row>
      <xdr:rowOff>68580</xdr:rowOff>
    </xdr:to>
    <xdr:graphicFrame macro="">
      <xdr:nvGraphicFramePr>
        <xdr:cNvPr id="2" name="Chart 1">
          <a:extLst>
            <a:ext uri="{FF2B5EF4-FFF2-40B4-BE49-F238E27FC236}">
              <a16:creationId xmlns:a16="http://schemas.microsoft.com/office/drawing/2014/main" id="{4C8DA0A3-0181-402A-89A2-8E99FDD9FA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213360</xdr:colOff>
      <xdr:row>4</xdr:row>
      <xdr:rowOff>60960</xdr:rowOff>
    </xdr:from>
    <xdr:to>
      <xdr:col>14</xdr:col>
      <xdr:colOff>381000</xdr:colOff>
      <xdr:row>25</xdr:row>
      <xdr:rowOff>22860</xdr:rowOff>
    </xdr:to>
    <xdr:graphicFrame macro="">
      <xdr:nvGraphicFramePr>
        <xdr:cNvPr id="2" name="Chart 1">
          <a:extLst>
            <a:ext uri="{FF2B5EF4-FFF2-40B4-BE49-F238E27FC236}">
              <a16:creationId xmlns:a16="http://schemas.microsoft.com/office/drawing/2014/main" id="{BE4F55E2-CBA6-4109-95CE-33D22C17BE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274320</xdr:colOff>
      <xdr:row>5</xdr:row>
      <xdr:rowOff>7620</xdr:rowOff>
    </xdr:from>
    <xdr:to>
      <xdr:col>12</xdr:col>
      <xdr:colOff>426720</xdr:colOff>
      <xdr:row>20</xdr:row>
      <xdr:rowOff>7620</xdr:rowOff>
    </xdr:to>
    <xdr:graphicFrame macro="">
      <xdr:nvGraphicFramePr>
        <xdr:cNvPr id="4" name="Chart 3">
          <a:extLst>
            <a:ext uri="{FF2B5EF4-FFF2-40B4-BE49-F238E27FC236}">
              <a16:creationId xmlns:a16="http://schemas.microsoft.com/office/drawing/2014/main" id="{8F19ECC7-AC0A-4E55-9439-F4702045BF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49530</xdr:colOff>
      <xdr:row>5</xdr:row>
      <xdr:rowOff>30480</xdr:rowOff>
    </xdr:from>
    <xdr:to>
      <xdr:col>9</xdr:col>
      <xdr:colOff>316230</xdr:colOff>
      <xdr:row>23</xdr:row>
      <xdr:rowOff>0</xdr:rowOff>
    </xdr:to>
    <xdr:graphicFrame macro="">
      <xdr:nvGraphicFramePr>
        <xdr:cNvPr id="2" name="Chart 1">
          <a:extLst>
            <a:ext uri="{FF2B5EF4-FFF2-40B4-BE49-F238E27FC236}">
              <a16:creationId xmlns:a16="http://schemas.microsoft.com/office/drawing/2014/main" id="{5CF1E193-465D-4687-813A-F4AE0D50E5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0</xdr:row>
      <xdr:rowOff>68580</xdr:rowOff>
    </xdr:from>
    <xdr:to>
      <xdr:col>10</xdr:col>
      <xdr:colOff>358140</xdr:colOff>
      <xdr:row>16</xdr:row>
      <xdr:rowOff>137160</xdr:rowOff>
    </xdr:to>
    <xdr:sp macro="" textlink="">
      <xdr:nvSpPr>
        <xdr:cNvPr id="2" name="Rectangle: Rounded Corners 1">
          <a:extLst>
            <a:ext uri="{FF2B5EF4-FFF2-40B4-BE49-F238E27FC236}">
              <a16:creationId xmlns:a16="http://schemas.microsoft.com/office/drawing/2014/main" id="{D8D226C0-AE57-4821-954A-C57845AD4309}"/>
            </a:ext>
          </a:extLst>
        </xdr:cNvPr>
        <xdr:cNvSpPr/>
      </xdr:nvSpPr>
      <xdr:spPr>
        <a:xfrm>
          <a:off x="60960" y="68580"/>
          <a:ext cx="6393180" cy="2994660"/>
        </a:xfrm>
        <a:prstGeom prst="roundRect">
          <a:avLst>
            <a:gd name="adj" fmla="val 4275"/>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ANALYSIS -</a:t>
          </a:r>
          <a:r>
            <a:rPr kumimoji="0" lang="en-US" sz="8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 Payment Method by Sales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8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OBSERVATION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 The three payment methods are relatively close in share: 35.02%, 34.22%, and 30.77% indicating no single method dominates overwhelmingly.</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-The Credit card payment method (35.02%) has only a 4.25% margin over the bank transfer method (30.77%).</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 Since the 3 payment method holds more than 36% share, customer behavior toward payment is flexible.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8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8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8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8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8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PRE-INSIGHTS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 The company must continue supporting all methods equally to avoid alienating any segment.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 Whilst the difference is not drastic, the Credit card method might indicate a customer trust trend that could be leveraged for targeted promotions, partnerships, or loyalty programs.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 Nudge customers toward the most cost-efficient payment channel through incentives, potentially boosting profitability while still meeting customer expectations.</a:t>
          </a:r>
        </a:p>
      </xdr:txBody>
    </xdr:sp>
    <xdr:clientData/>
  </xdr:twoCellAnchor>
  <xdr:twoCellAnchor>
    <xdr:from>
      <xdr:col>0</xdr:col>
      <xdr:colOff>53340</xdr:colOff>
      <xdr:row>17</xdr:row>
      <xdr:rowOff>15240</xdr:rowOff>
    </xdr:from>
    <xdr:to>
      <xdr:col>10</xdr:col>
      <xdr:colOff>350520</xdr:colOff>
      <xdr:row>33</xdr:row>
      <xdr:rowOff>83820</xdr:rowOff>
    </xdr:to>
    <xdr:sp macro="" textlink="">
      <xdr:nvSpPr>
        <xdr:cNvPr id="4" name="Rectangle: Rounded Corners 3">
          <a:extLst>
            <a:ext uri="{FF2B5EF4-FFF2-40B4-BE49-F238E27FC236}">
              <a16:creationId xmlns:a16="http://schemas.microsoft.com/office/drawing/2014/main" id="{AE7A9A00-5658-4910-B767-16C8D13498D4}"/>
            </a:ext>
          </a:extLst>
        </xdr:cNvPr>
        <xdr:cNvSpPr/>
      </xdr:nvSpPr>
      <xdr:spPr>
        <a:xfrm>
          <a:off x="53340" y="3124200"/>
          <a:ext cx="6393180" cy="2994660"/>
        </a:xfrm>
        <a:prstGeom prst="roundRect">
          <a:avLst>
            <a:gd name="adj" fmla="val 427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rPr>
            <a:t>ANALYSIS -</a:t>
          </a:r>
          <a:r>
            <a:rPr kumimoji="0" lang="en-US" sz="8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rPr>
            <a:t> Discount by Profit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8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rPr>
            <a:t>OBSERVATION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rPr>
            <a:t>- Sales with 0–5% discounts remain solidly profitable, with profits ranging from $100,000 to nearly $300,000.</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rPr>
            <a:t>- Profit steadily decreases as discount levels rise, and around the 10% discount mark, profit crosses into negative territory.</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rPr>
            <a:t>- Between 15% and 30%, the decline in profit accelerates sharply, with losses reaching as low as –$600,000.</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8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8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8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8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8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rPr>
            <a:t>PRE-INSIGHTS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rPr>
            <a:t>- Focus on targeted, small discounts between 0% - 10% seeing it protects margin while still giving customers a sense of savings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rPr>
            <a:t>- Reassess discount policies to avoid unsustainable promotions as discounts beyond 10% is eroding margins and pushing transactions into losses.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rPr>
            <a:t>- Though, high-discount sales may be driving volume but its destroying profitability which could be a result of over-aggressive promotions or poor discount governance.</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accent1">
                <a:lumMod val="50000"/>
              </a:schemeClr>
            </a:solidFill>
            <a:latin typeface="Arial" panose="020B0604020202020204" pitchFamily="34" charset="0"/>
            <a:cs typeface="Arial" panose="020B0604020202020204" pitchFamily="34" charset="0"/>
          </a:endParaRPr>
        </a:p>
      </xdr:txBody>
    </xdr:sp>
    <xdr:clientData/>
  </xdr:twoCellAnchor>
  <xdr:twoCellAnchor>
    <xdr:from>
      <xdr:col>10</xdr:col>
      <xdr:colOff>434340</xdr:colOff>
      <xdr:row>17</xdr:row>
      <xdr:rowOff>30480</xdr:rowOff>
    </xdr:from>
    <xdr:to>
      <xdr:col>21</xdr:col>
      <xdr:colOff>121920</xdr:colOff>
      <xdr:row>33</xdr:row>
      <xdr:rowOff>99060</xdr:rowOff>
    </xdr:to>
    <xdr:sp macro="" textlink="">
      <xdr:nvSpPr>
        <xdr:cNvPr id="6" name="Rectangle: Rounded Corners 5">
          <a:extLst>
            <a:ext uri="{FF2B5EF4-FFF2-40B4-BE49-F238E27FC236}">
              <a16:creationId xmlns:a16="http://schemas.microsoft.com/office/drawing/2014/main" id="{8B0565C6-553B-4646-835A-0A421ACE56CB}"/>
            </a:ext>
          </a:extLst>
        </xdr:cNvPr>
        <xdr:cNvSpPr/>
      </xdr:nvSpPr>
      <xdr:spPr>
        <a:xfrm>
          <a:off x="6530340" y="3139440"/>
          <a:ext cx="6393180" cy="2994660"/>
        </a:xfrm>
        <a:prstGeom prst="roundRect">
          <a:avLst>
            <a:gd name="adj" fmla="val 4275"/>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ANALYSIS -</a:t>
          </a:r>
          <a:r>
            <a:rPr kumimoji="0" lang="en-US" sz="8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 Occupation by Bike Purchased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8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OBSERVATION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 The North region is the clear leader in sales, generating $1,369,612.51.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 The East ($1,259,792.93) and West ($1,235,608.93) regions are performing at a very similar level suggesting that they have similar market characteristics and customer behaviors.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 The South region is the underperforming performing market with sales of $1,154,250.86 highlighting a need for a targeted strategy to boost sales.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8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8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PRE-INSIGHTS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 Sales and Marketing teams should continue to invest in the North region, as it is a proven market.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 South region presents a huge opportunity for growth, thus a deep dive into the South's data to understand why sales are lagging.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 Run an A/B testing on marketing campaigns, pricing strategies, or product promotions in the East and West Markets to see what drives the highest revenue. </a:t>
          </a:r>
        </a:p>
      </xdr:txBody>
    </xdr:sp>
    <xdr:clientData/>
  </xdr:twoCellAnchor>
  <xdr:twoCellAnchor>
    <xdr:from>
      <xdr:col>10</xdr:col>
      <xdr:colOff>434340</xdr:colOff>
      <xdr:row>0</xdr:row>
      <xdr:rowOff>76200</xdr:rowOff>
    </xdr:from>
    <xdr:to>
      <xdr:col>21</xdr:col>
      <xdr:colOff>121920</xdr:colOff>
      <xdr:row>16</xdr:row>
      <xdr:rowOff>144780</xdr:rowOff>
    </xdr:to>
    <xdr:sp macro="" textlink="">
      <xdr:nvSpPr>
        <xdr:cNvPr id="7" name="Rectangle: Rounded Corners 6">
          <a:extLst>
            <a:ext uri="{FF2B5EF4-FFF2-40B4-BE49-F238E27FC236}">
              <a16:creationId xmlns:a16="http://schemas.microsoft.com/office/drawing/2014/main" id="{4CB4D57D-C411-4542-86E1-754BBD082CD3}"/>
            </a:ext>
          </a:extLst>
        </xdr:cNvPr>
        <xdr:cNvSpPr/>
      </xdr:nvSpPr>
      <xdr:spPr>
        <a:xfrm>
          <a:off x="6530340" y="76200"/>
          <a:ext cx="6393180" cy="2994660"/>
        </a:xfrm>
        <a:prstGeom prst="roundRect">
          <a:avLst>
            <a:gd name="adj" fmla="val 427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rPr>
            <a:t>ANALYSIS -</a:t>
          </a:r>
          <a:r>
            <a:rPr kumimoji="0" lang="en-US" sz="8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rPr>
            <a:t> Top 4 Sales Rep by Sales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8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rPr>
            <a:t>OBSERVATION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rPr>
            <a:t>- David possesses a unique set of skills, and a stronger network than his peers seeing he is clearly the leader, with a total sale of $1,141,737, which is over $60,000 more than the second-highest performer, Bob, and over $280,000 more than the lowest performer, Charlie.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rPr>
            <a:t>- The difference in total sales between David and Charlie is over $280,000 suggesting an imbalance in either skill, opportunity, or resource allocation.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rPr>
            <a:t>- Whilst not being the top performers, Bob ($1,080,991) and Alice ($965,542) have a strong performance, they are both in the top four, which suggests that their strategies are effective and repeatable, but not as efficient as David's.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8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8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8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rPr>
            <a:t>PRE-INSIGHTS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rPr>
            <a:t>- Replicate the Top Performer's Success: The Sales Management team should analyze David's sales strategy, understand his method create a training program to help the entire team improve their performance.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rPr>
            <a:t>- The sales management team should use performance gap between the top performers and the rest of the team to identify specific weaknesses and create training programs to help sales reps like Charlie improve.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rPr>
            <a:t>- Introduce a sales incentive program to motivate Bob and Alice to reach David's level of sales sales.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accent1">
                <a:lumMod val="50000"/>
              </a:schemeClr>
            </a:solidFill>
            <a:latin typeface="Arial" panose="020B0604020202020204" pitchFamily="34" charset="0"/>
            <a:cs typeface="Arial" panose="020B0604020202020204" pitchFamily="34" charset="0"/>
          </a:endParaRPr>
        </a:p>
      </xdr:txBody>
    </xdr:sp>
    <xdr:clientData/>
  </xdr:twoCellAnchor>
  <xdr:twoCellAnchor>
    <xdr:from>
      <xdr:col>21</xdr:col>
      <xdr:colOff>198120</xdr:colOff>
      <xdr:row>0</xdr:row>
      <xdr:rowOff>106680</xdr:rowOff>
    </xdr:from>
    <xdr:to>
      <xdr:col>31</xdr:col>
      <xdr:colOff>495300</xdr:colOff>
      <xdr:row>16</xdr:row>
      <xdr:rowOff>175260</xdr:rowOff>
    </xdr:to>
    <xdr:sp macro="" textlink="">
      <xdr:nvSpPr>
        <xdr:cNvPr id="8" name="Rectangle: Rounded Corners 7">
          <a:extLst>
            <a:ext uri="{FF2B5EF4-FFF2-40B4-BE49-F238E27FC236}">
              <a16:creationId xmlns:a16="http://schemas.microsoft.com/office/drawing/2014/main" id="{63BC629C-CABF-417D-8A36-B8472561980D}"/>
            </a:ext>
          </a:extLst>
        </xdr:cNvPr>
        <xdr:cNvSpPr/>
      </xdr:nvSpPr>
      <xdr:spPr>
        <a:xfrm>
          <a:off x="12999720" y="106680"/>
          <a:ext cx="6393180" cy="2994660"/>
        </a:xfrm>
        <a:prstGeom prst="roundRect">
          <a:avLst>
            <a:gd name="adj" fmla="val 4275"/>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ANALYSIS -</a:t>
          </a:r>
          <a:r>
            <a:rPr kumimoji="0" lang="en-US" sz="8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 Sales Trend Report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8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OBSERVATION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 The three payment methods are relatively close in share: 35.02%, 34.22%, and 30.77% indicating no single method dominates overwhelmingly.</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-The Credit card payment method (35.02%) has only a 4.25% margin over the bank transfer method (30.77%).</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 Since the 3 payment method holds more than 36% share, customer behavior toward payment is flexible.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8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8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8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8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8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PRE-INSIGHTS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 The company must continue supporting all methods equally to avoid alienating any segment.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 .</a:t>
          </a:r>
        </a:p>
      </xdr:txBody>
    </xdr:sp>
    <xdr:clientData/>
  </xdr:twoCellAnchor>
  <xdr:twoCellAnchor>
    <xdr:from>
      <xdr:col>21</xdr:col>
      <xdr:colOff>190500</xdr:colOff>
      <xdr:row>17</xdr:row>
      <xdr:rowOff>45720</xdr:rowOff>
    </xdr:from>
    <xdr:to>
      <xdr:col>31</xdr:col>
      <xdr:colOff>487680</xdr:colOff>
      <xdr:row>33</xdr:row>
      <xdr:rowOff>114300</xdr:rowOff>
    </xdr:to>
    <xdr:sp macro="" textlink="">
      <xdr:nvSpPr>
        <xdr:cNvPr id="9" name="Rectangle: Rounded Corners 8">
          <a:extLst>
            <a:ext uri="{FF2B5EF4-FFF2-40B4-BE49-F238E27FC236}">
              <a16:creationId xmlns:a16="http://schemas.microsoft.com/office/drawing/2014/main" id="{6C072838-14D6-490E-B904-CEC512BAB75B}"/>
            </a:ext>
          </a:extLst>
        </xdr:cNvPr>
        <xdr:cNvSpPr/>
      </xdr:nvSpPr>
      <xdr:spPr>
        <a:xfrm>
          <a:off x="12992100" y="3154680"/>
          <a:ext cx="6393180" cy="2994660"/>
        </a:xfrm>
        <a:prstGeom prst="roundRect">
          <a:avLst>
            <a:gd name="adj" fmla="val 427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rPr>
            <a:t>ANALYSIS -</a:t>
          </a:r>
          <a:r>
            <a:rPr kumimoji="0" lang="en-US" sz="8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rPr>
            <a:t> Product Category by Sales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8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rPr>
            <a:t>OBSERVATION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rPr>
            <a:t>- David possesses a unique set of skills, and a stronger network than his peers seeing he is clearly the leader, with a total sale of $1,141,737, which is over $60,000 more than the second-highest performer, Bob, and over $280,000 more than the lowest performer,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8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8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8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8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8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rPr>
            <a:t>PRE-INSIGHTS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rPr>
            <a:t>- Replicate the Top Performer's Success: The Sales Management team should analyze David's sales strategy, understand his method </a:t>
          </a:r>
          <a:endParaRPr lang="en-US" sz="1100">
            <a:solidFill>
              <a:schemeClr val="accent1">
                <a:lumMod val="50000"/>
              </a:schemeClr>
            </a:solidFill>
            <a:latin typeface="Arial" panose="020B0604020202020204" pitchFamily="34" charset="0"/>
            <a:cs typeface="Arial" panose="020B0604020202020204" pitchFamily="34" charset="0"/>
          </a:endParaRPr>
        </a:p>
      </xdr:txBody>
    </xdr:sp>
    <xdr:clientData/>
  </xdr:twoCellAnchor>
  <xdr:twoCellAnchor>
    <xdr:from>
      <xdr:col>31</xdr:col>
      <xdr:colOff>594360</xdr:colOff>
      <xdr:row>0</xdr:row>
      <xdr:rowOff>99060</xdr:rowOff>
    </xdr:from>
    <xdr:to>
      <xdr:col>42</xdr:col>
      <xdr:colOff>281940</xdr:colOff>
      <xdr:row>16</xdr:row>
      <xdr:rowOff>167640</xdr:rowOff>
    </xdr:to>
    <xdr:sp macro="" textlink="">
      <xdr:nvSpPr>
        <xdr:cNvPr id="10" name="Rectangle: Rounded Corners 9">
          <a:extLst>
            <a:ext uri="{FF2B5EF4-FFF2-40B4-BE49-F238E27FC236}">
              <a16:creationId xmlns:a16="http://schemas.microsoft.com/office/drawing/2014/main" id="{D8BC3DDB-FCA6-4651-8AE1-331ADEA86FFF}"/>
            </a:ext>
          </a:extLst>
        </xdr:cNvPr>
        <xdr:cNvSpPr/>
      </xdr:nvSpPr>
      <xdr:spPr>
        <a:xfrm>
          <a:off x="19491960" y="99060"/>
          <a:ext cx="6393180" cy="2994660"/>
        </a:xfrm>
        <a:prstGeom prst="roundRect">
          <a:avLst>
            <a:gd name="adj" fmla="val 427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rPr>
            <a:t>ANALYSIS -</a:t>
          </a:r>
          <a:r>
            <a:rPr kumimoji="0" lang="en-US" sz="8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rPr>
            <a:t> Day of Week by Quantity ordered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8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rPr>
            <a:t>OBSERVATION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rPr>
            <a:t>- David possesses a unique set of skills, and a stronger network than his peers seeing he is clearly the leader, with a total sale of $1,141,737, which is over $60,000 more than the second-highest performer, Bob, and over $280,000 more than the lowest performer,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8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8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8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rPr>
            <a:t>PRE-INSIGHTS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rPr>
            <a:t>- Replicate the Top Performer's Success: The Sales Management team should analyze David's sales strategy, understand his method </a:t>
          </a:r>
          <a:endParaRPr lang="en-US" sz="1100">
            <a:solidFill>
              <a:schemeClr val="accent1">
                <a:lumMod val="50000"/>
              </a:schemeClr>
            </a:solidFill>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68580</xdr:colOff>
      <xdr:row>0</xdr:row>
      <xdr:rowOff>99060</xdr:rowOff>
    </xdr:from>
    <xdr:to>
      <xdr:col>22</xdr:col>
      <xdr:colOff>365760</xdr:colOff>
      <xdr:row>35</xdr:row>
      <xdr:rowOff>137160</xdr:rowOff>
    </xdr:to>
    <xdr:sp macro="" textlink="">
      <xdr:nvSpPr>
        <xdr:cNvPr id="6" name="Rectangle: Rounded Corners 5">
          <a:extLst>
            <a:ext uri="{FF2B5EF4-FFF2-40B4-BE49-F238E27FC236}">
              <a16:creationId xmlns:a16="http://schemas.microsoft.com/office/drawing/2014/main" id="{E3289636-CCBA-4DAB-A3CD-DAB6F3605224}"/>
            </a:ext>
          </a:extLst>
        </xdr:cNvPr>
        <xdr:cNvSpPr/>
      </xdr:nvSpPr>
      <xdr:spPr>
        <a:xfrm>
          <a:off x="68580" y="99060"/>
          <a:ext cx="13708380" cy="6438900"/>
        </a:xfrm>
        <a:prstGeom prst="roundRect">
          <a:avLst>
            <a:gd name="adj" fmla="val 1455"/>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68580</xdr:colOff>
      <xdr:row>3</xdr:row>
      <xdr:rowOff>167640</xdr:rowOff>
    </xdr:from>
    <xdr:to>
      <xdr:col>22</xdr:col>
      <xdr:colOff>312420</xdr:colOff>
      <xdr:row>4</xdr:row>
      <xdr:rowOff>30480</xdr:rowOff>
    </xdr:to>
    <xdr:sp macro="" textlink="">
      <xdr:nvSpPr>
        <xdr:cNvPr id="7" name="Rectangle 6">
          <a:extLst>
            <a:ext uri="{FF2B5EF4-FFF2-40B4-BE49-F238E27FC236}">
              <a16:creationId xmlns:a16="http://schemas.microsoft.com/office/drawing/2014/main" id="{7BF7F962-5C3A-4EA0-BF96-F128CDF6539B}"/>
            </a:ext>
          </a:extLst>
        </xdr:cNvPr>
        <xdr:cNvSpPr/>
      </xdr:nvSpPr>
      <xdr:spPr>
        <a:xfrm>
          <a:off x="68580" y="716280"/>
          <a:ext cx="13655040" cy="45720"/>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144780</xdr:colOff>
      <xdr:row>22</xdr:row>
      <xdr:rowOff>167640</xdr:rowOff>
    </xdr:from>
    <xdr:to>
      <xdr:col>7</xdr:col>
      <xdr:colOff>0</xdr:colOff>
      <xdr:row>34</xdr:row>
      <xdr:rowOff>175260</xdr:rowOff>
    </xdr:to>
    <xdr:sp macro="" textlink="">
      <xdr:nvSpPr>
        <xdr:cNvPr id="8" name="Rectangle: Rounded Corners 7">
          <a:extLst>
            <a:ext uri="{FF2B5EF4-FFF2-40B4-BE49-F238E27FC236}">
              <a16:creationId xmlns:a16="http://schemas.microsoft.com/office/drawing/2014/main" id="{BF79068C-2CC5-4E15-ABB6-001C2DE5598A}"/>
            </a:ext>
          </a:extLst>
        </xdr:cNvPr>
        <xdr:cNvSpPr/>
      </xdr:nvSpPr>
      <xdr:spPr>
        <a:xfrm>
          <a:off x="144780" y="4191000"/>
          <a:ext cx="4122420" cy="2202180"/>
        </a:xfrm>
        <a:prstGeom prst="roundRect">
          <a:avLst>
            <a:gd name="adj" fmla="val 1455"/>
          </a:avLst>
        </a:prstGeom>
        <a:solidFill>
          <a:schemeClr val="accent1">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167640</xdr:colOff>
      <xdr:row>11</xdr:row>
      <xdr:rowOff>91440</xdr:rowOff>
    </xdr:from>
    <xdr:to>
      <xdr:col>6</xdr:col>
      <xdr:colOff>45720</xdr:colOff>
      <xdr:row>22</xdr:row>
      <xdr:rowOff>45720</xdr:rowOff>
    </xdr:to>
    <xdr:sp macro="" textlink="">
      <xdr:nvSpPr>
        <xdr:cNvPr id="10" name="Rectangle: Rounded Corners 9">
          <a:extLst>
            <a:ext uri="{FF2B5EF4-FFF2-40B4-BE49-F238E27FC236}">
              <a16:creationId xmlns:a16="http://schemas.microsoft.com/office/drawing/2014/main" id="{4B92F4C4-565F-47C1-BD8E-290D34CA2B55}"/>
            </a:ext>
          </a:extLst>
        </xdr:cNvPr>
        <xdr:cNvSpPr/>
      </xdr:nvSpPr>
      <xdr:spPr>
        <a:xfrm>
          <a:off x="167640" y="2103120"/>
          <a:ext cx="3535680" cy="1965960"/>
        </a:xfrm>
        <a:prstGeom prst="roundRect">
          <a:avLst>
            <a:gd name="adj" fmla="val 1455"/>
          </a:avLst>
        </a:prstGeom>
        <a:solidFill>
          <a:schemeClr val="accent1">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83820</xdr:colOff>
      <xdr:row>22</xdr:row>
      <xdr:rowOff>175260</xdr:rowOff>
    </xdr:from>
    <xdr:to>
      <xdr:col>15</xdr:col>
      <xdr:colOff>586740</xdr:colOff>
      <xdr:row>35</xdr:row>
      <xdr:rowOff>0</xdr:rowOff>
    </xdr:to>
    <xdr:sp macro="" textlink="">
      <xdr:nvSpPr>
        <xdr:cNvPr id="11" name="Rectangle: Rounded Corners 10">
          <a:extLst>
            <a:ext uri="{FF2B5EF4-FFF2-40B4-BE49-F238E27FC236}">
              <a16:creationId xmlns:a16="http://schemas.microsoft.com/office/drawing/2014/main" id="{DFA58344-B9A2-43EB-B434-C738FB572273}"/>
            </a:ext>
          </a:extLst>
        </xdr:cNvPr>
        <xdr:cNvSpPr/>
      </xdr:nvSpPr>
      <xdr:spPr>
        <a:xfrm>
          <a:off x="4351020" y="4198620"/>
          <a:ext cx="5379720" cy="2202180"/>
        </a:xfrm>
        <a:prstGeom prst="roundRect">
          <a:avLst>
            <a:gd name="adj" fmla="val 1455"/>
          </a:avLst>
        </a:prstGeom>
        <a:solidFill>
          <a:schemeClr val="accent1">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76200</xdr:colOff>
      <xdr:row>19</xdr:row>
      <xdr:rowOff>60960</xdr:rowOff>
    </xdr:from>
    <xdr:to>
      <xdr:col>22</xdr:col>
      <xdr:colOff>243840</xdr:colOff>
      <xdr:row>34</xdr:row>
      <xdr:rowOff>175260</xdr:rowOff>
    </xdr:to>
    <xdr:sp macro="" textlink="">
      <xdr:nvSpPr>
        <xdr:cNvPr id="12" name="Rectangle: Rounded Corners 11">
          <a:extLst>
            <a:ext uri="{FF2B5EF4-FFF2-40B4-BE49-F238E27FC236}">
              <a16:creationId xmlns:a16="http://schemas.microsoft.com/office/drawing/2014/main" id="{DBEF4A56-B86D-47B2-A61D-3863C0112C57}"/>
            </a:ext>
          </a:extLst>
        </xdr:cNvPr>
        <xdr:cNvSpPr/>
      </xdr:nvSpPr>
      <xdr:spPr>
        <a:xfrm>
          <a:off x="9829800" y="3535680"/>
          <a:ext cx="3825240" cy="2857500"/>
        </a:xfrm>
        <a:prstGeom prst="roundRect">
          <a:avLst>
            <a:gd name="adj" fmla="val 1455"/>
          </a:avLst>
        </a:prstGeom>
        <a:solidFill>
          <a:schemeClr val="accent1">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167640</xdr:colOff>
      <xdr:row>4</xdr:row>
      <xdr:rowOff>83820</xdr:rowOff>
    </xdr:from>
    <xdr:to>
      <xdr:col>4</xdr:col>
      <xdr:colOff>22860</xdr:colOff>
      <xdr:row>10</xdr:row>
      <xdr:rowOff>137160</xdr:rowOff>
    </xdr:to>
    <xdr:sp macro="" textlink="">
      <xdr:nvSpPr>
        <xdr:cNvPr id="13" name="Rectangle: Rounded Corners 12">
          <a:extLst>
            <a:ext uri="{FF2B5EF4-FFF2-40B4-BE49-F238E27FC236}">
              <a16:creationId xmlns:a16="http://schemas.microsoft.com/office/drawing/2014/main" id="{EEB60BFF-A5CD-491D-BA75-E97286AD91CF}"/>
            </a:ext>
          </a:extLst>
        </xdr:cNvPr>
        <xdr:cNvSpPr/>
      </xdr:nvSpPr>
      <xdr:spPr>
        <a:xfrm>
          <a:off x="167640" y="815340"/>
          <a:ext cx="2293620" cy="1150620"/>
        </a:xfrm>
        <a:prstGeom prst="roundRect">
          <a:avLst>
            <a:gd name="adj" fmla="val 1455"/>
          </a:avLst>
        </a:prstGeom>
        <a:solidFill>
          <a:schemeClr val="accent1">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487680</xdr:colOff>
      <xdr:row>11</xdr:row>
      <xdr:rowOff>121920</xdr:rowOff>
    </xdr:from>
    <xdr:to>
      <xdr:col>16</xdr:col>
      <xdr:colOff>0</xdr:colOff>
      <xdr:row>22</xdr:row>
      <xdr:rowOff>60960</xdr:rowOff>
    </xdr:to>
    <xdr:sp macro="" textlink="">
      <xdr:nvSpPr>
        <xdr:cNvPr id="14" name="Rectangle: Rounded Corners 13">
          <a:extLst>
            <a:ext uri="{FF2B5EF4-FFF2-40B4-BE49-F238E27FC236}">
              <a16:creationId xmlns:a16="http://schemas.microsoft.com/office/drawing/2014/main" id="{D8BC9692-C120-4C26-BA94-C44273682512}"/>
            </a:ext>
          </a:extLst>
        </xdr:cNvPr>
        <xdr:cNvSpPr/>
      </xdr:nvSpPr>
      <xdr:spPr>
        <a:xfrm>
          <a:off x="6583680" y="2133600"/>
          <a:ext cx="3169920" cy="1950720"/>
        </a:xfrm>
        <a:prstGeom prst="roundRect">
          <a:avLst>
            <a:gd name="adj" fmla="val 1455"/>
          </a:avLst>
        </a:prstGeom>
        <a:solidFill>
          <a:schemeClr val="accent1">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68580</xdr:colOff>
      <xdr:row>4</xdr:row>
      <xdr:rowOff>167640</xdr:rowOff>
    </xdr:from>
    <xdr:to>
      <xdr:col>22</xdr:col>
      <xdr:colOff>236220</xdr:colOff>
      <xdr:row>18</xdr:row>
      <xdr:rowOff>137160</xdr:rowOff>
    </xdr:to>
    <xdr:sp macro="" textlink="">
      <xdr:nvSpPr>
        <xdr:cNvPr id="15" name="Rectangle: Rounded Corners 14">
          <a:extLst>
            <a:ext uri="{FF2B5EF4-FFF2-40B4-BE49-F238E27FC236}">
              <a16:creationId xmlns:a16="http://schemas.microsoft.com/office/drawing/2014/main" id="{AA9819AE-8064-479A-A7B8-51AFBE8AB215}"/>
            </a:ext>
          </a:extLst>
        </xdr:cNvPr>
        <xdr:cNvSpPr/>
      </xdr:nvSpPr>
      <xdr:spPr>
        <a:xfrm>
          <a:off x="9822180" y="899160"/>
          <a:ext cx="3825240" cy="2529840"/>
        </a:xfrm>
        <a:prstGeom prst="roundRect">
          <a:avLst>
            <a:gd name="adj" fmla="val 1455"/>
          </a:avLst>
        </a:prstGeom>
        <a:solidFill>
          <a:schemeClr val="accent1">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121920</xdr:colOff>
      <xdr:row>4</xdr:row>
      <xdr:rowOff>106680</xdr:rowOff>
    </xdr:from>
    <xdr:to>
      <xdr:col>8</xdr:col>
      <xdr:colOff>30480</xdr:colOff>
      <xdr:row>10</xdr:row>
      <xdr:rowOff>152400</xdr:rowOff>
    </xdr:to>
    <xdr:sp macro="" textlink="">
      <xdr:nvSpPr>
        <xdr:cNvPr id="16" name="Rectangle: Rounded Corners 15">
          <a:extLst>
            <a:ext uri="{FF2B5EF4-FFF2-40B4-BE49-F238E27FC236}">
              <a16:creationId xmlns:a16="http://schemas.microsoft.com/office/drawing/2014/main" id="{A9991A4B-FD59-4366-93D0-30E436CD351A}"/>
            </a:ext>
          </a:extLst>
        </xdr:cNvPr>
        <xdr:cNvSpPr/>
      </xdr:nvSpPr>
      <xdr:spPr>
        <a:xfrm>
          <a:off x="2560320" y="838200"/>
          <a:ext cx="2346960" cy="1143000"/>
        </a:xfrm>
        <a:prstGeom prst="roundRect">
          <a:avLst>
            <a:gd name="adj" fmla="val 1455"/>
          </a:avLst>
        </a:prstGeom>
        <a:solidFill>
          <a:schemeClr val="accent1">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114300</xdr:colOff>
      <xdr:row>4</xdr:row>
      <xdr:rowOff>121920</xdr:rowOff>
    </xdr:from>
    <xdr:to>
      <xdr:col>11</xdr:col>
      <xdr:colOff>579120</xdr:colOff>
      <xdr:row>10</xdr:row>
      <xdr:rowOff>167640</xdr:rowOff>
    </xdr:to>
    <xdr:sp macro="" textlink="">
      <xdr:nvSpPr>
        <xdr:cNvPr id="17" name="Rectangle: Rounded Corners 16">
          <a:extLst>
            <a:ext uri="{FF2B5EF4-FFF2-40B4-BE49-F238E27FC236}">
              <a16:creationId xmlns:a16="http://schemas.microsoft.com/office/drawing/2014/main" id="{90AC9C21-DBF9-499B-86A6-80E70FD0C3BF}"/>
            </a:ext>
          </a:extLst>
        </xdr:cNvPr>
        <xdr:cNvSpPr/>
      </xdr:nvSpPr>
      <xdr:spPr>
        <a:xfrm>
          <a:off x="4991100" y="853440"/>
          <a:ext cx="2293620" cy="1143000"/>
        </a:xfrm>
        <a:prstGeom prst="roundRect">
          <a:avLst>
            <a:gd name="adj" fmla="val 1455"/>
          </a:avLst>
        </a:prstGeom>
        <a:solidFill>
          <a:schemeClr val="accent1">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60960</xdr:colOff>
      <xdr:row>4</xdr:row>
      <xdr:rowOff>152400</xdr:rowOff>
    </xdr:from>
    <xdr:to>
      <xdr:col>15</xdr:col>
      <xdr:colOff>601980</xdr:colOff>
      <xdr:row>11</xdr:row>
      <xdr:rowOff>0</xdr:rowOff>
    </xdr:to>
    <xdr:sp macro="" textlink="">
      <xdr:nvSpPr>
        <xdr:cNvPr id="18" name="Rectangle: Rounded Corners 17">
          <a:extLst>
            <a:ext uri="{FF2B5EF4-FFF2-40B4-BE49-F238E27FC236}">
              <a16:creationId xmlns:a16="http://schemas.microsoft.com/office/drawing/2014/main" id="{A773CC1A-E7BD-46AA-8B71-81A3A93A638E}"/>
            </a:ext>
          </a:extLst>
        </xdr:cNvPr>
        <xdr:cNvSpPr/>
      </xdr:nvSpPr>
      <xdr:spPr>
        <a:xfrm>
          <a:off x="7376160" y="883920"/>
          <a:ext cx="2369820" cy="1127760"/>
        </a:xfrm>
        <a:prstGeom prst="roundRect">
          <a:avLst>
            <a:gd name="adj" fmla="val 1455"/>
          </a:avLst>
        </a:prstGeom>
        <a:solidFill>
          <a:schemeClr val="accent1">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144780</xdr:colOff>
      <xdr:row>11</xdr:row>
      <xdr:rowOff>114300</xdr:rowOff>
    </xdr:from>
    <xdr:to>
      <xdr:col>10</xdr:col>
      <xdr:colOff>419100</xdr:colOff>
      <xdr:row>22</xdr:row>
      <xdr:rowOff>60960</xdr:rowOff>
    </xdr:to>
    <xdr:sp macro="" textlink="">
      <xdr:nvSpPr>
        <xdr:cNvPr id="19" name="Rectangle: Rounded Corners 18">
          <a:extLst>
            <a:ext uri="{FF2B5EF4-FFF2-40B4-BE49-F238E27FC236}">
              <a16:creationId xmlns:a16="http://schemas.microsoft.com/office/drawing/2014/main" id="{4880A206-FF2E-446E-A976-70F9BAC52EB9}"/>
            </a:ext>
          </a:extLst>
        </xdr:cNvPr>
        <xdr:cNvSpPr/>
      </xdr:nvSpPr>
      <xdr:spPr>
        <a:xfrm>
          <a:off x="3802380" y="2125980"/>
          <a:ext cx="2712720" cy="1958340"/>
        </a:xfrm>
        <a:prstGeom prst="roundRect">
          <a:avLst>
            <a:gd name="adj" fmla="val 1455"/>
          </a:avLst>
        </a:prstGeom>
        <a:solidFill>
          <a:schemeClr val="accent1">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106680</xdr:colOff>
      <xdr:row>23</xdr:row>
      <xdr:rowOff>175260</xdr:rowOff>
    </xdr:from>
    <xdr:to>
      <xdr:col>15</xdr:col>
      <xdr:colOff>601980</xdr:colOff>
      <xdr:row>34</xdr:row>
      <xdr:rowOff>167640</xdr:rowOff>
    </xdr:to>
    <xdr:graphicFrame macro="">
      <xdr:nvGraphicFramePr>
        <xdr:cNvPr id="21" name="Chart 20">
          <a:extLst>
            <a:ext uri="{FF2B5EF4-FFF2-40B4-BE49-F238E27FC236}">
              <a16:creationId xmlns:a16="http://schemas.microsoft.com/office/drawing/2014/main" id="{A236B09C-F3C3-4244-8296-FACA87B15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xdr:colOff>
      <xdr:row>22</xdr:row>
      <xdr:rowOff>144780</xdr:rowOff>
    </xdr:from>
    <xdr:to>
      <xdr:col>10</xdr:col>
      <xdr:colOff>281940</xdr:colOff>
      <xdr:row>24</xdr:row>
      <xdr:rowOff>0</xdr:rowOff>
    </xdr:to>
    <xdr:sp macro="" textlink="">
      <xdr:nvSpPr>
        <xdr:cNvPr id="22" name="TextBox 21">
          <a:extLst>
            <a:ext uri="{FF2B5EF4-FFF2-40B4-BE49-F238E27FC236}">
              <a16:creationId xmlns:a16="http://schemas.microsoft.com/office/drawing/2014/main" id="{4C4AEECB-302F-48F3-A6A4-DA4E910FA279}"/>
            </a:ext>
          </a:extLst>
        </xdr:cNvPr>
        <xdr:cNvSpPr txBox="1"/>
      </xdr:nvSpPr>
      <xdr:spPr>
        <a:xfrm>
          <a:off x="4290060" y="4168140"/>
          <a:ext cx="208788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i="1">
              <a:solidFill>
                <a:schemeClr val="accent1">
                  <a:lumMod val="50000"/>
                </a:schemeClr>
              </a:solidFill>
              <a:latin typeface="Georgia" panose="02040502050405020303" pitchFamily="18" charset="0"/>
            </a:rPr>
            <a:t>Sales</a:t>
          </a:r>
          <a:r>
            <a:rPr lang="en-US" sz="1000" b="1" i="1" baseline="0">
              <a:solidFill>
                <a:schemeClr val="accent1">
                  <a:lumMod val="50000"/>
                </a:schemeClr>
              </a:solidFill>
              <a:latin typeface="Georgia" panose="02040502050405020303" pitchFamily="18" charset="0"/>
            </a:rPr>
            <a:t> Trend Report</a:t>
          </a:r>
          <a:endParaRPr lang="en-US" sz="1000" b="1" i="1">
            <a:solidFill>
              <a:schemeClr val="accent1">
                <a:lumMod val="50000"/>
              </a:schemeClr>
            </a:solidFill>
            <a:latin typeface="Georgia" panose="02040502050405020303" pitchFamily="18" charset="0"/>
          </a:endParaRPr>
        </a:p>
      </xdr:txBody>
    </xdr:sp>
    <xdr:clientData/>
  </xdr:twoCellAnchor>
  <xdr:twoCellAnchor>
    <xdr:from>
      <xdr:col>6</xdr:col>
      <xdr:colOff>91440</xdr:colOff>
      <xdr:row>11</xdr:row>
      <xdr:rowOff>83820</xdr:rowOff>
    </xdr:from>
    <xdr:to>
      <xdr:col>9</xdr:col>
      <xdr:colOff>502920</xdr:colOff>
      <xdr:row>12</xdr:row>
      <xdr:rowOff>121920</xdr:rowOff>
    </xdr:to>
    <xdr:sp macro="" textlink="">
      <xdr:nvSpPr>
        <xdr:cNvPr id="23" name="TextBox 22">
          <a:extLst>
            <a:ext uri="{FF2B5EF4-FFF2-40B4-BE49-F238E27FC236}">
              <a16:creationId xmlns:a16="http://schemas.microsoft.com/office/drawing/2014/main" id="{BC3BFAC2-753F-498F-94FD-A12CAEFCA8E8}"/>
            </a:ext>
          </a:extLst>
        </xdr:cNvPr>
        <xdr:cNvSpPr txBox="1"/>
      </xdr:nvSpPr>
      <xdr:spPr>
        <a:xfrm>
          <a:off x="3749040" y="2095500"/>
          <a:ext cx="224028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i="1">
              <a:solidFill>
                <a:schemeClr val="accent1">
                  <a:lumMod val="50000"/>
                </a:schemeClr>
              </a:solidFill>
              <a:latin typeface="Georgia" panose="02040502050405020303" pitchFamily="18" charset="0"/>
            </a:rPr>
            <a:t>Sales</a:t>
          </a:r>
          <a:r>
            <a:rPr lang="en-US" sz="1000" b="1" i="1" baseline="0">
              <a:solidFill>
                <a:schemeClr val="accent1">
                  <a:lumMod val="50000"/>
                </a:schemeClr>
              </a:solidFill>
              <a:latin typeface="Georgia" panose="02040502050405020303" pitchFamily="18" charset="0"/>
            </a:rPr>
            <a:t> by Transaction Method</a:t>
          </a:r>
          <a:endParaRPr lang="en-US" sz="1000" b="1" i="1">
            <a:solidFill>
              <a:schemeClr val="accent1">
                <a:lumMod val="50000"/>
              </a:schemeClr>
            </a:solidFill>
            <a:latin typeface="Georgia" panose="02040502050405020303" pitchFamily="18" charset="0"/>
          </a:endParaRPr>
        </a:p>
      </xdr:txBody>
    </xdr:sp>
    <xdr:clientData/>
  </xdr:twoCellAnchor>
  <xdr:twoCellAnchor>
    <xdr:from>
      <xdr:col>0</xdr:col>
      <xdr:colOff>480060</xdr:colOff>
      <xdr:row>0</xdr:row>
      <xdr:rowOff>167640</xdr:rowOff>
    </xdr:from>
    <xdr:to>
      <xdr:col>15</xdr:col>
      <xdr:colOff>144780</xdr:colOff>
      <xdr:row>3</xdr:row>
      <xdr:rowOff>114300</xdr:rowOff>
    </xdr:to>
    <xdr:sp macro="" textlink="">
      <xdr:nvSpPr>
        <xdr:cNvPr id="24" name="TextBox 23">
          <a:extLst>
            <a:ext uri="{FF2B5EF4-FFF2-40B4-BE49-F238E27FC236}">
              <a16:creationId xmlns:a16="http://schemas.microsoft.com/office/drawing/2014/main" id="{6B32366F-C032-4946-AD26-A57FC3FF8897}"/>
            </a:ext>
          </a:extLst>
        </xdr:cNvPr>
        <xdr:cNvSpPr txBox="1"/>
      </xdr:nvSpPr>
      <xdr:spPr>
        <a:xfrm>
          <a:off x="480060" y="167640"/>
          <a:ext cx="880872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800" b="1">
              <a:solidFill>
                <a:schemeClr val="accent1">
                  <a:lumMod val="50000"/>
                </a:schemeClr>
              </a:solidFill>
              <a:latin typeface="Georgia" panose="02040502050405020303" pitchFamily="18" charset="0"/>
            </a:rPr>
            <a:t>AZURA MART</a:t>
          </a:r>
          <a:r>
            <a:rPr lang="en-US" sz="2800" b="1" baseline="0">
              <a:solidFill>
                <a:schemeClr val="accent1">
                  <a:lumMod val="50000"/>
                </a:schemeClr>
              </a:solidFill>
              <a:latin typeface="Georgia" panose="02040502050405020303" pitchFamily="18" charset="0"/>
            </a:rPr>
            <a:t> SALES REPORT FOR 2023-2024</a:t>
          </a:r>
          <a:endParaRPr lang="en-US" sz="2800" b="1">
            <a:solidFill>
              <a:schemeClr val="accent1">
                <a:lumMod val="50000"/>
              </a:schemeClr>
            </a:solidFill>
            <a:latin typeface="Georgia" panose="02040502050405020303" pitchFamily="18" charset="0"/>
          </a:endParaRPr>
        </a:p>
      </xdr:txBody>
    </xdr:sp>
    <xdr:clientData/>
  </xdr:twoCellAnchor>
  <xdr:twoCellAnchor>
    <xdr:from>
      <xdr:col>6</xdr:col>
      <xdr:colOff>91440</xdr:colOff>
      <xdr:row>9</xdr:row>
      <xdr:rowOff>106680</xdr:rowOff>
    </xdr:from>
    <xdr:to>
      <xdr:col>10</xdr:col>
      <xdr:colOff>586740</xdr:colOff>
      <xdr:row>27</xdr:row>
      <xdr:rowOff>7620</xdr:rowOff>
    </xdr:to>
    <xdr:graphicFrame macro="">
      <xdr:nvGraphicFramePr>
        <xdr:cNvPr id="26" name="Chart 25">
          <a:extLst>
            <a:ext uri="{FF2B5EF4-FFF2-40B4-BE49-F238E27FC236}">
              <a16:creationId xmlns:a16="http://schemas.microsoft.com/office/drawing/2014/main" id="{1B532863-F4E1-4872-AFE4-123AC8F439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601980</xdr:colOff>
      <xdr:row>5</xdr:row>
      <xdr:rowOff>76200</xdr:rowOff>
    </xdr:from>
    <xdr:to>
      <xdr:col>22</xdr:col>
      <xdr:colOff>419100</xdr:colOff>
      <xdr:row>18</xdr:row>
      <xdr:rowOff>175260</xdr:rowOff>
    </xdr:to>
    <xdr:graphicFrame macro="">
      <xdr:nvGraphicFramePr>
        <xdr:cNvPr id="28" name="Chart 27">
          <a:extLst>
            <a:ext uri="{FF2B5EF4-FFF2-40B4-BE49-F238E27FC236}">
              <a16:creationId xmlns:a16="http://schemas.microsoft.com/office/drawing/2014/main" id="{1451251F-3B4A-4DF0-A5D5-890539E5EC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15240</xdr:colOff>
      <xdr:row>4</xdr:row>
      <xdr:rowOff>160020</xdr:rowOff>
    </xdr:from>
    <xdr:to>
      <xdr:col>19</xdr:col>
      <xdr:colOff>426720</xdr:colOff>
      <xdr:row>6</xdr:row>
      <xdr:rowOff>15240</xdr:rowOff>
    </xdr:to>
    <xdr:sp macro="" textlink="">
      <xdr:nvSpPr>
        <xdr:cNvPr id="29" name="TextBox 28">
          <a:extLst>
            <a:ext uri="{FF2B5EF4-FFF2-40B4-BE49-F238E27FC236}">
              <a16:creationId xmlns:a16="http://schemas.microsoft.com/office/drawing/2014/main" id="{5704C8AA-A6AC-4523-81C3-02DDF5FD18F3}"/>
            </a:ext>
          </a:extLst>
        </xdr:cNvPr>
        <xdr:cNvSpPr txBox="1"/>
      </xdr:nvSpPr>
      <xdr:spPr>
        <a:xfrm>
          <a:off x="9768840" y="891540"/>
          <a:ext cx="224028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i="1">
              <a:solidFill>
                <a:schemeClr val="accent1">
                  <a:lumMod val="50000"/>
                </a:schemeClr>
              </a:solidFill>
              <a:latin typeface="Georgia" panose="02040502050405020303" pitchFamily="18" charset="0"/>
            </a:rPr>
            <a:t>Sales</a:t>
          </a:r>
          <a:r>
            <a:rPr lang="en-US" sz="1000" b="1" i="1" baseline="0">
              <a:solidFill>
                <a:schemeClr val="accent1">
                  <a:lumMod val="50000"/>
                </a:schemeClr>
              </a:solidFill>
              <a:latin typeface="Georgia" panose="02040502050405020303" pitchFamily="18" charset="0"/>
            </a:rPr>
            <a:t> by Product Category</a:t>
          </a:r>
          <a:endParaRPr lang="en-US" sz="1000" b="1" i="1">
            <a:solidFill>
              <a:schemeClr val="accent1">
                <a:lumMod val="50000"/>
              </a:schemeClr>
            </a:solidFill>
            <a:latin typeface="Georgia" panose="02040502050405020303" pitchFamily="18" charset="0"/>
          </a:endParaRPr>
        </a:p>
      </xdr:txBody>
    </xdr:sp>
    <xdr:clientData/>
  </xdr:twoCellAnchor>
  <xdr:twoCellAnchor>
    <xdr:from>
      <xdr:col>0</xdr:col>
      <xdr:colOff>167640</xdr:colOff>
      <xdr:row>12</xdr:row>
      <xdr:rowOff>83820</xdr:rowOff>
    </xdr:from>
    <xdr:to>
      <xdr:col>6</xdr:col>
      <xdr:colOff>83820</xdr:colOff>
      <xdr:row>21</xdr:row>
      <xdr:rowOff>160020</xdr:rowOff>
    </xdr:to>
    <xdr:graphicFrame macro="">
      <xdr:nvGraphicFramePr>
        <xdr:cNvPr id="31" name="Chart 30">
          <a:extLst>
            <a:ext uri="{FF2B5EF4-FFF2-40B4-BE49-F238E27FC236}">
              <a16:creationId xmlns:a16="http://schemas.microsoft.com/office/drawing/2014/main" id="{533DDEF0-C0C2-4E25-9766-47FA0A2F7B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106680</xdr:colOff>
      <xdr:row>11</xdr:row>
      <xdr:rowOff>60960</xdr:rowOff>
    </xdr:from>
    <xdr:to>
      <xdr:col>4</xdr:col>
      <xdr:colOff>167640</xdr:colOff>
      <xdr:row>12</xdr:row>
      <xdr:rowOff>99060</xdr:rowOff>
    </xdr:to>
    <xdr:sp macro="" textlink="">
      <xdr:nvSpPr>
        <xdr:cNvPr id="32" name="TextBox 31">
          <a:extLst>
            <a:ext uri="{FF2B5EF4-FFF2-40B4-BE49-F238E27FC236}">
              <a16:creationId xmlns:a16="http://schemas.microsoft.com/office/drawing/2014/main" id="{287A7E18-3106-4AC4-A2BE-46ADD21D5E8D}"/>
            </a:ext>
          </a:extLst>
        </xdr:cNvPr>
        <xdr:cNvSpPr txBox="1"/>
      </xdr:nvSpPr>
      <xdr:spPr>
        <a:xfrm>
          <a:off x="106680" y="2072640"/>
          <a:ext cx="249936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i="1" baseline="0">
              <a:solidFill>
                <a:schemeClr val="accent1">
                  <a:lumMod val="50000"/>
                </a:schemeClr>
              </a:solidFill>
              <a:latin typeface="Georgia" panose="02040502050405020303" pitchFamily="18" charset="0"/>
            </a:rPr>
            <a:t>Day of Week By Quantity Ordered</a:t>
          </a:r>
          <a:endParaRPr lang="en-US" sz="1000" b="1" i="1">
            <a:solidFill>
              <a:schemeClr val="accent1">
                <a:lumMod val="50000"/>
              </a:schemeClr>
            </a:solidFill>
            <a:latin typeface="Georgia" panose="02040502050405020303" pitchFamily="18" charset="0"/>
          </a:endParaRPr>
        </a:p>
      </xdr:txBody>
    </xdr:sp>
    <xdr:clientData/>
  </xdr:twoCellAnchor>
  <xdr:twoCellAnchor>
    <xdr:from>
      <xdr:col>16</xdr:col>
      <xdr:colOff>83820</xdr:colOff>
      <xdr:row>19</xdr:row>
      <xdr:rowOff>60960</xdr:rowOff>
    </xdr:from>
    <xdr:to>
      <xdr:col>22</xdr:col>
      <xdr:colOff>297180</xdr:colOff>
      <xdr:row>34</xdr:row>
      <xdr:rowOff>144780</xdr:rowOff>
    </xdr:to>
    <xdr:graphicFrame macro="">
      <xdr:nvGraphicFramePr>
        <xdr:cNvPr id="34" name="Chart 33">
          <a:extLst>
            <a:ext uri="{FF2B5EF4-FFF2-40B4-BE49-F238E27FC236}">
              <a16:creationId xmlns:a16="http://schemas.microsoft.com/office/drawing/2014/main" id="{02891B8D-06A6-4549-AC5E-1389B1167D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45720</xdr:colOff>
      <xdr:row>19</xdr:row>
      <xdr:rowOff>53340</xdr:rowOff>
    </xdr:from>
    <xdr:to>
      <xdr:col>19</xdr:col>
      <xdr:colOff>457200</xdr:colOff>
      <xdr:row>20</xdr:row>
      <xdr:rowOff>91440</xdr:rowOff>
    </xdr:to>
    <xdr:sp macro="" textlink="">
      <xdr:nvSpPr>
        <xdr:cNvPr id="35" name="TextBox 34">
          <a:extLst>
            <a:ext uri="{FF2B5EF4-FFF2-40B4-BE49-F238E27FC236}">
              <a16:creationId xmlns:a16="http://schemas.microsoft.com/office/drawing/2014/main" id="{A398F689-DCCE-43E9-8AA4-26561C150792}"/>
            </a:ext>
          </a:extLst>
        </xdr:cNvPr>
        <xdr:cNvSpPr txBox="1"/>
      </xdr:nvSpPr>
      <xdr:spPr>
        <a:xfrm>
          <a:off x="9799320" y="3528060"/>
          <a:ext cx="224028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i="1">
              <a:solidFill>
                <a:schemeClr val="accent1">
                  <a:lumMod val="50000"/>
                </a:schemeClr>
              </a:solidFill>
              <a:latin typeface="Georgia" panose="02040502050405020303" pitchFamily="18" charset="0"/>
            </a:rPr>
            <a:t>Sales</a:t>
          </a:r>
          <a:r>
            <a:rPr lang="en-US" sz="1000" b="1" i="1" baseline="0">
              <a:solidFill>
                <a:schemeClr val="accent1">
                  <a:lumMod val="50000"/>
                </a:schemeClr>
              </a:solidFill>
              <a:latin typeface="Georgia" panose="02040502050405020303" pitchFamily="18" charset="0"/>
            </a:rPr>
            <a:t> by Region</a:t>
          </a:r>
          <a:endParaRPr lang="en-US" sz="1000" b="1" i="1">
            <a:solidFill>
              <a:schemeClr val="accent1">
                <a:lumMod val="50000"/>
              </a:schemeClr>
            </a:solidFill>
            <a:latin typeface="Georgia" panose="02040502050405020303" pitchFamily="18" charset="0"/>
          </a:endParaRPr>
        </a:p>
      </xdr:txBody>
    </xdr:sp>
    <xdr:clientData/>
  </xdr:twoCellAnchor>
  <xdr:twoCellAnchor>
    <xdr:from>
      <xdr:col>10</xdr:col>
      <xdr:colOff>441960</xdr:colOff>
      <xdr:row>11</xdr:row>
      <xdr:rowOff>121920</xdr:rowOff>
    </xdr:from>
    <xdr:to>
      <xdr:col>16</xdr:col>
      <xdr:colOff>22860</xdr:colOff>
      <xdr:row>22</xdr:row>
      <xdr:rowOff>91440</xdr:rowOff>
    </xdr:to>
    <xdr:graphicFrame macro="">
      <xdr:nvGraphicFramePr>
        <xdr:cNvPr id="37" name="Chart 36">
          <a:extLst>
            <a:ext uri="{FF2B5EF4-FFF2-40B4-BE49-F238E27FC236}">
              <a16:creationId xmlns:a16="http://schemas.microsoft.com/office/drawing/2014/main" id="{70E51F09-DA81-4F56-BB34-CF7AB6929E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434340</xdr:colOff>
      <xdr:row>11</xdr:row>
      <xdr:rowOff>83820</xdr:rowOff>
    </xdr:from>
    <xdr:to>
      <xdr:col>14</xdr:col>
      <xdr:colOff>236220</xdr:colOff>
      <xdr:row>12</xdr:row>
      <xdr:rowOff>121920</xdr:rowOff>
    </xdr:to>
    <xdr:sp macro="" textlink="">
      <xdr:nvSpPr>
        <xdr:cNvPr id="38" name="TextBox 37">
          <a:extLst>
            <a:ext uri="{FF2B5EF4-FFF2-40B4-BE49-F238E27FC236}">
              <a16:creationId xmlns:a16="http://schemas.microsoft.com/office/drawing/2014/main" id="{3A93D848-4F9A-410C-8DD4-3EAF41036928}"/>
            </a:ext>
          </a:extLst>
        </xdr:cNvPr>
        <xdr:cNvSpPr txBox="1"/>
      </xdr:nvSpPr>
      <xdr:spPr>
        <a:xfrm>
          <a:off x="6530340" y="2095500"/>
          <a:ext cx="224028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i="1">
              <a:solidFill>
                <a:schemeClr val="accent1">
                  <a:lumMod val="50000"/>
                </a:schemeClr>
              </a:solidFill>
              <a:latin typeface="Georgia" panose="02040502050405020303" pitchFamily="18" charset="0"/>
            </a:rPr>
            <a:t>Top</a:t>
          </a:r>
          <a:r>
            <a:rPr lang="en-US" sz="1000" b="1" i="1" baseline="0">
              <a:solidFill>
                <a:schemeClr val="accent1">
                  <a:lumMod val="50000"/>
                </a:schemeClr>
              </a:solidFill>
              <a:latin typeface="Georgia" panose="02040502050405020303" pitchFamily="18" charset="0"/>
            </a:rPr>
            <a:t> 4 Sales Rep by Sales</a:t>
          </a:r>
          <a:endParaRPr lang="en-US" sz="1000" b="1" i="1">
            <a:solidFill>
              <a:schemeClr val="accent1">
                <a:lumMod val="50000"/>
              </a:schemeClr>
            </a:solidFill>
            <a:latin typeface="Georgia" panose="02040502050405020303" pitchFamily="18" charset="0"/>
          </a:endParaRPr>
        </a:p>
      </xdr:txBody>
    </xdr:sp>
    <xdr:clientData/>
  </xdr:twoCellAnchor>
  <xdr:twoCellAnchor>
    <xdr:from>
      <xdr:col>0</xdr:col>
      <xdr:colOff>68580</xdr:colOff>
      <xdr:row>23</xdr:row>
      <xdr:rowOff>106680</xdr:rowOff>
    </xdr:from>
    <xdr:to>
      <xdr:col>7</xdr:col>
      <xdr:colOff>83820</xdr:colOff>
      <xdr:row>34</xdr:row>
      <xdr:rowOff>175260</xdr:rowOff>
    </xdr:to>
    <xdr:graphicFrame macro="">
      <xdr:nvGraphicFramePr>
        <xdr:cNvPr id="40" name="Chart 39">
          <a:extLst>
            <a:ext uri="{FF2B5EF4-FFF2-40B4-BE49-F238E27FC236}">
              <a16:creationId xmlns:a16="http://schemas.microsoft.com/office/drawing/2014/main" id="{57B00BDF-8EA0-45D4-87E9-7D18159985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137160</xdr:colOff>
      <xdr:row>4</xdr:row>
      <xdr:rowOff>121920</xdr:rowOff>
    </xdr:from>
    <xdr:to>
      <xdr:col>1</xdr:col>
      <xdr:colOff>594360</xdr:colOff>
      <xdr:row>6</xdr:row>
      <xdr:rowOff>0</xdr:rowOff>
    </xdr:to>
    <xdr:sp macro="" textlink="">
      <xdr:nvSpPr>
        <xdr:cNvPr id="41" name="TextBox 40">
          <a:extLst>
            <a:ext uri="{FF2B5EF4-FFF2-40B4-BE49-F238E27FC236}">
              <a16:creationId xmlns:a16="http://schemas.microsoft.com/office/drawing/2014/main" id="{DA9DF78D-EAC6-4700-93FA-2589889E77B2}"/>
            </a:ext>
          </a:extLst>
        </xdr:cNvPr>
        <xdr:cNvSpPr txBox="1"/>
      </xdr:nvSpPr>
      <xdr:spPr>
        <a:xfrm>
          <a:off x="137160" y="853440"/>
          <a:ext cx="10668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0" i="0">
              <a:solidFill>
                <a:schemeClr val="accent1">
                  <a:lumMod val="50000"/>
                </a:schemeClr>
              </a:solidFill>
              <a:latin typeface="Georgia" panose="02040502050405020303" pitchFamily="18" charset="0"/>
            </a:rPr>
            <a:t>Total</a:t>
          </a:r>
          <a:r>
            <a:rPr lang="en-US" sz="1200" b="0" i="0" baseline="0">
              <a:solidFill>
                <a:schemeClr val="accent1">
                  <a:lumMod val="50000"/>
                </a:schemeClr>
              </a:solidFill>
              <a:latin typeface="Georgia" panose="02040502050405020303" pitchFamily="18" charset="0"/>
            </a:rPr>
            <a:t> Sales</a:t>
          </a:r>
          <a:endParaRPr lang="en-US" sz="1200" b="0" i="0">
            <a:solidFill>
              <a:schemeClr val="accent1">
                <a:lumMod val="50000"/>
              </a:schemeClr>
            </a:solidFill>
            <a:latin typeface="Georgia" panose="02040502050405020303" pitchFamily="18" charset="0"/>
          </a:endParaRPr>
        </a:p>
      </xdr:txBody>
    </xdr:sp>
    <xdr:clientData/>
  </xdr:twoCellAnchor>
  <xdr:twoCellAnchor>
    <xdr:from>
      <xdr:col>0</xdr:col>
      <xdr:colOff>83820</xdr:colOff>
      <xdr:row>22</xdr:row>
      <xdr:rowOff>121920</xdr:rowOff>
    </xdr:from>
    <xdr:to>
      <xdr:col>3</xdr:col>
      <xdr:colOff>495300</xdr:colOff>
      <xdr:row>23</xdr:row>
      <xdr:rowOff>160020</xdr:rowOff>
    </xdr:to>
    <xdr:sp macro="" textlink="">
      <xdr:nvSpPr>
        <xdr:cNvPr id="42" name="TextBox 41">
          <a:extLst>
            <a:ext uri="{FF2B5EF4-FFF2-40B4-BE49-F238E27FC236}">
              <a16:creationId xmlns:a16="http://schemas.microsoft.com/office/drawing/2014/main" id="{36407B28-7BAC-4780-92EA-CF92E0737236}"/>
            </a:ext>
          </a:extLst>
        </xdr:cNvPr>
        <xdr:cNvSpPr txBox="1"/>
      </xdr:nvSpPr>
      <xdr:spPr>
        <a:xfrm>
          <a:off x="83820" y="4145280"/>
          <a:ext cx="224028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i="1">
              <a:solidFill>
                <a:schemeClr val="accent1">
                  <a:lumMod val="50000"/>
                </a:schemeClr>
              </a:solidFill>
              <a:latin typeface="Georgia" panose="02040502050405020303" pitchFamily="18" charset="0"/>
            </a:rPr>
            <a:t>Discount</a:t>
          </a:r>
          <a:r>
            <a:rPr lang="en-US" sz="1000" b="1" i="1" baseline="0">
              <a:solidFill>
                <a:schemeClr val="accent1">
                  <a:lumMod val="50000"/>
                </a:schemeClr>
              </a:solidFill>
              <a:latin typeface="Georgia" panose="02040502050405020303" pitchFamily="18" charset="0"/>
            </a:rPr>
            <a:t> By Profit</a:t>
          </a:r>
          <a:endParaRPr lang="en-US" sz="1000" b="1" i="1">
            <a:solidFill>
              <a:schemeClr val="accent1">
                <a:lumMod val="50000"/>
              </a:schemeClr>
            </a:solidFill>
            <a:latin typeface="Georgia" panose="02040502050405020303" pitchFamily="18" charset="0"/>
          </a:endParaRPr>
        </a:p>
      </xdr:txBody>
    </xdr:sp>
    <xdr:clientData/>
  </xdr:twoCellAnchor>
  <xdr:twoCellAnchor>
    <xdr:from>
      <xdr:col>4</xdr:col>
      <xdr:colOff>91440</xdr:colOff>
      <xdr:row>4</xdr:row>
      <xdr:rowOff>99060</xdr:rowOff>
    </xdr:from>
    <xdr:to>
      <xdr:col>6</xdr:col>
      <xdr:colOff>365760</xdr:colOff>
      <xdr:row>5</xdr:row>
      <xdr:rowOff>175260</xdr:rowOff>
    </xdr:to>
    <xdr:sp macro="" textlink="">
      <xdr:nvSpPr>
        <xdr:cNvPr id="43" name="TextBox 42">
          <a:extLst>
            <a:ext uri="{FF2B5EF4-FFF2-40B4-BE49-F238E27FC236}">
              <a16:creationId xmlns:a16="http://schemas.microsoft.com/office/drawing/2014/main" id="{B93579DF-D6EC-4FE4-8764-1EAE2273DD38}"/>
            </a:ext>
          </a:extLst>
        </xdr:cNvPr>
        <xdr:cNvSpPr txBox="1"/>
      </xdr:nvSpPr>
      <xdr:spPr>
        <a:xfrm>
          <a:off x="2529840" y="830580"/>
          <a:ext cx="149352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0" i="0">
              <a:solidFill>
                <a:schemeClr val="accent1">
                  <a:lumMod val="50000"/>
                </a:schemeClr>
              </a:solidFill>
              <a:latin typeface="Georgia" panose="02040502050405020303" pitchFamily="18" charset="0"/>
            </a:rPr>
            <a:t>Quantity</a:t>
          </a:r>
          <a:r>
            <a:rPr lang="en-US" sz="1200" b="0" i="0" baseline="0">
              <a:solidFill>
                <a:schemeClr val="accent1">
                  <a:lumMod val="50000"/>
                </a:schemeClr>
              </a:solidFill>
              <a:latin typeface="Georgia" panose="02040502050405020303" pitchFamily="18" charset="0"/>
            </a:rPr>
            <a:t> Order</a:t>
          </a:r>
          <a:endParaRPr lang="en-US" sz="1200" b="0" i="0">
            <a:solidFill>
              <a:schemeClr val="accent1">
                <a:lumMod val="50000"/>
              </a:schemeClr>
            </a:solidFill>
            <a:latin typeface="Georgia" panose="02040502050405020303" pitchFamily="18" charset="0"/>
          </a:endParaRPr>
        </a:p>
      </xdr:txBody>
    </xdr:sp>
    <xdr:clientData/>
  </xdr:twoCellAnchor>
  <xdr:twoCellAnchor>
    <xdr:from>
      <xdr:col>8</xdr:col>
      <xdr:colOff>99060</xdr:colOff>
      <xdr:row>4</xdr:row>
      <xdr:rowOff>160020</xdr:rowOff>
    </xdr:from>
    <xdr:to>
      <xdr:col>10</xdr:col>
      <xdr:colOff>373380</xdr:colOff>
      <xdr:row>6</xdr:row>
      <xdr:rowOff>53340</xdr:rowOff>
    </xdr:to>
    <xdr:sp macro="" textlink="">
      <xdr:nvSpPr>
        <xdr:cNvPr id="44" name="TextBox 43">
          <a:extLst>
            <a:ext uri="{FF2B5EF4-FFF2-40B4-BE49-F238E27FC236}">
              <a16:creationId xmlns:a16="http://schemas.microsoft.com/office/drawing/2014/main" id="{B0244A9A-E7EA-43F3-8242-5E574BA4C686}"/>
            </a:ext>
          </a:extLst>
        </xdr:cNvPr>
        <xdr:cNvSpPr txBox="1"/>
      </xdr:nvSpPr>
      <xdr:spPr>
        <a:xfrm>
          <a:off x="4975860" y="891540"/>
          <a:ext cx="149352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0" i="0">
              <a:solidFill>
                <a:schemeClr val="accent1">
                  <a:lumMod val="50000"/>
                </a:schemeClr>
              </a:solidFill>
              <a:latin typeface="Georgia" panose="02040502050405020303" pitchFamily="18" charset="0"/>
            </a:rPr>
            <a:t>Profit</a:t>
          </a:r>
          <a:r>
            <a:rPr lang="en-US" sz="1200" b="0" i="0" baseline="0">
              <a:solidFill>
                <a:schemeClr val="accent1">
                  <a:lumMod val="50000"/>
                </a:schemeClr>
              </a:solidFill>
              <a:latin typeface="Georgia" panose="02040502050405020303" pitchFamily="18" charset="0"/>
            </a:rPr>
            <a:t> Margin</a:t>
          </a:r>
          <a:endParaRPr lang="en-US" sz="1200" b="0" i="0">
            <a:solidFill>
              <a:schemeClr val="accent1">
                <a:lumMod val="50000"/>
              </a:schemeClr>
            </a:solidFill>
            <a:latin typeface="Georgia" panose="02040502050405020303" pitchFamily="18" charset="0"/>
          </a:endParaRPr>
        </a:p>
      </xdr:txBody>
    </xdr:sp>
    <xdr:clientData/>
  </xdr:twoCellAnchor>
  <xdr:twoCellAnchor>
    <xdr:from>
      <xdr:col>12</xdr:col>
      <xdr:colOff>7620</xdr:colOff>
      <xdr:row>4</xdr:row>
      <xdr:rowOff>144780</xdr:rowOff>
    </xdr:from>
    <xdr:to>
      <xdr:col>15</xdr:col>
      <xdr:colOff>45720</xdr:colOff>
      <xdr:row>6</xdr:row>
      <xdr:rowOff>38100</xdr:rowOff>
    </xdr:to>
    <xdr:sp macro="" textlink="">
      <xdr:nvSpPr>
        <xdr:cNvPr id="45" name="TextBox 44">
          <a:extLst>
            <a:ext uri="{FF2B5EF4-FFF2-40B4-BE49-F238E27FC236}">
              <a16:creationId xmlns:a16="http://schemas.microsoft.com/office/drawing/2014/main" id="{A4191855-6B67-4A25-914B-6A7BFEE7427D}"/>
            </a:ext>
          </a:extLst>
        </xdr:cNvPr>
        <xdr:cNvSpPr txBox="1"/>
      </xdr:nvSpPr>
      <xdr:spPr>
        <a:xfrm>
          <a:off x="7322820" y="876300"/>
          <a:ext cx="18669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0" i="0">
              <a:solidFill>
                <a:schemeClr val="accent1">
                  <a:lumMod val="50000"/>
                </a:schemeClr>
              </a:solidFill>
              <a:latin typeface="Georgia" panose="02040502050405020303" pitchFamily="18" charset="0"/>
            </a:rPr>
            <a:t>Average</a:t>
          </a:r>
          <a:r>
            <a:rPr lang="en-US" sz="1200" b="0" i="0" baseline="0">
              <a:solidFill>
                <a:schemeClr val="accent1">
                  <a:lumMod val="50000"/>
                </a:schemeClr>
              </a:solidFill>
              <a:latin typeface="Georgia" panose="02040502050405020303" pitchFamily="18" charset="0"/>
            </a:rPr>
            <a:t> Order Value</a:t>
          </a:r>
          <a:endParaRPr lang="en-US" sz="1200" b="0" i="0">
            <a:solidFill>
              <a:schemeClr val="accent1">
                <a:lumMod val="50000"/>
              </a:schemeClr>
            </a:solidFill>
            <a:latin typeface="Georgia" panose="02040502050405020303" pitchFamily="18" charset="0"/>
          </a:endParaRPr>
        </a:p>
      </xdr:txBody>
    </xdr:sp>
    <xdr:clientData/>
  </xdr:twoCellAnchor>
  <xdr:twoCellAnchor>
    <xdr:from>
      <xdr:col>0</xdr:col>
      <xdr:colOff>129540</xdr:colOff>
      <xdr:row>5</xdr:row>
      <xdr:rowOff>160020</xdr:rowOff>
    </xdr:from>
    <xdr:to>
      <xdr:col>4</xdr:col>
      <xdr:colOff>68580</xdr:colOff>
      <xdr:row>11</xdr:row>
      <xdr:rowOff>137160</xdr:rowOff>
    </xdr:to>
    <xdr:sp macro="" textlink="'Sales Trend Report'!B23">
      <xdr:nvSpPr>
        <xdr:cNvPr id="47" name="TextBox 46">
          <a:extLst>
            <a:ext uri="{FF2B5EF4-FFF2-40B4-BE49-F238E27FC236}">
              <a16:creationId xmlns:a16="http://schemas.microsoft.com/office/drawing/2014/main" id="{82E3499B-75FD-4738-B399-EE637B50FE53}"/>
            </a:ext>
          </a:extLst>
        </xdr:cNvPr>
        <xdr:cNvSpPr txBox="1"/>
      </xdr:nvSpPr>
      <xdr:spPr>
        <a:xfrm>
          <a:off x="129540" y="1074420"/>
          <a:ext cx="2377440" cy="1074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D4DA0E87-E0F7-4882-97DF-B7D6AA86691D}" type="TxLink">
            <a:rPr lang="en-US" sz="2400" b="1" i="0" u="none" strike="noStrike">
              <a:solidFill>
                <a:schemeClr val="accent1">
                  <a:lumMod val="50000"/>
                </a:schemeClr>
              </a:solidFill>
              <a:latin typeface="Georgia" panose="02040502050405020303" pitchFamily="18" charset="0"/>
              <a:cs typeface="Calibri"/>
            </a:rPr>
            <a:pPr algn="r"/>
            <a:t> $5,019,265.23 </a:t>
          </a:fld>
          <a:endParaRPr lang="en-US" sz="2400" b="1">
            <a:solidFill>
              <a:schemeClr val="accent1">
                <a:lumMod val="50000"/>
              </a:schemeClr>
            </a:solidFill>
            <a:latin typeface="Georgia" panose="02040502050405020303" pitchFamily="18" charset="0"/>
          </a:endParaRPr>
        </a:p>
      </xdr:txBody>
    </xdr:sp>
    <xdr:clientData/>
  </xdr:twoCellAnchor>
  <xdr:twoCellAnchor editAs="oneCell">
    <xdr:from>
      <xdr:col>19</xdr:col>
      <xdr:colOff>358140</xdr:colOff>
      <xdr:row>1</xdr:row>
      <xdr:rowOff>76201</xdr:rowOff>
    </xdr:from>
    <xdr:to>
      <xdr:col>22</xdr:col>
      <xdr:colOff>327660</xdr:colOff>
      <xdr:row>3</xdr:row>
      <xdr:rowOff>99060</xdr:rowOff>
    </xdr:to>
    <mc:AlternateContent xmlns:mc="http://schemas.openxmlformats.org/markup-compatibility/2006" xmlns:a14="http://schemas.microsoft.com/office/drawing/2010/main">
      <mc:Choice Requires="a14">
        <xdr:graphicFrame macro="">
          <xdr:nvGraphicFramePr>
            <xdr:cNvPr id="48" name="Sales_Channel">
              <a:extLst>
                <a:ext uri="{FF2B5EF4-FFF2-40B4-BE49-F238E27FC236}">
                  <a16:creationId xmlns:a16="http://schemas.microsoft.com/office/drawing/2014/main" id="{F953FF33-71DC-40AD-8AB9-D713C7029CE5}"/>
                </a:ext>
              </a:extLst>
            </xdr:cNvPr>
            <xdr:cNvGraphicFramePr/>
          </xdr:nvGraphicFramePr>
          <xdr:xfrm>
            <a:off x="0" y="0"/>
            <a:ext cx="0" cy="0"/>
          </xdr:xfrm>
          <a:graphic>
            <a:graphicData uri="http://schemas.microsoft.com/office/drawing/2010/slicer">
              <sle:slicer xmlns:sle="http://schemas.microsoft.com/office/drawing/2010/slicer" name="Sales_Channel"/>
            </a:graphicData>
          </a:graphic>
        </xdr:graphicFrame>
      </mc:Choice>
      <mc:Fallback xmlns="">
        <xdr:sp macro="" textlink="">
          <xdr:nvSpPr>
            <xdr:cNvPr id="0" name=""/>
            <xdr:cNvSpPr>
              <a:spLocks noTextEdit="1"/>
            </xdr:cNvSpPr>
          </xdr:nvSpPr>
          <xdr:spPr>
            <a:xfrm>
              <a:off x="11940540" y="259081"/>
              <a:ext cx="1798320" cy="388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556260</xdr:colOff>
      <xdr:row>7</xdr:row>
      <xdr:rowOff>152400</xdr:rowOff>
    </xdr:from>
    <xdr:to>
      <xdr:col>7</xdr:col>
      <xdr:colOff>601980</xdr:colOff>
      <xdr:row>10</xdr:row>
      <xdr:rowOff>129540</xdr:rowOff>
    </xdr:to>
    <xdr:sp macro="" textlink="'Quantity ordered'!B22">
      <xdr:nvSpPr>
        <xdr:cNvPr id="51" name="TextBox 50">
          <a:extLst>
            <a:ext uri="{FF2B5EF4-FFF2-40B4-BE49-F238E27FC236}">
              <a16:creationId xmlns:a16="http://schemas.microsoft.com/office/drawing/2014/main" id="{D12993B2-5A46-4941-81D8-0948C988117A}"/>
            </a:ext>
          </a:extLst>
        </xdr:cNvPr>
        <xdr:cNvSpPr txBox="1"/>
      </xdr:nvSpPr>
      <xdr:spPr>
        <a:xfrm>
          <a:off x="2994660" y="1432560"/>
          <a:ext cx="1874520" cy="525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31AC9B8D-9A05-42E2-B8B3-39AE0297B66D}" type="TxLink">
            <a:rPr lang="en-US" sz="2400" b="1" i="0" u="none" strike="noStrike">
              <a:solidFill>
                <a:schemeClr val="accent1">
                  <a:lumMod val="50000"/>
                </a:schemeClr>
              </a:solidFill>
              <a:latin typeface="Georgia" panose="02040502050405020303" pitchFamily="18" charset="0"/>
              <a:cs typeface="Calibri"/>
            </a:rPr>
            <a:pPr algn="r"/>
            <a:t>25355</a:t>
          </a:fld>
          <a:endParaRPr lang="en-US" sz="4800" b="1">
            <a:solidFill>
              <a:schemeClr val="accent1">
                <a:lumMod val="50000"/>
              </a:schemeClr>
            </a:solidFill>
            <a:latin typeface="Georgia" panose="02040502050405020303" pitchFamily="18" charset="0"/>
          </a:endParaRPr>
        </a:p>
      </xdr:txBody>
    </xdr:sp>
    <xdr:clientData/>
  </xdr:twoCellAnchor>
  <xdr:twoCellAnchor>
    <xdr:from>
      <xdr:col>12</xdr:col>
      <xdr:colOff>144780</xdr:colOff>
      <xdr:row>7</xdr:row>
      <xdr:rowOff>175260</xdr:rowOff>
    </xdr:from>
    <xdr:to>
      <xdr:col>16</xdr:col>
      <xdr:colOff>7620</xdr:colOff>
      <xdr:row>10</xdr:row>
      <xdr:rowOff>152400</xdr:rowOff>
    </xdr:to>
    <xdr:sp macro="" textlink="AverageOrderValue!B7">
      <xdr:nvSpPr>
        <xdr:cNvPr id="52" name="TextBox 51">
          <a:extLst>
            <a:ext uri="{FF2B5EF4-FFF2-40B4-BE49-F238E27FC236}">
              <a16:creationId xmlns:a16="http://schemas.microsoft.com/office/drawing/2014/main" id="{884ABC37-7C54-4E2E-BB40-9E9B2B706109}"/>
            </a:ext>
          </a:extLst>
        </xdr:cNvPr>
        <xdr:cNvSpPr txBox="1"/>
      </xdr:nvSpPr>
      <xdr:spPr>
        <a:xfrm>
          <a:off x="7459980" y="1455420"/>
          <a:ext cx="2301240" cy="525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EE854190-6C85-41E9-A581-378689A56DDC}" type="TxLink">
            <a:rPr lang="en-US" sz="2400" b="1" i="0" u="none" strike="noStrike">
              <a:solidFill>
                <a:schemeClr val="accent1">
                  <a:lumMod val="50000"/>
                </a:schemeClr>
              </a:solidFill>
              <a:latin typeface="Georgia" panose="02040502050405020303" pitchFamily="18" charset="0"/>
              <a:cs typeface="Calibri"/>
            </a:rPr>
            <a:pPr algn="r"/>
            <a:t> $442,828.13 </a:t>
          </a:fld>
          <a:endParaRPr lang="en-US" sz="8800" b="1">
            <a:solidFill>
              <a:schemeClr val="accent1">
                <a:lumMod val="50000"/>
              </a:schemeClr>
            </a:solidFill>
            <a:latin typeface="Georgia" panose="02040502050405020303" pitchFamily="18" charset="0"/>
          </a:endParaRPr>
        </a:p>
      </xdr:txBody>
    </xdr:sp>
    <xdr:clientData/>
  </xdr:twoCellAnchor>
  <xdr:twoCellAnchor>
    <xdr:from>
      <xdr:col>8</xdr:col>
      <xdr:colOff>426720</xdr:colOff>
      <xdr:row>8</xdr:row>
      <xdr:rowOff>30480</xdr:rowOff>
    </xdr:from>
    <xdr:to>
      <xdr:col>11</xdr:col>
      <xdr:colOff>586740</xdr:colOff>
      <xdr:row>10</xdr:row>
      <xdr:rowOff>167640</xdr:rowOff>
    </xdr:to>
    <xdr:sp macro="" textlink="'Profit margin'!E11">
      <xdr:nvSpPr>
        <xdr:cNvPr id="53" name="TextBox 52">
          <a:extLst>
            <a:ext uri="{FF2B5EF4-FFF2-40B4-BE49-F238E27FC236}">
              <a16:creationId xmlns:a16="http://schemas.microsoft.com/office/drawing/2014/main" id="{9818EFEE-0B2E-4C7C-98A3-8D86A8330609}"/>
            </a:ext>
          </a:extLst>
        </xdr:cNvPr>
        <xdr:cNvSpPr txBox="1"/>
      </xdr:nvSpPr>
      <xdr:spPr>
        <a:xfrm>
          <a:off x="5303520" y="1493520"/>
          <a:ext cx="1988820"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79485F06-4729-4315-86F1-A9A82B3D13CA}" type="TxLink">
            <a:rPr lang="en-US" sz="2400" b="1" i="0" u="none" strike="noStrike">
              <a:solidFill>
                <a:schemeClr val="accent1">
                  <a:lumMod val="50000"/>
                </a:schemeClr>
              </a:solidFill>
              <a:latin typeface="Georgia" panose="02040502050405020303" pitchFamily="18" charset="0"/>
              <a:cs typeface="Calibri"/>
            </a:rPr>
            <a:pPr algn="r"/>
            <a:t>-83%</a:t>
          </a:fld>
          <a:endParaRPr lang="en-US" sz="19900" b="1">
            <a:solidFill>
              <a:schemeClr val="accent1">
                <a:lumMod val="50000"/>
              </a:schemeClr>
            </a:solidFill>
            <a:latin typeface="Georgia" panose="02040502050405020303" pitchFamily="18" charset="0"/>
          </a:endParaRPr>
        </a:p>
      </xdr:txBody>
    </xdr:sp>
    <xdr:clientData/>
  </xdr:twoCellAnchor>
  <xdr:twoCellAnchor editAs="oneCell">
    <xdr:from>
      <xdr:col>17</xdr:col>
      <xdr:colOff>491746</xdr:colOff>
      <xdr:row>0</xdr:row>
      <xdr:rowOff>160021</xdr:rowOff>
    </xdr:from>
    <xdr:to>
      <xdr:col>18</xdr:col>
      <xdr:colOff>366962</xdr:colOff>
      <xdr:row>3</xdr:row>
      <xdr:rowOff>68581</xdr:rowOff>
    </xdr:to>
    <xdr:pic>
      <xdr:nvPicPr>
        <xdr:cNvPr id="56" name="Picture 55">
          <a:hlinkClick xmlns:r="http://schemas.openxmlformats.org/officeDocument/2006/relationships" r:id="rId8"/>
          <a:extLst>
            <a:ext uri="{FF2B5EF4-FFF2-40B4-BE49-F238E27FC236}">
              <a16:creationId xmlns:a16="http://schemas.microsoft.com/office/drawing/2014/main" id="{86C2093B-9A94-4E0C-9BD8-C992521D7FEC}"/>
            </a:ext>
          </a:extLst>
        </xdr:cNvPr>
        <xdr:cNvPicPr>
          <a:picLocks noChangeAspect="1"/>
        </xdr:cNvPicPr>
      </xdr:nvPicPr>
      <xdr:blipFill>
        <a:blip xmlns:r="http://schemas.openxmlformats.org/officeDocument/2006/relationships" r:embed="rId9" cstate="print">
          <a:duotone>
            <a:schemeClr val="accent1">
              <a:shade val="45000"/>
              <a:satMod val="135000"/>
            </a:schemeClr>
            <a:prstClr val="white"/>
          </a:duotone>
          <a:alphaModFix amt="70000"/>
          <a:extLst>
            <a:ext uri="{BEBA8EAE-BF5A-486C-A8C5-ECC9F3942E4B}">
              <a14:imgProps xmlns:a14="http://schemas.microsoft.com/office/drawing/2010/main">
                <a14:imgLayer r:embed="rId10">
                  <a14:imgEffect>
                    <a14:sharpenSoften amount="50000"/>
                  </a14:imgEffect>
                </a14:imgLayer>
              </a14:imgProps>
            </a:ext>
            <a:ext uri="{28A0092B-C50C-407E-A947-70E740481C1C}">
              <a14:useLocalDpi xmlns:a14="http://schemas.microsoft.com/office/drawing/2010/main" val="0"/>
            </a:ext>
          </a:extLst>
        </a:blip>
        <a:stretch>
          <a:fillRect/>
        </a:stretch>
      </xdr:blipFill>
      <xdr:spPr>
        <a:xfrm>
          <a:off x="10854946" y="160021"/>
          <a:ext cx="484816" cy="457200"/>
        </a:xfrm>
        <a:prstGeom prst="rect">
          <a:avLst/>
        </a:prstGeom>
        <a:ln>
          <a:noFill/>
        </a:ln>
      </xdr:spPr>
    </xdr:pic>
    <xdr:clientData/>
  </xdr:twoCellAnchor>
  <xdr:twoCellAnchor editAs="oneCell">
    <xdr:from>
      <xdr:col>18</xdr:col>
      <xdr:colOff>439560</xdr:colOff>
      <xdr:row>0</xdr:row>
      <xdr:rowOff>165240</xdr:rowOff>
    </xdr:from>
    <xdr:to>
      <xdr:col>19</xdr:col>
      <xdr:colOff>226425</xdr:colOff>
      <xdr:row>3</xdr:row>
      <xdr:rowOff>73800</xdr:rowOff>
    </xdr:to>
    <xdr:pic>
      <xdr:nvPicPr>
        <xdr:cNvPr id="58" name="Picture 57">
          <a:extLst>
            <a:ext uri="{FF2B5EF4-FFF2-40B4-BE49-F238E27FC236}">
              <a16:creationId xmlns:a16="http://schemas.microsoft.com/office/drawing/2014/main" id="{DDFF42BE-94D8-4F35-854E-70D867A000D5}"/>
            </a:ext>
          </a:extLst>
        </xdr:cNvPr>
        <xdr:cNvPicPr>
          <a:picLocks noChangeAspect="1"/>
        </xdr:cNvPicPr>
      </xdr:nvPicPr>
      <xdr:blipFill>
        <a:blip xmlns:r="http://schemas.openxmlformats.org/officeDocument/2006/relationships" r:embed="rId11" cstate="print">
          <a:duotone>
            <a:schemeClr val="accent1">
              <a:shade val="45000"/>
              <a:satMod val="135000"/>
            </a:schemeClr>
            <a:prstClr val="white"/>
          </a:duotone>
          <a:alphaModFix amt="70000"/>
          <a:extLst>
            <a:ext uri="{BEBA8EAE-BF5A-486C-A8C5-ECC9F3942E4B}">
              <a14:imgProps xmlns:a14="http://schemas.microsoft.com/office/drawing/2010/main">
                <a14:imgLayer r:embed="rId12">
                  <a14:imgEffect>
                    <a14:sharpenSoften amount="50000"/>
                  </a14:imgEffect>
                </a14:imgLayer>
              </a14:imgProps>
            </a:ext>
            <a:ext uri="{28A0092B-C50C-407E-A947-70E740481C1C}">
              <a14:useLocalDpi xmlns:a14="http://schemas.microsoft.com/office/drawing/2010/main" val="0"/>
            </a:ext>
          </a:extLst>
        </a:blip>
        <a:stretch>
          <a:fillRect/>
        </a:stretch>
      </xdr:blipFill>
      <xdr:spPr>
        <a:xfrm>
          <a:off x="11412360" y="165240"/>
          <a:ext cx="396465" cy="457200"/>
        </a:xfrm>
        <a:prstGeom prst="rect">
          <a:avLst/>
        </a:prstGeom>
        <a:ln>
          <a:noFill/>
        </a:ln>
      </xdr:spPr>
    </xdr:pic>
    <xdr:clientData/>
  </xdr:twoCellAnchor>
  <xdr:twoCellAnchor editAs="oneCell">
    <xdr:from>
      <xdr:col>16</xdr:col>
      <xdr:colOff>528601</xdr:colOff>
      <xdr:row>0</xdr:row>
      <xdr:rowOff>162840</xdr:rowOff>
    </xdr:from>
    <xdr:to>
      <xdr:col>17</xdr:col>
      <xdr:colOff>373004</xdr:colOff>
      <xdr:row>3</xdr:row>
      <xdr:rowOff>71400</xdr:rowOff>
    </xdr:to>
    <xdr:pic>
      <xdr:nvPicPr>
        <xdr:cNvPr id="60" name="Picture 59">
          <a:hlinkClick xmlns:r="http://schemas.openxmlformats.org/officeDocument/2006/relationships" r:id="rId13"/>
          <a:extLst>
            <a:ext uri="{FF2B5EF4-FFF2-40B4-BE49-F238E27FC236}">
              <a16:creationId xmlns:a16="http://schemas.microsoft.com/office/drawing/2014/main" id="{6EFA292B-ADA0-4BCA-80F5-E3B9501BB16B}"/>
            </a:ext>
          </a:extLst>
        </xdr:cNvPr>
        <xdr:cNvPicPr>
          <a:picLocks noChangeAspect="1"/>
        </xdr:cNvPicPr>
      </xdr:nvPicPr>
      <xdr:blipFill>
        <a:blip xmlns:r="http://schemas.openxmlformats.org/officeDocument/2006/relationships" r:embed="rId14" cstate="print">
          <a:duotone>
            <a:schemeClr val="accent1">
              <a:shade val="45000"/>
              <a:satMod val="135000"/>
            </a:schemeClr>
            <a:prstClr val="white"/>
          </a:duotone>
          <a:alphaModFix amt="50000"/>
          <a:extLst>
            <a:ext uri="{BEBA8EAE-BF5A-486C-A8C5-ECC9F3942E4B}">
              <a14:imgProps xmlns:a14="http://schemas.microsoft.com/office/drawing/2010/main">
                <a14:imgLayer r:embed="rId15">
                  <a14:imgEffect>
                    <a14:sharpenSoften amount="50000"/>
                  </a14:imgEffect>
                </a14:imgLayer>
              </a14:imgProps>
            </a:ext>
            <a:ext uri="{28A0092B-C50C-407E-A947-70E740481C1C}">
              <a14:useLocalDpi xmlns:a14="http://schemas.microsoft.com/office/drawing/2010/main" val="0"/>
            </a:ext>
          </a:extLst>
        </a:blip>
        <a:stretch>
          <a:fillRect/>
        </a:stretch>
      </xdr:blipFill>
      <xdr:spPr>
        <a:xfrm>
          <a:off x="10282201" y="162840"/>
          <a:ext cx="454003" cy="457200"/>
        </a:xfrm>
        <a:prstGeom prst="rect">
          <a:avLst/>
        </a:prstGeom>
        <a:ln>
          <a:noFill/>
        </a:ln>
      </xdr:spPr>
    </xdr:pic>
    <xdr:clientData/>
  </xdr:twoCellAnchor>
  <xdr:twoCellAnchor editAs="oneCell">
    <xdr:from>
      <xdr:col>15</xdr:col>
      <xdr:colOff>84240</xdr:colOff>
      <xdr:row>4</xdr:row>
      <xdr:rowOff>175680</xdr:rowOff>
    </xdr:from>
    <xdr:to>
      <xdr:col>15</xdr:col>
      <xdr:colOff>601598</xdr:colOff>
      <xdr:row>7</xdr:row>
      <xdr:rowOff>84240</xdr:rowOff>
    </xdr:to>
    <xdr:pic>
      <xdr:nvPicPr>
        <xdr:cNvPr id="62" name="Picture 61">
          <a:extLst>
            <a:ext uri="{FF2B5EF4-FFF2-40B4-BE49-F238E27FC236}">
              <a16:creationId xmlns:a16="http://schemas.microsoft.com/office/drawing/2014/main" id="{744A73A3-090D-4FF3-ABF0-B45A6198F7AD}"/>
            </a:ext>
          </a:extLst>
        </xdr:cNvPr>
        <xdr:cNvPicPr>
          <a:picLocks noChangeAspect="1"/>
        </xdr:cNvPicPr>
      </xdr:nvPicPr>
      <xdr:blipFill>
        <a:blip xmlns:r="http://schemas.openxmlformats.org/officeDocument/2006/relationships" r:embed="rId16"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9228240" y="907200"/>
          <a:ext cx="517358" cy="457200"/>
        </a:xfrm>
        <a:prstGeom prst="rect">
          <a:avLst/>
        </a:prstGeom>
        <a:ln>
          <a:noFill/>
        </a:ln>
      </xdr:spPr>
    </xdr:pic>
    <xdr:clientData/>
  </xdr:twoCellAnchor>
  <xdr:twoCellAnchor editAs="oneCell">
    <xdr:from>
      <xdr:col>11</xdr:col>
      <xdr:colOff>127561</xdr:colOff>
      <xdr:row>4</xdr:row>
      <xdr:rowOff>121920</xdr:rowOff>
    </xdr:from>
    <xdr:to>
      <xdr:col>11</xdr:col>
      <xdr:colOff>591411</xdr:colOff>
      <xdr:row>7</xdr:row>
      <xdr:rowOff>30480</xdr:rowOff>
    </xdr:to>
    <xdr:pic>
      <xdr:nvPicPr>
        <xdr:cNvPr id="64" name="Picture 63">
          <a:extLst>
            <a:ext uri="{FF2B5EF4-FFF2-40B4-BE49-F238E27FC236}">
              <a16:creationId xmlns:a16="http://schemas.microsoft.com/office/drawing/2014/main" id="{B53A331F-0D28-42A8-9FB3-CD6C65C3BDCA}"/>
            </a:ext>
          </a:extLst>
        </xdr:cNvPr>
        <xdr:cNvPicPr>
          <a:picLocks noChangeAspect="1"/>
        </xdr:cNvPicPr>
      </xdr:nvPicPr>
      <xdr:blipFill>
        <a:blip xmlns:r="http://schemas.openxmlformats.org/officeDocument/2006/relationships" r:embed="rId17"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6833161" y="853440"/>
          <a:ext cx="463850" cy="457200"/>
        </a:xfrm>
        <a:prstGeom prst="rect">
          <a:avLst/>
        </a:prstGeom>
        <a:ln>
          <a:noFill/>
        </a:ln>
      </xdr:spPr>
    </xdr:pic>
    <xdr:clientData/>
  </xdr:twoCellAnchor>
  <xdr:twoCellAnchor editAs="oneCell">
    <xdr:from>
      <xdr:col>7</xdr:col>
      <xdr:colOff>175261</xdr:colOff>
      <xdr:row>4</xdr:row>
      <xdr:rowOff>152400</xdr:rowOff>
    </xdr:from>
    <xdr:to>
      <xdr:col>8</xdr:col>
      <xdr:colOff>13680</xdr:colOff>
      <xdr:row>7</xdr:row>
      <xdr:rowOff>60960</xdr:rowOff>
    </xdr:to>
    <xdr:pic>
      <xdr:nvPicPr>
        <xdr:cNvPr id="66" name="Picture 65">
          <a:extLst>
            <a:ext uri="{FF2B5EF4-FFF2-40B4-BE49-F238E27FC236}">
              <a16:creationId xmlns:a16="http://schemas.microsoft.com/office/drawing/2014/main" id="{9E6B9427-BB75-4EBA-B87D-B23E7D42BF74}"/>
            </a:ext>
          </a:extLst>
        </xdr:cNvPr>
        <xdr:cNvPicPr>
          <a:picLocks noChangeAspect="1"/>
        </xdr:cNvPicPr>
      </xdr:nvPicPr>
      <xdr:blipFill>
        <a:blip xmlns:r="http://schemas.openxmlformats.org/officeDocument/2006/relationships" r:embed="rId18" cstate="print">
          <a:duotone>
            <a:schemeClr val="accent1">
              <a:shade val="45000"/>
              <a:satMod val="135000"/>
            </a:schemeClr>
            <a:prstClr val="white"/>
          </a:duotone>
          <a:alphaModFix amt="50000"/>
          <a:extLst>
            <a:ext uri="{28A0092B-C50C-407E-A947-70E740481C1C}">
              <a14:useLocalDpi xmlns:a14="http://schemas.microsoft.com/office/drawing/2010/main" val="0"/>
            </a:ext>
          </a:extLst>
        </a:blip>
        <a:stretch>
          <a:fillRect/>
        </a:stretch>
      </xdr:blipFill>
      <xdr:spPr>
        <a:xfrm>
          <a:off x="4442461" y="883920"/>
          <a:ext cx="448019" cy="457200"/>
        </a:xfrm>
        <a:prstGeom prst="rect">
          <a:avLst/>
        </a:prstGeom>
        <a:ln>
          <a:noFill/>
        </a:ln>
      </xdr:spPr>
    </xdr:pic>
    <xdr:clientData/>
  </xdr:twoCellAnchor>
  <xdr:twoCellAnchor editAs="oneCell">
    <xdr:from>
      <xdr:col>3</xdr:col>
      <xdr:colOff>152401</xdr:colOff>
      <xdr:row>4</xdr:row>
      <xdr:rowOff>139980</xdr:rowOff>
    </xdr:from>
    <xdr:to>
      <xdr:col>4</xdr:col>
      <xdr:colOff>3717</xdr:colOff>
      <xdr:row>7</xdr:row>
      <xdr:rowOff>32860</xdr:rowOff>
    </xdr:to>
    <xdr:pic>
      <xdr:nvPicPr>
        <xdr:cNvPr id="70" name="Picture 69">
          <a:extLst>
            <a:ext uri="{FF2B5EF4-FFF2-40B4-BE49-F238E27FC236}">
              <a16:creationId xmlns:a16="http://schemas.microsoft.com/office/drawing/2014/main" id="{A4255737-87EA-4D14-9B55-E8A10EDE93B8}"/>
            </a:ext>
          </a:extLst>
        </xdr:cNvPr>
        <xdr:cNvPicPr>
          <a:picLocks noChangeAspect="1"/>
        </xdr:cNvPicPr>
      </xdr:nvPicPr>
      <xdr:blipFill>
        <a:blip xmlns:r="http://schemas.openxmlformats.org/officeDocument/2006/relationships" r:embed="rId19"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1981201" y="871500"/>
          <a:ext cx="460916" cy="441520"/>
        </a:xfrm>
        <a:prstGeom prst="rect">
          <a:avLst/>
        </a:prstGeom>
        <a:ln>
          <a:noFill/>
        </a:ln>
      </xdr:spPr>
    </xdr:pic>
    <xdr:clientData/>
  </xdr:twoCellAnchor>
  <xdr:twoCellAnchor>
    <xdr:from>
      <xdr:col>21</xdr:col>
      <xdr:colOff>320040</xdr:colOff>
      <xdr:row>34</xdr:row>
      <xdr:rowOff>137160</xdr:rowOff>
    </xdr:from>
    <xdr:to>
      <xdr:col>23</xdr:col>
      <xdr:colOff>99060</xdr:colOff>
      <xdr:row>35</xdr:row>
      <xdr:rowOff>160020</xdr:rowOff>
    </xdr:to>
    <xdr:sp macro="" textlink="">
      <xdr:nvSpPr>
        <xdr:cNvPr id="71" name="TextBox 70">
          <a:extLst>
            <a:ext uri="{FF2B5EF4-FFF2-40B4-BE49-F238E27FC236}">
              <a16:creationId xmlns:a16="http://schemas.microsoft.com/office/drawing/2014/main" id="{7A90ECEE-E3E2-454B-8379-AF3257F6AE44}"/>
            </a:ext>
          </a:extLst>
        </xdr:cNvPr>
        <xdr:cNvSpPr txBox="1"/>
      </xdr:nvSpPr>
      <xdr:spPr>
        <a:xfrm>
          <a:off x="13121640" y="6355080"/>
          <a:ext cx="99822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0" i="0">
              <a:solidFill>
                <a:schemeClr val="accent1">
                  <a:lumMod val="60000"/>
                  <a:lumOff val="40000"/>
                </a:schemeClr>
              </a:solidFill>
              <a:latin typeface="+mn-lt"/>
            </a:rPr>
            <a:t>David Ojo</a:t>
          </a:r>
        </a:p>
      </xdr:txBody>
    </xdr:sp>
    <xdr:clientData/>
  </xdr:twoCellAnchor>
  <xdr:twoCellAnchor editAs="oneCell">
    <xdr:from>
      <xdr:col>0</xdr:col>
      <xdr:colOff>114302</xdr:colOff>
      <xdr:row>0</xdr:row>
      <xdr:rowOff>164921</xdr:rowOff>
    </xdr:from>
    <xdr:to>
      <xdr:col>0</xdr:col>
      <xdr:colOff>541023</xdr:colOff>
      <xdr:row>3</xdr:row>
      <xdr:rowOff>55512</xdr:rowOff>
    </xdr:to>
    <xdr:pic>
      <xdr:nvPicPr>
        <xdr:cNvPr id="5" name="Picture 4">
          <a:extLst>
            <a:ext uri="{FF2B5EF4-FFF2-40B4-BE49-F238E27FC236}">
              <a16:creationId xmlns:a16="http://schemas.microsoft.com/office/drawing/2014/main" id="{809E0211-AFB7-4C9B-AF10-CEAFAFFAD8CA}"/>
            </a:ext>
          </a:extLst>
        </xdr:cNvPr>
        <xdr:cNvPicPr>
          <a:picLocks noChangeAspect="1"/>
        </xdr:cNvPicPr>
      </xdr:nvPicPr>
      <xdr:blipFill>
        <a:blip xmlns:r="http://schemas.openxmlformats.org/officeDocument/2006/relationships" r:embed="rId20" cstate="print">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rot="16200000">
          <a:off x="108047" y="171176"/>
          <a:ext cx="439231" cy="42672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60960</xdr:colOff>
      <xdr:row>0</xdr:row>
      <xdr:rowOff>68580</xdr:rowOff>
    </xdr:from>
    <xdr:to>
      <xdr:col>10</xdr:col>
      <xdr:colOff>358140</xdr:colOff>
      <xdr:row>35</xdr:row>
      <xdr:rowOff>53340</xdr:rowOff>
    </xdr:to>
    <xdr:sp macro="" textlink="">
      <xdr:nvSpPr>
        <xdr:cNvPr id="2" name="Rectangle: Rounded Corners 1">
          <a:extLst>
            <a:ext uri="{FF2B5EF4-FFF2-40B4-BE49-F238E27FC236}">
              <a16:creationId xmlns:a16="http://schemas.microsoft.com/office/drawing/2014/main" id="{DC3F179E-2CB5-45F7-B19C-93294D7EAFD1}"/>
            </a:ext>
          </a:extLst>
        </xdr:cNvPr>
        <xdr:cNvSpPr/>
      </xdr:nvSpPr>
      <xdr:spPr>
        <a:xfrm>
          <a:off x="60960" y="68580"/>
          <a:ext cx="6393180" cy="6385560"/>
        </a:xfrm>
        <a:prstGeom prst="roundRect">
          <a:avLst>
            <a:gd name="adj" fmla="val 4275"/>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rgbClr val="FFFFFF"/>
              </a:solidFill>
              <a:effectLst/>
              <a:uLnTx/>
              <a:uFillTx/>
              <a:latin typeface="Arial" panose="020B0604020202020204" pitchFamily="34" charset="0"/>
              <a:ea typeface="+mn-ea"/>
              <a:cs typeface="Arial" panose="020B0604020202020204" pitchFamily="34" charset="0"/>
            </a:rPr>
            <a:t>OBSERVATION</a:t>
          </a:r>
        </a:p>
        <a:p>
          <a:pPr marL="0" marR="0">
            <a:lnSpc>
              <a:spcPct val="115000"/>
            </a:lnSpc>
            <a:spcBef>
              <a:spcPts val="0"/>
            </a:spcBef>
            <a:spcAft>
              <a:spcPts val="800"/>
            </a:spcAft>
            <a:tabLst>
              <a:tab pos="4064000" algn="l"/>
            </a:tabLst>
          </a:pPr>
          <a:endParaRPr lang="en-US" sz="1100" kern="100">
            <a:effectLst/>
            <a:latin typeface="Arial" panose="020B0604020202020204" pitchFamily="34" charset="0"/>
            <a:ea typeface="Calibri" panose="020F0502020204030204" pitchFamily="34" charset="0"/>
            <a:cs typeface="Arial" panose="020B0604020202020204" pitchFamily="34" charset="0"/>
          </a:endParaRPr>
        </a:p>
        <a:p>
          <a:pPr marL="0" marR="0">
            <a:lnSpc>
              <a:spcPct val="115000"/>
            </a:lnSpc>
            <a:spcBef>
              <a:spcPts val="0"/>
            </a:spcBef>
            <a:spcAft>
              <a:spcPts val="800"/>
            </a:spcAft>
            <a:tabLst>
              <a:tab pos="4064000" algn="l"/>
            </a:tabLst>
          </a:pPr>
          <a:r>
            <a:rPr lang="en-US" sz="1100" kern="100">
              <a:effectLst/>
              <a:latin typeface="Arial" panose="020B0604020202020204" pitchFamily="34" charset="0"/>
              <a:ea typeface="Calibri" panose="020F0502020204030204" pitchFamily="34" charset="0"/>
              <a:cs typeface="Arial" panose="020B0604020202020204" pitchFamily="34" charset="0"/>
            </a:rPr>
            <a:t>1. The impressive top-line performance of $2.46 million in sales and a quantity order of 12,602, it is entirely undermined by a devastating -88% profit margin as the company is effectively paying customers to take their products.</a:t>
          </a:r>
        </a:p>
        <a:p>
          <a:pPr marL="0" marR="0">
            <a:lnSpc>
              <a:spcPct val="115000"/>
            </a:lnSpc>
            <a:spcBef>
              <a:spcPts val="0"/>
            </a:spcBef>
            <a:spcAft>
              <a:spcPts val="800"/>
            </a:spcAft>
            <a:tabLst>
              <a:tab pos="4064000" algn="l"/>
            </a:tabLst>
          </a:pPr>
          <a:r>
            <a:rPr lang="en-US" sz="1100" kern="100">
              <a:effectLst/>
              <a:latin typeface="Arial" panose="020B0604020202020204" pitchFamily="34" charset="0"/>
              <a:ea typeface="Calibri" panose="020F0502020204030204" pitchFamily="34" charset="0"/>
              <a:cs typeface="Arial" panose="020B0604020202020204" pitchFamily="34" charset="0"/>
            </a:rPr>
            <a:t>2. The scatter plot showed that discount over 12% pushes transactions into a loss, and deeper discounts lead to massive negative profits. </a:t>
          </a:r>
        </a:p>
        <a:p>
          <a:pPr marL="0" marR="0">
            <a:lnSpc>
              <a:spcPct val="115000"/>
            </a:lnSpc>
            <a:spcBef>
              <a:spcPts val="0"/>
            </a:spcBef>
            <a:spcAft>
              <a:spcPts val="800"/>
            </a:spcAft>
            <a:tabLst>
              <a:tab pos="4064000" algn="l"/>
            </a:tabLst>
          </a:pPr>
          <a:r>
            <a:rPr lang="en-US" sz="1100" kern="100">
              <a:effectLst/>
              <a:latin typeface="Arial" panose="020B0604020202020204" pitchFamily="34" charset="0"/>
              <a:ea typeface="Calibri" panose="020F0502020204030204" pitchFamily="34" charset="0"/>
              <a:cs typeface="Arial" panose="020B0604020202020204" pitchFamily="34" charset="0"/>
            </a:rPr>
            <a:t>3. The Retail Sales channel is the primary revenue driver, accounting for over $2.56 million, which is more than the Online Sales channel's $2.45 million.</a:t>
          </a:r>
        </a:p>
        <a:p>
          <a:pPr marL="0" marR="0">
            <a:lnSpc>
              <a:spcPct val="115000"/>
            </a:lnSpc>
            <a:spcBef>
              <a:spcPts val="0"/>
            </a:spcBef>
            <a:spcAft>
              <a:spcPts val="800"/>
            </a:spcAft>
            <a:tabLst>
              <a:tab pos="4064000" algn="l"/>
            </a:tabLst>
          </a:pPr>
          <a:r>
            <a:rPr lang="en-US" sz="1100" kern="100">
              <a:effectLst/>
              <a:latin typeface="Arial" panose="020B0604020202020204" pitchFamily="34" charset="0"/>
              <a:ea typeface="Calibri" panose="020F0502020204030204" pitchFamily="34" charset="0"/>
              <a:cs typeface="Arial" panose="020B0604020202020204" pitchFamily="34" charset="0"/>
            </a:rPr>
            <a:t>4. David is the top-performing sales representative, while the North region is the clear revenue leader. However, there is a substantial gap between David and the other sales reps, and the South and East regions are consistently underperforming compared to the North.</a:t>
          </a:r>
        </a:p>
        <a:p>
          <a:pPr marL="0" marR="0">
            <a:lnSpc>
              <a:spcPct val="115000"/>
            </a:lnSpc>
            <a:spcBef>
              <a:spcPts val="0"/>
            </a:spcBef>
            <a:spcAft>
              <a:spcPts val="800"/>
            </a:spcAft>
            <a:tabLst>
              <a:tab pos="4064000" algn="l"/>
            </a:tabLst>
          </a:pPr>
          <a:r>
            <a:rPr lang="en-US" sz="1100" kern="100">
              <a:effectLst/>
              <a:latin typeface="Arial" panose="020B0604020202020204" pitchFamily="34" charset="0"/>
              <a:ea typeface="Calibri" panose="020F0502020204030204" pitchFamily="34" charset="0"/>
              <a:cs typeface="Arial" panose="020B0604020202020204" pitchFamily="34" charset="0"/>
            </a:rPr>
            <a:t>5. There is a dramatic seasonal trend, with a sharp drop in sales from December 2023 to January 2024 and a distinct mid-year slump in September 2023. </a:t>
          </a:r>
        </a:p>
        <a:p>
          <a:pPr marL="0" marR="0">
            <a:lnSpc>
              <a:spcPct val="115000"/>
            </a:lnSpc>
            <a:spcBef>
              <a:spcPts val="0"/>
            </a:spcBef>
            <a:spcAft>
              <a:spcPts val="800"/>
            </a:spcAft>
            <a:tabLst>
              <a:tab pos="4064000" algn="l"/>
            </a:tabLst>
          </a:pPr>
          <a:r>
            <a:rPr lang="en-US" sz="1100" kern="100">
              <a:effectLst/>
              <a:latin typeface="Arial" panose="020B0604020202020204" pitchFamily="34" charset="0"/>
              <a:ea typeface="Calibri" panose="020F0502020204030204" pitchFamily="34" charset="0"/>
              <a:cs typeface="Arial" panose="020B0604020202020204" pitchFamily="34" charset="0"/>
            </a:rPr>
            <a:t>6. On a weekly basis, Thursday is the clear sales leader at large, but the Retail Sales Channel record its highest sales volume on Friday while the online sales channel has it highest5 sales volume on Thursday.</a:t>
          </a:r>
        </a:p>
        <a:p>
          <a:pPr marL="0" marR="0">
            <a:lnSpc>
              <a:spcPct val="115000"/>
            </a:lnSpc>
            <a:spcBef>
              <a:spcPts val="0"/>
            </a:spcBef>
            <a:spcAft>
              <a:spcPts val="800"/>
            </a:spcAft>
            <a:tabLst>
              <a:tab pos="4064000" algn="l"/>
            </a:tabLst>
          </a:pPr>
          <a:r>
            <a:rPr lang="en-US" sz="1100" kern="100">
              <a:effectLst/>
              <a:latin typeface="Arial" panose="020B0604020202020204" pitchFamily="34" charset="0"/>
              <a:ea typeface="Calibri" panose="020F0502020204030204" pitchFamily="34" charset="0"/>
              <a:cs typeface="Arial" panose="020B0604020202020204" pitchFamily="34" charset="0"/>
            </a:rPr>
            <a:t>7.</a:t>
          </a:r>
          <a:r>
            <a:rPr lang="en-US" sz="1100" kern="100" baseline="0">
              <a:effectLst/>
              <a:latin typeface="Arial" panose="020B0604020202020204" pitchFamily="34" charset="0"/>
              <a:ea typeface="Calibri" panose="020F0502020204030204" pitchFamily="34" charset="0"/>
              <a:cs typeface="Arial" panose="020B0604020202020204" pitchFamily="34" charset="0"/>
            </a:rPr>
            <a:t> </a:t>
          </a:r>
          <a:r>
            <a:rPr lang="en-US" sz="1100" kern="100">
              <a:effectLst/>
              <a:latin typeface="Arial" panose="020B0604020202020204" pitchFamily="34" charset="0"/>
              <a:ea typeface="Calibri" panose="020F0502020204030204" pitchFamily="34" charset="0"/>
              <a:cs typeface="Arial" panose="020B0604020202020204" pitchFamily="34" charset="0"/>
            </a:rPr>
            <a:t>Clothing and Furniture being the top two product categories, generating the most sales revenue, combined with the negative profit margin, suggests that either the two, or both, are being sold at a loss due to aggressive discounts.</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0" u="none" strike="noStrike" kern="0" cap="none" spc="0" normalizeH="0" baseline="0" noProof="0">
            <a:ln>
              <a:noFill/>
            </a:ln>
            <a:solidFill>
              <a:srgbClr val="FFFFFF"/>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rgbClr val="FFFFFF"/>
            </a:solidFill>
            <a:effectLst/>
            <a:uLnTx/>
            <a:uFillTx/>
            <a:latin typeface="Arial" panose="020B0604020202020204" pitchFamily="34" charset="0"/>
            <a:ea typeface="+mn-ea"/>
            <a:cs typeface="Arial" panose="020B0604020202020204" pitchFamily="34" charset="0"/>
          </a:endParaRPr>
        </a:p>
      </xdr:txBody>
    </xdr:sp>
    <xdr:clientData/>
  </xdr:twoCellAnchor>
  <xdr:twoCellAnchor>
    <xdr:from>
      <xdr:col>10</xdr:col>
      <xdr:colOff>434340</xdr:colOff>
      <xdr:row>0</xdr:row>
      <xdr:rowOff>76200</xdr:rowOff>
    </xdr:from>
    <xdr:to>
      <xdr:col>21</xdr:col>
      <xdr:colOff>121920</xdr:colOff>
      <xdr:row>35</xdr:row>
      <xdr:rowOff>53340</xdr:rowOff>
    </xdr:to>
    <xdr:sp macro="" textlink="">
      <xdr:nvSpPr>
        <xdr:cNvPr id="5" name="Rectangle: Rounded Corners 4">
          <a:extLst>
            <a:ext uri="{FF2B5EF4-FFF2-40B4-BE49-F238E27FC236}">
              <a16:creationId xmlns:a16="http://schemas.microsoft.com/office/drawing/2014/main" id="{7BB4C334-9C30-4AA2-A971-55CC4935A6D1}"/>
            </a:ext>
          </a:extLst>
        </xdr:cNvPr>
        <xdr:cNvSpPr/>
      </xdr:nvSpPr>
      <xdr:spPr>
        <a:xfrm>
          <a:off x="6530340" y="76200"/>
          <a:ext cx="6393180" cy="6377940"/>
        </a:xfrm>
        <a:prstGeom prst="roundRect">
          <a:avLst>
            <a:gd name="adj" fmla="val 427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rPr>
            <a:t>RECOMMENDATION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rPr>
            <a:t>1</a:t>
          </a:r>
          <a:r>
            <a:rPr kumimoji="0" lang="en-US" sz="11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rPr>
            <a:t>. Immediately initiate a full-scale audit of all pricing and discount policies in a manner that would not erode profitability and a definitive cap on discounts must be set.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rPr>
            <a:t>2. The Marketing and Operations teams should prioritize the Retail Sales channel by allocating more resources to make customers experience seamless and investigate the reasons for underperformance in the online sales channel.</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rPr>
            <a:t>3. Sales Management team should conduct an in-depth analysis of David's sales strategy and the conditions that make the North region so successful and create a targeted training program to help lower-performing sales reps.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rPr>
            <a:t>4. Strategically schedule promotions and marketing campaigns to counteract the post-holiday slump in January and the mid-year lulls.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rPr>
            <a:t>5. On a daily level, promotions should be heavily focused on Thursdays and Fridays, while new strategies should be tested on Tuesdays and Wednesdays to boost sales.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rPr>
            <a:t>6. Perform a granular profitability analysis of each product category to determine the unprofitable product line due for discontinuation.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accent1">
                <a:lumMod val="50000"/>
              </a:schemeClr>
            </a:solidFill>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350520</xdr:colOff>
      <xdr:row>8</xdr:row>
      <xdr:rowOff>99060</xdr:rowOff>
    </xdr:from>
    <xdr:to>
      <xdr:col>10</xdr:col>
      <xdr:colOff>373380</xdr:colOff>
      <xdr:row>26</xdr:row>
      <xdr:rowOff>76200</xdr:rowOff>
    </xdr:to>
    <xdr:graphicFrame macro="">
      <xdr:nvGraphicFramePr>
        <xdr:cNvPr id="2" name="Chart 1">
          <a:extLst>
            <a:ext uri="{FF2B5EF4-FFF2-40B4-BE49-F238E27FC236}">
              <a16:creationId xmlns:a16="http://schemas.microsoft.com/office/drawing/2014/main" id="{24202E96-7FAC-47BE-B7B1-3864253ADF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422910</xdr:colOff>
      <xdr:row>8</xdr:row>
      <xdr:rowOff>0</xdr:rowOff>
    </xdr:from>
    <xdr:to>
      <xdr:col>12</xdr:col>
      <xdr:colOff>118110</xdr:colOff>
      <xdr:row>23</xdr:row>
      <xdr:rowOff>0</xdr:rowOff>
    </xdr:to>
    <xdr:graphicFrame macro="">
      <xdr:nvGraphicFramePr>
        <xdr:cNvPr id="2" name="Chart 1">
          <a:extLst>
            <a:ext uri="{FF2B5EF4-FFF2-40B4-BE49-F238E27FC236}">
              <a16:creationId xmlns:a16="http://schemas.microsoft.com/office/drawing/2014/main" id="{85E24425-7629-49B6-AE91-63BFFE912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1013460</xdr:colOff>
      <xdr:row>1</xdr:row>
      <xdr:rowOff>0</xdr:rowOff>
    </xdr:from>
    <xdr:to>
      <xdr:col>14</xdr:col>
      <xdr:colOff>236220</xdr:colOff>
      <xdr:row>23</xdr:row>
      <xdr:rowOff>68580</xdr:rowOff>
    </xdr:to>
    <xdr:graphicFrame macro="">
      <xdr:nvGraphicFramePr>
        <xdr:cNvPr id="2" name="Chart 1">
          <a:extLst>
            <a:ext uri="{FF2B5EF4-FFF2-40B4-BE49-F238E27FC236}">
              <a16:creationId xmlns:a16="http://schemas.microsoft.com/office/drawing/2014/main" id="{1F11942C-27EE-41FC-BBFD-7391E69D9A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495300</xdr:colOff>
      <xdr:row>1</xdr:row>
      <xdr:rowOff>137160</xdr:rowOff>
    </xdr:from>
    <xdr:to>
      <xdr:col>16</xdr:col>
      <xdr:colOff>205740</xdr:colOff>
      <xdr:row>24</xdr:row>
      <xdr:rowOff>22860</xdr:rowOff>
    </xdr:to>
    <xdr:graphicFrame macro="">
      <xdr:nvGraphicFramePr>
        <xdr:cNvPr id="2" name="Chart 1">
          <a:extLst>
            <a:ext uri="{FF2B5EF4-FFF2-40B4-BE49-F238E27FC236}">
              <a16:creationId xmlns:a16="http://schemas.microsoft.com/office/drawing/2014/main" id="{304686A5-A101-40DD-AEC6-9EA72D7377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327660</xdr:colOff>
      <xdr:row>5</xdr:row>
      <xdr:rowOff>7620</xdr:rowOff>
    </xdr:from>
    <xdr:to>
      <xdr:col>8</xdr:col>
      <xdr:colOff>510540</xdr:colOff>
      <xdr:row>22</xdr:row>
      <xdr:rowOff>114300</xdr:rowOff>
    </xdr:to>
    <xdr:graphicFrame macro="">
      <xdr:nvGraphicFramePr>
        <xdr:cNvPr id="2" name="Chart 1">
          <a:extLst>
            <a:ext uri="{FF2B5EF4-FFF2-40B4-BE49-F238E27FC236}">
              <a16:creationId xmlns:a16="http://schemas.microsoft.com/office/drawing/2014/main" id="{3E312CA0-127B-47CF-AFFF-C9F4E0ACE6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919.71455138889" createdVersion="7" refreshedVersion="7" minRefreshableVersion="3" recordCount="1000" xr:uid="{83A842D6-3336-461D-8CC7-1CDB8CEDCACD}">
  <cacheSource type="worksheet">
    <worksheetSource name="Table2"/>
  </cacheSource>
  <cacheFields count="22">
    <cacheField name="Product_ID" numFmtId="0">
      <sharedItems containsSemiMixedTypes="0" containsString="0" containsNumber="1" containsInteger="1" minValue="1001" maxValue="1100"/>
    </cacheField>
    <cacheField name="Sale_Date" numFmtId="14">
      <sharedItems containsSemiMixedTypes="0" containsNonDate="0" containsDate="1" containsString="0" minDate="2023-01-01T00:00:00" maxDate="2024-01-02T00:00:00" count="340">
        <d v="2023-02-03T00:00:00"/>
        <d v="2023-04-21T00:00:00"/>
        <d v="2023-09-21T00:00:00"/>
        <d v="2023-08-24T00:00:00"/>
        <d v="2023-03-24T00:00:00"/>
        <d v="2023-02-11T00:00:00"/>
        <d v="2023-04-11T00:00:00"/>
        <d v="2023-01-06T00:00:00"/>
        <d v="2023-06-29T00:00:00"/>
        <d v="2023-10-09T00:00:00"/>
        <d v="2023-11-16T00:00:00"/>
        <d v="2023-08-14T00:00:00"/>
        <d v="2023-11-11T00:00:00"/>
        <d v="2023-12-31T00:00:00"/>
        <d v="2023-08-17T00:00:00"/>
        <d v="2023-10-16T00:00:00"/>
        <d v="2023-05-30T00:00:00"/>
        <d v="2023-10-04T00:00:00"/>
        <d v="2023-07-17T00:00:00"/>
        <d v="2023-03-11T00:00:00"/>
        <d v="2023-04-22T00:00:00"/>
        <d v="2023-01-04T00:00:00"/>
        <d v="2023-12-16T00:00:00"/>
        <d v="2023-11-27T00:00:00"/>
        <d v="2023-11-14T00:00:00"/>
        <d v="2023-04-05T00:00:00"/>
        <d v="2023-06-01T00:00:00"/>
        <d v="2023-11-07T00:00:00"/>
        <d v="2023-05-17T00:00:00"/>
        <d v="2023-09-04T00:00:00"/>
        <d v="2023-08-31T00:00:00"/>
        <d v="2023-01-31T00:00:00"/>
        <d v="2023-02-09T00:00:00"/>
        <d v="2023-02-05T00:00:00"/>
        <d v="2023-08-11T00:00:00"/>
        <d v="2023-11-18T00:00:00"/>
        <d v="2023-08-08T00:00:00"/>
        <d v="2023-03-16T00:00:00"/>
        <d v="2023-12-01T00:00:00"/>
        <d v="2023-05-14T00:00:00"/>
        <d v="2023-04-28T00:00:00"/>
        <d v="2023-04-04T00:00:00"/>
        <d v="2023-03-03T00:00:00"/>
        <d v="2023-07-13T00:00:00"/>
        <d v="2023-07-22T00:00:00"/>
        <d v="2023-01-26T00:00:00"/>
        <d v="2023-06-22T00:00:00"/>
        <d v="2023-10-27T00:00:00"/>
        <d v="2023-05-13T00:00:00"/>
        <d v="2023-11-22T00:00:00"/>
        <d v="2023-11-20T00:00:00"/>
        <d v="2023-10-02T00:00:00"/>
        <d v="2023-07-31T00:00:00"/>
        <d v="2023-08-13T00:00:00"/>
        <d v="2023-01-20T00:00:00"/>
        <d v="2023-04-23T00:00:00"/>
        <d v="2023-05-20T00:00:00"/>
        <d v="2023-02-16T00:00:00"/>
        <d v="2023-01-01T00:00:00"/>
        <d v="2023-03-31T00:00:00"/>
        <d v="2023-05-22T00:00:00"/>
        <d v="2023-02-07T00:00:00"/>
        <d v="2023-10-20T00:00:00"/>
        <d v="2023-05-19T00:00:00"/>
        <d v="2023-12-22T00:00:00"/>
        <d v="2023-11-29T00:00:00"/>
        <d v="2023-09-16T00:00:00"/>
        <d v="2023-06-10T00:00:00"/>
        <d v="2023-06-27T00:00:00"/>
        <d v="2023-01-10T00:00:00"/>
        <d v="2023-09-18T00:00:00"/>
        <d v="2023-05-18T00:00:00"/>
        <d v="2023-06-21T00:00:00"/>
        <d v="2023-01-13T00:00:00"/>
        <d v="2023-06-17T00:00:00"/>
        <d v="2023-05-10T00:00:00"/>
        <d v="2023-03-25T00:00:00"/>
        <d v="2023-11-17T00:00:00"/>
        <d v="2023-11-15T00:00:00"/>
        <d v="2023-11-25T00:00:00"/>
        <d v="2023-09-30T00:00:00"/>
        <d v="2023-09-22T00:00:00"/>
        <d v="2023-11-01T00:00:00"/>
        <d v="2023-03-10T00:00:00"/>
        <d v="2023-11-30T00:00:00"/>
        <d v="2023-03-17T00:00:00"/>
        <d v="2023-02-04T00:00:00"/>
        <d v="2023-10-23T00:00:00"/>
        <d v="2023-03-01T00:00:00"/>
        <d v="2023-12-15T00:00:00"/>
        <d v="2023-11-24T00:00:00"/>
        <d v="2023-09-24T00:00:00"/>
        <d v="2023-12-27T00:00:00"/>
        <d v="2023-09-27T00:00:00"/>
        <d v="2023-11-12T00:00:00"/>
        <d v="2023-10-13T00:00:00"/>
        <d v="2023-10-18T00:00:00"/>
        <d v="2023-08-01T00:00:00"/>
        <d v="2023-06-14T00:00:00"/>
        <d v="2023-01-05T00:00:00"/>
        <d v="2023-12-05T00:00:00"/>
        <d v="2023-03-19T00:00:00"/>
        <d v="2023-05-12T00:00:00"/>
        <d v="2023-03-30T00:00:00"/>
        <d v="2023-08-25T00:00:00"/>
        <d v="2023-10-22T00:00:00"/>
        <d v="2023-04-14T00:00:00"/>
        <d v="2023-01-14T00:00:00"/>
        <d v="2023-10-15T00:00:00"/>
        <d v="2023-06-28T00:00:00"/>
        <d v="2023-05-05T00:00:00"/>
        <d v="2023-12-19T00:00:00"/>
        <d v="2023-01-23T00:00:00"/>
        <d v="2023-03-04T00:00:00"/>
        <d v="2023-05-23T00:00:00"/>
        <d v="2023-06-02T00:00:00"/>
        <d v="2023-05-25T00:00:00"/>
        <d v="2023-11-05T00:00:00"/>
        <d v="2023-02-08T00:00:00"/>
        <d v="2023-03-08T00:00:00"/>
        <d v="2023-01-15T00:00:00"/>
        <d v="2023-06-06T00:00:00"/>
        <d v="2023-08-19T00:00:00"/>
        <d v="2023-04-07T00:00:00"/>
        <d v="2023-09-11T00:00:00"/>
        <d v="2023-07-15T00:00:00"/>
        <d v="2023-03-27T00:00:00"/>
        <d v="2023-05-03T00:00:00"/>
        <d v="2023-11-26T00:00:00"/>
        <d v="2023-10-21T00:00:00"/>
        <d v="2023-06-08T00:00:00"/>
        <d v="2023-10-30T00:00:00"/>
        <d v="2023-08-16T00:00:00"/>
        <d v="2023-08-04T00:00:00"/>
        <d v="2023-07-03T00:00:00"/>
        <d v="2023-05-16T00:00:00"/>
        <d v="2023-11-28T00:00:00"/>
        <d v="2023-04-25T00:00:00"/>
        <d v="2023-10-19T00:00:00"/>
        <d v="2023-10-26T00:00:00"/>
        <d v="2023-10-10T00:00:00"/>
        <d v="2023-05-28T00:00:00"/>
        <d v="2023-01-11T00:00:00"/>
        <d v="2023-12-26T00:00:00"/>
        <d v="2023-07-19T00:00:00"/>
        <d v="2023-12-12T00:00:00"/>
        <d v="2023-10-29T00:00:00"/>
        <d v="2023-12-29T00:00:00"/>
        <d v="2023-08-06T00:00:00"/>
        <d v="2023-05-21T00:00:00"/>
        <d v="2023-07-29T00:00:00"/>
        <d v="2023-06-20T00:00:00"/>
        <d v="2023-05-07T00:00:00"/>
        <d v="2023-04-16T00:00:00"/>
        <d v="2023-04-02T00:00:00"/>
        <d v="2023-10-14T00:00:00"/>
        <d v="2023-02-20T00:00:00"/>
        <d v="2023-01-29T00:00:00"/>
        <d v="2023-10-24T00:00:00"/>
        <d v="2023-08-02T00:00:00"/>
        <d v="2023-09-14T00:00:00"/>
        <d v="2023-04-20T00:00:00"/>
        <d v="2023-07-01T00:00:00"/>
        <d v="2023-11-09T00:00:00"/>
        <d v="2023-02-24T00:00:00"/>
        <d v="2023-05-29T00:00:00"/>
        <d v="2023-07-21T00:00:00"/>
        <d v="2023-04-27T00:00:00"/>
        <d v="2023-06-03T00:00:00"/>
        <d v="2023-09-01T00:00:00"/>
        <d v="2023-01-25T00:00:00"/>
        <d v="2023-12-13T00:00:00"/>
        <d v="2023-01-17T00:00:00"/>
        <d v="2023-05-08T00:00:00"/>
        <d v="2023-12-30T00:00:00"/>
        <d v="2023-09-08T00:00:00"/>
        <d v="2023-12-10T00:00:00"/>
        <d v="2023-06-26T00:00:00"/>
        <d v="2023-10-12T00:00:00"/>
        <d v="2023-06-05T00:00:00"/>
        <d v="2023-02-18T00:00:00"/>
        <d v="2023-12-03T00:00:00"/>
        <d v="2023-12-08T00:00:00"/>
        <d v="2023-07-08T00:00:00"/>
        <d v="2023-11-23T00:00:00"/>
        <d v="2023-08-12T00:00:00"/>
        <d v="2023-08-03T00:00:00"/>
        <d v="2023-07-30T00:00:00"/>
        <d v="2023-02-01T00:00:00"/>
        <d v="2023-06-07T00:00:00"/>
        <d v="2023-05-24T00:00:00"/>
        <d v="2023-01-19T00:00:00"/>
        <d v="2023-01-18T00:00:00"/>
        <d v="2023-06-24T00:00:00"/>
        <d v="2023-04-24T00:00:00"/>
        <d v="2023-08-10T00:00:00"/>
        <d v="2023-06-15T00:00:00"/>
        <d v="2023-12-25T00:00:00"/>
        <d v="2023-05-11T00:00:00"/>
        <d v="2023-09-23T00:00:00"/>
        <d v="2024-01-01T00:00:00"/>
        <d v="2023-06-11T00:00:00"/>
        <d v="2023-03-28T00:00:00"/>
        <d v="2023-01-08T00:00:00"/>
        <d v="2023-11-19T00:00:00"/>
        <d v="2023-09-12T00:00:00"/>
        <d v="2023-02-23T00:00:00"/>
        <d v="2023-09-06T00:00:00"/>
        <d v="2023-08-27T00:00:00"/>
        <d v="2023-04-06T00:00:00"/>
        <d v="2023-03-29T00:00:00"/>
        <d v="2023-04-30T00:00:00"/>
        <d v="2023-01-07T00:00:00"/>
        <d v="2023-09-20T00:00:00"/>
        <d v="2023-05-31T00:00:00"/>
        <d v="2023-03-26T00:00:00"/>
        <d v="2023-05-27T00:00:00"/>
        <d v="2023-07-07T00:00:00"/>
        <d v="2023-03-23T00:00:00"/>
        <d v="2023-01-02T00:00:00"/>
        <d v="2023-07-16T00:00:00"/>
        <d v="2023-08-22T00:00:00"/>
        <d v="2023-07-14T00:00:00"/>
        <d v="2023-04-29T00:00:00"/>
        <d v="2023-09-13T00:00:00"/>
        <d v="2023-02-22T00:00:00"/>
        <d v="2023-12-21T00:00:00"/>
        <d v="2023-10-07T00:00:00"/>
        <d v="2023-03-22T00:00:00"/>
        <d v="2023-02-28T00:00:00"/>
        <d v="2023-07-28T00:00:00"/>
        <d v="2023-01-09T00:00:00"/>
        <d v="2023-10-08T00:00:00"/>
        <d v="2023-07-20T00:00:00"/>
        <d v="2023-09-03T00:00:00"/>
        <d v="2023-10-05T00:00:00"/>
        <d v="2023-08-23T00:00:00"/>
        <d v="2023-04-19T00:00:00"/>
        <d v="2023-04-08T00:00:00"/>
        <d v="2023-05-26T00:00:00"/>
        <d v="2023-12-07T00:00:00"/>
        <d v="2023-02-10T00:00:00"/>
        <d v="2023-12-28T00:00:00"/>
        <d v="2023-01-27T00:00:00"/>
        <d v="2023-08-07T00:00:00"/>
        <d v="2023-09-25T00:00:00"/>
        <d v="2023-07-09T00:00:00"/>
        <d v="2023-05-02T00:00:00"/>
        <d v="2023-02-15T00:00:00"/>
        <d v="2023-03-05T00:00:00"/>
        <d v="2023-11-06T00:00:00"/>
        <d v="2023-07-12T00:00:00"/>
        <d v="2023-11-03T00:00:00"/>
        <d v="2023-06-30T00:00:00"/>
        <d v="2023-06-13T00:00:00"/>
        <d v="2023-07-06T00:00:00"/>
        <d v="2023-08-20T00:00:00"/>
        <d v="2023-08-15T00:00:00"/>
        <d v="2023-11-08T00:00:00"/>
        <d v="2023-09-07T00:00:00"/>
        <d v="2023-03-14T00:00:00"/>
        <d v="2023-05-09T00:00:00"/>
        <d v="2023-08-05T00:00:00"/>
        <d v="2023-03-02T00:00:00"/>
        <d v="2023-04-18T00:00:00"/>
        <d v="2023-04-12T00:00:00"/>
        <d v="2023-12-20T00:00:00"/>
        <d v="2023-01-12T00:00:00"/>
        <d v="2023-02-13T00:00:00"/>
        <d v="2023-02-26T00:00:00"/>
        <d v="2023-03-21T00:00:00"/>
        <d v="2023-01-16T00:00:00"/>
        <d v="2023-07-18T00:00:00"/>
        <d v="2023-06-25T00:00:00"/>
        <d v="2023-04-13T00:00:00"/>
        <d v="2023-10-28T00:00:00"/>
        <d v="2023-07-02T00:00:00"/>
        <d v="2023-06-19T00:00:00"/>
        <d v="2023-09-26T00:00:00"/>
        <d v="2023-10-01T00:00:00"/>
        <d v="2023-09-02T00:00:00"/>
        <d v="2023-07-04T00:00:00"/>
        <d v="2023-09-29T00:00:00"/>
        <d v="2023-12-06T00:00:00"/>
        <d v="2023-03-06T00:00:00"/>
        <d v="2023-01-03T00:00:00"/>
        <d v="2023-02-21T00:00:00"/>
        <d v="2023-09-17T00:00:00"/>
        <d v="2023-03-13T00:00:00"/>
        <d v="2023-04-17T00:00:00"/>
        <d v="2023-08-29T00:00:00"/>
        <d v="2023-09-19T00:00:00"/>
        <d v="2023-04-09T00:00:00"/>
        <d v="2023-12-04T00:00:00"/>
        <d v="2023-06-09T00:00:00"/>
        <d v="2023-03-09T00:00:00"/>
        <d v="2023-12-23T00:00:00"/>
        <d v="2023-04-15T00:00:00"/>
        <d v="2023-05-04T00:00:00"/>
        <d v="2023-02-06T00:00:00"/>
        <d v="2023-10-11T00:00:00"/>
        <d v="2023-07-05T00:00:00"/>
        <d v="2023-02-25T00:00:00"/>
        <d v="2023-12-02T00:00:00"/>
        <d v="2023-10-31T00:00:00"/>
        <d v="2023-06-18T00:00:00"/>
        <d v="2023-02-14T00:00:00"/>
        <d v="2023-12-11T00:00:00"/>
        <d v="2023-07-10T00:00:00"/>
        <d v="2023-06-04T00:00:00"/>
        <d v="2023-11-10T00:00:00"/>
        <d v="2023-09-15T00:00:00"/>
        <d v="2023-07-25T00:00:00"/>
        <d v="2023-03-18T00:00:00"/>
        <d v="2023-08-21T00:00:00"/>
        <d v="2023-06-12T00:00:00"/>
        <d v="2023-03-15T00:00:00"/>
        <d v="2023-12-18T00:00:00"/>
        <d v="2023-08-30T00:00:00"/>
        <d v="2023-07-11T00:00:00"/>
        <d v="2023-01-22T00:00:00"/>
        <d v="2023-11-02T00:00:00"/>
        <d v="2023-07-23T00:00:00"/>
        <d v="2023-02-02T00:00:00"/>
        <d v="2023-03-20T00:00:00"/>
        <d v="2023-02-27T00:00:00"/>
        <d v="2023-09-28T00:00:00"/>
        <d v="2023-01-21T00:00:00"/>
        <d v="2023-07-27T00:00:00"/>
        <d v="2023-04-03T00:00:00"/>
        <d v="2023-06-23T00:00:00"/>
        <d v="2023-02-19T00:00:00"/>
        <d v="2023-01-24T00:00:00"/>
        <d v="2023-07-24T00:00:00"/>
        <d v="2023-04-26T00:00:00"/>
        <d v="2023-11-13T00:00:00"/>
        <d v="2023-12-14T00:00:00"/>
        <d v="2023-08-26T00:00:00"/>
        <d v="2023-08-09T00:00:00"/>
        <d v="2023-07-26T00:00:00"/>
      </sharedItems>
      <fieldGroup par="21" base="1">
        <rangePr groupBy="months" startDate="2023-01-01T00:00:00" endDate="2024-01-02T00:00:00"/>
        <groupItems count="14">
          <s v="&lt;1/1/2023"/>
          <s v="Jan"/>
          <s v="Feb"/>
          <s v="Mar"/>
          <s v="Apr"/>
          <s v="May"/>
          <s v="Jun"/>
          <s v="Jul"/>
          <s v="Aug"/>
          <s v="Sep"/>
          <s v="Oct"/>
          <s v="Nov"/>
          <s v="Dec"/>
          <s v="&gt;1/2/2024"/>
        </groupItems>
      </fieldGroup>
    </cacheField>
    <cacheField name="Sales_Rep" numFmtId="0">
      <sharedItems count="5">
        <s v="Bob"/>
        <s v="David"/>
        <s v="Charlie"/>
        <s v="Eve"/>
        <s v="Alice"/>
      </sharedItems>
    </cacheField>
    <cacheField name="Region" numFmtId="0">
      <sharedItems count="4">
        <s v="North"/>
        <s v="West"/>
        <s v="South"/>
        <s v="East"/>
      </sharedItems>
    </cacheField>
    <cacheField name="Sales_Amount" numFmtId="44">
      <sharedItems containsSemiMixedTypes="0" containsString="0" containsNumber="1" minValue="100.12" maxValue="9989.0400000000009"/>
    </cacheField>
    <cacheField name="Quantity_Sold" numFmtId="0">
      <sharedItems containsSemiMixedTypes="0" containsString="0" containsNumber="1" containsInteger="1" minValue="1" maxValue="49" count="49">
        <n v="18"/>
        <n v="17"/>
        <n v="30"/>
        <n v="39"/>
        <n v="13"/>
        <n v="32"/>
        <n v="29"/>
        <n v="46"/>
        <n v="43"/>
        <n v="21"/>
        <n v="48"/>
        <n v="40"/>
        <n v="19"/>
        <n v="15"/>
        <n v="9"/>
        <n v="10"/>
        <n v="44"/>
        <n v="31"/>
        <n v="23"/>
        <n v="33"/>
        <n v="47"/>
        <n v="1"/>
        <n v="35"/>
        <n v="11"/>
        <n v="34"/>
        <n v="16"/>
        <n v="12"/>
        <n v="45"/>
        <n v="14"/>
        <n v="8"/>
        <n v="27"/>
        <n v="42"/>
        <n v="6"/>
        <n v="22"/>
        <n v="38"/>
        <n v="37"/>
        <n v="41"/>
        <n v="49"/>
        <n v="24"/>
        <n v="2"/>
        <n v="28"/>
        <n v="4"/>
        <n v="26"/>
        <n v="36"/>
        <n v="25"/>
        <n v="3"/>
        <n v="20"/>
        <n v="5"/>
        <n v="7"/>
      </sharedItems>
    </cacheField>
    <cacheField name="Product_Category" numFmtId="0">
      <sharedItems count="4">
        <s v="Furniture"/>
        <s v="Food"/>
        <s v="Clothing"/>
        <s v="Electronics"/>
      </sharedItems>
    </cacheField>
    <cacheField name="Unit_Cost" numFmtId="44">
      <sharedItems containsSemiMixedTypes="0" containsString="0" containsNumber="1" minValue="60.28" maxValue="4995.3"/>
    </cacheField>
    <cacheField name="Unit_Price" numFmtId="44">
      <sharedItems containsSemiMixedTypes="0" containsString="0" containsNumber="1" minValue="167.12" maxValue="5442.15"/>
    </cacheField>
    <cacheField name="Customer_Type" numFmtId="0">
      <sharedItems/>
    </cacheField>
    <cacheField name="Discount" numFmtId="9">
      <sharedItems containsSemiMixedTypes="0" containsString="0" containsNumber="1" minValue="0" maxValue="0.3" count="31">
        <n v="0.09"/>
        <n v="0.11"/>
        <n v="0.2"/>
        <n v="0.02"/>
        <n v="0.08"/>
        <n v="0.21"/>
        <n v="0.14000000000000001"/>
        <n v="0.12"/>
        <n v="0.05"/>
        <n v="0.13"/>
        <n v="0.23"/>
        <n v="0"/>
        <n v="0.28999999999999998"/>
        <n v="0.18"/>
        <n v="0.04"/>
        <n v="0.1"/>
        <n v="0.26"/>
        <n v="7.0000000000000007E-2"/>
        <n v="0.06"/>
        <n v="0.24"/>
        <n v="0.22"/>
        <n v="0.03"/>
        <n v="0.17"/>
        <n v="0.3"/>
        <n v="0.28000000000000003"/>
        <n v="0.15"/>
        <n v="0.25"/>
        <n v="0.19"/>
        <n v="0.16"/>
        <n v="0.27"/>
        <n v="0.01"/>
      </sharedItems>
      <fieldGroup base="10">
        <rangePr startNum="0" endNum="0.3" groupInterval="0.1"/>
        <groupItems count="5">
          <s v="&lt;0"/>
          <s v="0-0.1"/>
          <s v="0.1-0.2"/>
          <s v="0.2-0.3"/>
          <s v="&gt;0.3"/>
        </groupItems>
      </fieldGroup>
    </cacheField>
    <cacheField name="Payment_Method" numFmtId="0">
      <sharedItems count="3">
        <s v="Cash"/>
        <s v="Bank Transfer"/>
        <s v="Credit Card"/>
      </sharedItems>
    </cacheField>
    <cacheField name="Sales_Channel" numFmtId="0">
      <sharedItems count="2">
        <s v="Online"/>
        <s v="Retail"/>
      </sharedItems>
    </cacheField>
    <cacheField name="Region_and_Sales_Rep" numFmtId="0">
      <sharedItems count="20">
        <s v="North-Bob"/>
        <s v="West-Bob"/>
        <s v="South-David"/>
        <s v="South-Bob"/>
        <s v="East-Charlie"/>
        <s v="West-Charlie"/>
        <s v="South-Eve"/>
        <s v="North-Eve"/>
        <s v="West-Eve"/>
        <s v="South-Alice"/>
        <s v="South-Charlie"/>
        <s v="North-David"/>
        <s v="East-Bob"/>
        <s v="West-David"/>
        <s v="East-Eve"/>
        <s v="North-Alice"/>
        <s v="East-David"/>
        <s v="West-Alice"/>
        <s v="East-Alice"/>
        <s v="North-Charlie"/>
      </sharedItems>
    </cacheField>
    <cacheField name="Profit" numFmtId="0">
      <sharedItems containsSemiMixedTypes="0" containsString="0" containsNumber="1" minValue="10.309999999999945" maxValue="499.92999999999938"/>
    </cacheField>
    <cacheField name="Day_of_week" numFmtId="0">
      <sharedItems count="7">
        <s v="Fri"/>
        <s v="Thu"/>
        <s v="Sat"/>
        <s v="Tue"/>
        <s v="Mon"/>
        <s v="Sun"/>
        <s v="Wed"/>
      </sharedItems>
    </cacheField>
    <cacheField name="Month" numFmtId="0">
      <sharedItems count="12">
        <s v="Feb"/>
        <s v="Apr"/>
        <s v="Sep"/>
        <s v="Aug"/>
        <s v="Mar"/>
        <s v="Jan"/>
        <s v="Jun"/>
        <s v="Oct"/>
        <s v="Nov"/>
        <s v="Dec"/>
        <s v="May"/>
        <s v="Jul"/>
      </sharedItems>
    </cacheField>
    <cacheField name="Discount_Amount" numFmtId="2">
      <sharedItems containsSemiMixedTypes="0" containsString="0" containsNumber="1" minValue="0" maxValue="67332.26999999999"/>
    </cacheField>
    <cacheField name="Profit2" numFmtId="44">
      <sharedItems containsSemiMixedTypes="0" containsString="0" containsNumber="1" minValue="-54935.729999999996" maxValue="20832.446399999997"/>
    </cacheField>
    <cacheField name="Average_Order_Value" numFmtId="2">
      <sharedItems containsSemiMixedTypes="0" containsString="0" containsNumber="1" minValue="2.3872916666666666" maxValue="9476.2000000000007" count="1000">
        <n v="280.77611111111111"/>
        <n v="257.88352941176475"/>
        <n v="154.37433333333331"/>
        <n v="55.588205128205132"/>
        <n v="288.47692307692307"/>
        <n v="117.5359375"/>
        <n v="21.32103448275862"/>
        <n v="167.36782608695651"/>
        <n v="140.77966666666669"/>
        <n v="457.75444444444446"/>
        <n v="655.26538461538462"/>
        <n v="51.133488372093019"/>
        <n v="314.65714285714284"/>
        <n v="159.18633333333335"/>
        <n v="419.69285714285712"/>
        <n v="46.579791666666665"/>
        <n v="400.60882352941178"/>
        <n v="152.91874999999999"/>
        <n v="159.13052631578947"/>
        <n v="96.823333333333323"/>
        <n v="727.91444444444437"/>
        <n v="741.21100000000001"/>
        <n v="73.288863636363644"/>
        <n v="209.15612903225806"/>
        <n v="174.42608695652174"/>
        <n v="238.69166666666666"/>
        <n v="62.794848484848487"/>
        <n v="990.34777777777765"/>
        <n v="62.667234042553197"/>
        <n v="3741.08"/>
        <n v="15.343409090909091"/>
        <n v="34.399142857142856"/>
        <n v="473.36636363636359"/>
        <n v="80.85794117647059"/>
        <n v="523.203125"/>
        <n v="27.273333333333333"/>
        <n v="120.40718750000001"/>
        <n v="229.31466666666665"/>
        <n v="24.278333333333332"/>
        <n v="40.340909090909093"/>
        <n v="93.223555555555564"/>
        <n v="355.6685714285714"/>
        <n v="512.80875000000003"/>
        <n v="669.53499999999997"/>
        <n v="221.91851851851854"/>
        <n v="16.520833333333332"/>
        <n v="4694.54"/>
        <n v="224.15441860465114"/>
        <n v="130.9605"/>
        <n v="162.08738095238095"/>
        <n v="289.7681818181818"/>
        <n v="199.03871794871796"/>
        <n v="180.27720930232559"/>
        <n v="169.70419354838708"/>
        <n v="574.26705882352951"/>
        <n v="40.695454545454545"/>
        <n v="8.3681249999999991"/>
        <n v="266.36448275862068"/>
        <n v="385.27809523809526"/>
        <n v="61.430952380952377"/>
        <n v="68.231750000000005"/>
        <n v="11.903043478260869"/>
        <n v="500.62666666666672"/>
        <n v="352.45909090909095"/>
        <n v="137.57394736842107"/>
        <n v="95.841891891891891"/>
        <n v="84.004888888888885"/>
        <n v="14.175000000000001"/>
        <n v="74.83"/>
        <n v="132.65183673469386"/>
        <n v="278.41485714285716"/>
        <n v="771.44545454545448"/>
        <n v="13.899583333333332"/>
        <n v="183.58673469387756"/>
        <n v="373.9838095238095"/>
        <n v="3912.86"/>
        <n v="115.854"/>
        <n v="212.64473684210526"/>
        <n v="79.458205128205122"/>
        <n v="26.799285714285713"/>
        <n v="138.79588235294119"/>
        <n v="423.56333333333333"/>
        <n v="257.49263157894734"/>
        <n v="197.36052631578946"/>
        <n v="171.09714285714287"/>
        <n v="336.33"/>
        <n v="252.16105263157897"/>
        <n v="254.9451351351351"/>
        <n v="1968.345"/>
        <n v="450.6431818181818"/>
        <n v="211.16846153846154"/>
        <n v="196.55938775510205"/>
        <n v="19.732325581395347"/>
        <n v="103.33999999999999"/>
        <n v="179.32846153846154"/>
        <n v="63.7109375"/>
        <n v="87.879411764705878"/>
        <n v="152.72926829268292"/>
        <n v="217.64138888888888"/>
        <n v="126.6336956521739"/>
        <n v="81.838421052631588"/>
        <n v="232.28942857142857"/>
        <n v="139.04239130434783"/>
        <n v="98.570999999999998"/>
        <n v="241.92464285714286"/>
        <n v="2673.06"/>
        <n v="83.747619047619054"/>
        <n v="510.17277777777781"/>
        <n v="61.99979166666666"/>
        <n v="118.822"/>
        <n v="270.07272727272726"/>
        <n v="592.20333333333326"/>
        <n v="89.476249999999993"/>
        <n v="64.92916666666666"/>
        <n v="11.101875"/>
        <n v="1586.5325"/>
        <n v="119.26236842105264"/>
        <n v="32.484545454545454"/>
        <n v="354.94629629629628"/>
        <n v="593.73666666666668"/>
        <n v="53.079574468085099"/>
        <n v="315.99874999999997"/>
        <n v="569.02"/>
        <n v="27.573225806451614"/>
        <n v="117.48208333333334"/>
        <n v="577.7828571428571"/>
        <n v="103.34844444444445"/>
        <n v="220.44439999999997"/>
        <n v="128.96705882352941"/>
        <n v="178.20333333333335"/>
        <n v="72.538333333333341"/>
        <n v="107.40142857142857"/>
        <n v="241.21555555555557"/>
        <n v="22.876538461538459"/>
        <n v="422.60649999999998"/>
        <n v="245.34524999999999"/>
        <n v="795.21100000000001"/>
        <n v="450.12999999999994"/>
        <n v="831.85666666666668"/>
        <n v="400.42541666666665"/>
        <n v="409.91199999999998"/>
        <n v="3173.0533333333333"/>
        <n v="368.47074074074072"/>
        <n v="446.62875000000003"/>
        <n v="200.27183673469386"/>
        <n v="382.56266666666664"/>
        <n v="76.27028571428572"/>
        <n v="368.85500000000002"/>
        <n v="145.76219512195121"/>
        <n v="18.716136363636362"/>
        <n v="240.8153846153846"/>
        <n v="208.80127659574467"/>
        <n v="58.296176470588236"/>
        <n v="345.50826086956522"/>
        <n v="293.16774193548389"/>
        <n v="472.13249999999999"/>
        <n v="800.44500000000005"/>
        <n v="228.80217391304348"/>
        <n v="2443.8375000000001"/>
        <n v="330.32043478260869"/>
        <n v="35.428125000000001"/>
        <n v="100.44395833333334"/>
        <n v="7211.48"/>
        <n v="101.9468"/>
        <n v="3221.0450000000001"/>
        <n v="223.31133333333335"/>
        <n v="570.24333333333334"/>
        <n v="271.15904761904761"/>
        <n v="309.56439999999998"/>
        <n v="251.95349999999999"/>
        <n v="4.4861224489795921"/>
        <n v="8.6127272727272715"/>
        <n v="173.0757142857143"/>
        <n v="280.88848484848484"/>
        <n v="62.207894736842107"/>
        <n v="425.34666666666664"/>
        <n v="49.968478260869567"/>
        <n v="218.96866666666668"/>
        <n v="184.68739130434784"/>
        <n v="292.62919999999997"/>
        <n v="49.735714285714288"/>
        <n v="181.00624999999999"/>
        <n v="77.756"/>
        <n v="810.1350000000001"/>
        <n v="135.8795918367347"/>
        <n v="29.608837209302326"/>
        <n v="61.665833333333332"/>
        <n v="91.785909090909087"/>
        <n v="195.81617021276597"/>
        <n v="431.87913043478255"/>
        <n v="136.155"/>
        <n v="282.74"/>
        <n v="210.00388888888889"/>
        <n v="189.77809523809523"/>
        <n v="270.25785714285718"/>
        <n v="262.64057142857143"/>
        <n v="432.46318181818185"/>
        <n v="145.33775"/>
        <n v="158.06521739130434"/>
        <n v="2632.2466666666664"/>
        <n v="64.622749999999996"/>
        <n v="568.43299999999999"/>
        <n v="145.99719999999999"/>
        <n v="134.70714285714286"/>
        <n v="309.99374999999998"/>
        <n v="181.52454545454546"/>
        <n v="1838.114"/>
        <n v="24.61911111111111"/>
        <n v="138.08054054054054"/>
        <n v="50.809777777777782"/>
        <n v="12.773947368421053"/>
        <n v="15.744482758620689"/>
        <n v="366.94"/>
        <n v="964.55888888888899"/>
        <n v="60.344583333333333"/>
        <n v="4754.7749999999996"/>
        <n v="5858.06"/>
        <n v="110.56199999999998"/>
        <n v="194.76266666666666"/>
        <n v="474.11909090909097"/>
        <n v="271.85285714285715"/>
        <n v="65.834318181818176"/>
        <n v="299.59999999999997"/>
        <n v="229.52641025641029"/>
        <n v="364.22769230769234"/>
        <n v="687.41"/>
        <n v="531.5675"/>
        <n v="279.48642857142858"/>
        <n v="160.524"/>
        <n v="558.40444444444449"/>
        <n v="54.52128205128205"/>
        <n v="192.00612903225806"/>
        <n v="92.511904761904759"/>
        <n v="71.967872340425529"/>
        <n v="251.90588235294115"/>
        <n v="69.356451612903228"/>
        <n v="32.178800000000003"/>
        <n v="65.265000000000001"/>
        <n v="9413.77"/>
        <n v="232.65954545454545"/>
        <n v="103.82950000000001"/>
        <n v="219.66756756756757"/>
        <n v="178.18468085106383"/>
        <n v="3388.69"/>
        <n v="6966.82"/>
        <n v="184.14571428571429"/>
        <n v="156.69142857142856"/>
        <n v="76.228095238095236"/>
        <n v="584.74933333333331"/>
        <n v="319.82588235294116"/>
        <n v="131.65818181818182"/>
        <n v="113.41473684210527"/>
        <n v="13.484285714285713"/>
        <n v="30.352888888888891"/>
        <n v="479.93187499999999"/>
        <n v="12.515000000000001"/>
        <n v="89.872340425531917"/>
        <n v="310.16764705882355"/>
        <n v="37.698823529411762"/>
        <n v="374.36423076923074"/>
        <n v="179.89538461538461"/>
        <n v="183.0335294117647"/>
        <n v="81.816578947368427"/>
        <n v="140.06588235294117"/>
        <n v="2.3872916666666666"/>
        <n v="522.89357142857148"/>
        <n v="214.92822222222225"/>
        <n v="386.75166666666672"/>
        <n v="190.40485714285714"/>
        <n v="161.84282608695653"/>
        <n v="607.10071428571428"/>
        <n v="91.149574468085106"/>
        <n v="387.3775"/>
        <n v="221.36133333333333"/>
        <n v="264.99814814814812"/>
        <n v="629.70153846153846"/>
        <n v="38.734285714285711"/>
        <n v="121.68774193548387"/>
        <n v="257.97742857142856"/>
        <n v="1347.7116666666668"/>
        <n v="1970.02"/>
        <n v="343.95727272727277"/>
        <n v="81.482244897959191"/>
        <n v="258.57869565217391"/>
        <n v="265.76159999999999"/>
        <n v="25.785588235294117"/>
        <n v="211.17384615384617"/>
        <n v="151.53787234042554"/>
        <n v="351.29599999999999"/>
        <n v="301.08653846153845"/>
        <n v="293.96750000000003"/>
        <n v="1587.8333333333333"/>
        <n v="86.663333333333341"/>
        <n v="151.48500000000001"/>
        <n v="1513.845"/>
        <n v="178.58470588235295"/>
        <n v="512.34285714285716"/>
        <n v="543.86785714285713"/>
        <n v="85.762307692307701"/>
        <n v="741.02285714285711"/>
        <n v="116.77318181818183"/>
        <n v="250.392"/>
        <n v="491.36631578947362"/>
        <n v="192.84441860465114"/>
        <n v="148.98659574468084"/>
        <n v="162.99613636363637"/>
        <n v="133.45685714285713"/>
        <n v="542.22647058823532"/>
        <n v="199.3282857142857"/>
        <n v="385.10052631578947"/>
        <n v="431.53699999999998"/>
        <n v="78.147499999999994"/>
        <n v="231.14285714285714"/>
        <n v="63.527500000000003"/>
        <n v="73.310208333333335"/>
        <n v="77.784999999999997"/>
        <n v="244.685"/>
        <n v="357.48833333333329"/>
        <n v="414.2105882352941"/>
        <n v="1042.5514285714285"/>
        <n v="131.73302325581398"/>
        <n v="9476.2000000000007"/>
        <n v="143.22742857142856"/>
        <n v="120.8478125"/>
        <n v="47.612499999999997"/>
        <n v="606.41846153846154"/>
        <n v="1228.4983333333332"/>
        <n v="278.93642857142856"/>
        <n v="9.4435135135135138"/>
        <n v="175.12645833333332"/>
        <n v="14.202666666666666"/>
        <n v="150.35382978723405"/>
        <n v="2426.3874999999998"/>
        <n v="110.82125000000001"/>
        <n v="151.63999999999999"/>
        <n v="252.79357142857143"/>
        <n v="511.84812499999998"/>
        <n v="1377.415"/>
        <n v="214.97"/>
        <n v="23.52"/>
        <n v="182.05285714285714"/>
        <n v="225.39656249999999"/>
        <n v="192.00311111111111"/>
        <n v="937.31500000000005"/>
        <n v="258.7106451612903"/>
        <n v="1857.2666666666667"/>
        <n v="503.23500000000001"/>
        <n v="58.499166666666667"/>
        <n v="577.76200000000006"/>
        <n v="38.534883720930232"/>
        <n v="102.15806451612903"/>
        <n v="330.1611111111111"/>
        <n v="223.76923076923077"/>
        <n v="150.21688888888889"/>
        <n v="3993.5749999999998"/>
        <n v="322.45375000000001"/>
        <n v="898.03571428571433"/>
        <n v="130.91568181818181"/>
        <n v="213.9748717948718"/>
        <n v="215.95857142857145"/>
        <n v="13.771875"/>
        <n v="193.50857142857143"/>
        <n v="20.439"/>
        <n v="553.37"/>
        <n v="77.567368421052635"/>
        <n v="174.2827777777778"/>
        <n v="718.85799999999995"/>
        <n v="215.54482758620691"/>
        <n v="87.36128205128206"/>
        <n v="216.28588235294117"/>
        <n v="95.460930232558127"/>
        <n v="17.260000000000002"/>
        <n v="341.70521739130436"/>
        <n v="585.80200000000002"/>
        <n v="146.14633333333333"/>
        <n v="1147.6483333333333"/>
        <n v="73.724347826086955"/>
        <n v="15.004545454545456"/>
        <n v="950.45500000000004"/>
        <n v="325.86344827586208"/>
        <n v="280.57260869565215"/>
        <n v="1124.6066666666668"/>
        <n v="198.7371875"/>
        <n v="49.286190476190477"/>
        <n v="235.63944444444445"/>
        <n v="502.28666666666669"/>
        <n v="27.589749999999999"/>
        <n v="89.085624999999993"/>
        <n v="315.0622222222222"/>
        <n v="118.29702702702703"/>
        <n v="980.56499999999994"/>
        <n v="38.414000000000001"/>
        <n v="872.52333333333343"/>
        <n v="39.077291666666667"/>
        <n v="3236.5666666666671"/>
        <n v="29.088095238095239"/>
        <n v="372.33181818181816"/>
        <n v="172.21069767441861"/>
        <n v="416.18176470588236"/>
        <n v="133.90656250000001"/>
        <n v="882.64750000000004"/>
        <n v="1009.09"/>
        <n v="159.78470588235294"/>
        <n v="52.019512195121955"/>
        <n v="256.95210526315788"/>
        <n v="551.69600000000003"/>
        <n v="92.058437499999997"/>
        <n v="300.08590909090913"/>
        <n v="1614.7533333333333"/>
        <n v="173.60028571428572"/>
        <n v="39.186363636363637"/>
        <n v="848.28"/>
        <n v="475.9545"/>
        <n v="138.32636363636362"/>
        <n v="21.072083333333335"/>
        <n v="548.23090909090911"/>
        <n v="482.62461538461537"/>
        <n v="155.24285714285713"/>
        <n v="915.7600000000001"/>
        <n v="27.733333333333334"/>
        <n v="804.4708333333333"/>
        <n v="112.3408695652174"/>
        <n v="485.19"/>
        <n v="215.01939393939395"/>
        <n v="341.05944444444441"/>
        <n v="65.260816326530616"/>
        <n v="67.898780487804871"/>
        <n v="668.54666666666662"/>
        <n v="377.14565217391305"/>
        <n v="947.26599999999996"/>
        <n v="60.445789473684215"/>
        <n v="34.740425531914894"/>
        <n v="1890.578"/>
        <n v="157.27021276595744"/>
        <n v="384.41913043478257"/>
        <n v="70.201999999999998"/>
        <n v="236.68400000000003"/>
        <n v="251.47428571428571"/>
        <n v="200.97382352941176"/>
        <n v="92.015555555555551"/>
        <n v="5.2585416666666669"/>
        <n v="124.91425531914894"/>
        <n v="104.22840000000001"/>
        <n v="455.75200000000007"/>
        <n v="684.28928571428571"/>
        <n v="96.439285714285717"/>
        <n v="182.91391304347829"/>
        <n v="65.551666666666662"/>
        <n v="164.81365853658536"/>
        <n v="390.89480000000003"/>
        <n v="79.195714285714288"/>
        <n v="5.2105714285714289"/>
        <n v="91.509791666666672"/>
        <n v="29.911470588235293"/>
        <n v="750.90100000000007"/>
        <n v="261.54371428571432"/>
        <n v="399.71000000000004"/>
        <n v="241.93181818181819"/>
        <n v="209.55190476190478"/>
        <n v="345.81571428571431"/>
        <n v="8.6199999999999992"/>
        <n v="131.90200000000002"/>
        <n v="881.65571428571434"/>
        <n v="377.24176470588236"/>
        <n v="1248.01"/>
        <n v="597.42666666666662"/>
        <n v="23.923333333333332"/>
        <n v="115.15444444444445"/>
        <n v="798.81363636363642"/>
        <n v="463.33499999999998"/>
        <n v="4.8179591836734694"/>
        <n v="142.16222222222223"/>
        <n v="63.503428571428572"/>
        <n v="106.96076923076923"/>
        <n v="159.42750000000001"/>
        <n v="119.83499999999999"/>
        <n v="105.53431818181819"/>
        <n v="171.02465116279072"/>
        <n v="129.92851063829787"/>
        <n v="143.86021276595744"/>
        <n v="18.820416666666667"/>
        <n v="226.66095238095238"/>
        <n v="700.08916666666664"/>
        <n v="620.7992307692308"/>
        <n v="2061.8850000000002"/>
        <n v="239.32897435897436"/>
        <n v="2744.0549999999998"/>
        <n v="80.107307692307685"/>
        <n v="229.85777777777778"/>
        <n v="276.09370370370368"/>
        <n v="493.69200000000001"/>
        <n v="657.79375000000005"/>
        <n v="111.10571428571428"/>
        <n v="80.298297872340427"/>
        <n v="200.33891304347827"/>
        <n v="147.15100000000001"/>
        <n v="452.45749999999998"/>
        <n v="212.4346153846154"/>
        <n v="87.154418604651156"/>
        <n v="527.29"/>
        <n v="393.99882352941177"/>
        <n v="219.30916666666667"/>
        <n v="218.95333333333335"/>
        <n v="792.43124999999998"/>
        <n v="511.8"/>
        <n v="272.46384615384619"/>
        <n v="270.828125"/>
        <n v="124.47777777777777"/>
        <n v="233.15321428571428"/>
        <n v="323.0751724137931"/>
        <n v="15.609787234042553"/>
        <n v="688.74666666666656"/>
        <n v="80.934864864864863"/>
        <n v="149.82666666666668"/>
        <n v="13.78"/>
        <n v="192.52250000000001"/>
        <n v="362.57499999999999"/>
        <n v="65.614000000000004"/>
        <n v="708.83571428571429"/>
        <n v="206.18666666666667"/>
        <n v="30.902432432432434"/>
        <n v="264.41241379310344"/>
        <n v="1385.2466666666667"/>
        <n v="439.08133333333336"/>
        <n v="74.342777777777783"/>
        <n v="35.722765957446811"/>
        <n v="36.708260869565216"/>
        <n v="41.993157894736839"/>
        <n v="149.06923076923078"/>
        <n v="158.94690476190476"/>
        <n v="420.41619047619048"/>
        <n v="220.53621621621622"/>
        <n v="254.91962962962964"/>
        <n v="41.147586206896548"/>
        <n v="148.148"/>
        <n v="126.68360000000001"/>
        <n v="429.09500000000003"/>
        <n v="144.40444444444447"/>
        <n v="2700.99"/>
        <n v="165.14409090909092"/>
        <n v="112.57843750000001"/>
        <n v="518.91875000000005"/>
        <n v="439.66666666666669"/>
        <n v="629.43599999999992"/>
        <n v="254.06972222222223"/>
        <n v="317.76233333333334"/>
        <n v="74.105555555555554"/>
        <n v="189.93736842105264"/>
        <n v="221.99043478260867"/>
        <n v="276.97352941176473"/>
        <n v="675.04307692307691"/>
        <n v="25.94"/>
        <n v="137.51827586206898"/>
        <n v="154.95472222222222"/>
        <n v="230.95500000000001"/>
        <n v="42.962553191489363"/>
        <n v="238.95250000000001"/>
        <n v="755.7455555555556"/>
        <n v="215.26384615384617"/>
        <n v="452.7247368421053"/>
        <n v="197.59789473684211"/>
        <n v="741.36333333333334"/>
        <n v="130.73212765957447"/>
        <n v="112.508"/>
        <n v="338.4545"/>
        <n v="208.29"/>
        <n v="217.81562500000001"/>
        <n v="593.255"/>
        <n v="70.208888888888893"/>
        <n v="347.26400000000001"/>
        <n v="5.9859999999999998"/>
        <n v="313.71826086956526"/>
        <n v="668.25181818181818"/>
        <n v="140.48216216216215"/>
        <n v="77.158636363636361"/>
        <n v="231.79750000000001"/>
        <n v="9.9786206896551715"/>
        <n v="39.566136363636367"/>
        <n v="262.33735294117645"/>
        <n v="191.63153846153847"/>
        <n v="85.887857142857143"/>
        <n v="126.99111111111112"/>
        <n v="54.794761904761906"/>
        <n v="169.04258064516128"/>
        <n v="873.82142857142856"/>
        <n v="632.24749999999995"/>
        <n v="35.344736842105263"/>
        <n v="94.553095238095239"/>
        <n v="80.620333333333335"/>
        <n v="73.341290322580647"/>
        <n v="274.36114285714285"/>
        <n v="295.30333333333334"/>
        <n v="181.06774193548389"/>
        <n v="221.90368421052631"/>
        <n v="140.21129032258065"/>
        <n v="170.4675"/>
        <n v="3497.33"/>
        <n v="705.125"/>
        <n v="899.88499999999999"/>
        <n v="2525.56"/>
        <n v="174.09958333333336"/>
        <n v="512.83647058823522"/>
        <n v="198.47031250000001"/>
        <n v="335.736875"/>
        <n v="77.650625000000005"/>
        <n v="132.51782608695652"/>
        <n v="32.315897435897433"/>
        <n v="110.91451612903225"/>
        <n v="35.212558139534885"/>
        <n v="289.64708333333334"/>
        <n v="2141.9"/>
        <n v="361.76454545454544"/>
        <n v="427.00857142857143"/>
        <n v="530.6825"/>
        <n v="732.4671428571429"/>
        <n v="163.49192307692309"/>
        <n v="5.9453191489361705"/>
        <n v="662.35916666666674"/>
        <n v="25.275806451612901"/>
        <n v="282.06588235294117"/>
        <n v="171.23393939393941"/>
        <n v="574.67454545454541"/>
        <n v="247.0517857142857"/>
        <n v="81.481250000000003"/>
        <n v="198.79"/>
        <n v="154.51255319148936"/>
        <n v="192.96428571428572"/>
        <n v="199.46595238095239"/>
        <n v="1175.962857142857"/>
        <n v="4224.4650000000001"/>
        <n v="116.72476190476189"/>
        <n v="141.78833333333333"/>
        <n v="1984.1075000000001"/>
        <n v="103.81386363636365"/>
        <n v="100.84631578947368"/>
        <n v="329.39384615384614"/>
        <n v="803.39454545454544"/>
        <n v="117.91175000000001"/>
        <n v="19.754186046511627"/>
        <n v="358.13454545454545"/>
        <n v="179.00044444444444"/>
        <n v="3009.1866666666665"/>
        <n v="176.19833333333335"/>
        <n v="254.34666666666666"/>
        <n v="209.185"/>
        <n v="146.48555555555555"/>
        <n v="111.49857142857144"/>
        <n v="4841.9250000000002"/>
        <n v="15.489591836734695"/>
        <n v="407.39687500000002"/>
        <n v="416.82"/>
        <n v="127.238"/>
        <n v="402.88800000000003"/>
        <n v="115.56263157894738"/>
        <n v="356.14678571428573"/>
        <n v="225.38759999999999"/>
        <n v="102.48468750000001"/>
        <n v="227.91"/>
        <n v="85.003571428571433"/>
        <n v="94.701999999999998"/>
        <n v="23.644545454545455"/>
        <n v="289.1369230769231"/>
        <n v="114.53560975609756"/>
        <n v="172.74047619047619"/>
        <n v="140.46"/>
        <n v="192.34540540540539"/>
        <n v="11.425000000000001"/>
        <n v="50.109111111111105"/>
        <n v="302.30318181818183"/>
        <n v="244.5745"/>
        <n v="3.5488372093023255"/>
        <n v="298.68518518518516"/>
        <n v="189.04414634146343"/>
        <n v="345.58437500000002"/>
        <n v="22.293823529411764"/>
        <n v="240.265625"/>
        <n v="226.10615384615386"/>
        <n v="313.65600000000001"/>
        <n v="3771.15"/>
        <n v="670.81000000000006"/>
        <n v="130.70699999999999"/>
        <n v="165.46777777777777"/>
        <n v="562.0383333333333"/>
        <n v="240.10346153846152"/>
        <n v="827.59"/>
        <n v="178.18199999999999"/>
        <n v="63.4453125"/>
        <n v="262.20735294117645"/>
        <n v="156.76624999999999"/>
        <n v="454.57299999999998"/>
        <n v="195.16102564102565"/>
        <n v="3005.92"/>
        <n v="6575.91"/>
        <n v="247.28805555555559"/>
        <n v="242.92458333333332"/>
        <n v="235.58037037037036"/>
        <n v="824.56"/>
        <n v="154.57483870967741"/>
        <n v="513.73785714285714"/>
        <n v="1391.165"/>
        <n v="72.493793103448283"/>
        <n v="213.79266666666666"/>
        <n v="207.57166666666669"/>
        <n v="60.206486486486483"/>
        <n v="153.78642857142859"/>
        <n v="454.38"/>
        <n v="131.27923076923076"/>
        <n v="81.683750000000003"/>
        <n v="41.048571428571428"/>
        <n v="699.19499999999994"/>
        <n v="84.558913043478256"/>
        <n v="588.29499999999996"/>
        <n v="179.16648648648649"/>
        <n v="443.48833333333334"/>
        <n v="116.34458333333333"/>
        <n v="496.73928571428576"/>
        <n v="79.82970588235294"/>
        <n v="783.06500000000005"/>
        <n v="290.91409090909087"/>
        <n v="552.11166666666668"/>
        <n v="76.893611111111113"/>
        <n v="44.225999999999999"/>
        <n v="193.80416666666667"/>
        <n v="102.96727272727274"/>
        <n v="428.10714285714283"/>
        <n v="169.99312499999999"/>
        <n v="184.81916666666666"/>
        <n v="326.71600000000001"/>
        <n v="243.82656249999999"/>
        <n v="231.28575757575757"/>
        <n v="43.521111111111111"/>
        <n v="27.083611111111111"/>
        <n v="350.97950000000003"/>
        <n v="208.14666666666665"/>
        <n v="115.26921052631577"/>
        <n v="136.12666666666667"/>
        <n v="116.07869565217391"/>
        <n v="13.543749999999999"/>
        <n v="195.64311111111112"/>
        <n v="156.85187500000001"/>
        <n v="1123.528"/>
        <n v="121.47499999999999"/>
        <n v="319.13285714285712"/>
        <n v="82.449249999999992"/>
        <n v="642.1"/>
        <n v="228.00948717948719"/>
        <n v="107.10903225806452"/>
        <n v="644.25071428571425"/>
        <n v="1660.3266666666666"/>
        <n v="689.30166666666673"/>
        <n v="529.01437499999997"/>
        <n v="150.89352941176472"/>
        <n v="129.09666666666666"/>
        <n v="33.296956521739133"/>
        <n v="74.263571428571439"/>
        <n v="1427.0057142857145"/>
        <n v="72.472391304347823"/>
        <n v="234.59437500000001"/>
        <n v="539.06533333333334"/>
        <n v="195.32795454545456"/>
        <n v="586.85411764705884"/>
        <n v="60.751707317073176"/>
        <n v="10.627021276595745"/>
        <n v="94.790909090909096"/>
        <n v="40.817647058823525"/>
        <n v="64.403999999999996"/>
        <n v="81.516222222222225"/>
        <n v="291.07444444444445"/>
        <n v="248.05173913043475"/>
        <n v="79.912499999999994"/>
        <n v="469.85642857142858"/>
        <n v="159.79866666666666"/>
        <n v="5.6367441860465117"/>
        <n v="232.33636363636364"/>
        <n v="202.42129032258066"/>
        <n v="218.48000000000002"/>
        <n v="28.558235294117647"/>
        <n v="299.55285714285714"/>
        <n v="328.06894736842105"/>
        <n v="123.42630434782608"/>
        <n v="273.20347826086959"/>
        <n v="270.55906249999998"/>
        <n v="147.76675"/>
        <n v="450.10846153846154"/>
        <n v="495.38599999999997"/>
        <n v="216.9037142857143"/>
        <n v="895.74199999999996"/>
        <n v="789.24777777777774"/>
        <n v="136.32344827586206"/>
        <n v="394.31166666666667"/>
        <n v="240.35319999999999"/>
        <n v="299.64516129032256"/>
        <n v="422.65818181818179"/>
        <n v="1742.43"/>
        <n v="118.31133333333334"/>
        <n v="439.03999999999996"/>
        <n v="368.76851851851853"/>
        <n v="392.52279999999996"/>
        <n v="816.26750000000004"/>
        <n v="8063.7"/>
        <n v="358.97449999999998"/>
        <n v="135.73340909090911"/>
        <n v="27.310869565217391"/>
        <n v="143.8178125"/>
        <n v="616.3981818181818"/>
        <n v="174.55282051282052"/>
        <n v="80.721489361702126"/>
        <n v="392.61458333333331"/>
        <n v="159.71181818181819"/>
        <n v="174.26068965517243"/>
        <n v="266.91346153846155"/>
        <n v="437.60250000000002"/>
        <n v="186.32942857142856"/>
        <n v="141.26749999999998"/>
        <n v="35.792391304347824"/>
        <n v="2131.936666666667"/>
        <n v="6033.09"/>
        <n v="39.906808510638292"/>
        <n v="7080.88"/>
        <n v="270.95294117647057"/>
        <n v="3355.415"/>
        <n v="289.30793103448275"/>
        <n v="89.015500000000003"/>
        <n v="48.254999999999995"/>
        <n v="976.64"/>
        <n v="211.58620689655172"/>
        <n v="146.38395833333334"/>
        <n v="254.47666666666666"/>
        <n v="2682.61"/>
        <n v="274.66028571428575"/>
        <n v="1081.152"/>
        <n v="182.81888888888886"/>
        <n v="92.697272727272718"/>
        <n v="135.12833333333333"/>
        <n v="288.44050000000004"/>
        <n v="63.164888888888889"/>
        <n v="461.04700000000003"/>
        <n v="652.62111111111108"/>
        <n v="153.05435897435896"/>
        <n v="903.4375"/>
        <n v="32.352105263157895"/>
        <n v="10.901578947368421"/>
        <n v="158.92666666666668"/>
        <n v="20.826666666666668"/>
        <n v="142.0413953488372"/>
        <n v="678.58692307692297"/>
        <n v="680.06615384615384"/>
        <n v="301.1159090909091"/>
        <n v="78.257142857142853"/>
        <n v="183.90787234042554"/>
        <n v="197.16288888888889"/>
        <n v="93.039545454545447"/>
        <n v="172.10511627906979"/>
        <n v="154.55473684210526"/>
        <n v="1005.7675"/>
        <n v="1246.5825"/>
        <n v="9.4585714285714282"/>
        <n v="345.5353846153846"/>
        <n v="130.50083333333333"/>
        <n v="374.48038461538459"/>
        <n v="204.50391304347826"/>
        <n v="197.42186046511625"/>
        <n v="55.207692307692312"/>
        <n v="122.11642857142859"/>
        <n v="84.828888888888898"/>
        <n v="487.79499999999996"/>
        <n v="430.94947368421055"/>
        <n v="177.92124999999999"/>
        <n v="240.66307692307694"/>
        <n v="78.543333333333337"/>
        <n v="261.16133333333335"/>
        <n v="25.911290322580644"/>
        <n v="156.20357142857142"/>
        <n v="215.51999999999998"/>
        <n v="182.46769230769229"/>
        <n v="65.685000000000002"/>
        <n v="40.728888888888889"/>
        <n v="159.83272727272728"/>
        <n v="41.000789473684208"/>
        <n v="286.27823529411762"/>
        <n v="177.13953488372093"/>
        <n v="509.51789473684209"/>
        <n v="742.23833333333334"/>
        <n v="62.083695652173908"/>
        <n v="210.60789473684213"/>
        <n v="67.957346938775501"/>
        <n v="72.95"/>
        <n v="85.778928571428565"/>
        <n v="1383.82"/>
        <n v="75.399428571428572"/>
        <n v="90.441749999999999"/>
        <n v="846.5675"/>
        <n v="15.306170212765958"/>
        <n v="312.00285714285712"/>
        <n v="737.21181818181822"/>
        <n v="39.859743589743587"/>
        <n v="873.04750000000001"/>
        <n v="346.40480000000002"/>
        <n v="136.14666666666668"/>
        <n v="35.349615384615383"/>
        <n v="128.86657894736842"/>
        <n v="67.259782608695645"/>
        <n v="473.14499999999998"/>
        <n v="187.38767441860466"/>
        <n v="39.399189189189187"/>
        <n v="127.1504347826087"/>
        <n v="212.68916666666667"/>
        <n v="95.398750000000007"/>
        <n v="482.89153846153846"/>
        <n v="112.3616"/>
        <n v="1232.3900000000001"/>
        <n v="83.13636363636364"/>
        <n v="145.30875"/>
        <n v="63.95897959183673"/>
        <n v="1177.3671428571429"/>
        <n v="14.436739130434784"/>
        <n v="385.8372727272727"/>
        <n v="165.65964285714287"/>
        <n v="177.50146341463415"/>
        <n v="251.54130434782607"/>
        <n v="149.00888888888889"/>
        <n v="338.81695652173914"/>
        <n v="308.4217857142857"/>
        <n v="74.59"/>
        <n v="115.45574468085107"/>
        <n v="323.73346153846154"/>
        <n v="395.82279999999997"/>
        <n v="307.11172413793105"/>
        <n v="198.81736842105263"/>
        <n v="61.580303030303035"/>
        <n v="137.36083333333332"/>
        <n v="531.58928571428567"/>
        <n v="355.45928571428573"/>
        <n v="139.52828571428572"/>
        <n v="279.9493333333333"/>
        <n v="131.35357142857143"/>
        <n v="506.58647058823527"/>
        <n v="1375.79"/>
        <n v="209.34437500000001"/>
        <n v="99.880434782608702"/>
        <n v="254.94066666666669"/>
        <n v="46.462758620689655"/>
        <n v="45.434444444444445"/>
        <n v="634.62"/>
        <n v="39.942826086956522"/>
        <n v="228.82"/>
        <n v="153.55815789473684"/>
        <n v="117.79238095238095"/>
        <n v="137.93574468085106"/>
        <n v="62.507368421052639"/>
        <n v="242.23304347826087"/>
        <n v="151.38079999999999"/>
        <n v="158.34547619047621"/>
        <n v="214.01571428571427"/>
        <n v="261.44045454545454"/>
        <n v="113.77529411764706"/>
        <n v="158.80944444444447"/>
        <n v="46.229183673469386"/>
        <n v="46.587560975609755"/>
        <n v="827.45400000000006"/>
        <n v="292.85000000000002"/>
        <n v="1325.5042857142857"/>
        <n v="202.13062500000001"/>
        <n v="151.45999999999998"/>
        <n v="56.137407407407409"/>
        <n v="115.3948484848485"/>
        <n v="7997.55"/>
        <n v="84.93568181818182"/>
        <n v="28.278529411764708"/>
        <n v="1403.0425"/>
        <n v="498.04117647058825"/>
        <n v="1994.9175"/>
        <n v="42.644651162790701"/>
        <n v="260.01423076923078"/>
        <n v="570.74749999999995"/>
        <n v="2260.25"/>
        <n v="1250.472857142857"/>
        <n v="85.72399999999999"/>
        <n v="300.68333333333334"/>
        <n v="3.0419999999999998"/>
        <n v="1089.9525000000001"/>
        <n v="331.11208333333332"/>
        <n v="332.13473684210527"/>
        <n v="209.10083333333333"/>
        <n v="37.332093023255815"/>
        <n v="171.75555555555553"/>
        <n v="111.78343750000001"/>
        <n v="73.456428571428575"/>
        <n v="272.92722222222221"/>
        <n v="329.11857142857144"/>
        <n v="17.123793103448275"/>
        <n v="186.59125"/>
        <n v="61.561714285714281"/>
        <n v="52.290425531914899"/>
        <n v="293.33870967741933"/>
        <n v="1183.47"/>
        <n v="127.46918918918918"/>
        <n v="448.80588235294118"/>
        <n v="41.781282051282055"/>
        <n v="102.58187500000001"/>
      </sharedItems>
    </cacheField>
    <cacheField name="Quarters" numFmtId="0" databaseField="0">
      <fieldGroup base="1">
        <rangePr groupBy="quarters" startDate="2023-01-01T00:00:00" endDate="2024-01-02T00:00:00"/>
        <groupItems count="6">
          <s v="&lt;1/1/2023"/>
          <s v="Qtr1"/>
          <s v="Qtr2"/>
          <s v="Qtr3"/>
          <s v="Qtr4"/>
          <s v="&gt;1/2/2024"/>
        </groupItems>
      </fieldGroup>
    </cacheField>
    <cacheField name="Years" numFmtId="0" databaseField="0">
      <fieldGroup base="1">
        <rangePr groupBy="years" startDate="2023-01-01T00:00:00" endDate="2024-01-02T00:00:00"/>
        <groupItems count="4">
          <s v="&lt;1/1/2023"/>
          <s v="2023"/>
          <s v="2024"/>
          <s v="&gt;1/2/2024"/>
        </groupItems>
      </fieldGroup>
    </cacheField>
  </cacheFields>
  <extLst>
    <ext xmlns:x14="http://schemas.microsoft.com/office/spreadsheetml/2009/9/main" uri="{725AE2AE-9491-48be-B2B4-4EB974FC3084}">
      <x14:pivotCacheDefinition pivotCacheId="7060011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052"/>
    <x v="0"/>
    <x v="0"/>
    <x v="0"/>
    <n v="5053.97"/>
    <x v="0"/>
    <x v="0"/>
    <n v="152.75"/>
    <n v="267.22000000000003"/>
    <s v="Returning"/>
    <x v="0"/>
    <x v="0"/>
    <x v="0"/>
    <x v="0"/>
    <n v="114.47000000000003"/>
    <x v="0"/>
    <x v="0"/>
    <n v="432.89640000000009"/>
    <n v="1627.5636000000004"/>
    <x v="0"/>
  </r>
  <r>
    <n v="1093"/>
    <x v="1"/>
    <x v="0"/>
    <x v="1"/>
    <n v="4384.0200000000004"/>
    <x v="1"/>
    <x v="0"/>
    <n v="3816.39"/>
    <n v="4209.4399999999996"/>
    <s v="Returning"/>
    <x v="1"/>
    <x v="0"/>
    <x v="1"/>
    <x v="1"/>
    <n v="393.04999999999973"/>
    <x v="0"/>
    <x v="1"/>
    <n v="7871.6527999999998"/>
    <n v="-1189.8028000000049"/>
    <x v="1"/>
  </r>
  <r>
    <n v="1015"/>
    <x v="2"/>
    <x v="1"/>
    <x v="2"/>
    <n v="4631.2299999999996"/>
    <x v="2"/>
    <x v="1"/>
    <n v="261.56"/>
    <n v="371.4"/>
    <s v="Returning"/>
    <x v="2"/>
    <x v="1"/>
    <x v="1"/>
    <x v="2"/>
    <n v="109.83999999999997"/>
    <x v="1"/>
    <x v="2"/>
    <n v="2228.4"/>
    <n v="1066.7999999999993"/>
    <x v="2"/>
  </r>
  <r>
    <n v="1072"/>
    <x v="3"/>
    <x v="0"/>
    <x v="2"/>
    <n v="2167.94"/>
    <x v="3"/>
    <x v="2"/>
    <n v="4330.03"/>
    <n v="4467.75"/>
    <s v="New"/>
    <x v="3"/>
    <x v="2"/>
    <x v="1"/>
    <x v="3"/>
    <n v="137.72000000000025"/>
    <x v="1"/>
    <x v="3"/>
    <n v="3484.8450000000003"/>
    <n v="1886.2350000000097"/>
    <x v="3"/>
  </r>
  <r>
    <n v="1061"/>
    <x v="4"/>
    <x v="2"/>
    <x v="3"/>
    <n v="3750.2"/>
    <x v="4"/>
    <x v="3"/>
    <n v="637.37"/>
    <n v="692.71"/>
    <s v="New"/>
    <x v="4"/>
    <x v="2"/>
    <x v="0"/>
    <x v="4"/>
    <n v="55.340000000000032"/>
    <x v="0"/>
    <x v="4"/>
    <n v="720.41840000000002"/>
    <n v="-0.99839999999960582"/>
    <x v="4"/>
  </r>
  <r>
    <n v="1021"/>
    <x v="5"/>
    <x v="2"/>
    <x v="1"/>
    <n v="3761.15"/>
    <x v="5"/>
    <x v="1"/>
    <n v="900.79"/>
    <n v="1106.51"/>
    <s v="New"/>
    <x v="5"/>
    <x v="0"/>
    <x v="0"/>
    <x v="5"/>
    <n v="205.72000000000003"/>
    <x v="2"/>
    <x v="0"/>
    <n v="7435.7471999999998"/>
    <n v="-852.70719999999892"/>
    <x v="5"/>
  </r>
  <r>
    <n v="1083"/>
    <x v="6"/>
    <x v="0"/>
    <x v="1"/>
    <n v="618.30999999999995"/>
    <x v="6"/>
    <x v="0"/>
    <n v="2408.81"/>
    <n v="2624.09"/>
    <s v="Returning"/>
    <x v="6"/>
    <x v="0"/>
    <x v="0"/>
    <x v="1"/>
    <n v="215.2800000000002"/>
    <x v="3"/>
    <x v="1"/>
    <n v="10653.805400000001"/>
    <n v="-4410.6853999999948"/>
    <x v="6"/>
  </r>
  <r>
    <n v="1087"/>
    <x v="7"/>
    <x v="3"/>
    <x v="2"/>
    <n v="7698.92"/>
    <x v="7"/>
    <x v="0"/>
    <n v="3702.51"/>
    <n v="3964.65"/>
    <s v="New"/>
    <x v="7"/>
    <x v="1"/>
    <x v="0"/>
    <x v="6"/>
    <n v="262.13999999999987"/>
    <x v="0"/>
    <x v="5"/>
    <n v="21884.867999999999"/>
    <n v="-9826.4280000000035"/>
    <x v="7"/>
  </r>
  <r>
    <n v="1075"/>
    <x v="8"/>
    <x v="1"/>
    <x v="2"/>
    <n v="4223.3900000000003"/>
    <x v="2"/>
    <x v="0"/>
    <n v="738.06"/>
    <n v="1095.45"/>
    <s v="New"/>
    <x v="8"/>
    <x v="1"/>
    <x v="0"/>
    <x v="2"/>
    <n v="357.3900000000001"/>
    <x v="1"/>
    <x v="6"/>
    <n v="1643.1750000000002"/>
    <n v="9078.5250000000015"/>
    <x v="8"/>
  </r>
  <r>
    <n v="1075"/>
    <x v="9"/>
    <x v="2"/>
    <x v="1"/>
    <n v="8239.58"/>
    <x v="0"/>
    <x v="2"/>
    <n v="2228.35"/>
    <n v="2682.34"/>
    <s v="New"/>
    <x v="9"/>
    <x v="1"/>
    <x v="0"/>
    <x v="5"/>
    <n v="453.99000000000024"/>
    <x v="4"/>
    <x v="7"/>
    <n v="6276.6756000000005"/>
    <n v="1895.1444000000038"/>
    <x v="9"/>
  </r>
  <r>
    <n v="1088"/>
    <x v="10"/>
    <x v="3"/>
    <x v="0"/>
    <n v="8518.4500000000007"/>
    <x v="4"/>
    <x v="0"/>
    <n v="2440.11"/>
    <n v="2517.6"/>
    <s v="New"/>
    <x v="10"/>
    <x v="1"/>
    <x v="1"/>
    <x v="7"/>
    <n v="77.489999999999782"/>
    <x v="1"/>
    <x v="8"/>
    <n v="7527.6239999999998"/>
    <n v="-6520.2540000000026"/>
    <x v="10"/>
  </r>
  <r>
    <n v="1100"/>
    <x v="11"/>
    <x v="0"/>
    <x v="1"/>
    <n v="2198.7399999999998"/>
    <x v="8"/>
    <x v="1"/>
    <n v="1100.81"/>
    <n v="1137.44"/>
    <s v="Returning"/>
    <x v="4"/>
    <x v="1"/>
    <x v="0"/>
    <x v="1"/>
    <n v="36.630000000000109"/>
    <x v="4"/>
    <x v="3"/>
    <n v="3912.7936000000004"/>
    <n v="-2337.7035999999957"/>
    <x v="11"/>
  </r>
  <r>
    <n v="1024"/>
    <x v="12"/>
    <x v="3"/>
    <x v="1"/>
    <n v="6607.8"/>
    <x v="9"/>
    <x v="1"/>
    <n v="622.01"/>
    <n v="641.09"/>
    <s v="Returning"/>
    <x v="11"/>
    <x v="1"/>
    <x v="1"/>
    <x v="8"/>
    <n v="19.080000000000041"/>
    <x v="2"/>
    <x v="8"/>
    <n v="0"/>
    <n v="400.68000000000086"/>
    <x v="12"/>
  </r>
  <r>
    <n v="1003"/>
    <x v="13"/>
    <x v="4"/>
    <x v="2"/>
    <n v="4775.59"/>
    <x v="2"/>
    <x v="0"/>
    <n v="4190.28"/>
    <n v="4270.6499999999996"/>
    <s v="New"/>
    <x v="2"/>
    <x v="0"/>
    <x v="0"/>
    <x v="9"/>
    <n v="80.369999999999891"/>
    <x v="5"/>
    <x v="9"/>
    <n v="25623.899999999998"/>
    <n v="-23212.800000000003"/>
    <x v="13"/>
  </r>
  <r>
    <n v="1022"/>
    <x v="14"/>
    <x v="2"/>
    <x v="2"/>
    <n v="8813.5499999999993"/>
    <x v="9"/>
    <x v="1"/>
    <n v="2537.1999999999998"/>
    <n v="2869.6"/>
    <s v="New"/>
    <x v="12"/>
    <x v="1"/>
    <x v="1"/>
    <x v="10"/>
    <n v="332.40000000000009"/>
    <x v="1"/>
    <x v="3"/>
    <n v="17475.863999999998"/>
    <n v="-10495.463999999996"/>
    <x v="14"/>
  </r>
  <r>
    <n v="1053"/>
    <x v="15"/>
    <x v="0"/>
    <x v="0"/>
    <n v="2235.83"/>
    <x v="10"/>
    <x v="0"/>
    <n v="121.19"/>
    <n v="487.65"/>
    <s v="New"/>
    <x v="13"/>
    <x v="0"/>
    <x v="1"/>
    <x v="0"/>
    <n v="366.46"/>
    <x v="4"/>
    <x v="7"/>
    <n v="4213.2959999999994"/>
    <n v="13376.784"/>
    <x v="15"/>
  </r>
  <r>
    <n v="1002"/>
    <x v="16"/>
    <x v="1"/>
    <x v="0"/>
    <n v="6810.35"/>
    <x v="1"/>
    <x v="0"/>
    <n v="4024.76"/>
    <n v="4420.1499999999996"/>
    <s v="Returning"/>
    <x v="14"/>
    <x v="0"/>
    <x v="0"/>
    <x v="11"/>
    <n v="395.38999999999942"/>
    <x v="3"/>
    <x v="10"/>
    <n v="3005.7019999999998"/>
    <n v="3715.9279999999903"/>
    <x v="16"/>
  </r>
  <r>
    <n v="1088"/>
    <x v="17"/>
    <x v="0"/>
    <x v="3"/>
    <n v="6116.75"/>
    <x v="11"/>
    <x v="3"/>
    <n v="4904.93"/>
    <n v="5034.3500000000004"/>
    <s v="New"/>
    <x v="15"/>
    <x v="2"/>
    <x v="1"/>
    <x v="12"/>
    <n v="129.42000000000007"/>
    <x v="6"/>
    <x v="7"/>
    <n v="20137.400000000001"/>
    <n v="-14960.599999999999"/>
    <x v="17"/>
  </r>
  <r>
    <n v="1030"/>
    <x v="18"/>
    <x v="1"/>
    <x v="1"/>
    <n v="3023.48"/>
    <x v="12"/>
    <x v="2"/>
    <n v="3049.33"/>
    <n v="3209.22"/>
    <s v="Returning"/>
    <x v="16"/>
    <x v="0"/>
    <x v="0"/>
    <x v="13"/>
    <n v="159.88999999999987"/>
    <x v="4"/>
    <x v="11"/>
    <n v="15853.546799999998"/>
    <n v="-12815.6368"/>
    <x v="18"/>
  </r>
  <r>
    <n v="1038"/>
    <x v="19"/>
    <x v="0"/>
    <x v="2"/>
    <n v="1452.35"/>
    <x v="13"/>
    <x v="2"/>
    <n v="2543.36"/>
    <n v="2790.1"/>
    <s v="Returning"/>
    <x v="17"/>
    <x v="0"/>
    <x v="0"/>
    <x v="3"/>
    <n v="246.73999999999978"/>
    <x v="2"/>
    <x v="4"/>
    <n v="2929.6050000000005"/>
    <n v="771.49499999999625"/>
    <x v="19"/>
  </r>
  <r>
    <n v="1002"/>
    <x v="20"/>
    <x v="3"/>
    <x v="0"/>
    <n v="6551.23"/>
    <x v="14"/>
    <x v="3"/>
    <n v="4398.16"/>
    <n v="4439.12"/>
    <s v="New"/>
    <x v="13"/>
    <x v="1"/>
    <x v="0"/>
    <x v="7"/>
    <n v="40.960000000000036"/>
    <x v="2"/>
    <x v="1"/>
    <n v="7191.3743999999997"/>
    <n v="-6822.7343999999994"/>
    <x v="20"/>
  </r>
  <r>
    <n v="1064"/>
    <x v="21"/>
    <x v="3"/>
    <x v="3"/>
    <n v="7412.11"/>
    <x v="15"/>
    <x v="3"/>
    <n v="4764.96"/>
    <n v="5074.42"/>
    <s v="New"/>
    <x v="7"/>
    <x v="0"/>
    <x v="0"/>
    <x v="14"/>
    <n v="309.46000000000004"/>
    <x v="6"/>
    <x v="5"/>
    <n v="6089.3039999999992"/>
    <n v="-2994.7039999999988"/>
    <x v="21"/>
  </r>
  <r>
    <n v="1060"/>
    <x v="22"/>
    <x v="3"/>
    <x v="3"/>
    <n v="3224.71"/>
    <x v="16"/>
    <x v="2"/>
    <n v="3784.96"/>
    <n v="4276.99"/>
    <s v="New"/>
    <x v="18"/>
    <x v="1"/>
    <x v="1"/>
    <x v="14"/>
    <n v="492.02999999999975"/>
    <x v="2"/>
    <x v="9"/>
    <n v="11291.2536"/>
    <n v="10358.066399999989"/>
    <x v="22"/>
  </r>
  <r>
    <n v="1021"/>
    <x v="23"/>
    <x v="4"/>
    <x v="2"/>
    <n v="6483.84"/>
    <x v="17"/>
    <x v="0"/>
    <n v="2254.9899999999998"/>
    <n v="2441.79"/>
    <s v="Returning"/>
    <x v="19"/>
    <x v="1"/>
    <x v="0"/>
    <x v="9"/>
    <n v="186.80000000000018"/>
    <x v="4"/>
    <x v="8"/>
    <n v="18166.917600000001"/>
    <n v="-12376.117599999994"/>
    <x v="23"/>
  </r>
  <r>
    <n v="1033"/>
    <x v="24"/>
    <x v="1"/>
    <x v="2"/>
    <n v="4011.8"/>
    <x v="18"/>
    <x v="0"/>
    <n v="2981.5"/>
    <n v="3360.4"/>
    <s v="Returning"/>
    <x v="20"/>
    <x v="1"/>
    <x v="1"/>
    <x v="2"/>
    <n v="378.90000000000009"/>
    <x v="3"/>
    <x v="8"/>
    <n v="17003.624"/>
    <n v="-8288.9239999999972"/>
    <x v="24"/>
  </r>
  <r>
    <n v="1076"/>
    <x v="22"/>
    <x v="3"/>
    <x v="3"/>
    <n v="7160.75"/>
    <x v="2"/>
    <x v="2"/>
    <n v="3519.63"/>
    <n v="3774.65"/>
    <s v="New"/>
    <x v="2"/>
    <x v="2"/>
    <x v="1"/>
    <x v="14"/>
    <n v="255.01999999999998"/>
    <x v="2"/>
    <x v="9"/>
    <n v="22647.9"/>
    <n v="-14997.300000000003"/>
    <x v="25"/>
  </r>
  <r>
    <n v="1058"/>
    <x v="25"/>
    <x v="4"/>
    <x v="0"/>
    <n v="2072.23"/>
    <x v="19"/>
    <x v="0"/>
    <n v="1011.65"/>
    <n v="1084.28"/>
    <s v="Returning"/>
    <x v="17"/>
    <x v="1"/>
    <x v="1"/>
    <x v="15"/>
    <n v="72.63"/>
    <x v="6"/>
    <x v="1"/>
    <n v="2504.6867999999999"/>
    <n v="-107.89679999999998"/>
    <x v="26"/>
  </r>
  <r>
    <n v="1022"/>
    <x v="26"/>
    <x v="1"/>
    <x v="3"/>
    <n v="8913.1299999999992"/>
    <x v="14"/>
    <x v="3"/>
    <n v="2263.65"/>
    <n v="2558.9499999999998"/>
    <s v="New"/>
    <x v="21"/>
    <x v="0"/>
    <x v="0"/>
    <x v="16"/>
    <n v="295.29999999999973"/>
    <x v="1"/>
    <x v="6"/>
    <n v="690.91649999999993"/>
    <n v="1966.7834999999977"/>
    <x v="27"/>
  </r>
  <r>
    <n v="1089"/>
    <x v="27"/>
    <x v="0"/>
    <x v="1"/>
    <n v="2945.36"/>
    <x v="20"/>
    <x v="0"/>
    <n v="4157.62"/>
    <n v="4314.5600000000004"/>
    <s v="New"/>
    <x v="22"/>
    <x v="1"/>
    <x v="1"/>
    <x v="1"/>
    <n v="156.94000000000051"/>
    <x v="3"/>
    <x v="8"/>
    <n v="34473.334400000007"/>
    <n v="-27097.154399999985"/>
    <x v="28"/>
  </r>
  <r>
    <n v="1049"/>
    <x v="28"/>
    <x v="4"/>
    <x v="1"/>
    <n v="3741.08"/>
    <x v="21"/>
    <x v="0"/>
    <n v="3290.89"/>
    <n v="3317.75"/>
    <s v="Returning"/>
    <x v="22"/>
    <x v="1"/>
    <x v="0"/>
    <x v="17"/>
    <n v="26.860000000000127"/>
    <x v="6"/>
    <x v="10"/>
    <n v="564.01750000000004"/>
    <n v="-537.15749999999991"/>
    <x v="29"/>
  </r>
  <r>
    <n v="1091"/>
    <x v="29"/>
    <x v="2"/>
    <x v="2"/>
    <n v="675.11"/>
    <x v="16"/>
    <x v="1"/>
    <n v="2085.46"/>
    <n v="2406.58"/>
    <s v="Returning"/>
    <x v="18"/>
    <x v="1"/>
    <x v="1"/>
    <x v="10"/>
    <n v="321.11999999999989"/>
    <x v="4"/>
    <x v="2"/>
    <n v="6353.3711999999996"/>
    <n v="7775.9087999999956"/>
    <x v="30"/>
  </r>
  <r>
    <n v="1059"/>
    <x v="30"/>
    <x v="4"/>
    <x v="0"/>
    <n v="1203.97"/>
    <x v="22"/>
    <x v="1"/>
    <n v="3333.64"/>
    <n v="3764.52"/>
    <s v="Returning"/>
    <x v="3"/>
    <x v="2"/>
    <x v="0"/>
    <x v="15"/>
    <n v="430.88000000000011"/>
    <x v="1"/>
    <x v="3"/>
    <n v="2635.1640000000002"/>
    <n v="12445.636000000002"/>
    <x v="31"/>
  </r>
  <r>
    <n v="1042"/>
    <x v="31"/>
    <x v="4"/>
    <x v="0"/>
    <n v="5207.03"/>
    <x v="23"/>
    <x v="1"/>
    <n v="635.20000000000005"/>
    <n v="814.14"/>
    <s v="Returning"/>
    <x v="3"/>
    <x v="0"/>
    <x v="0"/>
    <x v="15"/>
    <n v="178.93999999999994"/>
    <x v="3"/>
    <x v="5"/>
    <n v="179.11079999999998"/>
    <n v="1789.2291999999993"/>
    <x v="32"/>
  </r>
  <r>
    <n v="1092"/>
    <x v="32"/>
    <x v="1"/>
    <x v="1"/>
    <n v="2749.17"/>
    <x v="24"/>
    <x v="0"/>
    <n v="2037.41"/>
    <n v="2238.65"/>
    <s v="New"/>
    <x v="23"/>
    <x v="2"/>
    <x v="0"/>
    <x v="13"/>
    <n v="201.24"/>
    <x v="1"/>
    <x v="0"/>
    <n v="22834.23"/>
    <n v="-15992.07"/>
    <x v="33"/>
  </r>
  <r>
    <n v="1060"/>
    <x v="14"/>
    <x v="0"/>
    <x v="3"/>
    <n v="8371.25"/>
    <x v="25"/>
    <x v="2"/>
    <n v="3975.99"/>
    <n v="4422.59"/>
    <s v="New"/>
    <x v="19"/>
    <x v="0"/>
    <x v="0"/>
    <x v="12"/>
    <n v="446.60000000000036"/>
    <x v="1"/>
    <x v="3"/>
    <n v="16982.745599999998"/>
    <n v="-9837.1455999999926"/>
    <x v="34"/>
  </r>
  <r>
    <n v="1080"/>
    <x v="33"/>
    <x v="2"/>
    <x v="2"/>
    <n v="245.46"/>
    <x v="14"/>
    <x v="3"/>
    <n v="1141.52"/>
    <n v="1550.19"/>
    <s v="New"/>
    <x v="24"/>
    <x v="2"/>
    <x v="1"/>
    <x v="10"/>
    <n v="408.67000000000007"/>
    <x v="5"/>
    <x v="0"/>
    <n v="3906.4788000000008"/>
    <n v="-228.44880000000012"/>
    <x v="35"/>
  </r>
  <r>
    <n v="1015"/>
    <x v="34"/>
    <x v="3"/>
    <x v="3"/>
    <n v="3853.03"/>
    <x v="5"/>
    <x v="0"/>
    <n v="970.51"/>
    <n v="1330.84"/>
    <s v="Returning"/>
    <x v="18"/>
    <x v="0"/>
    <x v="1"/>
    <x v="14"/>
    <n v="360.32999999999993"/>
    <x v="0"/>
    <x v="3"/>
    <n v="2555.2127999999998"/>
    <n v="8975.3471999999983"/>
    <x v="36"/>
  </r>
  <r>
    <n v="1062"/>
    <x v="7"/>
    <x v="3"/>
    <x v="3"/>
    <n v="3439.72"/>
    <x v="13"/>
    <x v="2"/>
    <n v="4756.55"/>
    <n v="4888.46"/>
    <s v="New"/>
    <x v="12"/>
    <x v="2"/>
    <x v="0"/>
    <x v="14"/>
    <n v="131.90999999999985"/>
    <x v="0"/>
    <x v="5"/>
    <n v="21264.800999999996"/>
    <n v="-19286.150999999998"/>
    <x v="37"/>
  </r>
  <r>
    <n v="1062"/>
    <x v="35"/>
    <x v="4"/>
    <x v="3"/>
    <n v="291.33999999999997"/>
    <x v="26"/>
    <x v="0"/>
    <n v="1088.99"/>
    <n v="1545"/>
    <s v="Returning"/>
    <x v="14"/>
    <x v="1"/>
    <x v="1"/>
    <x v="18"/>
    <n v="456.01"/>
    <x v="2"/>
    <x v="8"/>
    <n v="741.6"/>
    <n v="4730.5199999999995"/>
    <x v="38"/>
  </r>
  <r>
    <n v="1047"/>
    <x v="36"/>
    <x v="1"/>
    <x v="0"/>
    <n v="1331.25"/>
    <x v="19"/>
    <x v="3"/>
    <n v="1341.55"/>
    <n v="1427.21"/>
    <s v="Returning"/>
    <x v="25"/>
    <x v="2"/>
    <x v="0"/>
    <x v="11"/>
    <n v="85.660000000000082"/>
    <x v="3"/>
    <x v="3"/>
    <n v="7064.6894999999995"/>
    <n v="-4237.909499999997"/>
    <x v="39"/>
  </r>
  <r>
    <n v="1062"/>
    <x v="37"/>
    <x v="1"/>
    <x v="1"/>
    <n v="4195.0600000000004"/>
    <x v="27"/>
    <x v="0"/>
    <n v="4849.6000000000004"/>
    <n v="5166.72"/>
    <s v="Returning"/>
    <x v="26"/>
    <x v="2"/>
    <x v="0"/>
    <x v="13"/>
    <n v="317.11999999999989"/>
    <x v="1"/>
    <x v="4"/>
    <n v="58125.600000000006"/>
    <n v="-43855.200000000012"/>
    <x v="40"/>
  </r>
  <r>
    <n v="1051"/>
    <x v="21"/>
    <x v="3"/>
    <x v="0"/>
    <n v="4979.3599999999997"/>
    <x v="28"/>
    <x v="3"/>
    <n v="3686.81"/>
    <n v="3710.92"/>
    <s v="New"/>
    <x v="15"/>
    <x v="1"/>
    <x v="1"/>
    <x v="7"/>
    <n v="24.110000000000127"/>
    <x v="6"/>
    <x v="5"/>
    <n v="5195.2880000000005"/>
    <n v="-4857.7479999999987"/>
    <x v="41"/>
  </r>
  <r>
    <n v="1055"/>
    <x v="38"/>
    <x v="2"/>
    <x v="1"/>
    <n v="4102.47"/>
    <x v="29"/>
    <x v="0"/>
    <n v="3513"/>
    <n v="3838.42"/>
    <s v="Returning"/>
    <x v="9"/>
    <x v="1"/>
    <x v="0"/>
    <x v="5"/>
    <n v="325.42000000000007"/>
    <x v="0"/>
    <x v="9"/>
    <n v="3991.9568000000004"/>
    <n v="-1388.5967999999998"/>
    <x v="42"/>
  </r>
  <r>
    <n v="1064"/>
    <x v="39"/>
    <x v="0"/>
    <x v="2"/>
    <n v="5356.28"/>
    <x v="29"/>
    <x v="3"/>
    <n v="4271.99"/>
    <n v="4417.79"/>
    <s v="Returning"/>
    <x v="14"/>
    <x v="0"/>
    <x v="0"/>
    <x v="3"/>
    <n v="145.80000000000018"/>
    <x v="5"/>
    <x v="10"/>
    <n v="1413.6928"/>
    <n v="-247.29279999999858"/>
    <x v="43"/>
  </r>
  <r>
    <n v="1003"/>
    <x v="40"/>
    <x v="2"/>
    <x v="2"/>
    <n v="5991.8"/>
    <x v="30"/>
    <x v="0"/>
    <n v="623.32000000000005"/>
    <n v="853.66"/>
    <s v="Returning"/>
    <x v="14"/>
    <x v="0"/>
    <x v="0"/>
    <x v="10"/>
    <n v="230.33999999999992"/>
    <x v="0"/>
    <x v="1"/>
    <n v="921.95280000000002"/>
    <n v="5297.2271999999975"/>
    <x v="44"/>
  </r>
  <r>
    <n v="1051"/>
    <x v="41"/>
    <x v="0"/>
    <x v="3"/>
    <n v="198.25"/>
    <x v="26"/>
    <x v="3"/>
    <n v="3544.48"/>
    <n v="3723.66"/>
    <s v="Returning"/>
    <x v="27"/>
    <x v="0"/>
    <x v="0"/>
    <x v="12"/>
    <n v="179.17999999999984"/>
    <x v="3"/>
    <x v="1"/>
    <n v="8489.9447999999993"/>
    <n v="-6339.7848000000013"/>
    <x v="45"/>
  </r>
  <r>
    <n v="1007"/>
    <x v="42"/>
    <x v="3"/>
    <x v="1"/>
    <n v="4694.54"/>
    <x v="21"/>
    <x v="1"/>
    <n v="2543.2600000000002"/>
    <n v="2637.91"/>
    <s v="Returning"/>
    <x v="2"/>
    <x v="2"/>
    <x v="0"/>
    <x v="8"/>
    <n v="94.649999999999636"/>
    <x v="0"/>
    <x v="4"/>
    <n v="527.58199999999999"/>
    <n v="-432.93200000000036"/>
    <x v="46"/>
  </r>
  <r>
    <n v="1021"/>
    <x v="43"/>
    <x v="0"/>
    <x v="1"/>
    <n v="9638.64"/>
    <x v="8"/>
    <x v="0"/>
    <n v="4154.3"/>
    <n v="4469.07"/>
    <s v="Returning"/>
    <x v="10"/>
    <x v="0"/>
    <x v="1"/>
    <x v="1"/>
    <n v="314.76999999999953"/>
    <x v="1"/>
    <x v="11"/>
    <n v="44199.102299999999"/>
    <n v="-30663.99230000002"/>
    <x v="47"/>
  </r>
  <r>
    <n v="1073"/>
    <x v="38"/>
    <x v="1"/>
    <x v="1"/>
    <n v="5238.42"/>
    <x v="11"/>
    <x v="0"/>
    <n v="2565.3000000000002"/>
    <n v="3007.47"/>
    <s v="Returning"/>
    <x v="22"/>
    <x v="2"/>
    <x v="1"/>
    <x v="13"/>
    <n v="442.16999999999962"/>
    <x v="0"/>
    <x v="9"/>
    <n v="20450.795999999998"/>
    <n v="-2763.9960000000137"/>
    <x v="48"/>
  </r>
  <r>
    <n v="1039"/>
    <x v="44"/>
    <x v="4"/>
    <x v="3"/>
    <n v="6807.67"/>
    <x v="31"/>
    <x v="2"/>
    <n v="3120.19"/>
    <n v="3600.14"/>
    <s v="Returning"/>
    <x v="27"/>
    <x v="2"/>
    <x v="1"/>
    <x v="18"/>
    <n v="479.94999999999982"/>
    <x v="2"/>
    <x v="11"/>
    <n v="28729.117200000001"/>
    <n v="-8571.2172000000064"/>
    <x v="49"/>
  </r>
  <r>
    <n v="1018"/>
    <x v="45"/>
    <x v="4"/>
    <x v="3"/>
    <n v="3187.45"/>
    <x v="23"/>
    <x v="2"/>
    <n v="2414.8200000000002"/>
    <n v="2519.0700000000002"/>
    <s v="Returning"/>
    <x v="11"/>
    <x v="0"/>
    <x v="0"/>
    <x v="18"/>
    <n v="104.25"/>
    <x v="1"/>
    <x v="5"/>
    <n v="0"/>
    <n v="1146.75"/>
    <x v="50"/>
  </r>
  <r>
    <n v="1004"/>
    <x v="46"/>
    <x v="3"/>
    <x v="2"/>
    <n v="7762.51"/>
    <x v="3"/>
    <x v="3"/>
    <n v="2416.89"/>
    <n v="2778.4"/>
    <s v="Returning"/>
    <x v="8"/>
    <x v="0"/>
    <x v="0"/>
    <x v="6"/>
    <n v="361.51000000000022"/>
    <x v="1"/>
    <x v="6"/>
    <n v="5417.880000000001"/>
    <n v="8681.0100000000075"/>
    <x v="51"/>
  </r>
  <r>
    <n v="1089"/>
    <x v="47"/>
    <x v="1"/>
    <x v="0"/>
    <n v="7751.92"/>
    <x v="8"/>
    <x v="0"/>
    <n v="3851.45"/>
    <n v="4186.9799999999996"/>
    <s v="Returning"/>
    <x v="23"/>
    <x v="2"/>
    <x v="0"/>
    <x v="11"/>
    <n v="335.52999999999975"/>
    <x v="0"/>
    <x v="7"/>
    <n v="54012.041999999994"/>
    <n v="-39584.252000000008"/>
    <x v="52"/>
  </r>
  <r>
    <n v="1060"/>
    <x v="48"/>
    <x v="2"/>
    <x v="1"/>
    <n v="5260.83"/>
    <x v="17"/>
    <x v="3"/>
    <n v="3161.4"/>
    <n v="3339.66"/>
    <s v="Returning"/>
    <x v="3"/>
    <x v="1"/>
    <x v="0"/>
    <x v="5"/>
    <n v="178.25999999999976"/>
    <x v="2"/>
    <x v="10"/>
    <n v="2070.5891999999999"/>
    <n v="3455.4707999999923"/>
    <x v="53"/>
  </r>
  <r>
    <n v="1014"/>
    <x v="49"/>
    <x v="1"/>
    <x v="1"/>
    <n v="9762.5400000000009"/>
    <x v="1"/>
    <x v="1"/>
    <n v="3184.65"/>
    <n v="3204.01"/>
    <s v="New"/>
    <x v="2"/>
    <x v="1"/>
    <x v="0"/>
    <x v="13"/>
    <n v="19.360000000000127"/>
    <x v="6"/>
    <x v="8"/>
    <n v="10893.634000000002"/>
    <n v="-10564.513999999999"/>
    <x v="54"/>
  </r>
  <r>
    <n v="1009"/>
    <x v="40"/>
    <x v="4"/>
    <x v="0"/>
    <n v="1342.95"/>
    <x v="19"/>
    <x v="2"/>
    <n v="2278.9"/>
    <n v="2626.9"/>
    <s v="New"/>
    <x v="8"/>
    <x v="2"/>
    <x v="0"/>
    <x v="15"/>
    <n v="348"/>
    <x v="0"/>
    <x v="1"/>
    <n v="4334.3850000000002"/>
    <n v="7149.6149999999998"/>
    <x v="55"/>
  </r>
  <r>
    <n v="1090"/>
    <x v="50"/>
    <x v="4"/>
    <x v="1"/>
    <n v="267.77999999999997"/>
    <x v="5"/>
    <x v="3"/>
    <n v="2678.99"/>
    <n v="3152.28"/>
    <s v="Returning"/>
    <x v="20"/>
    <x v="0"/>
    <x v="1"/>
    <x v="17"/>
    <n v="473.29000000000042"/>
    <x v="4"/>
    <x v="8"/>
    <n v="22192.051200000002"/>
    <n v="-7046.7711999999883"/>
    <x v="56"/>
  </r>
  <r>
    <n v="1053"/>
    <x v="51"/>
    <x v="1"/>
    <x v="3"/>
    <n v="7724.57"/>
    <x v="6"/>
    <x v="3"/>
    <n v="3741.3"/>
    <n v="4061.04"/>
    <s v="Returning"/>
    <x v="5"/>
    <x v="2"/>
    <x v="0"/>
    <x v="16"/>
    <n v="319.73999999999978"/>
    <x v="4"/>
    <x v="7"/>
    <n v="24731.7336"/>
    <n v="-15459.273600000006"/>
    <x v="57"/>
  </r>
  <r>
    <n v="1002"/>
    <x v="52"/>
    <x v="1"/>
    <x v="3"/>
    <n v="8090.84"/>
    <x v="9"/>
    <x v="2"/>
    <n v="4138.41"/>
    <n v="4361.7"/>
    <s v="Returning"/>
    <x v="17"/>
    <x v="2"/>
    <x v="1"/>
    <x v="16"/>
    <n v="223.28999999999996"/>
    <x v="4"/>
    <x v="11"/>
    <n v="6411.6990000000005"/>
    <n v="-1722.6090000000013"/>
    <x v="58"/>
  </r>
  <r>
    <n v="1084"/>
    <x v="53"/>
    <x v="4"/>
    <x v="1"/>
    <n v="1290.05"/>
    <x v="9"/>
    <x v="0"/>
    <n v="3497.98"/>
    <n v="3765.31"/>
    <s v="New"/>
    <x v="4"/>
    <x v="0"/>
    <x v="0"/>
    <x v="17"/>
    <n v="267.32999999999993"/>
    <x v="5"/>
    <x v="3"/>
    <n v="6325.7208000000001"/>
    <n v="-711.79080000000158"/>
    <x v="59"/>
  </r>
  <r>
    <n v="1092"/>
    <x v="54"/>
    <x v="2"/>
    <x v="3"/>
    <n v="2729.27"/>
    <x v="11"/>
    <x v="3"/>
    <n v="4624.16"/>
    <n v="4731.9799999999996"/>
    <s v="New"/>
    <x v="2"/>
    <x v="1"/>
    <x v="1"/>
    <x v="4"/>
    <n v="107.81999999999971"/>
    <x v="0"/>
    <x v="5"/>
    <n v="37855.839999999997"/>
    <n v="-33543.040000000008"/>
    <x v="60"/>
  </r>
  <r>
    <n v="1060"/>
    <x v="55"/>
    <x v="3"/>
    <x v="3"/>
    <n v="273.77"/>
    <x v="18"/>
    <x v="2"/>
    <n v="4110.6000000000004"/>
    <n v="4488.37"/>
    <s v="New"/>
    <x v="7"/>
    <x v="2"/>
    <x v="0"/>
    <x v="14"/>
    <n v="377.76999999999953"/>
    <x v="5"/>
    <x v="1"/>
    <n v="12387.901199999998"/>
    <n v="-3699.1912000000102"/>
    <x v="61"/>
  </r>
  <r>
    <n v="1071"/>
    <x v="56"/>
    <x v="3"/>
    <x v="1"/>
    <n v="3003.76"/>
    <x v="32"/>
    <x v="0"/>
    <n v="2831.23"/>
    <n v="3206.98"/>
    <s v="Returning"/>
    <x v="18"/>
    <x v="1"/>
    <x v="1"/>
    <x v="8"/>
    <n v="375.75"/>
    <x v="2"/>
    <x v="10"/>
    <n v="1154.5128"/>
    <n v="1099.9872"/>
    <x v="62"/>
  </r>
  <r>
    <n v="1044"/>
    <x v="57"/>
    <x v="1"/>
    <x v="2"/>
    <n v="7754.1"/>
    <x v="33"/>
    <x v="1"/>
    <n v="3373.46"/>
    <n v="3454.76"/>
    <s v="Returning"/>
    <x v="20"/>
    <x v="1"/>
    <x v="1"/>
    <x v="2"/>
    <n v="81.300000000000182"/>
    <x v="1"/>
    <x v="0"/>
    <n v="16721.038400000001"/>
    <n v="-14932.438399999997"/>
    <x v="63"/>
  </r>
  <r>
    <n v="1008"/>
    <x v="58"/>
    <x v="3"/>
    <x v="0"/>
    <n v="5227.8100000000004"/>
    <x v="34"/>
    <x v="2"/>
    <n v="4635.2299999999996"/>
    <n v="5075.4399999999996"/>
    <s v="Returning"/>
    <x v="8"/>
    <x v="0"/>
    <x v="0"/>
    <x v="7"/>
    <n v="440.21000000000004"/>
    <x v="5"/>
    <x v="5"/>
    <n v="9643.3359999999993"/>
    <n v="7084.6440000000039"/>
    <x v="64"/>
  </r>
  <r>
    <n v="1047"/>
    <x v="59"/>
    <x v="4"/>
    <x v="3"/>
    <n v="3546.15"/>
    <x v="35"/>
    <x v="3"/>
    <n v="3114.88"/>
    <n v="3256.78"/>
    <s v="Returning"/>
    <x v="16"/>
    <x v="2"/>
    <x v="0"/>
    <x v="18"/>
    <n v="141.90000000000009"/>
    <x v="0"/>
    <x v="4"/>
    <n v="31330.223600000001"/>
    <n v="-26079.923599999998"/>
    <x v="65"/>
  </r>
  <r>
    <n v="1035"/>
    <x v="60"/>
    <x v="4"/>
    <x v="2"/>
    <n v="3780.22"/>
    <x v="27"/>
    <x v="1"/>
    <n v="4132.79"/>
    <n v="4624.1000000000004"/>
    <s v="New"/>
    <x v="25"/>
    <x v="2"/>
    <x v="1"/>
    <x v="9"/>
    <n v="491.3100000000004"/>
    <x v="4"/>
    <x v="10"/>
    <n v="31212.675000000003"/>
    <n v="-9103.724999999984"/>
    <x v="66"/>
  </r>
  <r>
    <n v="1078"/>
    <x v="10"/>
    <x v="1"/>
    <x v="3"/>
    <n v="113.4"/>
    <x v="29"/>
    <x v="0"/>
    <n v="3459.61"/>
    <n v="3657.23"/>
    <s v="Returning"/>
    <x v="21"/>
    <x v="1"/>
    <x v="0"/>
    <x v="16"/>
    <n v="197.61999999999989"/>
    <x v="1"/>
    <x v="8"/>
    <n v="877.73519999999996"/>
    <n v="703.22479999999916"/>
    <x v="67"/>
  </r>
  <r>
    <n v="1081"/>
    <x v="61"/>
    <x v="1"/>
    <x v="3"/>
    <n v="3068.03"/>
    <x v="36"/>
    <x v="0"/>
    <n v="2782.08"/>
    <n v="2879.24"/>
    <s v="New"/>
    <x v="5"/>
    <x v="1"/>
    <x v="0"/>
    <x v="16"/>
    <n v="97.159999999999854"/>
    <x v="3"/>
    <x v="0"/>
    <n v="24790.256399999998"/>
    <n v="-20806.696400000004"/>
    <x v="68"/>
  </r>
  <r>
    <n v="1036"/>
    <x v="62"/>
    <x v="1"/>
    <x v="0"/>
    <n v="6499.94"/>
    <x v="37"/>
    <x v="2"/>
    <n v="1247.0999999999999"/>
    <n v="1429.44"/>
    <s v="New"/>
    <x v="28"/>
    <x v="0"/>
    <x v="0"/>
    <x v="11"/>
    <n v="182.34000000000015"/>
    <x v="0"/>
    <x v="7"/>
    <n v="11206.809600000001"/>
    <n v="-2272.1495999999934"/>
    <x v="69"/>
  </r>
  <r>
    <n v="1050"/>
    <x v="63"/>
    <x v="2"/>
    <x v="3"/>
    <n v="9744.52"/>
    <x v="22"/>
    <x v="2"/>
    <n v="2158.69"/>
    <n v="2384.38"/>
    <s v="Returning"/>
    <x v="0"/>
    <x v="1"/>
    <x v="1"/>
    <x v="4"/>
    <n v="225.69000000000005"/>
    <x v="0"/>
    <x v="10"/>
    <n v="7510.7969999999996"/>
    <n v="388.35300000000188"/>
    <x v="70"/>
  </r>
  <r>
    <n v="1004"/>
    <x v="64"/>
    <x v="3"/>
    <x v="0"/>
    <n v="8485.9"/>
    <x v="23"/>
    <x v="2"/>
    <n v="4840.33"/>
    <n v="4884.29"/>
    <s v="New"/>
    <x v="9"/>
    <x v="0"/>
    <x v="0"/>
    <x v="7"/>
    <n v="43.960000000000036"/>
    <x v="0"/>
    <x v="9"/>
    <n v="6984.5347000000002"/>
    <n v="-6500.9746999999998"/>
    <x v="71"/>
  </r>
  <r>
    <n v="1002"/>
    <x v="65"/>
    <x v="1"/>
    <x v="0"/>
    <n v="333.59"/>
    <x v="38"/>
    <x v="0"/>
    <n v="3305.94"/>
    <n v="3599.27"/>
    <s v="New"/>
    <x v="0"/>
    <x v="2"/>
    <x v="1"/>
    <x v="11"/>
    <n v="293.32999999999993"/>
    <x v="6"/>
    <x v="8"/>
    <n v="7774.4231999999993"/>
    <n v="-734.50320000000102"/>
    <x v="72"/>
  </r>
  <r>
    <n v="1006"/>
    <x v="66"/>
    <x v="0"/>
    <x v="0"/>
    <n v="8995.75"/>
    <x v="37"/>
    <x v="1"/>
    <n v="2843.76"/>
    <n v="3146.6"/>
    <s v="New"/>
    <x v="4"/>
    <x v="0"/>
    <x v="1"/>
    <x v="0"/>
    <n v="302.83999999999969"/>
    <x v="2"/>
    <x v="2"/>
    <n v="12334.672"/>
    <n v="2504.4879999999848"/>
    <x v="73"/>
  </r>
  <r>
    <n v="1054"/>
    <x v="67"/>
    <x v="0"/>
    <x v="2"/>
    <n v="7853.66"/>
    <x v="9"/>
    <x v="0"/>
    <n v="4668.1400000000003"/>
    <n v="5040.22"/>
    <s v="New"/>
    <x v="8"/>
    <x v="1"/>
    <x v="0"/>
    <x v="3"/>
    <n v="372.07999999999993"/>
    <x v="2"/>
    <x v="6"/>
    <n v="5292.2310000000007"/>
    <n v="2521.4489999999978"/>
    <x v="74"/>
  </r>
  <r>
    <n v="1004"/>
    <x v="68"/>
    <x v="4"/>
    <x v="1"/>
    <n v="7825.72"/>
    <x v="39"/>
    <x v="3"/>
    <n v="2953.23"/>
    <n v="2977.52"/>
    <s v="Returning"/>
    <x v="1"/>
    <x v="2"/>
    <x v="1"/>
    <x v="17"/>
    <n v="24.289999999999964"/>
    <x v="3"/>
    <x v="6"/>
    <n v="655.05439999999999"/>
    <n v="-606.47440000000006"/>
    <x v="75"/>
  </r>
  <r>
    <n v="1054"/>
    <x v="69"/>
    <x v="3"/>
    <x v="2"/>
    <n v="4634.16"/>
    <x v="11"/>
    <x v="0"/>
    <n v="2654.11"/>
    <n v="2929.32"/>
    <s v="Returning"/>
    <x v="4"/>
    <x v="0"/>
    <x v="0"/>
    <x v="6"/>
    <n v="275.21000000000004"/>
    <x v="3"/>
    <x v="5"/>
    <n v="9373.8240000000005"/>
    <n v="1634.5760000000009"/>
    <x v="76"/>
  </r>
  <r>
    <n v="1093"/>
    <x v="70"/>
    <x v="1"/>
    <x v="1"/>
    <n v="4040.25"/>
    <x v="12"/>
    <x v="3"/>
    <n v="3808.59"/>
    <n v="3844.51"/>
    <s v="New"/>
    <x v="5"/>
    <x v="2"/>
    <x v="0"/>
    <x v="13"/>
    <n v="35.920000000000073"/>
    <x v="4"/>
    <x v="2"/>
    <n v="15339.5949"/>
    <n v="-14657.114899999999"/>
    <x v="77"/>
  </r>
  <r>
    <n v="1063"/>
    <x v="71"/>
    <x v="0"/>
    <x v="1"/>
    <n v="3098.87"/>
    <x v="3"/>
    <x v="1"/>
    <n v="3577.69"/>
    <n v="3931.25"/>
    <s v="Returning"/>
    <x v="5"/>
    <x v="0"/>
    <x v="1"/>
    <x v="1"/>
    <n v="353.55999999999995"/>
    <x v="1"/>
    <x v="10"/>
    <n v="32196.9375"/>
    <n v="-18408.097500000003"/>
    <x v="78"/>
  </r>
  <r>
    <n v="1018"/>
    <x v="72"/>
    <x v="3"/>
    <x v="0"/>
    <n v="750.38"/>
    <x v="40"/>
    <x v="2"/>
    <n v="1006.14"/>
    <n v="1043.45"/>
    <s v="New"/>
    <x v="25"/>
    <x v="1"/>
    <x v="1"/>
    <x v="7"/>
    <n v="37.310000000000059"/>
    <x v="6"/>
    <x v="6"/>
    <n v="4382.49"/>
    <n v="-3337.8099999999981"/>
    <x v="79"/>
  </r>
  <r>
    <n v="1090"/>
    <x v="73"/>
    <x v="4"/>
    <x v="3"/>
    <n v="2359.5300000000002"/>
    <x v="1"/>
    <x v="2"/>
    <n v="2382.98"/>
    <n v="2839.73"/>
    <s v="Returning"/>
    <x v="10"/>
    <x v="1"/>
    <x v="1"/>
    <x v="18"/>
    <n v="456.75"/>
    <x v="0"/>
    <x v="5"/>
    <n v="11103.344300000001"/>
    <n v="-3338.5943000000007"/>
    <x v="80"/>
  </r>
  <r>
    <n v="1044"/>
    <x v="74"/>
    <x v="2"/>
    <x v="0"/>
    <n v="2541.38"/>
    <x v="32"/>
    <x v="0"/>
    <n v="2388.9499999999998"/>
    <n v="2742.97"/>
    <s v="Returning"/>
    <x v="26"/>
    <x v="2"/>
    <x v="1"/>
    <x v="19"/>
    <n v="354.02"/>
    <x v="2"/>
    <x v="6"/>
    <n v="4114.4549999999999"/>
    <n v="-1990.335"/>
    <x v="81"/>
  </r>
  <r>
    <n v="1034"/>
    <x v="75"/>
    <x v="3"/>
    <x v="3"/>
    <n v="4892.3599999999997"/>
    <x v="12"/>
    <x v="2"/>
    <n v="1922.21"/>
    <n v="2180.83"/>
    <s v="Returning"/>
    <x v="22"/>
    <x v="2"/>
    <x v="1"/>
    <x v="14"/>
    <n v="258.61999999999989"/>
    <x v="6"/>
    <x v="10"/>
    <n v="7044.0808999999999"/>
    <n v="-2130.300900000002"/>
    <x v="82"/>
  </r>
  <r>
    <n v="1074"/>
    <x v="76"/>
    <x v="3"/>
    <x v="1"/>
    <n v="7499.7"/>
    <x v="34"/>
    <x v="1"/>
    <n v="2610.6"/>
    <n v="2836.94"/>
    <s v="Returning"/>
    <x v="27"/>
    <x v="2"/>
    <x v="0"/>
    <x v="8"/>
    <n v="226.34000000000015"/>
    <x v="2"/>
    <x v="4"/>
    <n v="20482.7068"/>
    <n v="-11881.786799999994"/>
    <x v="83"/>
  </r>
  <r>
    <n v="1062"/>
    <x v="77"/>
    <x v="2"/>
    <x v="0"/>
    <n v="4790.72"/>
    <x v="40"/>
    <x v="2"/>
    <n v="2094.88"/>
    <n v="2168.91"/>
    <s v="Returning"/>
    <x v="4"/>
    <x v="0"/>
    <x v="1"/>
    <x v="19"/>
    <n v="74.029999999999745"/>
    <x v="0"/>
    <x v="8"/>
    <n v="4858.3584000000001"/>
    <n v="-2785.5184000000072"/>
    <x v="84"/>
  </r>
  <r>
    <n v="1100"/>
    <x v="78"/>
    <x v="3"/>
    <x v="3"/>
    <n v="672.66"/>
    <x v="39"/>
    <x v="0"/>
    <n v="1036.76"/>
    <n v="1189.3499999999999"/>
    <s v="New"/>
    <x v="29"/>
    <x v="1"/>
    <x v="0"/>
    <x v="14"/>
    <n v="152.58999999999992"/>
    <x v="6"/>
    <x v="8"/>
    <n v="642.24900000000002"/>
    <n v="-337.06900000000019"/>
    <x v="85"/>
  </r>
  <r>
    <n v="1014"/>
    <x v="6"/>
    <x v="4"/>
    <x v="2"/>
    <n v="9582.1200000000008"/>
    <x v="34"/>
    <x v="1"/>
    <n v="2091.21"/>
    <n v="2527"/>
    <s v="Returning"/>
    <x v="30"/>
    <x v="2"/>
    <x v="0"/>
    <x v="9"/>
    <n v="435.78999999999996"/>
    <x v="3"/>
    <x v="1"/>
    <n v="960.26"/>
    <n v="15599.759999999997"/>
    <x v="86"/>
  </r>
  <r>
    <n v="1095"/>
    <x v="79"/>
    <x v="4"/>
    <x v="3"/>
    <n v="9432.9699999999993"/>
    <x v="35"/>
    <x v="3"/>
    <n v="407.77"/>
    <n v="860.95"/>
    <s v="New"/>
    <x v="15"/>
    <x v="2"/>
    <x v="1"/>
    <x v="18"/>
    <n v="453.18000000000006"/>
    <x v="2"/>
    <x v="8"/>
    <n v="3185.5150000000003"/>
    <n v="13582.145000000004"/>
    <x v="87"/>
  </r>
  <r>
    <n v="1048"/>
    <x v="80"/>
    <x v="2"/>
    <x v="0"/>
    <n v="7873.38"/>
    <x v="41"/>
    <x v="0"/>
    <n v="2900.14"/>
    <n v="2910.51"/>
    <s v="New"/>
    <x v="20"/>
    <x v="2"/>
    <x v="1"/>
    <x v="19"/>
    <n v="10.370000000000346"/>
    <x v="2"/>
    <x v="2"/>
    <n v="2561.2488000000003"/>
    <n v="-2519.7687999999989"/>
    <x v="88"/>
  </r>
  <r>
    <n v="1015"/>
    <x v="81"/>
    <x v="1"/>
    <x v="2"/>
    <n v="9914.15"/>
    <x v="33"/>
    <x v="3"/>
    <n v="4275.59"/>
    <n v="4576.72"/>
    <s v="Returning"/>
    <x v="3"/>
    <x v="0"/>
    <x v="1"/>
    <x v="2"/>
    <n v="301.13000000000011"/>
    <x v="0"/>
    <x v="2"/>
    <n v="2013.7568000000003"/>
    <n v="4611.1032000000023"/>
    <x v="89"/>
  </r>
  <r>
    <n v="1072"/>
    <x v="61"/>
    <x v="0"/>
    <x v="3"/>
    <n v="5490.38"/>
    <x v="42"/>
    <x v="1"/>
    <n v="3640.17"/>
    <n v="4002.63"/>
    <s v="New"/>
    <x v="8"/>
    <x v="2"/>
    <x v="1"/>
    <x v="12"/>
    <n v="362.46000000000004"/>
    <x v="3"/>
    <x v="0"/>
    <n v="5203.4190000000008"/>
    <n v="4220.5410000000002"/>
    <x v="90"/>
  </r>
  <r>
    <n v="1078"/>
    <x v="41"/>
    <x v="1"/>
    <x v="3"/>
    <n v="9631.41"/>
    <x v="37"/>
    <x v="0"/>
    <n v="1833.95"/>
    <n v="2147.14"/>
    <s v="Returning"/>
    <x v="13"/>
    <x v="2"/>
    <x v="1"/>
    <x v="16"/>
    <n v="313.18999999999983"/>
    <x v="3"/>
    <x v="1"/>
    <n v="18937.774799999999"/>
    <n v="-3591.464800000007"/>
    <x v="91"/>
  </r>
  <r>
    <n v="1087"/>
    <x v="25"/>
    <x v="3"/>
    <x v="3"/>
    <n v="848.49"/>
    <x v="8"/>
    <x v="0"/>
    <n v="481"/>
    <n v="531.02"/>
    <s v="New"/>
    <x v="22"/>
    <x v="0"/>
    <x v="0"/>
    <x v="14"/>
    <n v="50.019999999999982"/>
    <x v="6"/>
    <x v="1"/>
    <n v="3881.7562000000003"/>
    <n v="-1730.896200000001"/>
    <x v="92"/>
  </r>
  <r>
    <n v="1062"/>
    <x v="82"/>
    <x v="0"/>
    <x v="3"/>
    <n v="3720.24"/>
    <x v="43"/>
    <x v="1"/>
    <n v="1050.6400000000001"/>
    <n v="1167.33"/>
    <s v="New"/>
    <x v="20"/>
    <x v="0"/>
    <x v="0"/>
    <x v="12"/>
    <n v="116.68999999999983"/>
    <x v="6"/>
    <x v="8"/>
    <n v="9245.2536"/>
    <n v="-5044.4136000000062"/>
    <x v="93"/>
  </r>
  <r>
    <n v="1040"/>
    <x v="83"/>
    <x v="2"/>
    <x v="3"/>
    <n v="2331.27"/>
    <x v="4"/>
    <x v="2"/>
    <n v="2750.18"/>
    <n v="2882.85"/>
    <s v="Returning"/>
    <x v="19"/>
    <x v="2"/>
    <x v="0"/>
    <x v="4"/>
    <n v="132.67000000000007"/>
    <x v="0"/>
    <x v="4"/>
    <n v="8994.4919999999984"/>
    <n v="-7269.7819999999974"/>
    <x v="94"/>
  </r>
  <r>
    <n v="1085"/>
    <x v="24"/>
    <x v="2"/>
    <x v="2"/>
    <n v="2038.75"/>
    <x v="5"/>
    <x v="0"/>
    <n v="1074.93"/>
    <n v="1492.48"/>
    <s v="Returning"/>
    <x v="14"/>
    <x v="2"/>
    <x v="1"/>
    <x v="10"/>
    <n v="417.54999999999995"/>
    <x v="3"/>
    <x v="8"/>
    <n v="1910.3744000000002"/>
    <n v="11451.225599999998"/>
    <x v="95"/>
  </r>
  <r>
    <n v="1080"/>
    <x v="3"/>
    <x v="0"/>
    <x v="1"/>
    <n v="1493.95"/>
    <x v="1"/>
    <x v="0"/>
    <n v="2742.67"/>
    <n v="2979.64"/>
    <s v="Returning"/>
    <x v="30"/>
    <x v="0"/>
    <x v="1"/>
    <x v="1"/>
    <n v="236.9699999999998"/>
    <x v="1"/>
    <x v="3"/>
    <n v="506.53879999999998"/>
    <n v="3521.9511999999968"/>
    <x v="96"/>
  </r>
  <r>
    <n v="1082"/>
    <x v="84"/>
    <x v="4"/>
    <x v="2"/>
    <n v="6261.9"/>
    <x v="36"/>
    <x v="3"/>
    <n v="1196.42"/>
    <n v="1444.97"/>
    <s v="Returning"/>
    <x v="5"/>
    <x v="1"/>
    <x v="0"/>
    <x v="9"/>
    <n v="248.54999999999995"/>
    <x v="1"/>
    <x v="8"/>
    <n v="12441.191700000001"/>
    <n v="-2250.6417000000038"/>
    <x v="97"/>
  </r>
  <r>
    <n v="1053"/>
    <x v="28"/>
    <x v="0"/>
    <x v="2"/>
    <n v="7835.09"/>
    <x v="43"/>
    <x v="2"/>
    <n v="4252.17"/>
    <n v="4720.2700000000004"/>
    <s v="New"/>
    <x v="0"/>
    <x v="0"/>
    <x v="1"/>
    <x v="3"/>
    <n v="468.10000000000036"/>
    <x v="6"/>
    <x v="10"/>
    <n v="15293.674800000003"/>
    <n v="1557.9252000000106"/>
    <x v="98"/>
  </r>
  <r>
    <n v="1024"/>
    <x v="85"/>
    <x v="3"/>
    <x v="2"/>
    <n v="5825.15"/>
    <x v="7"/>
    <x v="3"/>
    <n v="2016.49"/>
    <n v="2338.66"/>
    <s v="Returning"/>
    <x v="27"/>
    <x v="1"/>
    <x v="1"/>
    <x v="6"/>
    <n v="322.16999999999985"/>
    <x v="0"/>
    <x v="4"/>
    <n v="20439.888399999996"/>
    <n v="-5620.0684000000037"/>
    <x v="99"/>
  </r>
  <r>
    <n v="1026"/>
    <x v="86"/>
    <x v="4"/>
    <x v="1"/>
    <n v="1554.93"/>
    <x v="12"/>
    <x v="3"/>
    <n v="1265.48"/>
    <n v="1715.83"/>
    <s v="New"/>
    <x v="8"/>
    <x v="2"/>
    <x v="1"/>
    <x v="17"/>
    <n v="450.34999999999991"/>
    <x v="2"/>
    <x v="0"/>
    <n v="1630.0384999999999"/>
    <n v="6926.6114999999982"/>
    <x v="100"/>
  </r>
  <r>
    <n v="1089"/>
    <x v="58"/>
    <x v="2"/>
    <x v="0"/>
    <n v="8130.13"/>
    <x v="22"/>
    <x v="2"/>
    <n v="4071.01"/>
    <n v="4304.7"/>
    <s v="New"/>
    <x v="6"/>
    <x v="2"/>
    <x v="0"/>
    <x v="19"/>
    <n v="233.6899999999996"/>
    <x v="5"/>
    <x v="5"/>
    <n v="21093.030000000002"/>
    <n v="-12913.880000000016"/>
    <x v="101"/>
  </r>
  <r>
    <n v="1060"/>
    <x v="87"/>
    <x v="0"/>
    <x v="1"/>
    <n v="6395.95"/>
    <x v="7"/>
    <x v="2"/>
    <n v="1747.05"/>
    <n v="1830.27"/>
    <s v="New"/>
    <x v="25"/>
    <x v="1"/>
    <x v="1"/>
    <x v="1"/>
    <n v="83.220000000000027"/>
    <x v="4"/>
    <x v="7"/>
    <n v="12628.862999999999"/>
    <n v="-8800.7429999999986"/>
    <x v="102"/>
  </r>
  <r>
    <n v="1041"/>
    <x v="10"/>
    <x v="1"/>
    <x v="2"/>
    <n v="3942.84"/>
    <x v="11"/>
    <x v="1"/>
    <n v="601.86"/>
    <n v="1067.53"/>
    <s v="New"/>
    <x v="13"/>
    <x v="0"/>
    <x v="0"/>
    <x v="2"/>
    <n v="465.66999999999996"/>
    <x v="1"/>
    <x v="8"/>
    <n v="7686.2159999999994"/>
    <n v="10940.583999999999"/>
    <x v="103"/>
  </r>
  <r>
    <n v="1029"/>
    <x v="88"/>
    <x v="1"/>
    <x v="3"/>
    <n v="6773.89"/>
    <x v="40"/>
    <x v="2"/>
    <n v="2873.53"/>
    <n v="3108.3"/>
    <s v="New"/>
    <x v="25"/>
    <x v="2"/>
    <x v="1"/>
    <x v="16"/>
    <n v="234.76999999999998"/>
    <x v="6"/>
    <x v="4"/>
    <n v="13054.86"/>
    <n v="-6481.3000000000011"/>
    <x v="104"/>
  </r>
  <r>
    <n v="1015"/>
    <x v="10"/>
    <x v="3"/>
    <x v="3"/>
    <n v="2673.06"/>
    <x v="21"/>
    <x v="0"/>
    <n v="2928.74"/>
    <n v="3027.74"/>
    <s v="New"/>
    <x v="25"/>
    <x v="1"/>
    <x v="1"/>
    <x v="14"/>
    <n v="99"/>
    <x v="1"/>
    <x v="8"/>
    <n v="454.16099999999994"/>
    <n v="-355.16099999999994"/>
    <x v="105"/>
  </r>
  <r>
    <n v="1045"/>
    <x v="89"/>
    <x v="1"/>
    <x v="2"/>
    <n v="3517.4"/>
    <x v="31"/>
    <x v="2"/>
    <n v="3587.74"/>
    <n v="3745.91"/>
    <s v="Returning"/>
    <x v="15"/>
    <x v="0"/>
    <x v="0"/>
    <x v="2"/>
    <n v="158.17000000000007"/>
    <x v="0"/>
    <x v="9"/>
    <n v="15732.822"/>
    <n v="-9089.6819999999971"/>
    <x v="106"/>
  </r>
  <r>
    <n v="1065"/>
    <x v="90"/>
    <x v="0"/>
    <x v="3"/>
    <n v="9183.11"/>
    <x v="0"/>
    <x v="1"/>
    <n v="1239.0899999999999"/>
    <n v="1273.98"/>
    <s v="New"/>
    <x v="3"/>
    <x v="1"/>
    <x v="1"/>
    <x v="12"/>
    <n v="34.8900000000001"/>
    <x v="0"/>
    <x v="8"/>
    <n v="458.63279999999997"/>
    <n v="169.38720000000183"/>
    <x v="107"/>
  </r>
  <r>
    <n v="1089"/>
    <x v="91"/>
    <x v="0"/>
    <x v="2"/>
    <n v="2975.99"/>
    <x v="10"/>
    <x v="1"/>
    <n v="2246.67"/>
    <n v="2486.14"/>
    <s v="New"/>
    <x v="21"/>
    <x v="0"/>
    <x v="1"/>
    <x v="3"/>
    <n v="239.4699999999998"/>
    <x v="5"/>
    <x v="2"/>
    <n v="3580.0416"/>
    <n v="7914.5183999999899"/>
    <x v="108"/>
  </r>
  <r>
    <n v="1071"/>
    <x v="92"/>
    <x v="1"/>
    <x v="3"/>
    <n v="4752.88"/>
    <x v="11"/>
    <x v="1"/>
    <n v="1447.72"/>
    <n v="1875.75"/>
    <s v="New"/>
    <x v="9"/>
    <x v="0"/>
    <x v="1"/>
    <x v="16"/>
    <n v="428.03"/>
    <x v="6"/>
    <x v="9"/>
    <n v="9753.9"/>
    <n v="7367.2999999999975"/>
    <x v="109"/>
  </r>
  <r>
    <n v="1009"/>
    <x v="14"/>
    <x v="0"/>
    <x v="1"/>
    <n v="8912.4"/>
    <x v="19"/>
    <x v="2"/>
    <n v="450.72"/>
    <n v="918.17"/>
    <s v="Returning"/>
    <x v="1"/>
    <x v="0"/>
    <x v="0"/>
    <x v="1"/>
    <n v="467.44999999999993"/>
    <x v="1"/>
    <x v="3"/>
    <n v="3332.9570999999996"/>
    <n v="12092.892899999999"/>
    <x v="110"/>
  </r>
  <r>
    <n v="1088"/>
    <x v="93"/>
    <x v="3"/>
    <x v="0"/>
    <n v="7106.44"/>
    <x v="26"/>
    <x v="2"/>
    <n v="4389.24"/>
    <n v="4856.22"/>
    <s v="Returning"/>
    <x v="25"/>
    <x v="0"/>
    <x v="1"/>
    <x v="7"/>
    <n v="466.98000000000047"/>
    <x v="6"/>
    <x v="2"/>
    <n v="8741.1959999999999"/>
    <n v="-3137.4359999999942"/>
    <x v="111"/>
  </r>
  <r>
    <n v="1001"/>
    <x v="94"/>
    <x v="4"/>
    <x v="0"/>
    <n v="715.81"/>
    <x v="29"/>
    <x v="3"/>
    <n v="3657.91"/>
    <n v="3729.27"/>
    <s v="New"/>
    <x v="0"/>
    <x v="1"/>
    <x v="1"/>
    <x v="15"/>
    <n v="71.360000000000127"/>
    <x v="5"/>
    <x v="8"/>
    <n v="2685.0744"/>
    <n v="-2114.194399999999"/>
    <x v="112"/>
  </r>
  <r>
    <n v="1008"/>
    <x v="95"/>
    <x v="3"/>
    <x v="1"/>
    <n v="1558.3"/>
    <x v="38"/>
    <x v="3"/>
    <n v="1542.24"/>
    <n v="1739.45"/>
    <s v="Returning"/>
    <x v="5"/>
    <x v="1"/>
    <x v="1"/>
    <x v="8"/>
    <n v="197.21000000000004"/>
    <x v="0"/>
    <x v="7"/>
    <n v="8766.8279999999995"/>
    <n v="-4033.7879999999986"/>
    <x v="113"/>
  </r>
  <r>
    <n v="1088"/>
    <x v="96"/>
    <x v="3"/>
    <x v="1"/>
    <n v="177.63"/>
    <x v="25"/>
    <x v="0"/>
    <n v="3016.9"/>
    <n v="3040.73"/>
    <s v="New"/>
    <x v="16"/>
    <x v="1"/>
    <x v="1"/>
    <x v="8"/>
    <n v="23.829999999999927"/>
    <x v="6"/>
    <x v="7"/>
    <n v="12649.436800000001"/>
    <n v="-12268.156800000002"/>
    <x v="114"/>
  </r>
  <r>
    <n v="1063"/>
    <x v="97"/>
    <x v="0"/>
    <x v="2"/>
    <n v="6346.13"/>
    <x v="41"/>
    <x v="3"/>
    <n v="1046.26"/>
    <n v="1475.29"/>
    <s v="Returning"/>
    <x v="0"/>
    <x v="1"/>
    <x v="1"/>
    <x v="3"/>
    <n v="429.03"/>
    <x v="3"/>
    <x v="3"/>
    <n v="531.10439999999994"/>
    <n v="1185.0155999999999"/>
    <x v="115"/>
  </r>
  <r>
    <n v="1011"/>
    <x v="98"/>
    <x v="4"/>
    <x v="2"/>
    <n v="4531.97"/>
    <x v="34"/>
    <x v="0"/>
    <n v="4456.67"/>
    <n v="4642.46"/>
    <s v="New"/>
    <x v="18"/>
    <x v="1"/>
    <x v="0"/>
    <x v="9"/>
    <n v="185.78999999999996"/>
    <x v="6"/>
    <x v="6"/>
    <n v="10584.808800000001"/>
    <n v="-3524.7888000000021"/>
    <x v="116"/>
  </r>
  <r>
    <n v="1081"/>
    <x v="99"/>
    <x v="0"/>
    <x v="2"/>
    <n v="1429.32"/>
    <x v="16"/>
    <x v="1"/>
    <n v="618.79"/>
    <n v="938.04"/>
    <s v="Returning"/>
    <x v="21"/>
    <x v="0"/>
    <x v="0"/>
    <x v="3"/>
    <n v="319.25"/>
    <x v="1"/>
    <x v="5"/>
    <n v="1238.2127999999998"/>
    <n v="12808.787200000001"/>
    <x v="117"/>
  </r>
  <r>
    <n v="1008"/>
    <x v="100"/>
    <x v="2"/>
    <x v="3"/>
    <n v="9583.5499999999993"/>
    <x v="30"/>
    <x v="3"/>
    <n v="68.989999999999995"/>
    <n v="429.29"/>
    <s v="Returning"/>
    <x v="13"/>
    <x v="2"/>
    <x v="1"/>
    <x v="4"/>
    <n v="360.3"/>
    <x v="3"/>
    <x v="9"/>
    <n v="2086.3494000000001"/>
    <n v="7641.7506000000003"/>
    <x v="118"/>
  </r>
  <r>
    <n v="1035"/>
    <x v="101"/>
    <x v="0"/>
    <x v="2"/>
    <n v="5343.63"/>
    <x v="14"/>
    <x v="2"/>
    <n v="2534.94"/>
    <n v="2755.56"/>
    <s v="Returning"/>
    <x v="9"/>
    <x v="2"/>
    <x v="1"/>
    <x v="3"/>
    <n v="220.61999999999989"/>
    <x v="5"/>
    <x v="4"/>
    <n v="3224.0052000000001"/>
    <n v="-1238.425200000001"/>
    <x v="119"/>
  </r>
  <r>
    <n v="1035"/>
    <x v="42"/>
    <x v="0"/>
    <x v="1"/>
    <n v="2494.7399999999998"/>
    <x v="20"/>
    <x v="3"/>
    <n v="2936.48"/>
    <n v="3096.64"/>
    <s v="New"/>
    <x v="18"/>
    <x v="1"/>
    <x v="0"/>
    <x v="1"/>
    <n v="160.15999999999985"/>
    <x v="0"/>
    <x v="4"/>
    <n v="8732.5247999999992"/>
    <n v="-1205.0048000000061"/>
    <x v="120"/>
  </r>
  <r>
    <n v="1033"/>
    <x v="102"/>
    <x v="0"/>
    <x v="0"/>
    <n v="5055.9799999999996"/>
    <x v="25"/>
    <x v="0"/>
    <n v="2915.88"/>
    <n v="3397.36"/>
    <s v="New"/>
    <x v="2"/>
    <x v="1"/>
    <x v="1"/>
    <x v="0"/>
    <n v="481.48"/>
    <x v="0"/>
    <x v="10"/>
    <n v="10871.552000000001"/>
    <n v="-3167.8720000000012"/>
    <x v="121"/>
  </r>
  <r>
    <n v="1005"/>
    <x v="103"/>
    <x v="4"/>
    <x v="3"/>
    <n v="6828.24"/>
    <x v="26"/>
    <x v="3"/>
    <n v="319.83"/>
    <n v="802.43"/>
    <s v="New"/>
    <x v="14"/>
    <x v="2"/>
    <x v="1"/>
    <x v="18"/>
    <n v="482.59999999999997"/>
    <x v="1"/>
    <x v="4"/>
    <n v="385.16640000000001"/>
    <n v="5406.0335999999998"/>
    <x v="122"/>
  </r>
  <r>
    <n v="1041"/>
    <x v="104"/>
    <x v="0"/>
    <x v="2"/>
    <n v="854.77"/>
    <x v="17"/>
    <x v="1"/>
    <n v="1604.52"/>
    <n v="1756.34"/>
    <s v="Returning"/>
    <x v="22"/>
    <x v="0"/>
    <x v="1"/>
    <x v="3"/>
    <n v="151.81999999999994"/>
    <x v="0"/>
    <x v="3"/>
    <n v="9255.9118000000017"/>
    <n v="-4549.4918000000034"/>
    <x v="123"/>
  </r>
  <r>
    <n v="1028"/>
    <x v="5"/>
    <x v="4"/>
    <x v="3"/>
    <n v="2819.57"/>
    <x v="38"/>
    <x v="2"/>
    <n v="2521.0300000000002"/>
    <n v="2766.05"/>
    <s v="Returning"/>
    <x v="28"/>
    <x v="1"/>
    <x v="1"/>
    <x v="18"/>
    <n v="245.01999999999998"/>
    <x v="2"/>
    <x v="0"/>
    <n v="10621.632000000001"/>
    <n v="-4741.1520000000019"/>
    <x v="124"/>
  </r>
  <r>
    <n v="1007"/>
    <x v="103"/>
    <x v="1"/>
    <x v="3"/>
    <n v="8088.96"/>
    <x v="28"/>
    <x v="0"/>
    <n v="1122.07"/>
    <n v="1608.76"/>
    <s v="New"/>
    <x v="20"/>
    <x v="0"/>
    <x v="1"/>
    <x v="16"/>
    <n v="486.69000000000005"/>
    <x v="1"/>
    <x v="4"/>
    <n v="4954.9808000000003"/>
    <n v="1858.6792000000005"/>
    <x v="125"/>
  </r>
  <r>
    <n v="1073"/>
    <x v="87"/>
    <x v="2"/>
    <x v="2"/>
    <n v="4650.68"/>
    <x v="27"/>
    <x v="2"/>
    <n v="4369.5"/>
    <n v="4381.8900000000003"/>
    <s v="Returning"/>
    <x v="3"/>
    <x v="2"/>
    <x v="1"/>
    <x v="10"/>
    <n v="12.390000000000327"/>
    <x v="4"/>
    <x v="7"/>
    <n v="3943.7010000000005"/>
    <n v="-3386.1509999999857"/>
    <x v="126"/>
  </r>
  <r>
    <n v="1072"/>
    <x v="90"/>
    <x v="4"/>
    <x v="3"/>
    <n v="5511.11"/>
    <x v="44"/>
    <x v="2"/>
    <n v="481.19"/>
    <n v="693.4"/>
    <s v="New"/>
    <x v="29"/>
    <x v="2"/>
    <x v="1"/>
    <x v="18"/>
    <n v="212.20999999999998"/>
    <x v="0"/>
    <x v="8"/>
    <n v="4680.4500000000007"/>
    <n v="624.79999999999836"/>
    <x v="127"/>
  </r>
  <r>
    <n v="1012"/>
    <x v="105"/>
    <x v="1"/>
    <x v="0"/>
    <n v="4384.88"/>
    <x v="24"/>
    <x v="0"/>
    <n v="2462.5500000000002"/>
    <n v="2521.77"/>
    <s v="New"/>
    <x v="5"/>
    <x v="1"/>
    <x v="1"/>
    <x v="11"/>
    <n v="59.2199999999998"/>
    <x v="5"/>
    <x v="7"/>
    <n v="18005.437799999996"/>
    <n v="-15991.957800000004"/>
    <x v="128"/>
  </r>
  <r>
    <n v="1034"/>
    <x v="106"/>
    <x v="4"/>
    <x v="1"/>
    <n v="534.61"/>
    <x v="45"/>
    <x v="2"/>
    <n v="3472.51"/>
    <n v="3732"/>
    <s v="New"/>
    <x v="18"/>
    <x v="0"/>
    <x v="0"/>
    <x v="17"/>
    <n v="259.48999999999978"/>
    <x v="0"/>
    <x v="1"/>
    <n v="671.76"/>
    <n v="106.70999999999935"/>
    <x v="129"/>
  </r>
  <r>
    <n v="1033"/>
    <x v="107"/>
    <x v="4"/>
    <x v="1"/>
    <n v="1740.92"/>
    <x v="38"/>
    <x v="2"/>
    <n v="1345.67"/>
    <n v="1367.76"/>
    <s v="New"/>
    <x v="18"/>
    <x v="1"/>
    <x v="0"/>
    <x v="17"/>
    <n v="22.089999999999918"/>
    <x v="2"/>
    <x v="5"/>
    <n v="1969.5743999999997"/>
    <n v="-1439.4144000000017"/>
    <x v="130"/>
  </r>
  <r>
    <n v="1048"/>
    <x v="108"/>
    <x v="2"/>
    <x v="0"/>
    <n v="4510.8599999999997"/>
    <x v="31"/>
    <x v="3"/>
    <n v="3139.99"/>
    <n v="3349.37"/>
    <s v="Returning"/>
    <x v="9"/>
    <x v="2"/>
    <x v="1"/>
    <x v="19"/>
    <n v="209.38000000000011"/>
    <x v="5"/>
    <x v="7"/>
    <n v="18287.5602"/>
    <n v="-9493.6001999999953"/>
    <x v="131"/>
  </r>
  <r>
    <n v="1023"/>
    <x v="109"/>
    <x v="3"/>
    <x v="3"/>
    <n v="2170.94"/>
    <x v="14"/>
    <x v="2"/>
    <n v="4155.46"/>
    <n v="4273.6000000000004"/>
    <s v="Returning"/>
    <x v="26"/>
    <x v="0"/>
    <x v="1"/>
    <x v="14"/>
    <n v="118.14000000000033"/>
    <x v="6"/>
    <x v="6"/>
    <n v="9615.6"/>
    <n v="-8552.3399999999965"/>
    <x v="132"/>
  </r>
  <r>
    <n v="1062"/>
    <x v="110"/>
    <x v="3"/>
    <x v="2"/>
    <n v="594.79"/>
    <x v="42"/>
    <x v="2"/>
    <n v="992.17"/>
    <n v="1263.49"/>
    <s v="Returning"/>
    <x v="26"/>
    <x v="1"/>
    <x v="1"/>
    <x v="6"/>
    <n v="271.32000000000005"/>
    <x v="0"/>
    <x v="10"/>
    <n v="8212.6849999999995"/>
    <n v="-1158.364999999998"/>
    <x v="133"/>
  </r>
  <r>
    <n v="1088"/>
    <x v="111"/>
    <x v="4"/>
    <x v="3"/>
    <n v="8452.1299999999992"/>
    <x v="46"/>
    <x v="2"/>
    <n v="4590.24"/>
    <n v="5088.28"/>
    <s v="New"/>
    <x v="28"/>
    <x v="1"/>
    <x v="1"/>
    <x v="18"/>
    <n v="498.03999999999996"/>
    <x v="3"/>
    <x v="9"/>
    <n v="16282.495999999999"/>
    <n v="-6321.6959999999999"/>
    <x v="134"/>
  </r>
  <r>
    <n v="1037"/>
    <x v="112"/>
    <x v="0"/>
    <x v="0"/>
    <n v="9813.81"/>
    <x v="11"/>
    <x v="2"/>
    <n v="2790.11"/>
    <n v="3192.37"/>
    <s v="Returning"/>
    <x v="16"/>
    <x v="1"/>
    <x v="0"/>
    <x v="0"/>
    <n v="402.25999999999976"/>
    <x v="4"/>
    <x v="5"/>
    <n v="33200.648000000001"/>
    <n v="-17110.248000000011"/>
    <x v="135"/>
  </r>
  <r>
    <n v="1099"/>
    <x v="113"/>
    <x v="1"/>
    <x v="3"/>
    <n v="7952.11"/>
    <x v="15"/>
    <x v="0"/>
    <n v="1531.2"/>
    <n v="1955.56"/>
    <s v="New"/>
    <x v="11"/>
    <x v="2"/>
    <x v="0"/>
    <x v="16"/>
    <n v="424.3599999999999"/>
    <x v="2"/>
    <x v="4"/>
    <n v="0"/>
    <n v="4243.5999999999985"/>
    <x v="136"/>
  </r>
  <r>
    <n v="1044"/>
    <x v="114"/>
    <x v="0"/>
    <x v="1"/>
    <n v="8552.4699999999993"/>
    <x v="12"/>
    <x v="1"/>
    <n v="2182.75"/>
    <n v="2504.0300000000002"/>
    <s v="New"/>
    <x v="30"/>
    <x v="1"/>
    <x v="0"/>
    <x v="1"/>
    <n v="321.2800000000002"/>
    <x v="3"/>
    <x v="10"/>
    <n v="475.76570000000009"/>
    <n v="5628.5543000000034"/>
    <x v="137"/>
  </r>
  <r>
    <n v="1086"/>
    <x v="115"/>
    <x v="0"/>
    <x v="3"/>
    <n v="2495.5700000000002"/>
    <x v="45"/>
    <x v="3"/>
    <n v="1595.35"/>
    <n v="1625.71"/>
    <s v="New"/>
    <x v="29"/>
    <x v="0"/>
    <x v="0"/>
    <x v="12"/>
    <n v="30.360000000000127"/>
    <x v="0"/>
    <x v="6"/>
    <n v="1316.8251"/>
    <n v="-1225.7450999999996"/>
    <x v="138"/>
  </r>
  <r>
    <n v="1091"/>
    <x v="116"/>
    <x v="4"/>
    <x v="0"/>
    <n v="9610.2099999999991"/>
    <x v="38"/>
    <x v="2"/>
    <n v="3639.3"/>
    <n v="3750.63"/>
    <s v="New"/>
    <x v="10"/>
    <x v="1"/>
    <x v="1"/>
    <x v="15"/>
    <n v="111.32999999999993"/>
    <x v="1"/>
    <x v="10"/>
    <n v="20703.477599999998"/>
    <n v="-18031.5576"/>
    <x v="139"/>
  </r>
  <r>
    <n v="1035"/>
    <x v="53"/>
    <x v="4"/>
    <x v="1"/>
    <n v="2049.56"/>
    <x v="47"/>
    <x v="2"/>
    <n v="3991.69"/>
    <n v="4454.97"/>
    <s v="New"/>
    <x v="6"/>
    <x v="2"/>
    <x v="1"/>
    <x v="17"/>
    <n v="463.2800000000002"/>
    <x v="5"/>
    <x v="3"/>
    <n v="3118.4790000000007"/>
    <n v="-802.07899999999972"/>
    <x v="140"/>
  </r>
  <r>
    <n v="1065"/>
    <x v="117"/>
    <x v="4"/>
    <x v="3"/>
    <n v="9519.16"/>
    <x v="45"/>
    <x v="0"/>
    <n v="4173.04"/>
    <n v="4362.4399999999996"/>
    <s v="New"/>
    <x v="10"/>
    <x v="1"/>
    <x v="1"/>
    <x v="18"/>
    <n v="189.39999999999964"/>
    <x v="5"/>
    <x v="8"/>
    <n v="3010.0835999999999"/>
    <n v="-2441.883600000001"/>
    <x v="141"/>
  </r>
  <r>
    <n v="1099"/>
    <x v="106"/>
    <x v="4"/>
    <x v="3"/>
    <n v="9948.7099999999991"/>
    <x v="30"/>
    <x v="1"/>
    <n v="4929.55"/>
    <n v="4990.33"/>
    <s v="Returning"/>
    <x v="12"/>
    <x v="2"/>
    <x v="0"/>
    <x v="18"/>
    <n v="60.779999999999745"/>
    <x v="0"/>
    <x v="1"/>
    <n v="39074.283899999995"/>
    <n v="-37433.223900000005"/>
    <x v="142"/>
  </r>
  <r>
    <n v="1047"/>
    <x v="106"/>
    <x v="3"/>
    <x v="1"/>
    <n v="7146.06"/>
    <x v="25"/>
    <x v="2"/>
    <n v="3966.86"/>
    <n v="4321.04"/>
    <s v="Returning"/>
    <x v="10"/>
    <x v="2"/>
    <x v="1"/>
    <x v="8"/>
    <n v="354.17999999999984"/>
    <x v="0"/>
    <x v="1"/>
    <n v="15901.4272"/>
    <n v="-10234.547200000003"/>
    <x v="143"/>
  </r>
  <r>
    <n v="1078"/>
    <x v="118"/>
    <x v="4"/>
    <x v="2"/>
    <n v="9813.32"/>
    <x v="37"/>
    <x v="0"/>
    <n v="3026.85"/>
    <n v="3183.58"/>
    <s v="Returning"/>
    <x v="26"/>
    <x v="0"/>
    <x v="1"/>
    <x v="9"/>
    <n v="156.73000000000002"/>
    <x v="6"/>
    <x v="0"/>
    <n v="38998.854999999996"/>
    <n v="-31319.084999999995"/>
    <x v="144"/>
  </r>
  <r>
    <n v="1003"/>
    <x v="18"/>
    <x v="3"/>
    <x v="1"/>
    <n v="5738.44"/>
    <x v="13"/>
    <x v="3"/>
    <n v="1729.14"/>
    <n v="1870.88"/>
    <s v="Returning"/>
    <x v="10"/>
    <x v="0"/>
    <x v="0"/>
    <x v="8"/>
    <n v="141.74"/>
    <x v="4"/>
    <x v="11"/>
    <n v="6454.5360000000001"/>
    <n v="-4328.4359999999997"/>
    <x v="145"/>
  </r>
  <r>
    <n v="1001"/>
    <x v="39"/>
    <x v="3"/>
    <x v="2"/>
    <n v="2669.46"/>
    <x v="22"/>
    <x v="3"/>
    <n v="2745.75"/>
    <n v="3244.76"/>
    <s v="New"/>
    <x v="8"/>
    <x v="1"/>
    <x v="0"/>
    <x v="6"/>
    <n v="499.01000000000022"/>
    <x v="5"/>
    <x v="10"/>
    <n v="5678.3300000000008"/>
    <n v="11787.020000000004"/>
    <x v="146"/>
  </r>
  <r>
    <n v="1005"/>
    <x v="119"/>
    <x v="4"/>
    <x v="0"/>
    <n v="4426.26"/>
    <x v="26"/>
    <x v="2"/>
    <n v="253.29"/>
    <n v="683.78"/>
    <s v="New"/>
    <x v="26"/>
    <x v="2"/>
    <x v="0"/>
    <x v="15"/>
    <n v="430.49"/>
    <x v="6"/>
    <x v="4"/>
    <n v="2051.34"/>
    <n v="3114.54"/>
    <x v="147"/>
  </r>
  <r>
    <n v="1090"/>
    <x v="109"/>
    <x v="2"/>
    <x v="0"/>
    <n v="5976.25"/>
    <x v="36"/>
    <x v="2"/>
    <n v="3736.88"/>
    <n v="3946.77"/>
    <s v="Returning"/>
    <x v="18"/>
    <x v="2"/>
    <x v="0"/>
    <x v="19"/>
    <n v="209.88999999999987"/>
    <x v="6"/>
    <x v="6"/>
    <n v="9709.0542000000005"/>
    <n v="-1103.5642000000062"/>
    <x v="148"/>
  </r>
  <r>
    <n v="1014"/>
    <x v="5"/>
    <x v="1"/>
    <x v="1"/>
    <n v="823.51"/>
    <x v="16"/>
    <x v="1"/>
    <n v="2257.48"/>
    <n v="2747.81"/>
    <s v="Returning"/>
    <x v="29"/>
    <x v="0"/>
    <x v="0"/>
    <x v="13"/>
    <n v="490.32999999999993"/>
    <x v="2"/>
    <x v="0"/>
    <n v="32643.982800000002"/>
    <n v="-11069.462800000005"/>
    <x v="149"/>
  </r>
  <r>
    <n v="1027"/>
    <x v="120"/>
    <x v="0"/>
    <x v="1"/>
    <n v="6261.2"/>
    <x v="42"/>
    <x v="1"/>
    <n v="149.11000000000001"/>
    <n v="477.67"/>
    <s v="Returning"/>
    <x v="6"/>
    <x v="0"/>
    <x v="1"/>
    <x v="1"/>
    <n v="328.56"/>
    <x v="5"/>
    <x v="5"/>
    <n v="1738.7188000000001"/>
    <n v="6803.8411999999989"/>
    <x v="150"/>
  </r>
  <r>
    <n v="1009"/>
    <x v="1"/>
    <x v="3"/>
    <x v="0"/>
    <n v="9813.66"/>
    <x v="20"/>
    <x v="2"/>
    <n v="359.41"/>
    <n v="733"/>
    <s v="Returning"/>
    <x v="2"/>
    <x v="1"/>
    <x v="1"/>
    <x v="7"/>
    <n v="373.59"/>
    <x v="0"/>
    <x v="1"/>
    <n v="6890.2000000000007"/>
    <n v="10668.529999999999"/>
    <x v="151"/>
  </r>
  <r>
    <n v="1079"/>
    <x v="121"/>
    <x v="1"/>
    <x v="2"/>
    <n v="1982.07"/>
    <x v="24"/>
    <x v="0"/>
    <n v="1967.96"/>
    <n v="1993.4"/>
    <s v="Returning"/>
    <x v="25"/>
    <x v="2"/>
    <x v="0"/>
    <x v="2"/>
    <n v="25.440000000000055"/>
    <x v="3"/>
    <x v="6"/>
    <n v="10166.34"/>
    <n v="-9301.3799999999974"/>
    <x v="152"/>
  </r>
  <r>
    <n v="1015"/>
    <x v="15"/>
    <x v="2"/>
    <x v="0"/>
    <n v="7946.69"/>
    <x v="18"/>
    <x v="1"/>
    <n v="2937.94"/>
    <n v="3007.53"/>
    <s v="Returning"/>
    <x v="21"/>
    <x v="0"/>
    <x v="1"/>
    <x v="19"/>
    <n v="69.590000000000146"/>
    <x v="4"/>
    <x v="7"/>
    <n v="2075.1957000000002"/>
    <n v="-474.62569999999687"/>
    <x v="153"/>
  </r>
  <r>
    <n v="1090"/>
    <x v="122"/>
    <x v="0"/>
    <x v="1"/>
    <n v="9088.2000000000007"/>
    <x v="17"/>
    <x v="2"/>
    <n v="2347.81"/>
    <n v="2668.02"/>
    <s v="Returning"/>
    <x v="0"/>
    <x v="1"/>
    <x v="1"/>
    <x v="1"/>
    <n v="320.21000000000004"/>
    <x v="2"/>
    <x v="3"/>
    <n v="7443.7757999999994"/>
    <n v="2482.7342000000026"/>
    <x v="154"/>
  </r>
  <r>
    <n v="1042"/>
    <x v="121"/>
    <x v="0"/>
    <x v="0"/>
    <n v="9442.65"/>
    <x v="46"/>
    <x v="1"/>
    <n v="3115.06"/>
    <n v="3565.58"/>
    <s v="Returning"/>
    <x v="23"/>
    <x v="2"/>
    <x v="1"/>
    <x v="0"/>
    <n v="450.52"/>
    <x v="3"/>
    <x v="6"/>
    <n v="21393.48"/>
    <n v="-12383.08"/>
    <x v="155"/>
  </r>
  <r>
    <n v="1077"/>
    <x v="61"/>
    <x v="3"/>
    <x v="1"/>
    <n v="9605.34"/>
    <x v="26"/>
    <x v="2"/>
    <n v="2427.46"/>
    <n v="2743.09"/>
    <s v="New"/>
    <x v="12"/>
    <x v="2"/>
    <x v="1"/>
    <x v="8"/>
    <n v="315.63000000000011"/>
    <x v="3"/>
    <x v="0"/>
    <n v="9545.9531999999999"/>
    <n v="-5758.3931999999986"/>
    <x v="156"/>
  </r>
  <r>
    <n v="1051"/>
    <x v="123"/>
    <x v="4"/>
    <x v="1"/>
    <n v="5262.45"/>
    <x v="18"/>
    <x v="3"/>
    <n v="3325.43"/>
    <n v="3401.1"/>
    <s v="New"/>
    <x v="15"/>
    <x v="0"/>
    <x v="0"/>
    <x v="17"/>
    <n v="75.670000000000073"/>
    <x v="0"/>
    <x v="1"/>
    <n v="7822.5300000000007"/>
    <n v="-6082.119999999999"/>
    <x v="157"/>
  </r>
  <r>
    <n v="1063"/>
    <x v="15"/>
    <x v="2"/>
    <x v="0"/>
    <n v="9775.35"/>
    <x v="41"/>
    <x v="2"/>
    <n v="1134.67"/>
    <n v="1201.3900000000001"/>
    <s v="New"/>
    <x v="23"/>
    <x v="1"/>
    <x v="1"/>
    <x v="19"/>
    <n v="66.720000000000027"/>
    <x v="4"/>
    <x v="7"/>
    <n v="1441.6680000000001"/>
    <n v="-1174.788"/>
    <x v="158"/>
  </r>
  <r>
    <n v="1096"/>
    <x v="124"/>
    <x v="3"/>
    <x v="2"/>
    <n v="7597.37"/>
    <x v="18"/>
    <x v="3"/>
    <n v="608.57000000000005"/>
    <n v="1032.22"/>
    <s v="New"/>
    <x v="26"/>
    <x v="0"/>
    <x v="1"/>
    <x v="6"/>
    <n v="423.65"/>
    <x v="4"/>
    <x v="2"/>
    <n v="5935.2650000000003"/>
    <n v="3808.6849999999986"/>
    <x v="159"/>
  </r>
  <r>
    <n v="1052"/>
    <x v="125"/>
    <x v="2"/>
    <x v="3"/>
    <n v="1700.55"/>
    <x v="10"/>
    <x v="1"/>
    <n v="3002.35"/>
    <n v="3080.61"/>
    <s v="Returning"/>
    <x v="13"/>
    <x v="1"/>
    <x v="1"/>
    <x v="4"/>
    <n v="78.260000000000218"/>
    <x v="2"/>
    <x v="11"/>
    <n v="26616.470399999998"/>
    <n v="-22859.990399999988"/>
    <x v="160"/>
  </r>
  <r>
    <n v="1096"/>
    <x v="126"/>
    <x v="4"/>
    <x v="0"/>
    <n v="4821.3100000000004"/>
    <x v="10"/>
    <x v="2"/>
    <n v="2449.21"/>
    <n v="2714.12"/>
    <s v="New"/>
    <x v="30"/>
    <x v="2"/>
    <x v="0"/>
    <x v="15"/>
    <n v="264.90999999999985"/>
    <x v="4"/>
    <x v="4"/>
    <n v="1302.7775999999999"/>
    <n v="11412.902399999994"/>
    <x v="161"/>
  </r>
  <r>
    <n v="1004"/>
    <x v="35"/>
    <x v="4"/>
    <x v="3"/>
    <n v="7211.48"/>
    <x v="21"/>
    <x v="1"/>
    <n v="182.99"/>
    <n v="211.18"/>
    <s v="Returning"/>
    <x v="29"/>
    <x v="1"/>
    <x v="1"/>
    <x v="18"/>
    <n v="28.189999999999998"/>
    <x v="2"/>
    <x v="8"/>
    <n v="57.018600000000006"/>
    <n v="-28.828600000000009"/>
    <x v="162"/>
  </r>
  <r>
    <n v="1094"/>
    <x v="69"/>
    <x v="3"/>
    <x v="0"/>
    <n v="2548.67"/>
    <x v="44"/>
    <x v="3"/>
    <n v="1933.39"/>
    <n v="1982.92"/>
    <s v="New"/>
    <x v="22"/>
    <x v="1"/>
    <x v="0"/>
    <x v="7"/>
    <n v="49.529999999999973"/>
    <x v="3"/>
    <x v="5"/>
    <n v="8427.41"/>
    <n v="-7189.1600000000008"/>
    <x v="163"/>
  </r>
  <r>
    <n v="1023"/>
    <x v="99"/>
    <x v="4"/>
    <x v="3"/>
    <n v="6442.09"/>
    <x v="39"/>
    <x v="2"/>
    <n v="575.32000000000005"/>
    <n v="914.77"/>
    <s v="Returning"/>
    <x v="16"/>
    <x v="1"/>
    <x v="0"/>
    <x v="18"/>
    <n v="339.44999999999993"/>
    <x v="1"/>
    <x v="5"/>
    <n v="475.68040000000002"/>
    <n v="203.21959999999984"/>
    <x v="164"/>
  </r>
  <r>
    <n v="1015"/>
    <x v="127"/>
    <x v="1"/>
    <x v="2"/>
    <n v="6699.34"/>
    <x v="2"/>
    <x v="1"/>
    <n v="2680.22"/>
    <n v="3027.92"/>
    <s v="Returning"/>
    <x v="26"/>
    <x v="1"/>
    <x v="0"/>
    <x v="2"/>
    <n v="347.70000000000027"/>
    <x v="6"/>
    <x v="10"/>
    <n v="22709.4"/>
    <n v="-12278.399999999994"/>
    <x v="165"/>
  </r>
  <r>
    <n v="1043"/>
    <x v="128"/>
    <x v="0"/>
    <x v="2"/>
    <n v="1710.73"/>
    <x v="45"/>
    <x v="3"/>
    <n v="2009.1"/>
    <n v="2186.42"/>
    <s v="New"/>
    <x v="26"/>
    <x v="1"/>
    <x v="0"/>
    <x v="3"/>
    <n v="177.32000000000016"/>
    <x v="5"/>
    <x v="8"/>
    <n v="1639.8150000000001"/>
    <n v="-1107.8549999999996"/>
    <x v="166"/>
  </r>
  <r>
    <n v="1029"/>
    <x v="111"/>
    <x v="3"/>
    <x v="0"/>
    <n v="5694.34"/>
    <x v="9"/>
    <x v="1"/>
    <n v="3085.1"/>
    <n v="3200.75"/>
    <s v="New"/>
    <x v="5"/>
    <x v="0"/>
    <x v="1"/>
    <x v="7"/>
    <n v="115.65000000000009"/>
    <x v="3"/>
    <x v="9"/>
    <n v="14115.307499999999"/>
    <n v="-11686.657499999998"/>
    <x v="167"/>
  </r>
  <r>
    <n v="1036"/>
    <x v="40"/>
    <x v="2"/>
    <x v="1"/>
    <n v="7739.11"/>
    <x v="44"/>
    <x v="0"/>
    <n v="4037.73"/>
    <n v="4446.45"/>
    <s v="Returning"/>
    <x v="0"/>
    <x v="1"/>
    <x v="0"/>
    <x v="5"/>
    <n v="408.7199999999998"/>
    <x v="0"/>
    <x v="1"/>
    <n v="10004.512499999999"/>
    <n v="213.48749999999563"/>
    <x v="168"/>
  </r>
  <r>
    <n v="1013"/>
    <x v="129"/>
    <x v="1"/>
    <x v="3"/>
    <n v="5039.07"/>
    <x v="46"/>
    <x v="3"/>
    <n v="1533.36"/>
    <n v="1649.74"/>
    <s v="Returning"/>
    <x v="15"/>
    <x v="1"/>
    <x v="0"/>
    <x v="16"/>
    <n v="116.38000000000011"/>
    <x v="2"/>
    <x v="7"/>
    <n v="3299.4800000000005"/>
    <n v="-971.87999999999829"/>
    <x v="169"/>
  </r>
  <r>
    <n v="1032"/>
    <x v="130"/>
    <x v="3"/>
    <x v="1"/>
    <n v="219.82"/>
    <x v="37"/>
    <x v="3"/>
    <n v="4812.41"/>
    <n v="5088"/>
    <s v="Returning"/>
    <x v="0"/>
    <x v="2"/>
    <x v="0"/>
    <x v="8"/>
    <n v="275.59000000000015"/>
    <x v="1"/>
    <x v="6"/>
    <n v="22438.079999999998"/>
    <n v="-8934.169999999991"/>
    <x v="170"/>
  </r>
  <r>
    <n v="1071"/>
    <x v="131"/>
    <x v="4"/>
    <x v="1"/>
    <n v="189.48"/>
    <x v="33"/>
    <x v="3"/>
    <n v="2701.39"/>
    <n v="3185.81"/>
    <s v="New"/>
    <x v="30"/>
    <x v="1"/>
    <x v="0"/>
    <x v="17"/>
    <n v="484.42000000000007"/>
    <x v="4"/>
    <x v="7"/>
    <n v="700.87819999999999"/>
    <n v="9956.3618000000024"/>
    <x v="171"/>
  </r>
  <r>
    <n v="1059"/>
    <x v="132"/>
    <x v="4"/>
    <x v="1"/>
    <n v="3634.59"/>
    <x v="9"/>
    <x v="2"/>
    <n v="3110.54"/>
    <n v="3192.99"/>
    <s v="New"/>
    <x v="22"/>
    <x v="2"/>
    <x v="0"/>
    <x v="17"/>
    <n v="82.449999999999818"/>
    <x v="6"/>
    <x v="3"/>
    <n v="11398.9743"/>
    <n v="-9667.5243000000046"/>
    <x v="172"/>
  </r>
  <r>
    <n v="1086"/>
    <x v="13"/>
    <x v="4"/>
    <x v="2"/>
    <n v="9269.32"/>
    <x v="19"/>
    <x v="2"/>
    <n v="3419.33"/>
    <n v="3890.36"/>
    <s v="Returning"/>
    <x v="5"/>
    <x v="0"/>
    <x v="1"/>
    <x v="9"/>
    <n v="471.0300000000002"/>
    <x v="5"/>
    <x v="9"/>
    <n v="26960.194800000001"/>
    <n v="-11416.204799999994"/>
    <x v="173"/>
  </r>
  <r>
    <n v="1028"/>
    <x v="133"/>
    <x v="4"/>
    <x v="0"/>
    <n v="2363.9"/>
    <x v="34"/>
    <x v="2"/>
    <n v="3350.32"/>
    <n v="3449.94"/>
    <s v="New"/>
    <x v="16"/>
    <x v="0"/>
    <x v="0"/>
    <x v="15"/>
    <n v="99.619999999999891"/>
    <x v="0"/>
    <x v="3"/>
    <n v="34085.407200000001"/>
    <n v="-30299.847200000004"/>
    <x v="174"/>
  </r>
  <r>
    <n v="1066"/>
    <x v="134"/>
    <x v="2"/>
    <x v="0"/>
    <n v="6380.2"/>
    <x v="13"/>
    <x v="0"/>
    <n v="2579.31"/>
    <n v="2867.36"/>
    <s v="Returning"/>
    <x v="14"/>
    <x v="1"/>
    <x v="1"/>
    <x v="19"/>
    <n v="288.05000000000018"/>
    <x v="4"/>
    <x v="11"/>
    <n v="1720.4160000000002"/>
    <n v="2600.3340000000026"/>
    <x v="175"/>
  </r>
  <r>
    <n v="1042"/>
    <x v="120"/>
    <x v="1"/>
    <x v="2"/>
    <n v="2298.5500000000002"/>
    <x v="7"/>
    <x v="0"/>
    <n v="2172.38"/>
    <n v="2367.11"/>
    <s v="New"/>
    <x v="28"/>
    <x v="0"/>
    <x v="1"/>
    <x v="2"/>
    <n v="194.73000000000002"/>
    <x v="5"/>
    <x v="5"/>
    <n v="17421.929600000003"/>
    <n v="-8464.3496000000014"/>
    <x v="176"/>
  </r>
  <r>
    <n v="1045"/>
    <x v="121"/>
    <x v="0"/>
    <x v="2"/>
    <n v="3284.53"/>
    <x v="13"/>
    <x v="3"/>
    <n v="316.22000000000003"/>
    <n v="799.04"/>
    <s v="New"/>
    <x v="11"/>
    <x v="1"/>
    <x v="0"/>
    <x v="3"/>
    <n v="482.81999999999994"/>
    <x v="3"/>
    <x v="6"/>
    <n v="0"/>
    <n v="7242.2999999999993"/>
    <x v="177"/>
  </r>
  <r>
    <n v="1062"/>
    <x v="135"/>
    <x v="2"/>
    <x v="0"/>
    <n v="8495.6200000000008"/>
    <x v="7"/>
    <x v="0"/>
    <n v="159.32"/>
    <n v="303.36"/>
    <s v="New"/>
    <x v="21"/>
    <x v="0"/>
    <x v="1"/>
    <x v="19"/>
    <n v="144.04000000000002"/>
    <x v="3"/>
    <x v="10"/>
    <n v="418.63680000000005"/>
    <n v="6207.2032000000008"/>
    <x v="178"/>
  </r>
  <r>
    <n v="1057"/>
    <x v="70"/>
    <x v="2"/>
    <x v="1"/>
    <n v="7315.73"/>
    <x v="44"/>
    <x v="1"/>
    <n v="1821.91"/>
    <n v="2027.74"/>
    <s v="New"/>
    <x v="3"/>
    <x v="1"/>
    <x v="1"/>
    <x v="5"/>
    <n v="205.82999999999993"/>
    <x v="4"/>
    <x v="2"/>
    <n v="1013.87"/>
    <n v="4131.8799999999983"/>
    <x v="179"/>
  </r>
  <r>
    <n v="1006"/>
    <x v="121"/>
    <x v="0"/>
    <x v="3"/>
    <n v="1044.45"/>
    <x v="9"/>
    <x v="3"/>
    <n v="1701.62"/>
    <n v="2193.2199999999998"/>
    <s v="New"/>
    <x v="20"/>
    <x v="1"/>
    <x v="1"/>
    <x v="12"/>
    <n v="491.59999999999991"/>
    <x v="3"/>
    <x v="6"/>
    <n v="10132.676399999998"/>
    <n v="190.92360000000008"/>
    <x v="180"/>
  </r>
  <r>
    <n v="1028"/>
    <x v="57"/>
    <x v="0"/>
    <x v="3"/>
    <n v="4344.1499999999996"/>
    <x v="38"/>
    <x v="3"/>
    <n v="1969.09"/>
    <n v="2241.96"/>
    <s v="Returning"/>
    <x v="3"/>
    <x v="2"/>
    <x v="0"/>
    <x v="12"/>
    <n v="272.87000000000012"/>
    <x v="1"/>
    <x v="0"/>
    <n v="1076.1408000000001"/>
    <n v="5472.7392000000027"/>
    <x v="181"/>
  </r>
  <r>
    <n v="1028"/>
    <x v="50"/>
    <x v="4"/>
    <x v="3"/>
    <n v="388.78"/>
    <x v="47"/>
    <x v="1"/>
    <n v="734.92"/>
    <n v="991.21"/>
    <s v="Returning"/>
    <x v="5"/>
    <x v="2"/>
    <x v="0"/>
    <x v="18"/>
    <n v="256.29000000000008"/>
    <x v="4"/>
    <x v="8"/>
    <n v="1040.7705000000001"/>
    <n v="240.67950000000019"/>
    <x v="182"/>
  </r>
  <r>
    <n v="1044"/>
    <x v="136"/>
    <x v="2"/>
    <x v="1"/>
    <n v="4860.8100000000004"/>
    <x v="32"/>
    <x v="3"/>
    <n v="3703.93"/>
    <n v="3840.24"/>
    <s v="New"/>
    <x v="17"/>
    <x v="2"/>
    <x v="0"/>
    <x v="5"/>
    <n v="136.30999999999995"/>
    <x v="3"/>
    <x v="8"/>
    <n v="1612.9008000000001"/>
    <n v="-795.04080000000044"/>
    <x v="183"/>
  </r>
  <r>
    <n v="1084"/>
    <x v="46"/>
    <x v="3"/>
    <x v="0"/>
    <n v="6658.1"/>
    <x v="37"/>
    <x v="0"/>
    <n v="4291.97"/>
    <n v="4645.6400000000003"/>
    <s v="Returning"/>
    <x v="16"/>
    <x v="2"/>
    <x v="0"/>
    <x v="7"/>
    <n v="353.67000000000007"/>
    <x v="1"/>
    <x v="6"/>
    <n v="59185.453600000008"/>
    <n v="-41855.623600000006"/>
    <x v="184"/>
  </r>
  <r>
    <n v="1030"/>
    <x v="75"/>
    <x v="0"/>
    <x v="2"/>
    <n v="1273.18"/>
    <x v="8"/>
    <x v="2"/>
    <n v="4696.6400000000003"/>
    <n v="4713.68"/>
    <s v="Returning"/>
    <x v="19"/>
    <x v="1"/>
    <x v="0"/>
    <x v="3"/>
    <n v="17.039999999999964"/>
    <x v="6"/>
    <x v="10"/>
    <n v="48645.177600000003"/>
    <n v="-47912.457600000002"/>
    <x v="185"/>
  </r>
  <r>
    <n v="1062"/>
    <x v="25"/>
    <x v="0"/>
    <x v="0"/>
    <n v="2959.96"/>
    <x v="10"/>
    <x v="1"/>
    <n v="2487.19"/>
    <n v="2521.4499999999998"/>
    <s v="New"/>
    <x v="12"/>
    <x v="0"/>
    <x v="0"/>
    <x v="0"/>
    <n v="34.259999999999764"/>
    <x v="6"/>
    <x v="1"/>
    <n v="35098.583999999995"/>
    <n v="-33454.104000000007"/>
    <x v="186"/>
  </r>
  <r>
    <n v="1075"/>
    <x v="137"/>
    <x v="1"/>
    <x v="1"/>
    <n v="4038.58"/>
    <x v="16"/>
    <x v="0"/>
    <n v="3519.29"/>
    <n v="3822.98"/>
    <s v="Returning"/>
    <x v="29"/>
    <x v="1"/>
    <x v="0"/>
    <x v="13"/>
    <n v="303.69000000000005"/>
    <x v="3"/>
    <x v="1"/>
    <n v="45417.002400000005"/>
    <n v="-32054.642400000004"/>
    <x v="187"/>
  </r>
  <r>
    <n v="1092"/>
    <x v="30"/>
    <x v="3"/>
    <x v="2"/>
    <n v="9203.36"/>
    <x v="20"/>
    <x v="1"/>
    <n v="4284.9799999999996"/>
    <n v="4462.3999999999996"/>
    <s v="New"/>
    <x v="24"/>
    <x v="2"/>
    <x v="1"/>
    <x v="6"/>
    <n v="177.42000000000007"/>
    <x v="1"/>
    <x v="3"/>
    <n v="58725.184000000001"/>
    <n v="-50386.443999999996"/>
    <x v="188"/>
  </r>
  <r>
    <n v="1089"/>
    <x v="138"/>
    <x v="3"/>
    <x v="1"/>
    <n v="9933.2199999999993"/>
    <x v="18"/>
    <x v="1"/>
    <n v="2120.54"/>
    <n v="2597.67"/>
    <s v="Returning"/>
    <x v="16"/>
    <x v="2"/>
    <x v="1"/>
    <x v="8"/>
    <n v="477.13000000000011"/>
    <x v="1"/>
    <x v="7"/>
    <n v="15534.066600000002"/>
    <n v="-4560.0766000000003"/>
    <x v="189"/>
  </r>
  <r>
    <n v="1062"/>
    <x v="9"/>
    <x v="0"/>
    <x v="3"/>
    <n v="544.62"/>
    <x v="41"/>
    <x v="3"/>
    <n v="1581.59"/>
    <n v="2034.15"/>
    <s v="Returning"/>
    <x v="5"/>
    <x v="0"/>
    <x v="0"/>
    <x v="12"/>
    <n v="452.56000000000017"/>
    <x v="4"/>
    <x v="7"/>
    <n v="1708.6859999999999"/>
    <n v="101.55400000000077"/>
    <x v="190"/>
  </r>
  <r>
    <n v="1097"/>
    <x v="139"/>
    <x v="4"/>
    <x v="3"/>
    <n v="7633.98"/>
    <x v="30"/>
    <x v="3"/>
    <n v="4686.79"/>
    <n v="5046.51"/>
    <s v="Returning"/>
    <x v="8"/>
    <x v="2"/>
    <x v="1"/>
    <x v="18"/>
    <n v="359.72000000000025"/>
    <x v="1"/>
    <x v="7"/>
    <n v="6812.7885000000015"/>
    <n v="2899.6515000000045"/>
    <x v="191"/>
  </r>
  <r>
    <n v="1001"/>
    <x v="140"/>
    <x v="1"/>
    <x v="1"/>
    <n v="3780.07"/>
    <x v="0"/>
    <x v="0"/>
    <n v="2602.6"/>
    <n v="3013.49"/>
    <s v="Returning"/>
    <x v="4"/>
    <x v="1"/>
    <x v="0"/>
    <x v="13"/>
    <n v="410.88999999999987"/>
    <x v="3"/>
    <x v="7"/>
    <n v="4339.4255999999996"/>
    <n v="3056.5943999999981"/>
    <x v="192"/>
  </r>
  <r>
    <n v="1027"/>
    <x v="83"/>
    <x v="3"/>
    <x v="2"/>
    <n v="3985.34"/>
    <x v="9"/>
    <x v="1"/>
    <n v="2511.41"/>
    <n v="2848.4"/>
    <s v="Returning"/>
    <x v="18"/>
    <x v="1"/>
    <x v="0"/>
    <x v="6"/>
    <n v="336.99000000000024"/>
    <x v="0"/>
    <x v="4"/>
    <n v="3588.9839999999999"/>
    <n v="3487.8060000000046"/>
    <x v="193"/>
  </r>
  <r>
    <n v="1062"/>
    <x v="141"/>
    <x v="0"/>
    <x v="2"/>
    <n v="7567.22"/>
    <x v="40"/>
    <x v="3"/>
    <n v="933.16"/>
    <n v="1004.7"/>
    <s v="Returning"/>
    <x v="13"/>
    <x v="1"/>
    <x v="0"/>
    <x v="3"/>
    <n v="71.540000000000077"/>
    <x v="5"/>
    <x v="10"/>
    <n v="5063.6880000000001"/>
    <n v="-3060.5679999999979"/>
    <x v="194"/>
  </r>
  <r>
    <n v="1077"/>
    <x v="142"/>
    <x v="3"/>
    <x v="0"/>
    <n v="9192.42"/>
    <x v="22"/>
    <x v="3"/>
    <n v="585.37"/>
    <n v="970.49"/>
    <s v="Returning"/>
    <x v="25"/>
    <x v="1"/>
    <x v="1"/>
    <x v="7"/>
    <n v="385.12"/>
    <x v="6"/>
    <x v="5"/>
    <n v="5095.0725000000002"/>
    <n v="8384.1275000000005"/>
    <x v="195"/>
  </r>
  <r>
    <n v="1003"/>
    <x v="124"/>
    <x v="1"/>
    <x v="3"/>
    <n v="9514.19"/>
    <x v="33"/>
    <x v="1"/>
    <n v="4218.43"/>
    <n v="4331.42"/>
    <s v="New"/>
    <x v="16"/>
    <x v="1"/>
    <x v="0"/>
    <x v="16"/>
    <n v="112.98999999999978"/>
    <x v="4"/>
    <x v="2"/>
    <n v="24775.722400000002"/>
    <n v="-22289.942400000007"/>
    <x v="196"/>
  </r>
  <r>
    <n v="1070"/>
    <x v="128"/>
    <x v="1"/>
    <x v="0"/>
    <n v="5813.51"/>
    <x v="11"/>
    <x v="0"/>
    <n v="3089.96"/>
    <n v="3258.45"/>
    <s v="New"/>
    <x v="12"/>
    <x v="0"/>
    <x v="0"/>
    <x v="11"/>
    <n v="168.48999999999978"/>
    <x v="5"/>
    <x v="8"/>
    <n v="37798.019999999997"/>
    <n v="-31058.420000000006"/>
    <x v="197"/>
  </r>
  <r>
    <n v="1072"/>
    <x v="143"/>
    <x v="2"/>
    <x v="0"/>
    <n v="3635.5"/>
    <x v="18"/>
    <x v="0"/>
    <n v="1662.83"/>
    <n v="2074.25"/>
    <s v="New"/>
    <x v="7"/>
    <x v="1"/>
    <x v="0"/>
    <x v="19"/>
    <n v="411.42000000000007"/>
    <x v="3"/>
    <x v="9"/>
    <n v="5724.9299999999994"/>
    <n v="3737.7300000000023"/>
    <x v="198"/>
  </r>
  <r>
    <n v="1027"/>
    <x v="61"/>
    <x v="0"/>
    <x v="1"/>
    <n v="7896.74"/>
    <x v="45"/>
    <x v="1"/>
    <n v="999.09"/>
    <n v="1271.99"/>
    <s v="New"/>
    <x v="25"/>
    <x v="2"/>
    <x v="0"/>
    <x v="1"/>
    <n v="272.89999999999998"/>
    <x v="3"/>
    <x v="0"/>
    <n v="572.39549999999997"/>
    <n v="246.30449999999996"/>
    <x v="199"/>
  </r>
  <r>
    <n v="1009"/>
    <x v="39"/>
    <x v="1"/>
    <x v="1"/>
    <n v="2584.91"/>
    <x v="11"/>
    <x v="0"/>
    <n v="2799.71"/>
    <n v="3231.08"/>
    <s v="Returning"/>
    <x v="12"/>
    <x v="2"/>
    <x v="1"/>
    <x v="13"/>
    <n v="431.36999999999989"/>
    <x v="5"/>
    <x v="10"/>
    <n v="37480.527999999998"/>
    <n v="-20225.728000000003"/>
    <x v="200"/>
  </r>
  <r>
    <n v="1062"/>
    <x v="144"/>
    <x v="2"/>
    <x v="0"/>
    <n v="5684.33"/>
    <x v="15"/>
    <x v="3"/>
    <n v="2940.4"/>
    <n v="3054.79"/>
    <s v="Returning"/>
    <x v="4"/>
    <x v="2"/>
    <x v="0"/>
    <x v="19"/>
    <n v="114.38999999999987"/>
    <x v="6"/>
    <x v="11"/>
    <n v="2443.8320000000003"/>
    <n v="-1299.9320000000016"/>
    <x v="201"/>
  </r>
  <r>
    <n v="1037"/>
    <x v="112"/>
    <x v="2"/>
    <x v="3"/>
    <n v="3649.93"/>
    <x v="44"/>
    <x v="1"/>
    <n v="1074.6199999999999"/>
    <n v="1382.43"/>
    <s v="Returning"/>
    <x v="19"/>
    <x v="2"/>
    <x v="1"/>
    <x v="4"/>
    <n v="307.81000000000017"/>
    <x v="4"/>
    <x v="5"/>
    <n v="8294.58"/>
    <n v="-599.32999999999538"/>
    <x v="202"/>
  </r>
  <r>
    <n v="1097"/>
    <x v="131"/>
    <x v="3"/>
    <x v="1"/>
    <n v="6600.65"/>
    <x v="37"/>
    <x v="3"/>
    <n v="4264.46"/>
    <n v="4315.5200000000004"/>
    <s v="New"/>
    <x v="17"/>
    <x v="0"/>
    <x v="1"/>
    <x v="8"/>
    <n v="51.0600000000004"/>
    <x v="4"/>
    <x v="7"/>
    <n v="14802.233600000001"/>
    <n v="-12300.293599999983"/>
    <x v="203"/>
  </r>
  <r>
    <n v="1051"/>
    <x v="145"/>
    <x v="3"/>
    <x v="0"/>
    <n v="2479.9499999999998"/>
    <x v="29"/>
    <x v="2"/>
    <n v="467.11"/>
    <n v="792.21"/>
    <s v="New"/>
    <x v="2"/>
    <x v="2"/>
    <x v="0"/>
    <x v="7"/>
    <n v="325.10000000000002"/>
    <x v="3"/>
    <x v="9"/>
    <n v="1267.5360000000001"/>
    <n v="1333.2640000000001"/>
    <x v="204"/>
  </r>
  <r>
    <n v="1044"/>
    <x v="146"/>
    <x v="2"/>
    <x v="0"/>
    <n v="1996.77"/>
    <x v="23"/>
    <x v="2"/>
    <n v="1812.66"/>
    <n v="2196.3000000000002"/>
    <s v="New"/>
    <x v="4"/>
    <x v="0"/>
    <x v="0"/>
    <x v="19"/>
    <n v="383.6400000000001"/>
    <x v="5"/>
    <x v="7"/>
    <n v="1932.7440000000004"/>
    <n v="2287.2960000000003"/>
    <x v="205"/>
  </r>
  <r>
    <n v="1024"/>
    <x v="147"/>
    <x v="3"/>
    <x v="0"/>
    <n v="9190.57"/>
    <x v="47"/>
    <x v="0"/>
    <n v="3417.9"/>
    <n v="3714.52"/>
    <s v="Returning"/>
    <x v="29"/>
    <x v="2"/>
    <x v="1"/>
    <x v="7"/>
    <n v="296.61999999999989"/>
    <x v="0"/>
    <x v="9"/>
    <n v="5014.6019999999999"/>
    <n v="-3531.5020000000004"/>
    <x v="206"/>
  </r>
  <r>
    <n v="1079"/>
    <x v="148"/>
    <x v="1"/>
    <x v="0"/>
    <n v="1107.8599999999999"/>
    <x v="27"/>
    <x v="2"/>
    <n v="1406.9"/>
    <n v="1547.35"/>
    <s v="New"/>
    <x v="22"/>
    <x v="0"/>
    <x v="1"/>
    <x v="11"/>
    <n v="140.44999999999982"/>
    <x v="5"/>
    <x v="3"/>
    <n v="11837.227500000001"/>
    <n v="-5516.9775000000091"/>
    <x v="207"/>
  </r>
  <r>
    <n v="1059"/>
    <x v="149"/>
    <x v="4"/>
    <x v="0"/>
    <n v="5108.9799999999996"/>
    <x v="35"/>
    <x v="3"/>
    <n v="4146.99"/>
    <n v="4172.3500000000004"/>
    <s v="Returning"/>
    <x v="18"/>
    <x v="0"/>
    <x v="1"/>
    <x v="15"/>
    <n v="25.360000000000582"/>
    <x v="5"/>
    <x v="10"/>
    <n v="9262.6170000000002"/>
    <n v="-8324.2969999999787"/>
    <x v="208"/>
  </r>
  <r>
    <n v="1032"/>
    <x v="106"/>
    <x v="1"/>
    <x v="0"/>
    <n v="2286.44"/>
    <x v="27"/>
    <x v="2"/>
    <n v="3712.35"/>
    <n v="3780.88"/>
    <s v="New"/>
    <x v="17"/>
    <x v="0"/>
    <x v="1"/>
    <x v="11"/>
    <n v="68.5300000000002"/>
    <x v="0"/>
    <x v="1"/>
    <n v="11909.772000000001"/>
    <n v="-8825.9219999999914"/>
    <x v="209"/>
  </r>
  <r>
    <n v="1096"/>
    <x v="150"/>
    <x v="2"/>
    <x v="1"/>
    <n v="485.41"/>
    <x v="34"/>
    <x v="3"/>
    <n v="3955.66"/>
    <n v="4270.59"/>
    <s v="Returning"/>
    <x v="25"/>
    <x v="2"/>
    <x v="0"/>
    <x v="5"/>
    <n v="314.93000000000029"/>
    <x v="2"/>
    <x v="11"/>
    <n v="24342.363000000001"/>
    <n v="-12375.02299999999"/>
    <x v="210"/>
  </r>
  <r>
    <n v="1088"/>
    <x v="1"/>
    <x v="2"/>
    <x v="3"/>
    <n v="456.59"/>
    <x v="6"/>
    <x v="0"/>
    <n v="639.58000000000004"/>
    <n v="1107.45"/>
    <s v="New"/>
    <x v="12"/>
    <x v="0"/>
    <x v="1"/>
    <x v="4"/>
    <n v="467.87"/>
    <x v="0"/>
    <x v="1"/>
    <n v="9313.6545000000006"/>
    <n v="4254.575499999999"/>
    <x v="211"/>
  </r>
  <r>
    <n v="1052"/>
    <x v="106"/>
    <x v="1"/>
    <x v="0"/>
    <n v="1834.7"/>
    <x v="47"/>
    <x v="0"/>
    <n v="745.71"/>
    <n v="856.91"/>
    <s v="Returning"/>
    <x v="10"/>
    <x v="1"/>
    <x v="1"/>
    <x v="11"/>
    <n v="111.19999999999993"/>
    <x v="0"/>
    <x v="1"/>
    <n v="985.44650000000013"/>
    <n v="-429.44650000000047"/>
    <x v="212"/>
  </r>
  <r>
    <n v="1062"/>
    <x v="94"/>
    <x v="3"/>
    <x v="2"/>
    <n v="8681.0300000000007"/>
    <x v="14"/>
    <x v="3"/>
    <n v="1468.05"/>
    <n v="1838.21"/>
    <s v="New"/>
    <x v="25"/>
    <x v="1"/>
    <x v="1"/>
    <x v="6"/>
    <n v="370.16000000000008"/>
    <x v="5"/>
    <x v="8"/>
    <n v="2481.5834999999997"/>
    <n v="849.85650000000078"/>
    <x v="213"/>
  </r>
  <r>
    <n v="1058"/>
    <x v="151"/>
    <x v="3"/>
    <x v="1"/>
    <n v="2896.54"/>
    <x v="10"/>
    <x v="2"/>
    <n v="2614.48"/>
    <n v="3049.04"/>
    <s v="New"/>
    <x v="15"/>
    <x v="2"/>
    <x v="1"/>
    <x v="8"/>
    <n v="434.55999999999995"/>
    <x v="3"/>
    <x v="6"/>
    <n v="14635.392"/>
    <n v="6223.4879999999976"/>
    <x v="214"/>
  </r>
  <r>
    <n v="1052"/>
    <x v="64"/>
    <x v="2"/>
    <x v="1"/>
    <n v="9509.5499999999993"/>
    <x v="39"/>
    <x v="0"/>
    <n v="3752.68"/>
    <n v="4017.91"/>
    <s v="Returning"/>
    <x v="28"/>
    <x v="1"/>
    <x v="0"/>
    <x v="5"/>
    <n v="265.23"/>
    <x v="0"/>
    <x v="9"/>
    <n v="1285.7311999999999"/>
    <n v="-755.27119999999991"/>
    <x v="215"/>
  </r>
  <r>
    <n v="1012"/>
    <x v="50"/>
    <x v="0"/>
    <x v="0"/>
    <n v="5858.06"/>
    <x v="21"/>
    <x v="1"/>
    <n v="4190.83"/>
    <n v="4528.7700000000004"/>
    <s v="Returning"/>
    <x v="20"/>
    <x v="1"/>
    <x v="0"/>
    <x v="0"/>
    <n v="337.94000000000051"/>
    <x v="4"/>
    <x v="8"/>
    <n v="996.32940000000008"/>
    <n v="-658.38939999999957"/>
    <x v="216"/>
  </r>
  <r>
    <n v="1039"/>
    <x v="48"/>
    <x v="3"/>
    <x v="1"/>
    <n v="4422.4799999999996"/>
    <x v="11"/>
    <x v="0"/>
    <n v="3536.46"/>
    <n v="3945.82"/>
    <s v="New"/>
    <x v="19"/>
    <x v="1"/>
    <x v="0"/>
    <x v="8"/>
    <n v="409.36000000000013"/>
    <x v="2"/>
    <x v="10"/>
    <n v="37879.872000000003"/>
    <n v="-21505.471999999998"/>
    <x v="217"/>
  </r>
  <r>
    <n v="1002"/>
    <x v="62"/>
    <x v="1"/>
    <x v="0"/>
    <n v="5842.88"/>
    <x v="2"/>
    <x v="2"/>
    <n v="4646.55"/>
    <n v="4784.28"/>
    <s v="Returning"/>
    <x v="15"/>
    <x v="2"/>
    <x v="1"/>
    <x v="11"/>
    <n v="137.72999999999956"/>
    <x v="0"/>
    <x v="7"/>
    <n v="14352.84"/>
    <n v="-10220.940000000013"/>
    <x v="218"/>
  </r>
  <r>
    <n v="1003"/>
    <x v="90"/>
    <x v="3"/>
    <x v="3"/>
    <n v="5215.3100000000004"/>
    <x v="23"/>
    <x v="1"/>
    <n v="3706.78"/>
    <n v="3862.26"/>
    <s v="New"/>
    <x v="20"/>
    <x v="2"/>
    <x v="1"/>
    <x v="14"/>
    <n v="155.48000000000002"/>
    <x v="0"/>
    <x v="8"/>
    <n v="9346.6692000000003"/>
    <n v="-7636.3891999999996"/>
    <x v="219"/>
  </r>
  <r>
    <n v="1056"/>
    <x v="152"/>
    <x v="1"/>
    <x v="3"/>
    <n v="7611.88"/>
    <x v="40"/>
    <x v="2"/>
    <n v="1566.03"/>
    <n v="1576.34"/>
    <s v="Returning"/>
    <x v="2"/>
    <x v="1"/>
    <x v="0"/>
    <x v="16"/>
    <n v="10.309999999999945"/>
    <x v="5"/>
    <x v="10"/>
    <n v="8827.503999999999"/>
    <n v="-8538.8240000000005"/>
    <x v="220"/>
  </r>
  <r>
    <n v="1081"/>
    <x v="153"/>
    <x v="2"/>
    <x v="1"/>
    <n v="2896.71"/>
    <x v="16"/>
    <x v="3"/>
    <n v="1362.15"/>
    <n v="1844.07"/>
    <s v="New"/>
    <x v="12"/>
    <x v="2"/>
    <x v="0"/>
    <x v="5"/>
    <n v="481.91999999999985"/>
    <x v="5"/>
    <x v="1"/>
    <n v="23530.333199999997"/>
    <n v="-2325.853200000005"/>
    <x v="221"/>
  </r>
  <r>
    <n v="1059"/>
    <x v="154"/>
    <x v="3"/>
    <x v="1"/>
    <n v="3595.2"/>
    <x v="26"/>
    <x v="1"/>
    <n v="3496.15"/>
    <n v="3955.75"/>
    <s v="Returning"/>
    <x v="24"/>
    <x v="0"/>
    <x v="1"/>
    <x v="8"/>
    <n v="459.59999999999991"/>
    <x v="5"/>
    <x v="1"/>
    <n v="13291.320000000002"/>
    <n v="-7776.1200000000026"/>
    <x v="222"/>
  </r>
  <r>
    <n v="1002"/>
    <x v="155"/>
    <x v="1"/>
    <x v="2"/>
    <n v="8951.5300000000007"/>
    <x v="3"/>
    <x v="2"/>
    <n v="1004.71"/>
    <n v="1389.35"/>
    <s v="New"/>
    <x v="19"/>
    <x v="1"/>
    <x v="0"/>
    <x v="2"/>
    <n v="384.63999999999987"/>
    <x v="2"/>
    <x v="7"/>
    <n v="13004.315999999999"/>
    <n v="1996.6439999999966"/>
    <x v="223"/>
  </r>
  <r>
    <n v="1002"/>
    <x v="156"/>
    <x v="2"/>
    <x v="1"/>
    <n v="9469.92"/>
    <x v="42"/>
    <x v="1"/>
    <n v="508.94"/>
    <n v="557.69000000000005"/>
    <s v="New"/>
    <x v="20"/>
    <x v="2"/>
    <x v="1"/>
    <x v="5"/>
    <n v="48.750000000000057"/>
    <x v="4"/>
    <x v="0"/>
    <n v="3189.9868000000006"/>
    <n v="-1922.4867999999992"/>
    <x v="224"/>
  </r>
  <r>
    <n v="1092"/>
    <x v="157"/>
    <x v="0"/>
    <x v="2"/>
    <n v="8936.33"/>
    <x v="4"/>
    <x v="2"/>
    <n v="2684.5"/>
    <n v="2913.78"/>
    <s v="New"/>
    <x v="4"/>
    <x v="2"/>
    <x v="1"/>
    <x v="3"/>
    <n v="229.2800000000002"/>
    <x v="5"/>
    <x v="5"/>
    <n v="3030.3312000000001"/>
    <n v="-49.69119999999748"/>
    <x v="225"/>
  </r>
  <r>
    <n v="1054"/>
    <x v="87"/>
    <x v="1"/>
    <x v="3"/>
    <n v="4252.54"/>
    <x v="29"/>
    <x v="1"/>
    <n v="4117.13"/>
    <n v="4177.0600000000004"/>
    <s v="Returning"/>
    <x v="26"/>
    <x v="1"/>
    <x v="1"/>
    <x v="16"/>
    <n v="59.930000000000291"/>
    <x v="4"/>
    <x v="7"/>
    <n v="8354.1200000000008"/>
    <n v="-7874.6799999999985"/>
    <x v="226"/>
  </r>
  <r>
    <n v="1087"/>
    <x v="158"/>
    <x v="0"/>
    <x v="3"/>
    <n v="7825.62"/>
    <x v="40"/>
    <x v="2"/>
    <n v="551.83000000000004"/>
    <n v="569.63"/>
    <s v="New"/>
    <x v="9"/>
    <x v="2"/>
    <x v="1"/>
    <x v="12"/>
    <n v="17.799999999999955"/>
    <x v="3"/>
    <x v="7"/>
    <n v="2073.4531999999999"/>
    <n v="-1575.0532000000012"/>
    <x v="227"/>
  </r>
  <r>
    <n v="1096"/>
    <x v="159"/>
    <x v="0"/>
    <x v="0"/>
    <n v="4815.72"/>
    <x v="2"/>
    <x v="3"/>
    <n v="3969.86"/>
    <n v="4281.79"/>
    <s v="Returning"/>
    <x v="4"/>
    <x v="1"/>
    <x v="1"/>
    <x v="0"/>
    <n v="311.92999999999984"/>
    <x v="6"/>
    <x v="3"/>
    <n v="10276.296"/>
    <n v="-918.3960000000061"/>
    <x v="228"/>
  </r>
  <r>
    <n v="1097"/>
    <x v="91"/>
    <x v="4"/>
    <x v="3"/>
    <n v="5025.6400000000003"/>
    <x v="14"/>
    <x v="1"/>
    <n v="4067.28"/>
    <n v="4548.09"/>
    <s v="Returning"/>
    <x v="7"/>
    <x v="2"/>
    <x v="1"/>
    <x v="18"/>
    <n v="480.80999999999995"/>
    <x v="5"/>
    <x v="2"/>
    <n v="4911.9371999999994"/>
    <n v="-584.64720000000034"/>
    <x v="229"/>
  </r>
  <r>
    <n v="1001"/>
    <x v="160"/>
    <x v="3"/>
    <x v="2"/>
    <n v="2126.33"/>
    <x v="3"/>
    <x v="1"/>
    <n v="2437.2600000000002"/>
    <n v="2889.67"/>
    <s v="Returning"/>
    <x v="26"/>
    <x v="0"/>
    <x v="0"/>
    <x v="6"/>
    <n v="452.40999999999985"/>
    <x v="1"/>
    <x v="2"/>
    <n v="28174.282500000001"/>
    <n v="-10530.292500000007"/>
    <x v="230"/>
  </r>
  <r>
    <n v="1019"/>
    <x v="146"/>
    <x v="1"/>
    <x v="1"/>
    <n v="5952.19"/>
    <x v="17"/>
    <x v="1"/>
    <n v="333.69"/>
    <n v="685.1"/>
    <s v="New"/>
    <x v="14"/>
    <x v="1"/>
    <x v="0"/>
    <x v="13"/>
    <n v="351.41"/>
    <x v="5"/>
    <x v="7"/>
    <n v="849.52400000000011"/>
    <n v="10044.186000000002"/>
    <x v="231"/>
  </r>
  <r>
    <n v="1002"/>
    <x v="6"/>
    <x v="0"/>
    <x v="0"/>
    <n v="1942.75"/>
    <x v="9"/>
    <x v="1"/>
    <n v="914.22"/>
    <n v="971.57"/>
    <s v="Returning"/>
    <x v="6"/>
    <x v="0"/>
    <x v="0"/>
    <x v="0"/>
    <n v="57.350000000000023"/>
    <x v="3"/>
    <x v="1"/>
    <n v="2856.4158000000002"/>
    <n v="-1652.0657999999999"/>
    <x v="232"/>
  </r>
  <r>
    <n v="1053"/>
    <x v="145"/>
    <x v="4"/>
    <x v="2"/>
    <n v="3382.49"/>
    <x v="20"/>
    <x v="3"/>
    <n v="3551.76"/>
    <n v="3696.1"/>
    <s v="Returning"/>
    <x v="25"/>
    <x v="1"/>
    <x v="1"/>
    <x v="9"/>
    <n v="144.33999999999969"/>
    <x v="3"/>
    <x v="9"/>
    <n v="26057.504999999997"/>
    <n v="-19273.525000000012"/>
    <x v="233"/>
  </r>
  <r>
    <n v="1044"/>
    <x v="161"/>
    <x v="2"/>
    <x v="1"/>
    <n v="8564.7999999999993"/>
    <x v="24"/>
    <x v="1"/>
    <n v="3573.3"/>
    <n v="3740.13"/>
    <s v="Returning"/>
    <x v="30"/>
    <x v="2"/>
    <x v="0"/>
    <x v="5"/>
    <n v="166.82999999999993"/>
    <x v="1"/>
    <x v="1"/>
    <n v="1271.6442"/>
    <n v="4400.5757999999978"/>
    <x v="234"/>
  </r>
  <r>
    <n v="1090"/>
    <x v="162"/>
    <x v="1"/>
    <x v="0"/>
    <n v="2150.0500000000002"/>
    <x v="17"/>
    <x v="0"/>
    <n v="4496.8599999999997"/>
    <n v="4880.8"/>
    <s v="New"/>
    <x v="18"/>
    <x v="0"/>
    <x v="1"/>
    <x v="11"/>
    <n v="383.94000000000051"/>
    <x v="2"/>
    <x v="11"/>
    <n v="9078.2880000000005"/>
    <n v="2823.8520000000153"/>
    <x v="235"/>
  </r>
  <r>
    <n v="1032"/>
    <x v="163"/>
    <x v="0"/>
    <x v="3"/>
    <n v="804.47"/>
    <x v="44"/>
    <x v="3"/>
    <n v="2934.3"/>
    <n v="3337.4"/>
    <s v="Returning"/>
    <x v="26"/>
    <x v="2"/>
    <x v="1"/>
    <x v="12"/>
    <n v="403.09999999999991"/>
    <x v="1"/>
    <x v="8"/>
    <n v="20858.75"/>
    <n v="-10781.250000000002"/>
    <x v="236"/>
  </r>
  <r>
    <n v="1070"/>
    <x v="58"/>
    <x v="3"/>
    <x v="2"/>
    <n v="783.18"/>
    <x v="26"/>
    <x v="0"/>
    <n v="664.33"/>
    <n v="863.03"/>
    <s v="Returning"/>
    <x v="26"/>
    <x v="1"/>
    <x v="1"/>
    <x v="6"/>
    <n v="198.69999999999993"/>
    <x v="5"/>
    <x v="5"/>
    <n v="2589.09"/>
    <n v="-204.69000000000096"/>
    <x v="237"/>
  </r>
  <r>
    <n v="1032"/>
    <x v="78"/>
    <x v="4"/>
    <x v="1"/>
    <n v="9413.77"/>
    <x v="21"/>
    <x v="1"/>
    <n v="651"/>
    <n v="865.76"/>
    <s v="Returning"/>
    <x v="0"/>
    <x v="1"/>
    <x v="1"/>
    <x v="17"/>
    <n v="214.76"/>
    <x v="6"/>
    <x v="8"/>
    <n v="77.918399999999991"/>
    <n v="136.8416"/>
    <x v="238"/>
  </r>
  <r>
    <n v="1068"/>
    <x v="164"/>
    <x v="0"/>
    <x v="0"/>
    <n v="5118.51"/>
    <x v="33"/>
    <x v="2"/>
    <n v="3619.61"/>
    <n v="3651.42"/>
    <s v="Returning"/>
    <x v="16"/>
    <x v="1"/>
    <x v="0"/>
    <x v="0"/>
    <n v="31.809999999999945"/>
    <x v="0"/>
    <x v="0"/>
    <n v="20886.122400000004"/>
    <n v="-20186.302400000004"/>
    <x v="239"/>
  </r>
  <r>
    <n v="1055"/>
    <x v="165"/>
    <x v="3"/>
    <x v="0"/>
    <n v="4153.18"/>
    <x v="11"/>
    <x v="0"/>
    <n v="959.73"/>
    <n v="1111.4100000000001"/>
    <s v="New"/>
    <x v="10"/>
    <x v="1"/>
    <x v="0"/>
    <x v="7"/>
    <n v="151.68000000000006"/>
    <x v="4"/>
    <x v="10"/>
    <n v="10224.972000000002"/>
    <n v="-4157.771999999999"/>
    <x v="240"/>
  </r>
  <r>
    <n v="1075"/>
    <x v="117"/>
    <x v="0"/>
    <x v="3"/>
    <n v="8127.7"/>
    <x v="35"/>
    <x v="1"/>
    <n v="1675.51"/>
    <n v="1906.64"/>
    <s v="New"/>
    <x v="9"/>
    <x v="1"/>
    <x v="0"/>
    <x v="12"/>
    <n v="231.13000000000011"/>
    <x v="5"/>
    <x v="8"/>
    <n v="9170.9384000000009"/>
    <n v="-619.12839999999596"/>
    <x v="241"/>
  </r>
  <r>
    <n v="1056"/>
    <x v="28"/>
    <x v="1"/>
    <x v="1"/>
    <n v="8374.68"/>
    <x v="20"/>
    <x v="0"/>
    <n v="2461.6999999999998"/>
    <n v="2529.02"/>
    <s v="Returning"/>
    <x v="20"/>
    <x v="0"/>
    <x v="1"/>
    <x v="13"/>
    <n v="67.320000000000164"/>
    <x v="6"/>
    <x v="10"/>
    <n v="26150.066800000001"/>
    <n v="-22986.026799999992"/>
    <x v="242"/>
  </r>
  <r>
    <n v="1017"/>
    <x v="166"/>
    <x v="1"/>
    <x v="3"/>
    <n v="3388.69"/>
    <x v="21"/>
    <x v="1"/>
    <n v="172.59"/>
    <n v="404.69"/>
    <s v="Returning"/>
    <x v="12"/>
    <x v="1"/>
    <x v="0"/>
    <x v="16"/>
    <n v="232.1"/>
    <x v="0"/>
    <x v="11"/>
    <n v="117.36009999999999"/>
    <n v="114.73990000000001"/>
    <x v="243"/>
  </r>
  <r>
    <n v="1038"/>
    <x v="163"/>
    <x v="1"/>
    <x v="3"/>
    <n v="6966.82"/>
    <x v="21"/>
    <x v="1"/>
    <n v="1281.6500000000001"/>
    <n v="1709.71"/>
    <s v="Returning"/>
    <x v="6"/>
    <x v="2"/>
    <x v="0"/>
    <x v="16"/>
    <n v="428.05999999999995"/>
    <x v="1"/>
    <x v="8"/>
    <n v="239.35940000000002"/>
    <n v="188.70059999999992"/>
    <x v="244"/>
  </r>
  <r>
    <n v="1024"/>
    <x v="167"/>
    <x v="4"/>
    <x v="1"/>
    <n v="7734.12"/>
    <x v="31"/>
    <x v="1"/>
    <n v="2069.0500000000002"/>
    <n v="2363.9"/>
    <s v="Returning"/>
    <x v="17"/>
    <x v="0"/>
    <x v="0"/>
    <x v="17"/>
    <n v="294.84999999999991"/>
    <x v="1"/>
    <x v="1"/>
    <n v="6949.8660000000009"/>
    <n v="5433.8339999999962"/>
    <x v="245"/>
  </r>
  <r>
    <n v="1069"/>
    <x v="168"/>
    <x v="1"/>
    <x v="1"/>
    <n v="6581.04"/>
    <x v="31"/>
    <x v="2"/>
    <n v="1434.2"/>
    <n v="1482.88"/>
    <s v="New"/>
    <x v="24"/>
    <x v="2"/>
    <x v="1"/>
    <x v="13"/>
    <n v="48.680000000000064"/>
    <x v="2"/>
    <x v="6"/>
    <n v="17438.668800000003"/>
    <n v="-15394.1088"/>
    <x v="246"/>
  </r>
  <r>
    <n v="1098"/>
    <x v="96"/>
    <x v="3"/>
    <x v="1"/>
    <n v="1600.79"/>
    <x v="9"/>
    <x v="0"/>
    <n v="725.03"/>
    <n v="828.95"/>
    <s v="New"/>
    <x v="13"/>
    <x v="1"/>
    <x v="0"/>
    <x v="8"/>
    <n v="103.92000000000007"/>
    <x v="6"/>
    <x v="7"/>
    <n v="3133.431"/>
    <n v="-951.11099999999851"/>
    <x v="247"/>
  </r>
  <r>
    <n v="1070"/>
    <x v="113"/>
    <x v="0"/>
    <x v="2"/>
    <n v="8771.24"/>
    <x v="13"/>
    <x v="3"/>
    <n v="3653.66"/>
    <n v="3896.19"/>
    <s v="New"/>
    <x v="21"/>
    <x v="2"/>
    <x v="1"/>
    <x v="3"/>
    <n v="242.5300000000002"/>
    <x v="2"/>
    <x v="4"/>
    <n v="1753.2855"/>
    <n v="1884.664500000003"/>
    <x v="248"/>
  </r>
  <r>
    <n v="1086"/>
    <x v="169"/>
    <x v="2"/>
    <x v="1"/>
    <n v="5437.04"/>
    <x v="1"/>
    <x v="3"/>
    <n v="4075.08"/>
    <n v="4262.21"/>
    <s v="New"/>
    <x v="22"/>
    <x v="0"/>
    <x v="0"/>
    <x v="5"/>
    <n v="187.13000000000011"/>
    <x v="0"/>
    <x v="2"/>
    <n v="12317.786900000003"/>
    <n v="-9136.5769"/>
    <x v="249"/>
  </r>
  <r>
    <n v="1011"/>
    <x v="170"/>
    <x v="3"/>
    <x v="0"/>
    <n v="2896.48"/>
    <x v="33"/>
    <x v="3"/>
    <n v="1324.52"/>
    <n v="1510.3"/>
    <s v="Returning"/>
    <x v="25"/>
    <x v="0"/>
    <x v="1"/>
    <x v="7"/>
    <n v="185.77999999999997"/>
    <x v="6"/>
    <x v="5"/>
    <n v="4983.99"/>
    <n v="-896.83000000000038"/>
    <x v="250"/>
  </r>
  <r>
    <n v="1016"/>
    <x v="59"/>
    <x v="3"/>
    <x v="3"/>
    <n v="4309.76"/>
    <x v="34"/>
    <x v="3"/>
    <n v="3883.38"/>
    <n v="4152.72"/>
    <s v="Returning"/>
    <x v="16"/>
    <x v="0"/>
    <x v="0"/>
    <x v="14"/>
    <n v="269.34000000000015"/>
    <x v="0"/>
    <x v="4"/>
    <n v="41028.873600000006"/>
    <n v="-30793.953600000001"/>
    <x v="251"/>
  </r>
  <r>
    <n v="1097"/>
    <x v="37"/>
    <x v="1"/>
    <x v="2"/>
    <n v="471.95"/>
    <x v="22"/>
    <x v="1"/>
    <n v="1958.49"/>
    <n v="2254.84"/>
    <s v="New"/>
    <x v="28"/>
    <x v="2"/>
    <x v="0"/>
    <x v="2"/>
    <n v="296.35000000000014"/>
    <x v="1"/>
    <x v="4"/>
    <n v="12627.104000000001"/>
    <n v="-2254.8539999999957"/>
    <x v="252"/>
  </r>
  <r>
    <n v="1073"/>
    <x v="129"/>
    <x v="4"/>
    <x v="1"/>
    <n v="1365.88"/>
    <x v="27"/>
    <x v="0"/>
    <n v="2558.09"/>
    <n v="2958.55"/>
    <s v="New"/>
    <x v="4"/>
    <x v="0"/>
    <x v="0"/>
    <x v="17"/>
    <n v="400.46000000000004"/>
    <x v="2"/>
    <x v="7"/>
    <n v="10650.78"/>
    <n v="7369.92"/>
    <x v="253"/>
  </r>
  <r>
    <n v="1059"/>
    <x v="150"/>
    <x v="0"/>
    <x v="2"/>
    <n v="7678.91"/>
    <x v="25"/>
    <x v="0"/>
    <n v="4287.21"/>
    <n v="4464.28"/>
    <s v="Returning"/>
    <x v="2"/>
    <x v="2"/>
    <x v="1"/>
    <x v="3"/>
    <n v="177.06999999999971"/>
    <x v="2"/>
    <x v="11"/>
    <n v="14285.696"/>
    <n v="-11452.576000000005"/>
    <x v="254"/>
  </r>
  <r>
    <n v="1070"/>
    <x v="171"/>
    <x v="4"/>
    <x v="1"/>
    <n v="100.12"/>
    <x v="29"/>
    <x v="2"/>
    <n v="3762.27"/>
    <n v="4166.95"/>
    <s v="Returning"/>
    <x v="28"/>
    <x v="1"/>
    <x v="0"/>
    <x v="17"/>
    <n v="404.67999999999984"/>
    <x v="6"/>
    <x v="9"/>
    <n v="5333.6959999999999"/>
    <n v="-2096.2560000000012"/>
    <x v="255"/>
  </r>
  <r>
    <n v="1080"/>
    <x v="172"/>
    <x v="0"/>
    <x v="2"/>
    <n v="4224"/>
    <x v="20"/>
    <x v="0"/>
    <n v="4035.33"/>
    <n v="4211.25"/>
    <s v="Returning"/>
    <x v="17"/>
    <x v="1"/>
    <x v="0"/>
    <x v="3"/>
    <n v="175.92000000000007"/>
    <x v="3"/>
    <x v="5"/>
    <n v="13855.012500000001"/>
    <n v="-5586.7724999999973"/>
    <x v="256"/>
  </r>
  <r>
    <n v="1093"/>
    <x v="173"/>
    <x v="0"/>
    <x v="3"/>
    <n v="5272.85"/>
    <x v="1"/>
    <x v="0"/>
    <n v="727.38"/>
    <n v="764.54"/>
    <s v="Returning"/>
    <x v="22"/>
    <x v="2"/>
    <x v="1"/>
    <x v="12"/>
    <n v="37.159999999999968"/>
    <x v="4"/>
    <x v="10"/>
    <n v="2209.5206000000003"/>
    <n v="-1577.8006000000009"/>
    <x v="257"/>
  </r>
  <r>
    <n v="1003"/>
    <x v="174"/>
    <x v="4"/>
    <x v="3"/>
    <n v="640.88"/>
    <x v="1"/>
    <x v="0"/>
    <n v="395.11"/>
    <n v="676.66"/>
    <s v="Returning"/>
    <x v="26"/>
    <x v="0"/>
    <x v="1"/>
    <x v="18"/>
    <n v="281.54999999999995"/>
    <x v="2"/>
    <x v="9"/>
    <n v="2875.8049999999998"/>
    <n v="1910.5449999999996"/>
    <x v="258"/>
  </r>
  <r>
    <n v="1020"/>
    <x v="175"/>
    <x v="3"/>
    <x v="0"/>
    <n v="9733.4699999999993"/>
    <x v="42"/>
    <x v="2"/>
    <n v="4472.3500000000004"/>
    <n v="4770.42"/>
    <s v="New"/>
    <x v="30"/>
    <x v="2"/>
    <x v="1"/>
    <x v="7"/>
    <n v="298.06999999999971"/>
    <x v="0"/>
    <x v="2"/>
    <n v="1240.3091999999999"/>
    <n v="6509.5107999999927"/>
    <x v="259"/>
  </r>
  <r>
    <n v="1059"/>
    <x v="109"/>
    <x v="0"/>
    <x v="0"/>
    <n v="2338.64"/>
    <x v="4"/>
    <x v="3"/>
    <n v="1969.78"/>
    <n v="2437.6999999999998"/>
    <s v="New"/>
    <x v="27"/>
    <x v="2"/>
    <x v="1"/>
    <x v="0"/>
    <n v="467.91999999999985"/>
    <x v="6"/>
    <x v="6"/>
    <n v="6021.1189999999997"/>
    <n v="61.84099999999853"/>
    <x v="260"/>
  </r>
  <r>
    <n v="1036"/>
    <x v="162"/>
    <x v="4"/>
    <x v="1"/>
    <n v="3111.57"/>
    <x v="1"/>
    <x v="0"/>
    <n v="1475"/>
    <n v="1840.77"/>
    <s v="Returning"/>
    <x v="15"/>
    <x v="2"/>
    <x v="0"/>
    <x v="17"/>
    <n v="365.77"/>
    <x v="2"/>
    <x v="11"/>
    <n v="3129.3090000000002"/>
    <n v="3088.7809999999999"/>
    <x v="261"/>
  </r>
  <r>
    <n v="1019"/>
    <x v="26"/>
    <x v="0"/>
    <x v="3"/>
    <n v="3109.03"/>
    <x v="34"/>
    <x v="2"/>
    <n v="3637.25"/>
    <n v="4096.96"/>
    <s v="Returning"/>
    <x v="0"/>
    <x v="1"/>
    <x v="0"/>
    <x v="12"/>
    <n v="459.71000000000004"/>
    <x v="1"/>
    <x v="6"/>
    <n v="14011.6032"/>
    <n v="3457.3768000000036"/>
    <x v="262"/>
  </r>
  <r>
    <n v="1090"/>
    <x v="170"/>
    <x v="2"/>
    <x v="2"/>
    <n v="2381.12"/>
    <x v="1"/>
    <x v="2"/>
    <n v="4190.26"/>
    <n v="4645.3500000000004"/>
    <s v="New"/>
    <x v="7"/>
    <x v="2"/>
    <x v="1"/>
    <x v="10"/>
    <n v="455.09000000000015"/>
    <x v="6"/>
    <x v="5"/>
    <n v="9476.514000000001"/>
    <n v="-1739.9839999999986"/>
    <x v="263"/>
  </r>
  <r>
    <n v="1067"/>
    <x v="8"/>
    <x v="3"/>
    <x v="2"/>
    <n v="114.59"/>
    <x v="10"/>
    <x v="1"/>
    <n v="4319.32"/>
    <n v="4625.5600000000004"/>
    <s v="Returning"/>
    <x v="15"/>
    <x v="1"/>
    <x v="0"/>
    <x v="6"/>
    <n v="306.24000000000069"/>
    <x v="1"/>
    <x v="6"/>
    <n v="22202.688000000002"/>
    <n v="-7503.1679999999687"/>
    <x v="264"/>
  </r>
  <r>
    <n v="1019"/>
    <x v="18"/>
    <x v="1"/>
    <x v="2"/>
    <n v="7320.51"/>
    <x v="28"/>
    <x v="2"/>
    <n v="1614.19"/>
    <n v="1882.79"/>
    <s v="New"/>
    <x v="26"/>
    <x v="2"/>
    <x v="1"/>
    <x v="2"/>
    <n v="268.59999999999991"/>
    <x v="4"/>
    <x v="11"/>
    <n v="6589.7649999999994"/>
    <n v="-2829.3650000000007"/>
    <x v="265"/>
  </r>
  <r>
    <n v="1020"/>
    <x v="176"/>
    <x v="0"/>
    <x v="0"/>
    <n v="9671.77"/>
    <x v="27"/>
    <x v="3"/>
    <n v="4268.45"/>
    <n v="4551.6000000000004"/>
    <s v="New"/>
    <x v="4"/>
    <x v="1"/>
    <x v="0"/>
    <x v="0"/>
    <n v="283.15000000000055"/>
    <x v="5"/>
    <x v="9"/>
    <n v="16385.760000000002"/>
    <n v="-3644.0099999999766"/>
    <x v="266"/>
  </r>
  <r>
    <n v="1096"/>
    <x v="67"/>
    <x v="2"/>
    <x v="2"/>
    <n v="2320.5100000000002"/>
    <x v="32"/>
    <x v="0"/>
    <n v="252.62"/>
    <n v="742"/>
    <s v="New"/>
    <x v="20"/>
    <x v="2"/>
    <x v="1"/>
    <x v="10"/>
    <n v="489.38"/>
    <x v="2"/>
    <x v="6"/>
    <n v="979.44"/>
    <n v="1956.8399999999997"/>
    <x v="267"/>
  </r>
  <r>
    <n v="1071"/>
    <x v="177"/>
    <x v="1"/>
    <x v="0"/>
    <n v="6664.17"/>
    <x v="22"/>
    <x v="2"/>
    <n v="295.82"/>
    <n v="684.67"/>
    <s v="New"/>
    <x v="21"/>
    <x v="2"/>
    <x v="0"/>
    <x v="11"/>
    <n v="388.84999999999997"/>
    <x v="4"/>
    <x v="6"/>
    <n v="718.90349999999989"/>
    <n v="12890.846499999998"/>
    <x v="268"/>
  </r>
  <r>
    <n v="1052"/>
    <x v="178"/>
    <x v="1"/>
    <x v="0"/>
    <n v="7444.77"/>
    <x v="7"/>
    <x v="3"/>
    <n v="3136.42"/>
    <n v="3198.49"/>
    <s v="Returning"/>
    <x v="12"/>
    <x v="0"/>
    <x v="1"/>
    <x v="11"/>
    <n v="62.069999999999709"/>
    <x v="1"/>
    <x v="7"/>
    <n v="42667.856599999992"/>
    <n v="-39812.636600000005"/>
    <x v="269"/>
  </r>
  <r>
    <n v="1033"/>
    <x v="113"/>
    <x v="0"/>
    <x v="1"/>
    <n v="8499.41"/>
    <x v="28"/>
    <x v="2"/>
    <n v="362.38"/>
    <n v="753.81"/>
    <s v="Returning"/>
    <x v="27"/>
    <x v="0"/>
    <x v="1"/>
    <x v="1"/>
    <n v="391.42999999999995"/>
    <x v="2"/>
    <x v="4"/>
    <n v="2005.1346000000001"/>
    <n v="3474.8853999999992"/>
    <x v="270"/>
  </r>
  <r>
    <n v="1040"/>
    <x v="16"/>
    <x v="4"/>
    <x v="2"/>
    <n v="4284.03"/>
    <x v="20"/>
    <x v="2"/>
    <n v="1656.82"/>
    <n v="1750.38"/>
    <s v="New"/>
    <x v="5"/>
    <x v="2"/>
    <x v="0"/>
    <x v="9"/>
    <n v="93.560000000000173"/>
    <x v="3"/>
    <x v="10"/>
    <n v="17276.250599999999"/>
    <n v="-12878.930599999992"/>
    <x v="271"/>
  </r>
  <r>
    <n v="1039"/>
    <x v="168"/>
    <x v="0"/>
    <x v="2"/>
    <n v="3099.02"/>
    <x v="29"/>
    <x v="2"/>
    <n v="3380.14"/>
    <n v="3609.34"/>
    <s v="Returning"/>
    <x v="0"/>
    <x v="2"/>
    <x v="0"/>
    <x v="3"/>
    <n v="229.20000000000027"/>
    <x v="2"/>
    <x v="6"/>
    <n v="2598.7248"/>
    <n v="-765.12479999999778"/>
    <x v="272"/>
  </r>
  <r>
    <n v="1082"/>
    <x v="179"/>
    <x v="2"/>
    <x v="3"/>
    <n v="3320.42"/>
    <x v="13"/>
    <x v="2"/>
    <n v="1719.47"/>
    <n v="1832.6"/>
    <s v="Returning"/>
    <x v="7"/>
    <x v="2"/>
    <x v="0"/>
    <x v="4"/>
    <n v="113.12999999999988"/>
    <x v="4"/>
    <x v="6"/>
    <n v="3298.68"/>
    <n v="-1601.7300000000016"/>
    <x v="273"/>
  </r>
  <r>
    <n v="1001"/>
    <x v="180"/>
    <x v="1"/>
    <x v="1"/>
    <n v="7154.95"/>
    <x v="30"/>
    <x v="2"/>
    <n v="939.02"/>
    <n v="1286.92"/>
    <s v="Returning"/>
    <x v="17"/>
    <x v="2"/>
    <x v="1"/>
    <x v="13"/>
    <n v="347.90000000000009"/>
    <x v="2"/>
    <x v="0"/>
    <n v="2432.2788000000005"/>
    <n v="6961.0212000000029"/>
    <x v="274"/>
  </r>
  <r>
    <n v="1011"/>
    <x v="181"/>
    <x v="0"/>
    <x v="3"/>
    <n v="8186.12"/>
    <x v="4"/>
    <x v="3"/>
    <n v="1442.69"/>
    <n v="1882.57"/>
    <s v="Returning"/>
    <x v="24"/>
    <x v="0"/>
    <x v="0"/>
    <x v="12"/>
    <n v="439.87999999999988"/>
    <x v="5"/>
    <x v="9"/>
    <n v="6852.5548000000008"/>
    <n v="-1134.1148000000021"/>
    <x v="275"/>
  </r>
  <r>
    <n v="1092"/>
    <x v="76"/>
    <x v="4"/>
    <x v="1"/>
    <n v="1897.98"/>
    <x v="37"/>
    <x v="0"/>
    <n v="2315"/>
    <n v="2467.2800000000002"/>
    <s v="New"/>
    <x v="25"/>
    <x v="1"/>
    <x v="1"/>
    <x v="17"/>
    <n v="152.2800000000002"/>
    <x v="2"/>
    <x v="4"/>
    <n v="18134.508000000002"/>
    <n v="-10672.787999999991"/>
    <x v="276"/>
  </r>
  <r>
    <n v="1057"/>
    <x v="92"/>
    <x v="0"/>
    <x v="2"/>
    <n v="3772.32"/>
    <x v="17"/>
    <x v="0"/>
    <n v="2403.16"/>
    <n v="2453.35"/>
    <s v="Returning"/>
    <x v="27"/>
    <x v="2"/>
    <x v="0"/>
    <x v="3"/>
    <n v="50.190000000000055"/>
    <x v="6"/>
    <x v="9"/>
    <n v="14450.231499999998"/>
    <n v="-12894.341499999997"/>
    <x v="277"/>
  </r>
  <r>
    <n v="1089"/>
    <x v="177"/>
    <x v="3"/>
    <x v="0"/>
    <n v="9029.2099999999991"/>
    <x v="22"/>
    <x v="0"/>
    <n v="3925.85"/>
    <n v="4082.11"/>
    <s v="New"/>
    <x v="20"/>
    <x v="0"/>
    <x v="0"/>
    <x v="7"/>
    <n v="156.26000000000022"/>
    <x v="4"/>
    <x v="6"/>
    <n v="31432.247000000003"/>
    <n v="-25963.146999999997"/>
    <x v="278"/>
  </r>
  <r>
    <n v="1050"/>
    <x v="141"/>
    <x v="4"/>
    <x v="0"/>
    <n v="8086.27"/>
    <x v="32"/>
    <x v="0"/>
    <n v="3763.26"/>
    <n v="4102.72"/>
    <s v="New"/>
    <x v="1"/>
    <x v="2"/>
    <x v="1"/>
    <x v="15"/>
    <n v="339.46000000000004"/>
    <x v="5"/>
    <x v="10"/>
    <n v="2707.7952"/>
    <n v="-671.0351999999998"/>
    <x v="279"/>
  </r>
  <r>
    <n v="1023"/>
    <x v="40"/>
    <x v="2"/>
    <x v="0"/>
    <n v="9850.1"/>
    <x v="47"/>
    <x v="3"/>
    <n v="2311.25"/>
    <n v="2482.34"/>
    <s v="Returning"/>
    <x v="20"/>
    <x v="2"/>
    <x v="1"/>
    <x v="19"/>
    <n v="171.09000000000015"/>
    <x v="0"/>
    <x v="1"/>
    <n v="2730.5740000000001"/>
    <n v="-1875.1239999999993"/>
    <x v="280"/>
  </r>
  <r>
    <n v="1031"/>
    <x v="182"/>
    <x v="1"/>
    <x v="0"/>
    <n v="7567.06"/>
    <x v="33"/>
    <x v="1"/>
    <n v="4236.05"/>
    <n v="4382.32"/>
    <s v="New"/>
    <x v="2"/>
    <x v="1"/>
    <x v="0"/>
    <x v="11"/>
    <n v="146.26999999999953"/>
    <x v="0"/>
    <x v="9"/>
    <n v="19282.207999999999"/>
    <n v="-16064.268000000009"/>
    <x v="281"/>
  </r>
  <r>
    <n v="1094"/>
    <x v="113"/>
    <x v="0"/>
    <x v="0"/>
    <n v="3992.63"/>
    <x v="37"/>
    <x v="1"/>
    <n v="615.47"/>
    <n v="715.84"/>
    <s v="Returning"/>
    <x v="5"/>
    <x v="2"/>
    <x v="1"/>
    <x v="0"/>
    <n v="100.37"/>
    <x v="2"/>
    <x v="4"/>
    <n v="7365.9936000000007"/>
    <n v="-2447.8636000000006"/>
    <x v="282"/>
  </r>
  <r>
    <n v="1042"/>
    <x v="183"/>
    <x v="4"/>
    <x v="3"/>
    <n v="5947.31"/>
    <x v="18"/>
    <x v="3"/>
    <n v="1314"/>
    <n v="1567.78"/>
    <s v="Returning"/>
    <x v="25"/>
    <x v="2"/>
    <x v="1"/>
    <x v="18"/>
    <n v="253.77999999999997"/>
    <x v="2"/>
    <x v="11"/>
    <n v="5408.8410000000003"/>
    <n v="428.09899999999925"/>
    <x v="283"/>
  </r>
  <r>
    <n v="1099"/>
    <x v="143"/>
    <x v="3"/>
    <x v="1"/>
    <n v="6644.04"/>
    <x v="44"/>
    <x v="3"/>
    <n v="4148.4799999999996"/>
    <n v="4293.6899999999996"/>
    <s v="New"/>
    <x v="1"/>
    <x v="1"/>
    <x v="0"/>
    <x v="8"/>
    <n v="145.21000000000004"/>
    <x v="3"/>
    <x v="9"/>
    <n v="11807.647499999999"/>
    <n v="-8177.3974999999982"/>
    <x v="284"/>
  </r>
  <r>
    <n v="1007"/>
    <x v="180"/>
    <x v="4"/>
    <x v="2"/>
    <n v="876.71"/>
    <x v="24"/>
    <x v="2"/>
    <n v="1921.07"/>
    <n v="2289.27"/>
    <s v="Returning"/>
    <x v="17"/>
    <x v="1"/>
    <x v="1"/>
    <x v="9"/>
    <n v="368.20000000000005"/>
    <x v="2"/>
    <x v="0"/>
    <n v="5448.4625999999998"/>
    <n v="7070.3374000000013"/>
    <x v="285"/>
  </r>
  <r>
    <n v="1016"/>
    <x v="184"/>
    <x v="3"/>
    <x v="3"/>
    <n v="5490.52"/>
    <x v="42"/>
    <x v="2"/>
    <n v="4906.8500000000004"/>
    <n v="4954.3900000000003"/>
    <s v="New"/>
    <x v="26"/>
    <x v="1"/>
    <x v="0"/>
    <x v="14"/>
    <n v="47.539999999999964"/>
    <x v="1"/>
    <x v="8"/>
    <n v="32203.535000000003"/>
    <n v="-30967.495000000003"/>
    <x v="286"/>
  </r>
  <r>
    <n v="1090"/>
    <x v="160"/>
    <x v="2"/>
    <x v="1"/>
    <n v="7122.28"/>
    <x v="20"/>
    <x v="2"/>
    <n v="2357.9499999999998"/>
    <n v="2693.33"/>
    <s v="New"/>
    <x v="13"/>
    <x v="1"/>
    <x v="0"/>
    <x v="5"/>
    <n v="335.38000000000011"/>
    <x v="1"/>
    <x v="2"/>
    <n v="22785.571799999998"/>
    <n v="-7022.7117999999937"/>
    <x v="287"/>
  </r>
  <r>
    <n v="1060"/>
    <x v="185"/>
    <x v="1"/>
    <x v="0"/>
    <n v="1756.48"/>
    <x v="47"/>
    <x v="0"/>
    <n v="3970.08"/>
    <n v="4096.4799999999996"/>
    <s v="Returning"/>
    <x v="9"/>
    <x v="0"/>
    <x v="1"/>
    <x v="11"/>
    <n v="126.39999999999964"/>
    <x v="2"/>
    <x v="3"/>
    <n v="2662.712"/>
    <n v="-2030.7120000000018"/>
    <x v="288"/>
  </r>
  <r>
    <n v="1002"/>
    <x v="149"/>
    <x v="2"/>
    <x v="1"/>
    <n v="7828.25"/>
    <x v="42"/>
    <x v="2"/>
    <n v="2041.42"/>
    <n v="2291.17"/>
    <s v="Returning"/>
    <x v="24"/>
    <x v="0"/>
    <x v="0"/>
    <x v="5"/>
    <n v="249.75"/>
    <x v="5"/>
    <x v="10"/>
    <n v="16679.7176"/>
    <n v="-10186.2176"/>
    <x v="289"/>
  </r>
  <r>
    <n v="1001"/>
    <x v="186"/>
    <x v="0"/>
    <x v="1"/>
    <n v="5879.35"/>
    <x v="46"/>
    <x v="1"/>
    <n v="2153.52"/>
    <n v="2303.6999999999998"/>
    <s v="Returning"/>
    <x v="30"/>
    <x v="0"/>
    <x v="1"/>
    <x v="1"/>
    <n v="150.17999999999984"/>
    <x v="1"/>
    <x v="3"/>
    <n v="460.74"/>
    <n v="2542.8599999999969"/>
    <x v="290"/>
  </r>
  <r>
    <n v="1048"/>
    <x v="187"/>
    <x v="4"/>
    <x v="0"/>
    <n v="9527"/>
    <x v="32"/>
    <x v="0"/>
    <n v="1945.27"/>
    <n v="2309.4299999999998"/>
    <s v="New"/>
    <x v="16"/>
    <x v="2"/>
    <x v="0"/>
    <x v="15"/>
    <n v="364.15999999999985"/>
    <x v="5"/>
    <x v="11"/>
    <n v="3602.7107999999998"/>
    <n v="-1417.7508000000007"/>
    <x v="291"/>
  </r>
  <r>
    <n v="1012"/>
    <x v="24"/>
    <x v="3"/>
    <x v="0"/>
    <n v="519.98"/>
    <x v="32"/>
    <x v="2"/>
    <n v="3609.42"/>
    <n v="4082.62"/>
    <s v="Returning"/>
    <x v="23"/>
    <x v="1"/>
    <x v="1"/>
    <x v="7"/>
    <n v="473.19999999999982"/>
    <x v="3"/>
    <x v="8"/>
    <n v="7348.7160000000003"/>
    <n v="-4509.5160000000014"/>
    <x v="292"/>
  </r>
  <r>
    <n v="1069"/>
    <x v="188"/>
    <x v="3"/>
    <x v="0"/>
    <n v="2726.73"/>
    <x v="0"/>
    <x v="0"/>
    <n v="2760.21"/>
    <n v="3219.58"/>
    <s v="New"/>
    <x v="29"/>
    <x v="1"/>
    <x v="1"/>
    <x v="7"/>
    <n v="459.36999999999989"/>
    <x v="6"/>
    <x v="0"/>
    <n v="15647.158800000001"/>
    <n v="-7378.498800000003"/>
    <x v="293"/>
  </r>
  <r>
    <n v="1037"/>
    <x v="189"/>
    <x v="4"/>
    <x v="2"/>
    <n v="6055.38"/>
    <x v="41"/>
    <x v="1"/>
    <n v="4721.7"/>
    <n v="5017.58"/>
    <s v="New"/>
    <x v="19"/>
    <x v="0"/>
    <x v="1"/>
    <x v="9"/>
    <n v="295.88000000000011"/>
    <x v="6"/>
    <x v="6"/>
    <n v="4816.8768"/>
    <n v="-3633.3567999999996"/>
    <x v="294"/>
  </r>
  <r>
    <n v="1032"/>
    <x v="178"/>
    <x v="4"/>
    <x v="0"/>
    <n v="3035.94"/>
    <x v="1"/>
    <x v="2"/>
    <n v="1291.9100000000001"/>
    <n v="1528.59"/>
    <s v="Returning"/>
    <x v="1"/>
    <x v="2"/>
    <x v="1"/>
    <x v="15"/>
    <n v="236.67999999999984"/>
    <x v="1"/>
    <x v="7"/>
    <n v="2858.4632999999999"/>
    <n v="1165.0966999999973"/>
    <x v="295"/>
  </r>
  <r>
    <n v="1009"/>
    <x v="82"/>
    <x v="0"/>
    <x v="2"/>
    <n v="7172.8"/>
    <x v="28"/>
    <x v="1"/>
    <n v="547.79"/>
    <n v="958.76"/>
    <s v="Returning"/>
    <x v="17"/>
    <x v="2"/>
    <x v="1"/>
    <x v="3"/>
    <n v="410.97"/>
    <x v="6"/>
    <x v="8"/>
    <n v="939.58480000000009"/>
    <n v="4813.9951999999994"/>
    <x v="296"/>
  </r>
  <r>
    <n v="1099"/>
    <x v="95"/>
    <x v="2"/>
    <x v="0"/>
    <n v="7614.15"/>
    <x v="28"/>
    <x v="1"/>
    <n v="1996.64"/>
    <n v="2341.4699999999998"/>
    <s v="Returning"/>
    <x v="20"/>
    <x v="2"/>
    <x v="0"/>
    <x v="19"/>
    <n v="344.8299999999997"/>
    <x v="0"/>
    <x v="7"/>
    <n v="7211.7275999999993"/>
    <n v="-2384.1076000000039"/>
    <x v="297"/>
  </r>
  <r>
    <n v="1019"/>
    <x v="190"/>
    <x v="3"/>
    <x v="2"/>
    <n v="1114.9100000000001"/>
    <x v="4"/>
    <x v="1"/>
    <n v="3102.73"/>
    <n v="3202.68"/>
    <s v="New"/>
    <x v="0"/>
    <x v="0"/>
    <x v="0"/>
    <x v="6"/>
    <n v="99.949999999999818"/>
    <x v="6"/>
    <x v="10"/>
    <n v="3747.1355999999996"/>
    <n v="-2447.785600000002"/>
    <x v="298"/>
  </r>
  <r>
    <n v="1048"/>
    <x v="191"/>
    <x v="0"/>
    <x v="1"/>
    <n v="5187.16"/>
    <x v="48"/>
    <x v="2"/>
    <n v="4310.95"/>
    <n v="4723.2"/>
    <s v="Returning"/>
    <x v="8"/>
    <x v="2"/>
    <x v="1"/>
    <x v="1"/>
    <n v="412.25"/>
    <x v="1"/>
    <x v="5"/>
    <n v="1653.1200000000001"/>
    <n v="1232.6299999999999"/>
    <x v="299"/>
  </r>
  <r>
    <n v="1080"/>
    <x v="192"/>
    <x v="2"/>
    <x v="3"/>
    <n v="5138.0200000000004"/>
    <x v="16"/>
    <x v="3"/>
    <n v="1763.67"/>
    <n v="1983.82"/>
    <s v="New"/>
    <x v="19"/>
    <x v="2"/>
    <x v="0"/>
    <x v="4"/>
    <n v="220.14999999999986"/>
    <x v="6"/>
    <x v="5"/>
    <n v="20949.139200000001"/>
    <n v="-11262.539200000007"/>
    <x v="300"/>
  </r>
  <r>
    <n v="1003"/>
    <x v="160"/>
    <x v="0"/>
    <x v="1"/>
    <n v="3755.88"/>
    <x v="13"/>
    <x v="2"/>
    <n v="3286.24"/>
    <n v="3388.84"/>
    <s v="Returning"/>
    <x v="0"/>
    <x v="2"/>
    <x v="1"/>
    <x v="1"/>
    <n v="102.60000000000036"/>
    <x v="1"/>
    <x v="2"/>
    <n v="4574.9340000000002"/>
    <n v="-3035.9339999999947"/>
    <x v="301"/>
  </r>
  <r>
    <n v="1020"/>
    <x v="101"/>
    <x v="3"/>
    <x v="1"/>
    <n v="9335.9599999999991"/>
    <x v="12"/>
    <x v="1"/>
    <n v="1783.48"/>
    <n v="1931.56"/>
    <s v="Returning"/>
    <x v="29"/>
    <x v="1"/>
    <x v="1"/>
    <x v="8"/>
    <n v="148.07999999999993"/>
    <x v="5"/>
    <x v="4"/>
    <n v="9908.9027999999998"/>
    <n v="-7095.3828000000012"/>
    <x v="302"/>
  </r>
  <r>
    <n v="1024"/>
    <x v="193"/>
    <x v="4"/>
    <x v="0"/>
    <n v="8292.31"/>
    <x v="8"/>
    <x v="2"/>
    <n v="3105.24"/>
    <n v="3246.33"/>
    <s v="New"/>
    <x v="26"/>
    <x v="0"/>
    <x v="0"/>
    <x v="15"/>
    <n v="141.09000000000015"/>
    <x v="2"/>
    <x v="6"/>
    <n v="34898.047500000001"/>
    <n v="-28831.177499999994"/>
    <x v="303"/>
  </r>
  <r>
    <n v="1054"/>
    <x v="43"/>
    <x v="4"/>
    <x v="2"/>
    <n v="7002.37"/>
    <x v="20"/>
    <x v="1"/>
    <n v="4429.8"/>
    <n v="4694.21"/>
    <s v="New"/>
    <x v="26"/>
    <x v="1"/>
    <x v="0"/>
    <x v="9"/>
    <n v="264.40999999999985"/>
    <x v="1"/>
    <x v="11"/>
    <n v="55156.967499999999"/>
    <n v="-42729.697500000009"/>
    <x v="304"/>
  </r>
  <r>
    <n v="1033"/>
    <x v="55"/>
    <x v="2"/>
    <x v="3"/>
    <n v="7171.83"/>
    <x v="16"/>
    <x v="3"/>
    <n v="1195.22"/>
    <n v="1320.06"/>
    <s v="Returning"/>
    <x v="10"/>
    <x v="1"/>
    <x v="1"/>
    <x v="4"/>
    <n v="124.83999999999992"/>
    <x v="5"/>
    <x v="1"/>
    <n v="13359.0072"/>
    <n v="-7866.0472000000036"/>
    <x v="305"/>
  </r>
  <r>
    <n v="1024"/>
    <x v="194"/>
    <x v="1"/>
    <x v="0"/>
    <n v="4670.99"/>
    <x v="22"/>
    <x v="0"/>
    <n v="2051"/>
    <n v="2121.5500000000002"/>
    <s v="Returning"/>
    <x v="16"/>
    <x v="0"/>
    <x v="1"/>
    <x v="11"/>
    <n v="70.550000000000182"/>
    <x v="4"/>
    <x v="1"/>
    <n v="19306.105"/>
    <n v="-16836.854999999992"/>
    <x v="306"/>
  </r>
  <r>
    <n v="1075"/>
    <x v="195"/>
    <x v="2"/>
    <x v="0"/>
    <n v="9217.85"/>
    <x v="1"/>
    <x v="3"/>
    <n v="4966.66"/>
    <n v="5037.2700000000004"/>
    <s v="Returning"/>
    <x v="19"/>
    <x v="1"/>
    <x v="1"/>
    <x v="19"/>
    <n v="70.610000000000582"/>
    <x v="1"/>
    <x v="3"/>
    <n v="20552.061600000001"/>
    <n v="-19351.691599999991"/>
    <x v="307"/>
  </r>
  <r>
    <n v="1072"/>
    <x v="196"/>
    <x v="1"/>
    <x v="0"/>
    <n v="6976.49"/>
    <x v="22"/>
    <x v="3"/>
    <n v="4349.3599999999997"/>
    <n v="4645.17"/>
    <s v="Returning"/>
    <x v="13"/>
    <x v="2"/>
    <x v="1"/>
    <x v="11"/>
    <n v="295.8100000000004"/>
    <x v="1"/>
    <x v="6"/>
    <n v="29264.571"/>
    <n v="-18911.220999999987"/>
    <x v="308"/>
  </r>
  <r>
    <n v="1036"/>
    <x v="78"/>
    <x v="0"/>
    <x v="1"/>
    <n v="7316.91"/>
    <x v="12"/>
    <x v="0"/>
    <n v="2844.97"/>
    <n v="3215"/>
    <s v="Returning"/>
    <x v="0"/>
    <x v="2"/>
    <x v="1"/>
    <x v="1"/>
    <n v="370.0300000000002"/>
    <x v="6"/>
    <x v="8"/>
    <n v="5497.65"/>
    <n v="1532.9200000000037"/>
    <x v="309"/>
  </r>
  <r>
    <n v="1038"/>
    <x v="102"/>
    <x v="0"/>
    <x v="2"/>
    <n v="8630.74"/>
    <x v="46"/>
    <x v="2"/>
    <n v="2607.31"/>
    <n v="2774.86"/>
    <s v="New"/>
    <x v="29"/>
    <x v="2"/>
    <x v="1"/>
    <x v="3"/>
    <n v="167.55000000000018"/>
    <x v="0"/>
    <x v="10"/>
    <n v="14984.244000000002"/>
    <n v="-11633.243999999999"/>
    <x v="310"/>
  </r>
  <r>
    <n v="1084"/>
    <x v="2"/>
    <x v="3"/>
    <x v="2"/>
    <n v="2813.31"/>
    <x v="43"/>
    <x v="0"/>
    <n v="1458.77"/>
    <n v="1485.75"/>
    <s v="New"/>
    <x v="26"/>
    <x v="2"/>
    <x v="0"/>
    <x v="6"/>
    <n v="26.980000000000018"/>
    <x v="1"/>
    <x v="2"/>
    <n v="13371.75"/>
    <n v="-12400.47"/>
    <x v="311"/>
  </r>
  <r>
    <n v="1099"/>
    <x v="164"/>
    <x v="1"/>
    <x v="3"/>
    <n v="8090"/>
    <x v="22"/>
    <x v="2"/>
    <n v="2610.19"/>
    <n v="2682.53"/>
    <s v="New"/>
    <x v="6"/>
    <x v="0"/>
    <x v="1"/>
    <x v="16"/>
    <n v="72.340000000000146"/>
    <x v="0"/>
    <x v="0"/>
    <n v="13144.397000000001"/>
    <n v="-10612.496999999996"/>
    <x v="312"/>
  </r>
  <r>
    <n v="1089"/>
    <x v="197"/>
    <x v="3"/>
    <x v="2"/>
    <n v="2032.88"/>
    <x v="5"/>
    <x v="2"/>
    <n v="4248.5"/>
    <n v="4706.7"/>
    <s v="New"/>
    <x v="30"/>
    <x v="1"/>
    <x v="1"/>
    <x v="6"/>
    <n v="458.19999999999982"/>
    <x v="4"/>
    <x v="9"/>
    <n v="1506.144"/>
    <n v="13156.255999999994"/>
    <x v="313"/>
  </r>
  <r>
    <n v="1099"/>
    <x v="198"/>
    <x v="4"/>
    <x v="2"/>
    <n v="3518.89"/>
    <x v="10"/>
    <x v="1"/>
    <n v="3441.61"/>
    <n v="3693.45"/>
    <s v="Returning"/>
    <x v="27"/>
    <x v="1"/>
    <x v="0"/>
    <x v="9"/>
    <n v="251.83999999999969"/>
    <x v="1"/>
    <x v="10"/>
    <n v="33684.263999999996"/>
    <n v="-21595.94400000001"/>
    <x v="314"/>
  </r>
  <r>
    <n v="1025"/>
    <x v="108"/>
    <x v="1"/>
    <x v="0"/>
    <n v="3422.54"/>
    <x v="16"/>
    <x v="1"/>
    <n v="1485.72"/>
    <n v="1717.97"/>
    <s v="New"/>
    <x v="3"/>
    <x v="2"/>
    <x v="1"/>
    <x v="11"/>
    <n v="232.25"/>
    <x v="5"/>
    <x v="7"/>
    <n v="1511.8136000000002"/>
    <n v="8707.1864000000005"/>
    <x v="315"/>
  </r>
  <r>
    <n v="1093"/>
    <x v="199"/>
    <x v="2"/>
    <x v="0"/>
    <n v="9787.4"/>
    <x v="11"/>
    <x v="0"/>
    <n v="1047.25"/>
    <n v="1075.8900000000001"/>
    <s v="New"/>
    <x v="24"/>
    <x v="2"/>
    <x v="1"/>
    <x v="19"/>
    <n v="28.6400000000001"/>
    <x v="2"/>
    <x v="2"/>
    <n v="12049.968000000003"/>
    <n v="-10904.367999999999"/>
    <x v="316"/>
  </r>
  <r>
    <n v="1018"/>
    <x v="200"/>
    <x v="4"/>
    <x v="1"/>
    <n v="8579.7199999999993"/>
    <x v="38"/>
    <x v="3"/>
    <n v="1362.78"/>
    <n v="1729.81"/>
    <s v="New"/>
    <x v="12"/>
    <x v="1"/>
    <x v="0"/>
    <x v="17"/>
    <n v="367.03"/>
    <x v="4"/>
    <x v="5"/>
    <n v="12039.4776"/>
    <n v="-3230.7576000000008"/>
    <x v="317"/>
  </r>
  <r>
    <n v="1082"/>
    <x v="201"/>
    <x v="4"/>
    <x v="0"/>
    <n v="7041.58"/>
    <x v="1"/>
    <x v="0"/>
    <n v="890.31"/>
    <n v="1159.06"/>
    <s v="Returning"/>
    <x v="18"/>
    <x v="0"/>
    <x v="1"/>
    <x v="15"/>
    <n v="268.75"/>
    <x v="5"/>
    <x v="6"/>
    <n v="1182.2411999999999"/>
    <n v="3386.5088000000001"/>
    <x v="318"/>
  </r>
  <r>
    <n v="1066"/>
    <x v="202"/>
    <x v="2"/>
    <x v="0"/>
    <n v="7297.86"/>
    <x v="48"/>
    <x v="2"/>
    <n v="523.41999999999996"/>
    <n v="632.44000000000005"/>
    <s v="New"/>
    <x v="2"/>
    <x v="1"/>
    <x v="0"/>
    <x v="19"/>
    <n v="109.0200000000001"/>
    <x v="3"/>
    <x v="4"/>
    <n v="885.41600000000005"/>
    <n v="-122.27599999999939"/>
    <x v="319"/>
  </r>
  <r>
    <n v="1054"/>
    <x v="164"/>
    <x v="4"/>
    <x v="0"/>
    <n v="5664.52"/>
    <x v="8"/>
    <x v="1"/>
    <n v="2124.7199999999998"/>
    <n v="2188.66"/>
    <s v="Returning"/>
    <x v="21"/>
    <x v="2"/>
    <x v="1"/>
    <x v="15"/>
    <n v="63.940000000000055"/>
    <x v="0"/>
    <x v="0"/>
    <n v="2823.3713999999995"/>
    <n v="-73.951399999997193"/>
    <x v="320"/>
  </r>
  <r>
    <n v="1035"/>
    <x v="108"/>
    <x v="1"/>
    <x v="0"/>
    <n v="9476.2000000000007"/>
    <x v="21"/>
    <x v="0"/>
    <n v="610.83000000000004"/>
    <n v="808.69"/>
    <s v="New"/>
    <x v="20"/>
    <x v="2"/>
    <x v="0"/>
    <x v="11"/>
    <n v="197.86"/>
    <x v="5"/>
    <x v="7"/>
    <n v="177.9118"/>
    <n v="19.948200000000014"/>
    <x v="321"/>
  </r>
  <r>
    <n v="1080"/>
    <x v="68"/>
    <x v="3"/>
    <x v="1"/>
    <n v="5012.96"/>
    <x v="22"/>
    <x v="0"/>
    <n v="900.97"/>
    <n v="1321.18"/>
    <s v="Returning"/>
    <x v="15"/>
    <x v="0"/>
    <x v="0"/>
    <x v="8"/>
    <n v="420.21000000000004"/>
    <x v="3"/>
    <x v="6"/>
    <n v="4624.13"/>
    <n v="10083.220000000001"/>
    <x v="322"/>
  </r>
  <r>
    <n v="1061"/>
    <x v="89"/>
    <x v="4"/>
    <x v="0"/>
    <n v="3867.13"/>
    <x v="5"/>
    <x v="1"/>
    <n v="2759.26"/>
    <n v="3193.25"/>
    <s v="New"/>
    <x v="2"/>
    <x v="1"/>
    <x v="0"/>
    <x v="15"/>
    <n v="433.98999999999978"/>
    <x v="0"/>
    <x v="9"/>
    <n v="20436.800000000003"/>
    <n v="-6549.1200000000099"/>
    <x v="323"/>
  </r>
  <r>
    <n v="1041"/>
    <x v="203"/>
    <x v="1"/>
    <x v="3"/>
    <n v="1714.05"/>
    <x v="43"/>
    <x v="1"/>
    <n v="864.77"/>
    <n v="1170.1600000000001"/>
    <s v="Returning"/>
    <x v="1"/>
    <x v="0"/>
    <x v="1"/>
    <x v="16"/>
    <n v="305.3900000000001"/>
    <x v="5"/>
    <x v="5"/>
    <n v="4633.8335999999999"/>
    <n v="6360.2064000000046"/>
    <x v="324"/>
  </r>
  <r>
    <n v="1100"/>
    <x v="77"/>
    <x v="0"/>
    <x v="3"/>
    <n v="7883.44"/>
    <x v="4"/>
    <x v="1"/>
    <n v="366.2"/>
    <n v="732.69"/>
    <s v="New"/>
    <x v="14"/>
    <x v="0"/>
    <x v="1"/>
    <x v="12"/>
    <n v="366.49000000000007"/>
    <x v="0"/>
    <x v="8"/>
    <n v="380.99880000000007"/>
    <n v="4383.3712000000005"/>
    <x v="325"/>
  </r>
  <r>
    <n v="1033"/>
    <x v="163"/>
    <x v="1"/>
    <x v="3"/>
    <n v="7370.99"/>
    <x v="32"/>
    <x v="2"/>
    <n v="1621.07"/>
    <n v="1687.5"/>
    <s v="Returning"/>
    <x v="7"/>
    <x v="2"/>
    <x v="0"/>
    <x v="16"/>
    <n v="66.430000000000064"/>
    <x v="1"/>
    <x v="8"/>
    <n v="1215"/>
    <n v="-816.41999999999962"/>
    <x v="326"/>
  </r>
  <r>
    <n v="1068"/>
    <x v="29"/>
    <x v="3"/>
    <x v="3"/>
    <n v="3905.11"/>
    <x v="28"/>
    <x v="1"/>
    <n v="1140.58"/>
    <n v="1438.76"/>
    <s v="Returning"/>
    <x v="21"/>
    <x v="1"/>
    <x v="0"/>
    <x v="14"/>
    <n v="298.18000000000006"/>
    <x v="4"/>
    <x v="2"/>
    <n v="604.27919999999995"/>
    <n v="3570.2408000000005"/>
    <x v="327"/>
  </r>
  <r>
    <n v="1033"/>
    <x v="204"/>
    <x v="1"/>
    <x v="0"/>
    <n v="349.41"/>
    <x v="35"/>
    <x v="3"/>
    <n v="2600.7600000000002"/>
    <n v="2937.57"/>
    <s v="New"/>
    <x v="22"/>
    <x v="2"/>
    <x v="1"/>
    <x v="11"/>
    <n v="336.80999999999995"/>
    <x v="5"/>
    <x v="8"/>
    <n v="18477.315300000002"/>
    <n v="-6015.3453000000045"/>
    <x v="328"/>
  </r>
  <r>
    <n v="1014"/>
    <x v="205"/>
    <x v="2"/>
    <x v="3"/>
    <n v="8406.07"/>
    <x v="10"/>
    <x v="0"/>
    <n v="556.72"/>
    <n v="665.07"/>
    <s v="Returning"/>
    <x v="30"/>
    <x v="1"/>
    <x v="1"/>
    <x v="4"/>
    <n v="108.35000000000002"/>
    <x v="3"/>
    <x v="2"/>
    <n v="319.23360000000002"/>
    <n v="4881.5664000000015"/>
    <x v="329"/>
  </r>
  <r>
    <n v="1021"/>
    <x v="90"/>
    <x v="3"/>
    <x v="0"/>
    <n v="213.04"/>
    <x v="13"/>
    <x v="1"/>
    <n v="3771.27"/>
    <n v="4212.55"/>
    <s v="Returning"/>
    <x v="28"/>
    <x v="2"/>
    <x v="1"/>
    <x v="7"/>
    <n v="441.2800000000002"/>
    <x v="0"/>
    <x v="8"/>
    <n v="10110.120000000001"/>
    <n v="-3490.9199999999983"/>
    <x v="330"/>
  </r>
  <r>
    <n v="1048"/>
    <x v="206"/>
    <x v="0"/>
    <x v="1"/>
    <n v="7066.63"/>
    <x v="20"/>
    <x v="1"/>
    <n v="4535.8599999999997"/>
    <n v="4641.41"/>
    <s v="New"/>
    <x v="29"/>
    <x v="2"/>
    <x v="1"/>
    <x v="1"/>
    <n v="105.55000000000018"/>
    <x v="1"/>
    <x v="0"/>
    <n v="58899.492899999997"/>
    <n v="-53938.642899999992"/>
    <x v="331"/>
  </r>
  <r>
    <n v="1020"/>
    <x v="207"/>
    <x v="2"/>
    <x v="3"/>
    <n v="9705.5499999999993"/>
    <x v="41"/>
    <x v="2"/>
    <n v="3730"/>
    <n v="3893.6"/>
    <s v="New"/>
    <x v="26"/>
    <x v="1"/>
    <x v="1"/>
    <x v="4"/>
    <n v="163.59999999999991"/>
    <x v="6"/>
    <x v="2"/>
    <n v="3893.6"/>
    <n v="-3239.2000000000003"/>
    <x v="332"/>
  </r>
  <r>
    <n v="1008"/>
    <x v="208"/>
    <x v="1"/>
    <x v="2"/>
    <n v="4432.8500000000004"/>
    <x v="11"/>
    <x v="2"/>
    <n v="2687.49"/>
    <n v="3001.56"/>
    <s v="Returning"/>
    <x v="16"/>
    <x v="1"/>
    <x v="0"/>
    <x v="2"/>
    <n v="314.07000000000016"/>
    <x v="5"/>
    <x v="3"/>
    <n v="31216.223999999998"/>
    <n v="-18653.423999999992"/>
    <x v="333"/>
  </r>
  <r>
    <n v="1007"/>
    <x v="14"/>
    <x v="3"/>
    <x v="3"/>
    <n v="2426.2399999999998"/>
    <x v="25"/>
    <x v="0"/>
    <n v="4310.3100000000004"/>
    <n v="4633.1000000000004"/>
    <s v="New"/>
    <x v="24"/>
    <x v="2"/>
    <x v="1"/>
    <x v="14"/>
    <n v="322.78999999999996"/>
    <x v="1"/>
    <x v="3"/>
    <n v="20756.288000000004"/>
    <n v="-15591.648000000005"/>
    <x v="334"/>
  </r>
  <r>
    <n v="1067"/>
    <x v="119"/>
    <x v="0"/>
    <x v="3"/>
    <n v="7078.22"/>
    <x v="40"/>
    <x v="3"/>
    <n v="3489.85"/>
    <n v="3842.55"/>
    <s v="New"/>
    <x v="21"/>
    <x v="1"/>
    <x v="0"/>
    <x v="12"/>
    <n v="352.70000000000027"/>
    <x v="6"/>
    <x v="4"/>
    <n v="3227.7420000000002"/>
    <n v="6647.8580000000075"/>
    <x v="335"/>
  </r>
  <r>
    <n v="1017"/>
    <x v="156"/>
    <x v="2"/>
    <x v="0"/>
    <n v="8189.57"/>
    <x v="25"/>
    <x v="0"/>
    <n v="102.23"/>
    <n v="167.12"/>
    <s v="New"/>
    <x v="14"/>
    <x v="2"/>
    <x v="1"/>
    <x v="19"/>
    <n v="64.89"/>
    <x v="4"/>
    <x v="0"/>
    <n v="106.9568"/>
    <n v="931.28319999999997"/>
    <x v="336"/>
  </r>
  <r>
    <n v="1033"/>
    <x v="123"/>
    <x v="0"/>
    <x v="3"/>
    <n v="5509.66"/>
    <x v="41"/>
    <x v="1"/>
    <n v="2000.75"/>
    <n v="2426.9899999999998"/>
    <s v="Returning"/>
    <x v="22"/>
    <x v="1"/>
    <x v="0"/>
    <x v="12"/>
    <n v="426.23999999999978"/>
    <x v="0"/>
    <x v="1"/>
    <n v="1650.3532"/>
    <n v="54.606799999999112"/>
    <x v="337"/>
  </r>
  <r>
    <n v="1048"/>
    <x v="154"/>
    <x v="1"/>
    <x v="2"/>
    <n v="9673.65"/>
    <x v="27"/>
    <x v="3"/>
    <n v="4262.21"/>
    <n v="4533.3100000000004"/>
    <s v="Returning"/>
    <x v="29"/>
    <x v="2"/>
    <x v="0"/>
    <x v="2"/>
    <n v="271.10000000000036"/>
    <x v="5"/>
    <x v="1"/>
    <n v="55079.71650000001"/>
    <n v="-42880.216499999995"/>
    <x v="338"/>
  </r>
  <r>
    <n v="1076"/>
    <x v="2"/>
    <x v="0"/>
    <x v="0"/>
    <n v="611.52"/>
    <x v="42"/>
    <x v="3"/>
    <n v="1762"/>
    <n v="2002.95"/>
    <s v="Returning"/>
    <x v="12"/>
    <x v="2"/>
    <x v="1"/>
    <x v="0"/>
    <n v="240.95000000000005"/>
    <x v="1"/>
    <x v="2"/>
    <n v="15102.243"/>
    <n v="-8837.5429999999997"/>
    <x v="339"/>
  </r>
  <r>
    <n v="1059"/>
    <x v="96"/>
    <x v="4"/>
    <x v="0"/>
    <n v="5097.4799999999996"/>
    <x v="40"/>
    <x v="3"/>
    <n v="224.32"/>
    <n v="715.06"/>
    <s v="Returning"/>
    <x v="30"/>
    <x v="2"/>
    <x v="0"/>
    <x v="15"/>
    <n v="490.73999999999995"/>
    <x v="6"/>
    <x v="7"/>
    <n v="200.21680000000001"/>
    <n v="13540.503199999999"/>
    <x v="340"/>
  </r>
  <r>
    <n v="1086"/>
    <x v="209"/>
    <x v="2"/>
    <x v="1"/>
    <n v="7212.69"/>
    <x v="5"/>
    <x v="3"/>
    <n v="3743.59"/>
    <n v="4116.38"/>
    <s v="Returning"/>
    <x v="1"/>
    <x v="0"/>
    <x v="0"/>
    <x v="5"/>
    <n v="372.78999999999996"/>
    <x v="1"/>
    <x v="1"/>
    <n v="14489.6576"/>
    <n v="-2560.3776000000016"/>
    <x v="341"/>
  </r>
  <r>
    <n v="1022"/>
    <x v="210"/>
    <x v="0"/>
    <x v="1"/>
    <n v="8640.14"/>
    <x v="27"/>
    <x v="0"/>
    <n v="4020.09"/>
    <n v="4087.91"/>
    <s v="Returning"/>
    <x v="18"/>
    <x v="1"/>
    <x v="0"/>
    <x v="1"/>
    <n v="67.819999999999709"/>
    <x v="6"/>
    <x v="4"/>
    <n v="11037.356999999998"/>
    <n v="-7985.4570000000112"/>
    <x v="342"/>
  </r>
  <r>
    <n v="1030"/>
    <x v="101"/>
    <x v="1"/>
    <x v="3"/>
    <n v="1874.63"/>
    <x v="39"/>
    <x v="2"/>
    <n v="844.94"/>
    <n v="1225.6400000000001"/>
    <s v="Returning"/>
    <x v="10"/>
    <x v="2"/>
    <x v="0"/>
    <x v="16"/>
    <n v="380.70000000000005"/>
    <x v="5"/>
    <x v="4"/>
    <n v="563.79440000000011"/>
    <n v="197.60559999999998"/>
    <x v="343"/>
  </r>
  <r>
    <n v="1038"/>
    <x v="108"/>
    <x v="1"/>
    <x v="1"/>
    <n v="8020.03"/>
    <x v="17"/>
    <x v="2"/>
    <n v="2709.84"/>
    <n v="2766.51"/>
    <s v="New"/>
    <x v="27"/>
    <x v="0"/>
    <x v="1"/>
    <x v="13"/>
    <n v="56.670000000000073"/>
    <x v="5"/>
    <x v="7"/>
    <n v="16294.743900000003"/>
    <n v="-14537.973900000001"/>
    <x v="344"/>
  </r>
  <r>
    <n v="1051"/>
    <x v="211"/>
    <x v="0"/>
    <x v="1"/>
    <n v="5571.8"/>
    <x v="45"/>
    <x v="1"/>
    <n v="1000.18"/>
    <n v="1023.64"/>
    <s v="Returning"/>
    <x v="14"/>
    <x v="2"/>
    <x v="0"/>
    <x v="1"/>
    <n v="23.460000000000036"/>
    <x v="5"/>
    <x v="1"/>
    <n v="122.83680000000001"/>
    <n v="-52.456799999999902"/>
    <x v="345"/>
  </r>
  <r>
    <n v="1054"/>
    <x v="146"/>
    <x v="1"/>
    <x v="1"/>
    <n v="4025.88"/>
    <x v="29"/>
    <x v="2"/>
    <n v="3610.21"/>
    <n v="3817.99"/>
    <s v="Returning"/>
    <x v="25"/>
    <x v="0"/>
    <x v="1"/>
    <x v="13"/>
    <n v="207.77999999999975"/>
    <x v="5"/>
    <x v="7"/>
    <n v="4581.5879999999997"/>
    <n v="-2919.3480000000018"/>
    <x v="346"/>
  </r>
  <r>
    <n v="1008"/>
    <x v="98"/>
    <x v="3"/>
    <x v="0"/>
    <n v="1403.98"/>
    <x v="38"/>
    <x v="2"/>
    <n v="1394.17"/>
    <n v="1891.02"/>
    <s v="New"/>
    <x v="5"/>
    <x v="2"/>
    <x v="0"/>
    <x v="7"/>
    <n v="496.84999999999991"/>
    <x v="6"/>
    <x v="6"/>
    <n v="9530.7407999999996"/>
    <n v="2393.6591999999982"/>
    <x v="347"/>
  </r>
  <r>
    <n v="1027"/>
    <x v="162"/>
    <x v="3"/>
    <x v="0"/>
    <n v="8666.43"/>
    <x v="13"/>
    <x v="2"/>
    <n v="1615.26"/>
    <n v="1710.95"/>
    <s v="New"/>
    <x v="10"/>
    <x v="2"/>
    <x v="1"/>
    <x v="7"/>
    <n v="95.690000000000055"/>
    <x v="2"/>
    <x v="11"/>
    <n v="5902.7775000000001"/>
    <n v="-4467.4274999999998"/>
    <x v="348"/>
  </r>
  <r>
    <n v="1027"/>
    <x v="34"/>
    <x v="3"/>
    <x v="0"/>
    <n v="1657"/>
    <x v="8"/>
    <x v="2"/>
    <n v="4232.6099999999997"/>
    <n v="4572.21"/>
    <s v="New"/>
    <x v="30"/>
    <x v="0"/>
    <x v="1"/>
    <x v="7"/>
    <n v="339.60000000000036"/>
    <x v="0"/>
    <x v="3"/>
    <n v="1966.0503000000001"/>
    <n v="12636.749700000015"/>
    <x v="349"/>
  </r>
  <r>
    <n v="1098"/>
    <x v="27"/>
    <x v="4"/>
    <x v="1"/>
    <n v="3166.9"/>
    <x v="17"/>
    <x v="1"/>
    <n v="2407.8000000000002"/>
    <n v="2502.7600000000002"/>
    <s v="Returning"/>
    <x v="29"/>
    <x v="0"/>
    <x v="1"/>
    <x v="17"/>
    <n v="94.960000000000036"/>
    <x v="3"/>
    <x v="8"/>
    <n v="20948.101200000005"/>
    <n v="-18004.341200000003"/>
    <x v="350"/>
  </r>
  <r>
    <n v="1021"/>
    <x v="212"/>
    <x v="0"/>
    <x v="0"/>
    <n v="2971.45"/>
    <x v="14"/>
    <x v="0"/>
    <n v="3365.28"/>
    <n v="3730.43"/>
    <s v="New"/>
    <x v="22"/>
    <x v="1"/>
    <x v="0"/>
    <x v="0"/>
    <n v="365.14999999999964"/>
    <x v="2"/>
    <x v="5"/>
    <n v="5707.5578999999998"/>
    <n v="-2421.2079000000031"/>
    <x v="351"/>
  </r>
  <r>
    <n v="1030"/>
    <x v="128"/>
    <x v="4"/>
    <x v="1"/>
    <n v="8727"/>
    <x v="3"/>
    <x v="3"/>
    <n v="2041.75"/>
    <n v="2299.37"/>
    <s v="Returning"/>
    <x v="19"/>
    <x v="1"/>
    <x v="1"/>
    <x v="17"/>
    <n v="257.61999999999989"/>
    <x v="5"/>
    <x v="8"/>
    <n v="21522.103199999998"/>
    <n v="-11474.923200000001"/>
    <x v="352"/>
  </r>
  <r>
    <n v="1097"/>
    <x v="213"/>
    <x v="1"/>
    <x v="0"/>
    <n v="6759.76"/>
    <x v="27"/>
    <x v="2"/>
    <n v="1525.13"/>
    <n v="1868.32"/>
    <s v="Returning"/>
    <x v="19"/>
    <x v="0"/>
    <x v="1"/>
    <x v="11"/>
    <n v="343.18999999999983"/>
    <x v="6"/>
    <x v="2"/>
    <n v="20177.855999999996"/>
    <n v="-4734.3060000000041"/>
    <x v="353"/>
  </r>
  <r>
    <n v="1028"/>
    <x v="67"/>
    <x v="4"/>
    <x v="0"/>
    <n v="7987.15"/>
    <x v="39"/>
    <x v="0"/>
    <n v="3146.12"/>
    <n v="3255.53"/>
    <s v="Returning"/>
    <x v="18"/>
    <x v="1"/>
    <x v="0"/>
    <x v="15"/>
    <n v="109.41000000000031"/>
    <x v="2"/>
    <x v="6"/>
    <n v="390.66360000000003"/>
    <n v="-171.84359999999941"/>
    <x v="354"/>
  </r>
  <r>
    <n v="1064"/>
    <x v="214"/>
    <x v="1"/>
    <x v="2"/>
    <n v="2579.63"/>
    <x v="29"/>
    <x v="2"/>
    <n v="816.54"/>
    <n v="1191.9000000000001"/>
    <s v="New"/>
    <x v="21"/>
    <x v="0"/>
    <x v="1"/>
    <x v="2"/>
    <n v="375.36000000000013"/>
    <x v="6"/>
    <x v="10"/>
    <n v="286.05599999999998"/>
    <n v="2716.824000000001"/>
    <x v="355"/>
  </r>
  <r>
    <n v="1097"/>
    <x v="215"/>
    <x v="1"/>
    <x v="3"/>
    <n v="6286.25"/>
    <x v="48"/>
    <x v="2"/>
    <n v="1896.35"/>
    <n v="2394.1999999999998"/>
    <s v="New"/>
    <x v="20"/>
    <x v="1"/>
    <x v="0"/>
    <x v="16"/>
    <n v="497.84999999999991"/>
    <x v="5"/>
    <x v="4"/>
    <n v="3687.0679999999998"/>
    <n v="-202.11800000000039"/>
    <x v="356"/>
  </r>
  <r>
    <n v="1069"/>
    <x v="216"/>
    <x v="2"/>
    <x v="1"/>
    <n v="5760.29"/>
    <x v="16"/>
    <x v="3"/>
    <n v="1084.73"/>
    <n v="1420.9"/>
    <s v="Returning"/>
    <x v="8"/>
    <x v="2"/>
    <x v="0"/>
    <x v="5"/>
    <n v="336.17000000000007"/>
    <x v="2"/>
    <x v="10"/>
    <n v="3125.9800000000005"/>
    <n v="11665.500000000004"/>
    <x v="357"/>
  </r>
  <r>
    <n v="1061"/>
    <x v="20"/>
    <x v="3"/>
    <x v="2"/>
    <n v="8345.02"/>
    <x v="3"/>
    <x v="3"/>
    <n v="3494.19"/>
    <n v="3746"/>
    <s v="Returning"/>
    <x v="26"/>
    <x v="1"/>
    <x v="1"/>
    <x v="6"/>
    <n v="251.80999999999995"/>
    <x v="2"/>
    <x v="1"/>
    <n v="36523.5"/>
    <n v="-26702.910000000003"/>
    <x v="358"/>
  </r>
  <r>
    <n v="1048"/>
    <x v="33"/>
    <x v="1"/>
    <x v="0"/>
    <n v="9070.26"/>
    <x v="31"/>
    <x v="3"/>
    <n v="4723.83"/>
    <n v="5186.1899999999996"/>
    <s v="Returning"/>
    <x v="20"/>
    <x v="2"/>
    <x v="0"/>
    <x v="11"/>
    <n v="462.35999999999967"/>
    <x v="5"/>
    <x v="0"/>
    <n v="47920.395599999996"/>
    <n v="-28501.275600000008"/>
    <x v="359"/>
  </r>
  <r>
    <n v="1019"/>
    <x v="178"/>
    <x v="2"/>
    <x v="1"/>
    <n v="220.35"/>
    <x v="25"/>
    <x v="2"/>
    <n v="4977.78"/>
    <n v="4995.55"/>
    <s v="New"/>
    <x v="26"/>
    <x v="2"/>
    <x v="0"/>
    <x v="5"/>
    <n v="17.770000000000437"/>
    <x v="1"/>
    <x v="7"/>
    <n v="19982.2"/>
    <n v="-19697.879999999994"/>
    <x v="360"/>
  </r>
  <r>
    <n v="1004"/>
    <x v="217"/>
    <x v="3"/>
    <x v="0"/>
    <n v="6772.8"/>
    <x v="22"/>
    <x v="2"/>
    <n v="2278.87"/>
    <n v="2646.53"/>
    <s v="Returning"/>
    <x v="0"/>
    <x v="1"/>
    <x v="0"/>
    <x v="7"/>
    <n v="367.66000000000031"/>
    <x v="0"/>
    <x v="11"/>
    <n v="8336.5694999999996"/>
    <n v="4531.5305000000117"/>
    <x v="361"/>
  </r>
  <r>
    <n v="1035"/>
    <x v="218"/>
    <x v="1"/>
    <x v="3"/>
    <n v="613.16999999999996"/>
    <x v="2"/>
    <x v="2"/>
    <n v="1300.03"/>
    <n v="1745.52"/>
    <s v="New"/>
    <x v="0"/>
    <x v="0"/>
    <x v="1"/>
    <x v="16"/>
    <n v="445.49"/>
    <x v="1"/>
    <x v="4"/>
    <n v="4712.9039999999995"/>
    <n v="8651.7960000000021"/>
    <x v="362"/>
  </r>
  <r>
    <n v="1064"/>
    <x v="219"/>
    <x v="1"/>
    <x v="2"/>
    <n v="5533.7"/>
    <x v="15"/>
    <x v="3"/>
    <n v="2242.0100000000002"/>
    <n v="2282.23"/>
    <s v="Returning"/>
    <x v="2"/>
    <x v="2"/>
    <x v="0"/>
    <x v="2"/>
    <n v="40.2199999999998"/>
    <x v="4"/>
    <x v="5"/>
    <n v="4564.46"/>
    <n v="-4162.260000000002"/>
    <x v="363"/>
  </r>
  <r>
    <n v="1049"/>
    <x v="131"/>
    <x v="4"/>
    <x v="3"/>
    <n v="2947.56"/>
    <x v="34"/>
    <x v="1"/>
    <n v="4243.9799999999996"/>
    <n v="4474.51"/>
    <s v="New"/>
    <x v="30"/>
    <x v="2"/>
    <x v="0"/>
    <x v="18"/>
    <n v="230.53000000000065"/>
    <x v="4"/>
    <x v="7"/>
    <n v="1700.3138000000001"/>
    <n v="7059.826200000025"/>
    <x v="364"/>
  </r>
  <r>
    <n v="1017"/>
    <x v="220"/>
    <x v="4"/>
    <x v="2"/>
    <n v="3137.09"/>
    <x v="0"/>
    <x v="0"/>
    <n v="1069.73"/>
    <n v="1180.04"/>
    <s v="Returning"/>
    <x v="20"/>
    <x v="1"/>
    <x v="0"/>
    <x v="9"/>
    <n v="110.30999999999995"/>
    <x v="5"/>
    <x v="11"/>
    <n v="4672.9584000000004"/>
    <n v="-2687.3784000000014"/>
    <x v="365"/>
  </r>
  <r>
    <n v="1044"/>
    <x v="142"/>
    <x v="3"/>
    <x v="0"/>
    <n v="3594.29"/>
    <x v="47"/>
    <x v="1"/>
    <n v="4762.87"/>
    <n v="5050.46"/>
    <s v="New"/>
    <x v="26"/>
    <x v="0"/>
    <x v="1"/>
    <x v="7"/>
    <n v="287.59000000000015"/>
    <x v="6"/>
    <x v="5"/>
    <n v="6313.0749999999998"/>
    <n v="-4875.1249999999991"/>
    <x v="366"/>
  </r>
  <r>
    <n v="1092"/>
    <x v="221"/>
    <x v="1"/>
    <x v="3"/>
    <n v="6250.8"/>
    <x v="6"/>
    <x v="2"/>
    <n v="1742.24"/>
    <n v="2070.52"/>
    <s v="New"/>
    <x v="7"/>
    <x v="0"/>
    <x v="0"/>
    <x v="16"/>
    <n v="328.28"/>
    <x v="3"/>
    <x v="3"/>
    <n v="7205.4096"/>
    <n v="2314.710399999999"/>
    <x v="367"/>
  </r>
  <r>
    <n v="1030"/>
    <x v="222"/>
    <x v="0"/>
    <x v="3"/>
    <n v="3407.09"/>
    <x v="3"/>
    <x v="2"/>
    <n v="4929.7299999999996"/>
    <n v="5088.0200000000004"/>
    <s v="New"/>
    <x v="10"/>
    <x v="1"/>
    <x v="1"/>
    <x v="12"/>
    <n v="158.29000000000087"/>
    <x v="0"/>
    <x v="11"/>
    <n v="45639.539400000009"/>
    <n v="-39466.229399999975"/>
    <x v="368"/>
  </r>
  <r>
    <n v="1093"/>
    <x v="223"/>
    <x v="4"/>
    <x v="0"/>
    <n v="7353.72"/>
    <x v="24"/>
    <x v="1"/>
    <n v="4201.1099999999997"/>
    <n v="4436.5"/>
    <s v="New"/>
    <x v="8"/>
    <x v="0"/>
    <x v="0"/>
    <x v="15"/>
    <n v="235.39000000000033"/>
    <x v="2"/>
    <x v="1"/>
    <n v="7542.05"/>
    <n v="461.21000000001095"/>
    <x v="369"/>
  </r>
  <r>
    <n v="1046"/>
    <x v="54"/>
    <x v="3"/>
    <x v="3"/>
    <n v="4104.82"/>
    <x v="8"/>
    <x v="2"/>
    <n v="4052.42"/>
    <n v="4199.3"/>
    <s v="New"/>
    <x v="15"/>
    <x v="1"/>
    <x v="1"/>
    <x v="14"/>
    <n v="146.88000000000011"/>
    <x v="0"/>
    <x v="5"/>
    <n v="18056.990000000002"/>
    <n v="-11741.149999999998"/>
    <x v="370"/>
  </r>
  <r>
    <n v="1006"/>
    <x v="70"/>
    <x v="1"/>
    <x v="1"/>
    <n v="776.7"/>
    <x v="27"/>
    <x v="0"/>
    <n v="1623.63"/>
    <n v="1814.63"/>
    <s v="New"/>
    <x v="12"/>
    <x v="1"/>
    <x v="1"/>
    <x v="13"/>
    <n v="191"/>
    <x v="4"/>
    <x v="2"/>
    <n v="23680.9215"/>
    <n v="-15085.9215"/>
    <x v="371"/>
  </r>
  <r>
    <n v="1099"/>
    <x v="62"/>
    <x v="1"/>
    <x v="2"/>
    <n v="7859.22"/>
    <x v="18"/>
    <x v="2"/>
    <n v="93.45"/>
    <n v="181.62"/>
    <s v="Returning"/>
    <x v="23"/>
    <x v="1"/>
    <x v="1"/>
    <x v="2"/>
    <n v="88.17"/>
    <x v="0"/>
    <x v="7"/>
    <n v="1253.1780000000001"/>
    <n v="774.73199999999997"/>
    <x v="372"/>
  </r>
  <r>
    <n v="1037"/>
    <x v="224"/>
    <x v="0"/>
    <x v="2"/>
    <n v="2929.01"/>
    <x v="47"/>
    <x v="0"/>
    <n v="1941.56"/>
    <n v="2385.48"/>
    <s v="Returning"/>
    <x v="25"/>
    <x v="2"/>
    <x v="0"/>
    <x v="3"/>
    <n v="443.92000000000007"/>
    <x v="6"/>
    <x v="2"/>
    <n v="1789.11"/>
    <n v="430.49000000000046"/>
    <x v="373"/>
  </r>
  <r>
    <n v="1024"/>
    <x v="195"/>
    <x v="3"/>
    <x v="2"/>
    <n v="4384.3900000000003"/>
    <x v="2"/>
    <x v="1"/>
    <n v="1543.96"/>
    <n v="1558.87"/>
    <s v="Returning"/>
    <x v="24"/>
    <x v="2"/>
    <x v="0"/>
    <x v="6"/>
    <n v="14.909999999999854"/>
    <x v="1"/>
    <x v="3"/>
    <n v="13094.508000000002"/>
    <n v="-12647.208000000006"/>
    <x v="374"/>
  </r>
  <r>
    <n v="1093"/>
    <x v="11"/>
    <x v="1"/>
    <x v="1"/>
    <n v="6885.89"/>
    <x v="32"/>
    <x v="1"/>
    <n v="235.12"/>
    <n v="677.5"/>
    <s v="Returning"/>
    <x v="28"/>
    <x v="2"/>
    <x v="0"/>
    <x v="13"/>
    <n v="442.38"/>
    <x v="4"/>
    <x v="3"/>
    <n v="650.4"/>
    <n v="2003.8799999999997"/>
    <x v="375"/>
  </r>
  <r>
    <n v="1046"/>
    <x v="225"/>
    <x v="4"/>
    <x v="2"/>
    <n v="3391.32"/>
    <x v="7"/>
    <x v="2"/>
    <n v="2551.56"/>
    <n v="2841.68"/>
    <s v="New"/>
    <x v="0"/>
    <x v="1"/>
    <x v="1"/>
    <x v="9"/>
    <n v="290.11999999999989"/>
    <x v="6"/>
    <x v="0"/>
    <n v="11764.555199999999"/>
    <n v="1580.9647999999961"/>
    <x v="376"/>
  </r>
  <r>
    <n v="1053"/>
    <x v="226"/>
    <x v="0"/>
    <x v="0"/>
    <n v="660.2"/>
    <x v="16"/>
    <x v="0"/>
    <n v="2045"/>
    <n v="2217.5100000000002"/>
    <s v="Returning"/>
    <x v="4"/>
    <x v="2"/>
    <x v="0"/>
    <x v="0"/>
    <n v="172.51000000000022"/>
    <x v="1"/>
    <x v="9"/>
    <n v="7805.6352000000006"/>
    <n v="-215.19519999999102"/>
    <x v="377"/>
  </r>
  <r>
    <n v="1095"/>
    <x v="182"/>
    <x v="3"/>
    <x v="3"/>
    <n v="3801.82"/>
    <x v="41"/>
    <x v="2"/>
    <n v="3191.05"/>
    <n v="3555.35"/>
    <s v="New"/>
    <x v="24"/>
    <x v="2"/>
    <x v="0"/>
    <x v="14"/>
    <n v="364.29999999999973"/>
    <x v="0"/>
    <x v="9"/>
    <n v="3981.9920000000002"/>
    <n v="-2524.7920000000013"/>
    <x v="378"/>
  </r>
  <r>
    <n v="1099"/>
    <x v="174"/>
    <x v="0"/>
    <x v="1"/>
    <n v="9450.0400000000009"/>
    <x v="6"/>
    <x v="3"/>
    <n v="3124.87"/>
    <n v="3383.67"/>
    <s v="New"/>
    <x v="8"/>
    <x v="2"/>
    <x v="1"/>
    <x v="1"/>
    <n v="258.80000000000018"/>
    <x v="2"/>
    <x v="9"/>
    <n v="4906.3215000000009"/>
    <n v="2598.8785000000044"/>
    <x v="379"/>
  </r>
  <r>
    <n v="1060"/>
    <x v="227"/>
    <x v="4"/>
    <x v="2"/>
    <n v="6453.17"/>
    <x v="18"/>
    <x v="3"/>
    <n v="647.70000000000005"/>
    <n v="902.26"/>
    <s v="New"/>
    <x v="22"/>
    <x v="1"/>
    <x v="0"/>
    <x v="9"/>
    <n v="254.55999999999995"/>
    <x v="2"/>
    <x v="7"/>
    <n v="3527.8366000000001"/>
    <n v="2327.0433999999991"/>
    <x v="380"/>
  </r>
  <r>
    <n v="1097"/>
    <x v="228"/>
    <x v="3"/>
    <x v="0"/>
    <n v="6747.64"/>
    <x v="32"/>
    <x v="3"/>
    <n v="4885.9799999999996"/>
    <n v="4949.95"/>
    <s v="Returning"/>
    <x v="22"/>
    <x v="1"/>
    <x v="0"/>
    <x v="7"/>
    <n v="63.970000000000255"/>
    <x v="6"/>
    <x v="4"/>
    <n v="5048.9489999999996"/>
    <n v="-4665.1289999999981"/>
    <x v="381"/>
  </r>
  <r>
    <n v="1063"/>
    <x v="166"/>
    <x v="0"/>
    <x v="3"/>
    <n v="6359.59"/>
    <x v="5"/>
    <x v="3"/>
    <n v="975.31"/>
    <n v="1176.17"/>
    <s v="New"/>
    <x v="20"/>
    <x v="1"/>
    <x v="1"/>
    <x v="12"/>
    <n v="200.86000000000013"/>
    <x v="0"/>
    <x v="11"/>
    <n v="8280.2368000000006"/>
    <n v="-1852.7167999999965"/>
    <x v="382"/>
  </r>
  <r>
    <n v="1085"/>
    <x v="189"/>
    <x v="2"/>
    <x v="3"/>
    <n v="2070.02"/>
    <x v="31"/>
    <x v="2"/>
    <n v="2254.11"/>
    <n v="2382.23"/>
    <s v="Returning"/>
    <x v="25"/>
    <x v="2"/>
    <x v="1"/>
    <x v="4"/>
    <n v="128.11999999999989"/>
    <x v="6"/>
    <x v="6"/>
    <n v="15008.048999999999"/>
    <n v="-9627.0090000000037"/>
    <x v="383"/>
  </r>
  <r>
    <n v="1032"/>
    <x v="211"/>
    <x v="4"/>
    <x v="1"/>
    <n v="4241.51"/>
    <x v="0"/>
    <x v="3"/>
    <n v="2466.1799999999998"/>
    <n v="2483.87"/>
    <s v="Returning"/>
    <x v="4"/>
    <x v="0"/>
    <x v="0"/>
    <x v="17"/>
    <n v="17.690000000000055"/>
    <x v="5"/>
    <x v="1"/>
    <n v="3576.7727999999997"/>
    <n v="-3258.3527999999988"/>
    <x v="384"/>
  </r>
  <r>
    <n v="1087"/>
    <x v="229"/>
    <x v="4"/>
    <x v="1"/>
    <n v="7534.3"/>
    <x v="13"/>
    <x v="0"/>
    <n v="4074.66"/>
    <n v="4261.1099999999997"/>
    <s v="Returning"/>
    <x v="8"/>
    <x v="2"/>
    <x v="1"/>
    <x v="17"/>
    <n v="186.44999999999982"/>
    <x v="3"/>
    <x v="0"/>
    <n v="3195.8325"/>
    <n v="-399.08250000000271"/>
    <x v="385"/>
  </r>
  <r>
    <n v="1033"/>
    <x v="186"/>
    <x v="4"/>
    <x v="1"/>
    <n v="1103.5899999999999"/>
    <x v="11"/>
    <x v="1"/>
    <n v="541.19000000000005"/>
    <n v="595.20000000000005"/>
    <s v="Returning"/>
    <x v="27"/>
    <x v="2"/>
    <x v="0"/>
    <x v="17"/>
    <n v="54.009999999999991"/>
    <x v="1"/>
    <x v="3"/>
    <n v="4523.5200000000004"/>
    <n v="-2363.1200000000008"/>
    <x v="386"/>
  </r>
  <r>
    <n v="1067"/>
    <x v="173"/>
    <x v="2"/>
    <x v="0"/>
    <n v="2850.74"/>
    <x v="5"/>
    <x v="1"/>
    <n v="2171.79"/>
    <n v="2307.64"/>
    <s v="Returning"/>
    <x v="20"/>
    <x v="1"/>
    <x v="0"/>
    <x v="19"/>
    <n v="135.84999999999991"/>
    <x v="4"/>
    <x v="10"/>
    <n v="16245.785599999999"/>
    <n v="-11898.585600000002"/>
    <x v="387"/>
  </r>
  <r>
    <n v="1018"/>
    <x v="185"/>
    <x v="2"/>
    <x v="0"/>
    <n v="2835.56"/>
    <x v="14"/>
    <x v="3"/>
    <n v="3161.09"/>
    <n v="3216.42"/>
    <s v="New"/>
    <x v="22"/>
    <x v="1"/>
    <x v="0"/>
    <x v="19"/>
    <n v="55.329999999999927"/>
    <x v="2"/>
    <x v="3"/>
    <n v="4921.1226000000006"/>
    <n v="-4423.1526000000013"/>
    <x v="388"/>
  </r>
  <r>
    <n v="1025"/>
    <x v="230"/>
    <x v="1"/>
    <x v="1"/>
    <n v="4376.99"/>
    <x v="35"/>
    <x v="3"/>
    <n v="1115.02"/>
    <n v="1174.48"/>
    <s v="New"/>
    <x v="20"/>
    <x v="2"/>
    <x v="0"/>
    <x v="13"/>
    <n v="59.460000000000036"/>
    <x v="0"/>
    <x v="11"/>
    <n v="9560.2672000000002"/>
    <n v="-7360.2471999999989"/>
    <x v="389"/>
  </r>
  <r>
    <n v="1095"/>
    <x v="137"/>
    <x v="0"/>
    <x v="2"/>
    <n v="9805.65"/>
    <x v="15"/>
    <x v="3"/>
    <n v="3155.97"/>
    <n v="3263.49"/>
    <s v="Returning"/>
    <x v="14"/>
    <x v="2"/>
    <x v="0"/>
    <x v="3"/>
    <n v="107.51999999999998"/>
    <x v="3"/>
    <x v="1"/>
    <n v="1305.396"/>
    <n v="-230.19600000000014"/>
    <x v="390"/>
  </r>
  <r>
    <n v="1054"/>
    <x v="230"/>
    <x v="1"/>
    <x v="3"/>
    <n v="768.28"/>
    <x v="46"/>
    <x v="2"/>
    <n v="4622.1400000000003"/>
    <n v="5122.07"/>
    <s v="New"/>
    <x v="16"/>
    <x v="0"/>
    <x v="1"/>
    <x v="16"/>
    <n v="499.92999999999938"/>
    <x v="0"/>
    <x v="11"/>
    <n v="26634.763999999999"/>
    <n v="-16636.164000000012"/>
    <x v="391"/>
  </r>
  <r>
    <n v="1058"/>
    <x v="107"/>
    <x v="0"/>
    <x v="3"/>
    <n v="5235.1400000000003"/>
    <x v="32"/>
    <x v="1"/>
    <n v="4987.71"/>
    <n v="4998.78"/>
    <s v="Returning"/>
    <x v="22"/>
    <x v="0"/>
    <x v="1"/>
    <x v="12"/>
    <n v="11.069999999999709"/>
    <x v="2"/>
    <x v="5"/>
    <n v="5098.7556000000004"/>
    <n v="-5032.3356000000022"/>
    <x v="392"/>
  </r>
  <r>
    <n v="1067"/>
    <x v="231"/>
    <x v="2"/>
    <x v="0"/>
    <n v="1875.71"/>
    <x v="10"/>
    <x v="3"/>
    <n v="210.63"/>
    <n v="533.58000000000004"/>
    <s v="New"/>
    <x v="14"/>
    <x v="1"/>
    <x v="0"/>
    <x v="19"/>
    <n v="322.95000000000005"/>
    <x v="4"/>
    <x v="5"/>
    <n v="1024.4736000000003"/>
    <n v="14477.126400000001"/>
    <x v="393"/>
  </r>
  <r>
    <n v="1046"/>
    <x v="32"/>
    <x v="2"/>
    <x v="3"/>
    <n v="9709.7000000000007"/>
    <x v="45"/>
    <x v="0"/>
    <n v="1216.1600000000001"/>
    <n v="1295.3699999999999"/>
    <s v="New"/>
    <x v="6"/>
    <x v="0"/>
    <x v="1"/>
    <x v="4"/>
    <n v="79.209999999999809"/>
    <x v="1"/>
    <x v="0"/>
    <n v="544.05539999999996"/>
    <n v="-306.42540000000054"/>
    <x v="394"/>
  </r>
  <r>
    <n v="1024"/>
    <x v="104"/>
    <x v="1"/>
    <x v="2"/>
    <n v="1221.7"/>
    <x v="31"/>
    <x v="3"/>
    <n v="1586.02"/>
    <n v="2047.13"/>
    <s v="New"/>
    <x v="26"/>
    <x v="0"/>
    <x v="1"/>
    <x v="2"/>
    <n v="461.11000000000013"/>
    <x v="0"/>
    <x v="3"/>
    <n v="21494.865000000002"/>
    <n v="-2128.2449999999953"/>
    <x v="395"/>
  </r>
  <r>
    <n v="1032"/>
    <x v="232"/>
    <x v="3"/>
    <x v="3"/>
    <n v="4095.65"/>
    <x v="23"/>
    <x v="1"/>
    <n v="2025.67"/>
    <n v="2081.5500000000002"/>
    <s v="New"/>
    <x v="29"/>
    <x v="1"/>
    <x v="0"/>
    <x v="14"/>
    <n v="55.880000000000109"/>
    <x v="5"/>
    <x v="7"/>
    <n v="6182.2035000000014"/>
    <n v="-5567.5235000000002"/>
    <x v="396"/>
  </r>
  <r>
    <n v="1047"/>
    <x v="197"/>
    <x v="1"/>
    <x v="0"/>
    <n v="7405.06"/>
    <x v="8"/>
    <x v="3"/>
    <n v="1249.17"/>
    <n v="1727.15"/>
    <s v="New"/>
    <x v="4"/>
    <x v="0"/>
    <x v="1"/>
    <x v="11"/>
    <n v="477.98"/>
    <x v="4"/>
    <x v="9"/>
    <n v="5941.3959999999997"/>
    <n v="14611.743999999999"/>
    <x v="397"/>
  </r>
  <r>
    <n v="1086"/>
    <x v="233"/>
    <x v="0"/>
    <x v="0"/>
    <n v="7075.09"/>
    <x v="1"/>
    <x v="1"/>
    <n v="1057.27"/>
    <n v="1366.62"/>
    <s v="New"/>
    <x v="5"/>
    <x v="2"/>
    <x v="1"/>
    <x v="0"/>
    <n v="309.34999999999991"/>
    <x v="1"/>
    <x v="11"/>
    <n v="4878.8333999999995"/>
    <n v="380.11659999999938"/>
    <x v="398"/>
  </r>
  <r>
    <n v="1023"/>
    <x v="234"/>
    <x v="1"/>
    <x v="2"/>
    <n v="4285.01"/>
    <x v="5"/>
    <x v="3"/>
    <n v="4775.04"/>
    <n v="4785.66"/>
    <s v="New"/>
    <x v="21"/>
    <x v="0"/>
    <x v="0"/>
    <x v="2"/>
    <n v="10.619999999999891"/>
    <x v="5"/>
    <x v="2"/>
    <n v="4594.2335999999996"/>
    <n v="-4254.3936000000031"/>
    <x v="399"/>
  </r>
  <r>
    <n v="1066"/>
    <x v="235"/>
    <x v="4"/>
    <x v="2"/>
    <n v="3530.59"/>
    <x v="41"/>
    <x v="0"/>
    <n v="4596.68"/>
    <n v="5044.74"/>
    <s v="New"/>
    <x v="30"/>
    <x v="1"/>
    <x v="0"/>
    <x v="9"/>
    <n v="448.05999999999949"/>
    <x v="1"/>
    <x v="7"/>
    <n v="201.78960000000001"/>
    <n v="1590.4503999999979"/>
    <x v="400"/>
  </r>
  <r>
    <n v="1027"/>
    <x v="236"/>
    <x v="0"/>
    <x v="3"/>
    <n v="4036.36"/>
    <x v="41"/>
    <x v="3"/>
    <n v="282.61"/>
    <n v="548.25"/>
    <s v="New"/>
    <x v="22"/>
    <x v="2"/>
    <x v="0"/>
    <x v="12"/>
    <n v="265.64"/>
    <x v="6"/>
    <x v="3"/>
    <n v="372.81"/>
    <n v="689.75"/>
    <x v="401"/>
  </r>
  <r>
    <n v="1002"/>
    <x v="21"/>
    <x v="0"/>
    <x v="3"/>
    <n v="2716.34"/>
    <x v="1"/>
    <x v="0"/>
    <n v="1727.12"/>
    <n v="1865.83"/>
    <s v="New"/>
    <x v="5"/>
    <x v="0"/>
    <x v="0"/>
    <x v="12"/>
    <n v="138.71000000000004"/>
    <x v="6"/>
    <x v="5"/>
    <n v="6661.0131000000001"/>
    <n v="-4302.9430999999995"/>
    <x v="402"/>
  </r>
  <r>
    <n v="1090"/>
    <x v="168"/>
    <x v="3"/>
    <x v="0"/>
    <n v="2132.8000000000002"/>
    <x v="36"/>
    <x v="0"/>
    <n v="2055.4899999999998"/>
    <n v="2441.46"/>
    <s v="New"/>
    <x v="19"/>
    <x v="2"/>
    <x v="0"/>
    <x v="7"/>
    <n v="385.97000000000025"/>
    <x v="2"/>
    <x v="6"/>
    <n v="24023.966399999998"/>
    <n v="-8199.1963999999862"/>
    <x v="403"/>
  </r>
  <r>
    <n v="1017"/>
    <x v="157"/>
    <x v="2"/>
    <x v="2"/>
    <n v="4882.09"/>
    <x v="12"/>
    <x v="3"/>
    <n v="1233.1199999999999"/>
    <n v="1697.19"/>
    <s v="New"/>
    <x v="15"/>
    <x v="2"/>
    <x v="0"/>
    <x v="10"/>
    <n v="464.07000000000016"/>
    <x v="5"/>
    <x v="5"/>
    <n v="3224.6610000000001"/>
    <n v="5592.6690000000035"/>
    <x v="404"/>
  </r>
  <r>
    <n v="1033"/>
    <x v="237"/>
    <x v="0"/>
    <x v="2"/>
    <n v="2758.48"/>
    <x v="47"/>
    <x v="0"/>
    <n v="3162.92"/>
    <n v="3409.93"/>
    <s v="New"/>
    <x v="11"/>
    <x v="0"/>
    <x v="0"/>
    <x v="3"/>
    <n v="247.00999999999976"/>
    <x v="6"/>
    <x v="1"/>
    <n v="0"/>
    <n v="1235.0499999999988"/>
    <x v="405"/>
  </r>
  <r>
    <n v="1009"/>
    <x v="238"/>
    <x v="2"/>
    <x v="2"/>
    <n v="2945.87"/>
    <x v="5"/>
    <x v="2"/>
    <n v="3219.88"/>
    <n v="3384.5"/>
    <s v="Returning"/>
    <x v="6"/>
    <x v="0"/>
    <x v="1"/>
    <x v="10"/>
    <n v="164.61999999999989"/>
    <x v="2"/>
    <x v="1"/>
    <n v="15162.560000000001"/>
    <n v="-9894.7200000000048"/>
    <x v="406"/>
  </r>
  <r>
    <n v="1043"/>
    <x v="186"/>
    <x v="1"/>
    <x v="3"/>
    <n v="6601.89"/>
    <x v="33"/>
    <x v="3"/>
    <n v="4260"/>
    <n v="4656.58"/>
    <s v="New"/>
    <x v="11"/>
    <x v="1"/>
    <x v="0"/>
    <x v="16"/>
    <n v="396.57999999999993"/>
    <x v="1"/>
    <x v="3"/>
    <n v="0"/>
    <n v="8724.7599999999984"/>
    <x v="407"/>
  </r>
  <r>
    <n v="1048"/>
    <x v="62"/>
    <x v="4"/>
    <x v="2"/>
    <n v="9688.52"/>
    <x v="32"/>
    <x v="3"/>
    <n v="3717.3"/>
    <n v="4061.37"/>
    <s v="New"/>
    <x v="21"/>
    <x v="1"/>
    <x v="1"/>
    <x v="9"/>
    <n v="344.06999999999971"/>
    <x v="0"/>
    <x v="7"/>
    <n v="731.04660000000001"/>
    <n v="1333.3733999999981"/>
    <x v="408"/>
  </r>
  <r>
    <n v="1039"/>
    <x v="37"/>
    <x v="3"/>
    <x v="0"/>
    <n v="6076.01"/>
    <x v="22"/>
    <x v="0"/>
    <n v="2735.74"/>
    <n v="3181.23"/>
    <s v="New"/>
    <x v="15"/>
    <x v="2"/>
    <x v="1"/>
    <x v="7"/>
    <n v="445.49000000000024"/>
    <x v="1"/>
    <x v="4"/>
    <n v="11134.305"/>
    <n v="4457.8450000000084"/>
    <x v="409"/>
  </r>
  <r>
    <n v="1093"/>
    <x v="49"/>
    <x v="2"/>
    <x v="0"/>
    <n v="862.1"/>
    <x v="33"/>
    <x v="0"/>
    <n v="3285.25"/>
    <n v="3634.58"/>
    <s v="New"/>
    <x v="9"/>
    <x v="1"/>
    <x v="0"/>
    <x v="19"/>
    <n v="349.32999999999993"/>
    <x v="6"/>
    <x v="8"/>
    <n v="10394.898799999999"/>
    <n v="-2709.6388000000006"/>
    <x v="410"/>
  </r>
  <r>
    <n v="1042"/>
    <x v="239"/>
    <x v="0"/>
    <x v="3"/>
    <n v="848.28"/>
    <x v="21"/>
    <x v="3"/>
    <n v="1406.24"/>
    <n v="1535.57"/>
    <s v="New"/>
    <x v="4"/>
    <x v="2"/>
    <x v="1"/>
    <x v="12"/>
    <n v="129.32999999999993"/>
    <x v="0"/>
    <x v="10"/>
    <n v="122.84559999999999"/>
    <n v="6.4843999999999369"/>
    <x v="411"/>
  </r>
  <r>
    <n v="1026"/>
    <x v="173"/>
    <x v="2"/>
    <x v="1"/>
    <n v="9519.09"/>
    <x v="46"/>
    <x v="2"/>
    <n v="2985.63"/>
    <n v="3452.14"/>
    <s v="New"/>
    <x v="22"/>
    <x v="2"/>
    <x v="1"/>
    <x v="5"/>
    <n v="466.50999999999976"/>
    <x v="4"/>
    <x v="10"/>
    <n v="11737.276000000002"/>
    <n v="-2407.0760000000064"/>
    <x v="412"/>
  </r>
  <r>
    <n v="1099"/>
    <x v="240"/>
    <x v="0"/>
    <x v="3"/>
    <n v="3043.18"/>
    <x v="33"/>
    <x v="0"/>
    <n v="2471.67"/>
    <n v="2533.04"/>
    <s v="Returning"/>
    <x v="3"/>
    <x v="1"/>
    <x v="1"/>
    <x v="12"/>
    <n v="61.369999999999891"/>
    <x v="1"/>
    <x v="9"/>
    <n v="1114.5375999999999"/>
    <n v="235.60239999999771"/>
    <x v="413"/>
  </r>
  <r>
    <n v="1050"/>
    <x v="5"/>
    <x v="2"/>
    <x v="1"/>
    <n v="1011.46"/>
    <x v="10"/>
    <x v="0"/>
    <n v="710.06"/>
    <n v="851.35"/>
    <s v="Returning"/>
    <x v="14"/>
    <x v="1"/>
    <x v="0"/>
    <x v="5"/>
    <n v="141.29000000000008"/>
    <x v="2"/>
    <x v="0"/>
    <n v="1634.5920000000001"/>
    <n v="5147.3280000000032"/>
    <x v="414"/>
  </r>
  <r>
    <n v="1025"/>
    <x v="64"/>
    <x v="0"/>
    <x v="2"/>
    <n v="6030.54"/>
    <x v="23"/>
    <x v="1"/>
    <n v="1250.5899999999999"/>
    <n v="1515.49"/>
    <s v="Returning"/>
    <x v="5"/>
    <x v="1"/>
    <x v="1"/>
    <x v="3"/>
    <n v="264.90000000000009"/>
    <x v="0"/>
    <x v="9"/>
    <n v="3500.7819"/>
    <n v="-586.88189999999895"/>
    <x v="415"/>
  </r>
  <r>
    <n v="1024"/>
    <x v="241"/>
    <x v="1"/>
    <x v="3"/>
    <n v="6274.12"/>
    <x v="4"/>
    <x v="2"/>
    <n v="1493.88"/>
    <n v="1781.09"/>
    <s v="New"/>
    <x v="14"/>
    <x v="0"/>
    <x v="1"/>
    <x v="16"/>
    <n v="287.20999999999981"/>
    <x v="0"/>
    <x v="0"/>
    <n v="926.16679999999997"/>
    <n v="2807.5631999999978"/>
    <x v="416"/>
  </r>
  <r>
    <n v="1013"/>
    <x v="0"/>
    <x v="0"/>
    <x v="0"/>
    <n v="6520.2"/>
    <x v="31"/>
    <x v="2"/>
    <n v="4625.33"/>
    <n v="4642.83"/>
    <s v="New"/>
    <x v="27"/>
    <x v="2"/>
    <x v="0"/>
    <x v="0"/>
    <n v="17.5"/>
    <x v="0"/>
    <x v="0"/>
    <n v="37049.7834"/>
    <n v="-36314.7834"/>
    <x v="417"/>
  </r>
  <r>
    <n v="1060"/>
    <x v="172"/>
    <x v="0"/>
    <x v="2"/>
    <n v="2747.28"/>
    <x v="45"/>
    <x v="3"/>
    <n v="1190.4100000000001"/>
    <n v="1582.89"/>
    <s v="New"/>
    <x v="3"/>
    <x v="2"/>
    <x v="1"/>
    <x v="3"/>
    <n v="392.48"/>
    <x v="3"/>
    <x v="5"/>
    <n v="94.973399999999998"/>
    <n v="1082.4666"/>
    <x v="418"/>
  </r>
  <r>
    <n v="1007"/>
    <x v="98"/>
    <x v="4"/>
    <x v="0"/>
    <n v="249.6"/>
    <x v="14"/>
    <x v="2"/>
    <n v="1481.76"/>
    <n v="1668.95"/>
    <s v="Returning"/>
    <x v="7"/>
    <x v="2"/>
    <x v="1"/>
    <x v="15"/>
    <n v="187.19000000000005"/>
    <x v="6"/>
    <x v="6"/>
    <n v="1802.4660000000001"/>
    <n v="-117.75599999999963"/>
    <x v="419"/>
  </r>
  <r>
    <n v="1057"/>
    <x v="115"/>
    <x v="0"/>
    <x v="2"/>
    <n v="9653.65"/>
    <x v="26"/>
    <x v="3"/>
    <n v="1878.3"/>
    <n v="2087.4499999999998"/>
    <s v="New"/>
    <x v="8"/>
    <x v="1"/>
    <x v="1"/>
    <x v="3"/>
    <n v="209.14999999999986"/>
    <x v="0"/>
    <x v="6"/>
    <n v="1252.47"/>
    <n v="1257.3299999999983"/>
    <x v="420"/>
  </r>
  <r>
    <n v="1036"/>
    <x v="85"/>
    <x v="4"/>
    <x v="3"/>
    <n v="2583.84"/>
    <x v="18"/>
    <x v="1"/>
    <n v="3335.53"/>
    <n v="3742.12"/>
    <s v="New"/>
    <x v="21"/>
    <x v="1"/>
    <x v="1"/>
    <x v="18"/>
    <n v="406.58999999999969"/>
    <x v="0"/>
    <x v="4"/>
    <n v="2582.0627999999997"/>
    <n v="6769.5071999999927"/>
    <x v="421"/>
  </r>
  <r>
    <n v="1045"/>
    <x v="202"/>
    <x v="3"/>
    <x v="1"/>
    <n v="6792.66"/>
    <x v="28"/>
    <x v="2"/>
    <n v="635.28"/>
    <n v="831.13"/>
    <s v="Returning"/>
    <x v="22"/>
    <x v="1"/>
    <x v="1"/>
    <x v="8"/>
    <n v="195.85000000000002"/>
    <x v="3"/>
    <x v="4"/>
    <n v="1978.0894000000001"/>
    <n v="763.81060000000048"/>
    <x v="422"/>
  </r>
  <r>
    <n v="1020"/>
    <x v="167"/>
    <x v="4"/>
    <x v="2"/>
    <n v="7095.64"/>
    <x v="19"/>
    <x v="0"/>
    <n v="4772.03"/>
    <n v="4805.17"/>
    <s v="Returning"/>
    <x v="24"/>
    <x v="1"/>
    <x v="0"/>
    <x v="9"/>
    <n v="33.140000000000327"/>
    <x v="1"/>
    <x v="1"/>
    <n v="44399.770800000006"/>
    <n v="-43306.150799999996"/>
    <x v="423"/>
  </r>
  <r>
    <n v="1065"/>
    <x v="242"/>
    <x v="1"/>
    <x v="1"/>
    <n v="6139.07"/>
    <x v="0"/>
    <x v="1"/>
    <n v="4334.58"/>
    <n v="4431.04"/>
    <s v="New"/>
    <x v="3"/>
    <x v="1"/>
    <x v="1"/>
    <x v="13"/>
    <n v="96.460000000000036"/>
    <x v="1"/>
    <x v="9"/>
    <n v="1595.1744000000001"/>
    <n v="141.10560000000055"/>
    <x v="424"/>
  </r>
  <r>
    <n v="1008"/>
    <x v="182"/>
    <x v="4"/>
    <x v="2"/>
    <n v="3197.78"/>
    <x v="37"/>
    <x v="3"/>
    <n v="2907.22"/>
    <n v="3385.61"/>
    <s v="New"/>
    <x v="9"/>
    <x v="0"/>
    <x v="0"/>
    <x v="9"/>
    <n v="478.39000000000033"/>
    <x v="0"/>
    <x v="9"/>
    <n v="21566.335700000003"/>
    <n v="1874.7743000000119"/>
    <x v="425"/>
  </r>
  <r>
    <n v="1016"/>
    <x v="243"/>
    <x v="3"/>
    <x v="0"/>
    <n v="2783.85"/>
    <x v="36"/>
    <x v="1"/>
    <n v="3386.49"/>
    <n v="3430.99"/>
    <s v="New"/>
    <x v="5"/>
    <x v="1"/>
    <x v="1"/>
    <x v="7"/>
    <n v="44.5"/>
    <x v="0"/>
    <x v="5"/>
    <n v="29540.823899999999"/>
    <n v="-27716.323899999999"/>
    <x v="426"/>
  </r>
  <r>
    <n v="1014"/>
    <x v="163"/>
    <x v="1"/>
    <x v="0"/>
    <n v="6016.92"/>
    <x v="14"/>
    <x v="3"/>
    <n v="132.47"/>
    <n v="316.39"/>
    <s v="New"/>
    <x v="6"/>
    <x v="2"/>
    <x v="0"/>
    <x v="11"/>
    <n v="183.92"/>
    <x v="1"/>
    <x v="8"/>
    <n v="398.65140000000002"/>
    <n v="1256.6286"/>
    <x v="427"/>
  </r>
  <r>
    <n v="1076"/>
    <x v="155"/>
    <x v="2"/>
    <x v="2"/>
    <n v="8674.35"/>
    <x v="18"/>
    <x v="1"/>
    <n v="1727.78"/>
    <n v="1984.34"/>
    <s v="Returning"/>
    <x v="19"/>
    <x v="1"/>
    <x v="0"/>
    <x v="10"/>
    <n v="256.55999999999995"/>
    <x v="2"/>
    <x v="7"/>
    <n v="10953.5568"/>
    <n v="-5052.6768000000011"/>
    <x v="428"/>
  </r>
  <r>
    <n v="1087"/>
    <x v="39"/>
    <x v="2"/>
    <x v="1"/>
    <n v="9472.66"/>
    <x v="15"/>
    <x v="3"/>
    <n v="3988.52"/>
    <n v="4240.2299999999996"/>
    <s v="New"/>
    <x v="8"/>
    <x v="2"/>
    <x v="0"/>
    <x v="5"/>
    <n v="251.70999999999958"/>
    <x v="5"/>
    <x v="10"/>
    <n v="2120.1149999999998"/>
    <n v="396.98499999999603"/>
    <x v="429"/>
  </r>
  <r>
    <n v="1015"/>
    <x v="244"/>
    <x v="4"/>
    <x v="3"/>
    <n v="1148.47"/>
    <x v="12"/>
    <x v="2"/>
    <n v="433.54"/>
    <n v="445.48"/>
    <s v="New"/>
    <x v="12"/>
    <x v="1"/>
    <x v="1"/>
    <x v="18"/>
    <n v="11.939999999999998"/>
    <x v="4"/>
    <x v="3"/>
    <n v="2454.5947999999999"/>
    <n v="-2227.7347999999997"/>
    <x v="430"/>
  </r>
  <r>
    <n v="1092"/>
    <x v="74"/>
    <x v="4"/>
    <x v="3"/>
    <n v="1632.8"/>
    <x v="20"/>
    <x v="0"/>
    <n v="1447.45"/>
    <n v="1703.02"/>
    <s v="Returning"/>
    <x v="7"/>
    <x v="1"/>
    <x v="1"/>
    <x v="18"/>
    <n v="255.56999999999994"/>
    <x v="2"/>
    <x v="6"/>
    <n v="9605.032799999999"/>
    <n v="2406.7571999999982"/>
    <x v="431"/>
  </r>
  <r>
    <n v="1098"/>
    <x v="238"/>
    <x v="3"/>
    <x v="0"/>
    <n v="9452.89"/>
    <x v="47"/>
    <x v="3"/>
    <n v="2947.22"/>
    <n v="3145.27"/>
    <s v="New"/>
    <x v="15"/>
    <x v="2"/>
    <x v="1"/>
    <x v="7"/>
    <n v="198.05000000000018"/>
    <x v="2"/>
    <x v="1"/>
    <n v="1572.6350000000002"/>
    <n v="-582.38499999999931"/>
    <x v="432"/>
  </r>
  <r>
    <n v="1066"/>
    <x v="245"/>
    <x v="3"/>
    <x v="3"/>
    <n v="7391.7"/>
    <x v="20"/>
    <x v="1"/>
    <n v="1319.24"/>
    <n v="1805.56"/>
    <s v="New"/>
    <x v="16"/>
    <x v="2"/>
    <x v="1"/>
    <x v="14"/>
    <n v="486.31999999999994"/>
    <x v="4"/>
    <x v="2"/>
    <n v="22063.943199999998"/>
    <n v="793.09679999999935"/>
    <x v="433"/>
  </r>
  <r>
    <n v="1032"/>
    <x v="104"/>
    <x v="0"/>
    <x v="0"/>
    <n v="8841.64"/>
    <x v="18"/>
    <x v="3"/>
    <n v="4673.1899999999996"/>
    <n v="4761.18"/>
    <s v="Returning"/>
    <x v="22"/>
    <x v="2"/>
    <x v="1"/>
    <x v="0"/>
    <n v="87.990000000000691"/>
    <x v="0"/>
    <x v="3"/>
    <n v="18616.213800000005"/>
    <n v="-16592.44379999999"/>
    <x v="434"/>
  </r>
  <r>
    <n v="1087"/>
    <x v="117"/>
    <x v="3"/>
    <x v="3"/>
    <n v="2106.06"/>
    <x v="2"/>
    <x v="3"/>
    <n v="698.74"/>
    <n v="882.28"/>
    <s v="Returning"/>
    <x v="25"/>
    <x v="2"/>
    <x v="0"/>
    <x v="14"/>
    <n v="183.53999999999996"/>
    <x v="5"/>
    <x v="8"/>
    <n v="3970.2599999999993"/>
    <n v="1535.9399999999996"/>
    <x v="435"/>
  </r>
  <r>
    <n v="1063"/>
    <x v="46"/>
    <x v="0"/>
    <x v="2"/>
    <n v="5917.1"/>
    <x v="44"/>
    <x v="3"/>
    <n v="3997.1"/>
    <n v="4212.6499999999996"/>
    <s v="New"/>
    <x v="20"/>
    <x v="0"/>
    <x v="0"/>
    <x v="3"/>
    <n v="215.54999999999973"/>
    <x v="1"/>
    <x v="6"/>
    <n v="23169.574999999997"/>
    <n v="-17780.825000000004"/>
    <x v="436"/>
  </r>
  <r>
    <n v="1086"/>
    <x v="246"/>
    <x v="1"/>
    <x v="0"/>
    <n v="7041.28"/>
    <x v="40"/>
    <x v="1"/>
    <n v="2564.35"/>
    <n v="2765.79"/>
    <s v="Returning"/>
    <x v="22"/>
    <x v="2"/>
    <x v="0"/>
    <x v="11"/>
    <n v="201.44000000000005"/>
    <x v="5"/>
    <x v="11"/>
    <n v="13165.160400000001"/>
    <n v="-7524.8403999999991"/>
    <x v="437"/>
  </r>
  <r>
    <n v="1051"/>
    <x v="247"/>
    <x v="4"/>
    <x v="0"/>
    <n v="6833.11"/>
    <x v="24"/>
    <x v="0"/>
    <n v="3764.14"/>
    <n v="4100.3999999999996"/>
    <s v="Returning"/>
    <x v="8"/>
    <x v="1"/>
    <x v="1"/>
    <x v="15"/>
    <n v="336.25999999999976"/>
    <x v="3"/>
    <x v="10"/>
    <n v="6970.6799999999994"/>
    <n v="4462.1599999999935"/>
    <x v="438"/>
  </r>
  <r>
    <n v="1025"/>
    <x v="248"/>
    <x v="1"/>
    <x v="2"/>
    <n v="4140.7"/>
    <x v="27"/>
    <x v="2"/>
    <n v="1588.04"/>
    <n v="1703.64"/>
    <s v="New"/>
    <x v="2"/>
    <x v="1"/>
    <x v="1"/>
    <x v="2"/>
    <n v="115.60000000000014"/>
    <x v="6"/>
    <x v="0"/>
    <n v="15332.760000000002"/>
    <n v="-10130.759999999995"/>
    <x v="439"/>
  </r>
  <r>
    <n v="1058"/>
    <x v="249"/>
    <x v="3"/>
    <x v="0"/>
    <n v="252.41"/>
    <x v="10"/>
    <x v="0"/>
    <n v="2596.7199999999998"/>
    <n v="2715.05"/>
    <s v="Returning"/>
    <x v="14"/>
    <x v="0"/>
    <x v="0"/>
    <x v="7"/>
    <n v="118.33000000000038"/>
    <x v="5"/>
    <x v="4"/>
    <n v="5212.8960000000006"/>
    <n v="466.9440000000177"/>
    <x v="440"/>
  </r>
  <r>
    <n v="1063"/>
    <x v="75"/>
    <x v="1"/>
    <x v="3"/>
    <n v="5870.97"/>
    <x v="20"/>
    <x v="3"/>
    <n v="4291.33"/>
    <n v="4658.6400000000003"/>
    <s v="New"/>
    <x v="19"/>
    <x v="2"/>
    <x v="1"/>
    <x v="16"/>
    <n v="367.3100000000004"/>
    <x v="6"/>
    <x v="10"/>
    <n v="52549.459200000005"/>
    <n v="-35285.889199999991"/>
    <x v="441"/>
  </r>
  <r>
    <n v="1062"/>
    <x v="250"/>
    <x v="1"/>
    <x v="3"/>
    <n v="2605.71"/>
    <x v="44"/>
    <x v="1"/>
    <n v="2361.0500000000002"/>
    <n v="2616.19"/>
    <s v="New"/>
    <x v="23"/>
    <x v="1"/>
    <x v="1"/>
    <x v="16"/>
    <n v="255.13999999999987"/>
    <x v="4"/>
    <x v="8"/>
    <n v="19621.424999999999"/>
    <n v="-13242.925000000003"/>
    <x v="442"/>
  </r>
  <r>
    <n v="1022"/>
    <x v="147"/>
    <x v="1"/>
    <x v="0"/>
    <n v="4557.5200000000004"/>
    <x v="15"/>
    <x v="0"/>
    <n v="1830.61"/>
    <n v="2044.04"/>
    <s v="New"/>
    <x v="1"/>
    <x v="0"/>
    <x v="0"/>
    <x v="11"/>
    <n v="213.43000000000006"/>
    <x v="0"/>
    <x v="9"/>
    <n v="2248.444"/>
    <n v="-114.14399999999932"/>
    <x v="443"/>
  </r>
  <r>
    <n v="1058"/>
    <x v="251"/>
    <x v="3"/>
    <x v="3"/>
    <n v="9580.0499999999993"/>
    <x v="28"/>
    <x v="3"/>
    <n v="2703.97"/>
    <n v="2796.88"/>
    <s v="New"/>
    <x v="9"/>
    <x v="1"/>
    <x v="0"/>
    <x v="14"/>
    <n v="92.910000000000309"/>
    <x v="6"/>
    <x v="11"/>
    <n v="5090.3216000000002"/>
    <n v="-3789.5815999999959"/>
    <x v="444"/>
  </r>
  <r>
    <n v="1058"/>
    <x v="252"/>
    <x v="1"/>
    <x v="1"/>
    <n v="4050.45"/>
    <x v="31"/>
    <x v="2"/>
    <n v="3600.95"/>
    <n v="3702.84"/>
    <s v="Returning"/>
    <x v="30"/>
    <x v="0"/>
    <x v="1"/>
    <x v="13"/>
    <n v="101.89000000000033"/>
    <x v="0"/>
    <x v="8"/>
    <n v="1555.1928"/>
    <n v="2724.1872000000139"/>
    <x v="445"/>
  </r>
  <r>
    <n v="1086"/>
    <x v="253"/>
    <x v="0"/>
    <x v="0"/>
    <n v="8414.0400000000009"/>
    <x v="7"/>
    <x v="2"/>
    <n v="2245.64"/>
    <n v="2260.81"/>
    <s v="New"/>
    <x v="11"/>
    <x v="0"/>
    <x v="1"/>
    <x v="0"/>
    <n v="15.170000000000073"/>
    <x v="0"/>
    <x v="6"/>
    <n v="0"/>
    <n v="697.82000000000335"/>
    <x v="446"/>
  </r>
  <r>
    <n v="1049"/>
    <x v="138"/>
    <x v="3"/>
    <x v="2"/>
    <n v="1966.55"/>
    <x v="2"/>
    <x v="2"/>
    <n v="4697.4399999999996"/>
    <n v="4752.24"/>
    <s v="New"/>
    <x v="24"/>
    <x v="2"/>
    <x v="0"/>
    <x v="6"/>
    <n v="54.800000000000182"/>
    <x v="1"/>
    <x v="7"/>
    <n v="39918.815999999999"/>
    <n v="-38274.815999999992"/>
    <x v="447"/>
  </r>
  <r>
    <n v="1052"/>
    <x v="9"/>
    <x v="1"/>
    <x v="1"/>
    <n v="6757.36"/>
    <x v="36"/>
    <x v="3"/>
    <n v="1509.98"/>
    <n v="1792.83"/>
    <s v="New"/>
    <x v="14"/>
    <x v="0"/>
    <x v="1"/>
    <x v="13"/>
    <n v="282.84999999999991"/>
    <x v="4"/>
    <x v="7"/>
    <n v="2940.2411999999999"/>
    <n v="8656.6087999999963"/>
    <x v="448"/>
  </r>
  <r>
    <n v="1042"/>
    <x v="157"/>
    <x v="3"/>
    <x v="0"/>
    <n v="9772.3700000000008"/>
    <x v="44"/>
    <x v="1"/>
    <n v="2403.54"/>
    <n v="2850.56"/>
    <s v="New"/>
    <x v="9"/>
    <x v="1"/>
    <x v="0"/>
    <x v="7"/>
    <n v="447.02"/>
    <x v="5"/>
    <x v="5"/>
    <n v="9264.32"/>
    <n v="1911.1800000000003"/>
    <x v="449"/>
  </r>
  <r>
    <n v="1070"/>
    <x v="165"/>
    <x v="2"/>
    <x v="2"/>
    <n v="1108.74"/>
    <x v="28"/>
    <x v="0"/>
    <n v="3796.79"/>
    <n v="3947.5"/>
    <s v="Returning"/>
    <x v="19"/>
    <x v="1"/>
    <x v="0"/>
    <x v="10"/>
    <n v="150.71000000000004"/>
    <x v="4"/>
    <x v="10"/>
    <n v="13263.6"/>
    <n v="-11153.66"/>
    <x v="450"/>
  </r>
  <r>
    <n v="1015"/>
    <x v="91"/>
    <x v="0"/>
    <x v="3"/>
    <n v="182.37"/>
    <x v="22"/>
    <x v="2"/>
    <n v="3461.15"/>
    <n v="3631.75"/>
    <s v="Returning"/>
    <x v="29"/>
    <x v="2"/>
    <x v="0"/>
    <x v="12"/>
    <n v="170.59999999999991"/>
    <x v="5"/>
    <x v="2"/>
    <n v="34320.037500000006"/>
    <n v="-28349.037500000009"/>
    <x v="451"/>
  </r>
  <r>
    <n v="1054"/>
    <x v="87"/>
    <x v="1"/>
    <x v="2"/>
    <n v="4392.47"/>
    <x v="10"/>
    <x v="3"/>
    <n v="4325.0200000000004"/>
    <n v="4391.67"/>
    <s v="Returning"/>
    <x v="28"/>
    <x v="2"/>
    <x v="1"/>
    <x v="2"/>
    <n v="66.649999999999636"/>
    <x v="4"/>
    <x v="7"/>
    <n v="33728.025600000001"/>
    <n v="-30528.825600000018"/>
    <x v="452"/>
  </r>
  <r>
    <n v="1060"/>
    <x v="142"/>
    <x v="2"/>
    <x v="1"/>
    <n v="1016.99"/>
    <x v="24"/>
    <x v="3"/>
    <n v="4984.21"/>
    <n v="5184.6400000000003"/>
    <s v="New"/>
    <x v="22"/>
    <x v="0"/>
    <x v="0"/>
    <x v="5"/>
    <n v="200.43000000000029"/>
    <x v="6"/>
    <x v="5"/>
    <n v="29967.219200000003"/>
    <n v="-23152.599199999993"/>
    <x v="453"/>
  </r>
  <r>
    <n v="1097"/>
    <x v="254"/>
    <x v="2"/>
    <x v="3"/>
    <n v="7509.01"/>
    <x v="15"/>
    <x v="0"/>
    <n v="2162.9499999999998"/>
    <n v="2191.19"/>
    <s v="Returning"/>
    <x v="2"/>
    <x v="2"/>
    <x v="0"/>
    <x v="4"/>
    <n v="28.240000000000236"/>
    <x v="3"/>
    <x v="6"/>
    <n v="4382.38"/>
    <n v="-4099.9799999999977"/>
    <x v="454"/>
  </r>
  <r>
    <n v="1008"/>
    <x v="55"/>
    <x v="3"/>
    <x v="0"/>
    <n v="9154.0300000000007"/>
    <x v="22"/>
    <x v="2"/>
    <n v="600.20000000000005"/>
    <n v="1059.82"/>
    <s v="Returning"/>
    <x v="12"/>
    <x v="1"/>
    <x v="1"/>
    <x v="7"/>
    <n v="459.61999999999989"/>
    <x v="5"/>
    <x v="1"/>
    <n v="10757.172999999999"/>
    <n v="5329.5269999999982"/>
    <x v="455"/>
  </r>
  <r>
    <n v="1053"/>
    <x v="255"/>
    <x v="2"/>
    <x v="3"/>
    <n v="4396.8100000000004"/>
    <x v="23"/>
    <x v="3"/>
    <n v="200.56"/>
    <n v="540.38"/>
    <s v="New"/>
    <x v="13"/>
    <x v="1"/>
    <x v="0"/>
    <x v="4"/>
    <n v="339.82"/>
    <x v="1"/>
    <x v="11"/>
    <n v="1069.9524000000001"/>
    <n v="2668.0675999999999"/>
    <x v="456"/>
  </r>
  <r>
    <n v="1060"/>
    <x v="105"/>
    <x v="0"/>
    <x v="0"/>
    <n v="2661.25"/>
    <x v="23"/>
    <x v="0"/>
    <n v="3648.04"/>
    <n v="4143.51"/>
    <s v="Returning"/>
    <x v="22"/>
    <x v="2"/>
    <x v="1"/>
    <x v="0"/>
    <n v="495.47000000000025"/>
    <x v="5"/>
    <x v="7"/>
    <n v="7748.3637000000008"/>
    <n v="-2298.193699999998"/>
    <x v="457"/>
  </r>
  <r>
    <n v="1005"/>
    <x v="256"/>
    <x v="0"/>
    <x v="0"/>
    <n v="4400.59"/>
    <x v="9"/>
    <x v="1"/>
    <n v="4376.37"/>
    <n v="4818.95"/>
    <s v="New"/>
    <x v="11"/>
    <x v="2"/>
    <x v="1"/>
    <x v="0"/>
    <n v="442.57999999999993"/>
    <x v="5"/>
    <x v="3"/>
    <n v="0"/>
    <n v="9294.1799999999985"/>
    <x v="458"/>
  </r>
  <r>
    <n v="1068"/>
    <x v="257"/>
    <x v="4"/>
    <x v="2"/>
    <n v="7262.13"/>
    <x v="9"/>
    <x v="1"/>
    <n v="1142.53"/>
    <n v="1384.3"/>
    <s v="Returning"/>
    <x v="3"/>
    <x v="2"/>
    <x v="1"/>
    <x v="9"/>
    <n v="241.76999999999998"/>
    <x v="3"/>
    <x v="3"/>
    <n v="581.40599999999995"/>
    <n v="4495.7640000000001"/>
    <x v="459"/>
  </r>
  <r>
    <n v="1006"/>
    <x v="250"/>
    <x v="0"/>
    <x v="2"/>
    <n v="189.64"/>
    <x v="33"/>
    <x v="1"/>
    <n v="834.32"/>
    <n v="1098.97"/>
    <s v="Returning"/>
    <x v="22"/>
    <x v="0"/>
    <x v="0"/>
    <x v="3"/>
    <n v="264.64999999999998"/>
    <x v="4"/>
    <x v="8"/>
    <n v="4110.1478000000006"/>
    <n v="1712.1521999999986"/>
    <x v="460"/>
  </r>
  <r>
    <n v="1096"/>
    <x v="238"/>
    <x v="2"/>
    <x v="2"/>
    <n v="5935.59"/>
    <x v="27"/>
    <x v="2"/>
    <n v="357.92"/>
    <n v="461.3"/>
    <s v="Returning"/>
    <x v="24"/>
    <x v="0"/>
    <x v="0"/>
    <x v="10"/>
    <n v="103.38"/>
    <x v="2"/>
    <x v="1"/>
    <n v="5812.38"/>
    <n v="-1160.2800000000007"/>
    <x v="461"/>
  </r>
  <r>
    <n v="1094"/>
    <x v="164"/>
    <x v="0"/>
    <x v="1"/>
    <n v="6171.59"/>
    <x v="48"/>
    <x v="0"/>
    <n v="4122.38"/>
    <n v="4358.78"/>
    <s v="Returning"/>
    <x v="16"/>
    <x v="1"/>
    <x v="1"/>
    <x v="1"/>
    <n v="236.39999999999964"/>
    <x v="0"/>
    <x v="0"/>
    <n v="7932.9795999999997"/>
    <n v="-6278.1796000000022"/>
    <x v="462"/>
  </r>
  <r>
    <n v="1047"/>
    <x v="1"/>
    <x v="3"/>
    <x v="1"/>
    <n v="6413.11"/>
    <x v="1"/>
    <x v="0"/>
    <n v="1591.34"/>
    <n v="2043.82"/>
    <s v="New"/>
    <x v="12"/>
    <x v="0"/>
    <x v="1"/>
    <x v="8"/>
    <n v="452.48"/>
    <x v="0"/>
    <x v="1"/>
    <n v="10076.0326"/>
    <n v="-2383.8726000000006"/>
    <x v="463"/>
  </r>
  <r>
    <n v="1099"/>
    <x v="26"/>
    <x v="4"/>
    <x v="2"/>
    <n v="2496.02"/>
    <x v="39"/>
    <x v="3"/>
    <n v="2038.4"/>
    <n v="2073.3200000000002"/>
    <s v="New"/>
    <x v="28"/>
    <x v="0"/>
    <x v="1"/>
    <x v="9"/>
    <n v="34.920000000000073"/>
    <x v="1"/>
    <x v="6"/>
    <n v="663.46240000000012"/>
    <n v="-593.62239999999997"/>
    <x v="464"/>
  </r>
  <r>
    <n v="1055"/>
    <x v="234"/>
    <x v="2"/>
    <x v="1"/>
    <n v="7169.12"/>
    <x v="26"/>
    <x v="3"/>
    <n v="2538.61"/>
    <n v="2971.75"/>
    <s v="Returning"/>
    <x v="19"/>
    <x v="0"/>
    <x v="0"/>
    <x v="5"/>
    <n v="433.13999999999987"/>
    <x v="5"/>
    <x v="2"/>
    <n v="8558.64"/>
    <n v="-3360.9600000000009"/>
    <x v="465"/>
  </r>
  <r>
    <n v="1040"/>
    <x v="83"/>
    <x v="4"/>
    <x v="3"/>
    <n v="1004.78"/>
    <x v="31"/>
    <x v="3"/>
    <n v="4205.29"/>
    <n v="4382.3500000000004"/>
    <s v="New"/>
    <x v="26"/>
    <x v="0"/>
    <x v="1"/>
    <x v="18"/>
    <n v="177.0600000000004"/>
    <x v="0"/>
    <x v="4"/>
    <n v="46014.675000000003"/>
    <n v="-38578.154999999984"/>
    <x v="466"/>
  </r>
  <r>
    <n v="1052"/>
    <x v="258"/>
    <x v="2"/>
    <x v="3"/>
    <n v="2072.7800000000002"/>
    <x v="0"/>
    <x v="0"/>
    <n v="3271.62"/>
    <n v="3722.38"/>
    <s v="Returning"/>
    <x v="27"/>
    <x v="1"/>
    <x v="1"/>
    <x v="4"/>
    <n v="450.76000000000022"/>
    <x v="6"/>
    <x v="8"/>
    <n v="12730.5396"/>
    <n v="-4616.8595999999961"/>
    <x v="467"/>
  </r>
  <r>
    <n v="1016"/>
    <x v="15"/>
    <x v="3"/>
    <x v="1"/>
    <n v="8786.9500000000007"/>
    <x v="23"/>
    <x v="3"/>
    <n v="3094.57"/>
    <n v="3565.6"/>
    <s v="Returning"/>
    <x v="15"/>
    <x v="2"/>
    <x v="1"/>
    <x v="8"/>
    <n v="471.02999999999975"/>
    <x v="4"/>
    <x v="7"/>
    <n v="3922.16"/>
    <n v="1259.1699999999973"/>
    <x v="468"/>
  </r>
  <r>
    <n v="1013"/>
    <x v="259"/>
    <x v="4"/>
    <x v="1"/>
    <n v="7413.36"/>
    <x v="25"/>
    <x v="0"/>
    <n v="919.58"/>
    <n v="1258.3"/>
    <s v="Returning"/>
    <x v="6"/>
    <x v="1"/>
    <x v="0"/>
    <x v="17"/>
    <n v="338.71999999999991"/>
    <x v="1"/>
    <x v="2"/>
    <n v="2818.5920000000001"/>
    <n v="2600.9279999999985"/>
    <x v="469"/>
  </r>
  <r>
    <n v="1030"/>
    <x v="33"/>
    <x v="1"/>
    <x v="3"/>
    <n v="236.08"/>
    <x v="37"/>
    <x v="0"/>
    <n v="2590.29"/>
    <n v="2925.86"/>
    <s v="Returning"/>
    <x v="16"/>
    <x v="0"/>
    <x v="1"/>
    <x v="16"/>
    <n v="335.57000000000016"/>
    <x v="5"/>
    <x v="0"/>
    <n v="37275.456400000003"/>
    <n v="-20832.526399999995"/>
    <x v="470"/>
  </r>
  <r>
    <n v="1019"/>
    <x v="208"/>
    <x v="2"/>
    <x v="0"/>
    <n v="2558.92"/>
    <x v="0"/>
    <x v="1"/>
    <n v="3591.14"/>
    <n v="3822.99"/>
    <s v="Returning"/>
    <x v="0"/>
    <x v="2"/>
    <x v="0"/>
    <x v="19"/>
    <n v="231.84999999999991"/>
    <x v="5"/>
    <x v="3"/>
    <n v="6193.2437999999993"/>
    <n v="-2019.9438000000009"/>
    <x v="471"/>
  </r>
  <r>
    <n v="1017"/>
    <x v="141"/>
    <x v="1"/>
    <x v="3"/>
    <n v="2222.62"/>
    <x v="22"/>
    <x v="3"/>
    <n v="4867.6400000000003"/>
    <n v="5287.05"/>
    <s v="Returning"/>
    <x v="24"/>
    <x v="2"/>
    <x v="0"/>
    <x v="16"/>
    <n v="419.40999999999985"/>
    <x v="5"/>
    <x v="10"/>
    <n v="51813.090000000004"/>
    <n v="-37133.740000000005"/>
    <x v="472"/>
  </r>
  <r>
    <n v="1063"/>
    <x v="257"/>
    <x v="4"/>
    <x v="3"/>
    <n v="2780.98"/>
    <x v="42"/>
    <x v="1"/>
    <n v="1046.96"/>
    <n v="1528.15"/>
    <s v="New"/>
    <x v="17"/>
    <x v="2"/>
    <x v="1"/>
    <x v="18"/>
    <n v="481.19000000000005"/>
    <x v="3"/>
    <x v="3"/>
    <n v="2781.2330000000002"/>
    <n v="9729.7070000000022"/>
    <x v="473"/>
  </r>
  <r>
    <n v="1019"/>
    <x v="169"/>
    <x v="1"/>
    <x v="1"/>
    <n v="2550.84"/>
    <x v="25"/>
    <x v="2"/>
    <n v="97.24"/>
    <n v="487.03"/>
    <s v="New"/>
    <x v="20"/>
    <x v="1"/>
    <x v="1"/>
    <x v="13"/>
    <n v="389.78999999999996"/>
    <x v="0"/>
    <x v="2"/>
    <n v="1714.3455999999999"/>
    <n v="4522.2943999999998"/>
    <x v="474"/>
  </r>
  <r>
    <n v="1092"/>
    <x v="181"/>
    <x v="1"/>
    <x v="3"/>
    <n v="719.01"/>
    <x v="32"/>
    <x v="2"/>
    <n v="422.74"/>
    <n v="737.49"/>
    <s v="Returning"/>
    <x v="27"/>
    <x v="2"/>
    <x v="1"/>
    <x v="16"/>
    <n v="314.75"/>
    <x v="5"/>
    <x v="9"/>
    <n v="840.73860000000013"/>
    <n v="1047.7613999999999"/>
    <x v="475"/>
  </r>
  <r>
    <n v="1058"/>
    <x v="13"/>
    <x v="4"/>
    <x v="1"/>
    <n v="4643.51"/>
    <x v="16"/>
    <x v="2"/>
    <n v="1910.47"/>
    <n v="2217.8000000000002"/>
    <s v="New"/>
    <x v="20"/>
    <x v="1"/>
    <x v="0"/>
    <x v="17"/>
    <n v="307.33000000000015"/>
    <x v="5"/>
    <x v="9"/>
    <n v="21468.304000000004"/>
    <n v="-7945.783999999996"/>
    <x v="476"/>
  </r>
  <r>
    <n v="1055"/>
    <x v="233"/>
    <x v="3"/>
    <x v="1"/>
    <n v="7354.06"/>
    <x v="8"/>
    <x v="0"/>
    <n v="4111.7"/>
    <n v="4537.9399999999996"/>
    <s v="Returning"/>
    <x v="9"/>
    <x v="1"/>
    <x v="0"/>
    <x v="8"/>
    <n v="426.23999999999978"/>
    <x v="1"/>
    <x v="11"/>
    <n v="25367.084599999998"/>
    <n v="-7038.7646000000059"/>
    <x v="477"/>
  </r>
  <r>
    <n v="1090"/>
    <x v="168"/>
    <x v="1"/>
    <x v="2"/>
    <n v="6106.64"/>
    <x v="20"/>
    <x v="0"/>
    <n v="85.35"/>
    <n v="360.54"/>
    <s v="New"/>
    <x v="24"/>
    <x v="0"/>
    <x v="0"/>
    <x v="2"/>
    <n v="275.19000000000005"/>
    <x v="2"/>
    <x v="6"/>
    <n v="4744.7064000000009"/>
    <n v="8189.2236000000012"/>
    <x v="478"/>
  </r>
  <r>
    <n v="1090"/>
    <x v="260"/>
    <x v="1"/>
    <x v="3"/>
    <n v="6761.43"/>
    <x v="20"/>
    <x v="0"/>
    <n v="2310.8200000000002"/>
    <n v="2714.71"/>
    <s v="New"/>
    <x v="27"/>
    <x v="0"/>
    <x v="1"/>
    <x v="16"/>
    <n v="403.88999999999987"/>
    <x v="3"/>
    <x v="4"/>
    <n v="24242.3603"/>
    <n v="-5259.5303000000058"/>
    <x v="479"/>
  </r>
  <r>
    <n v="1062"/>
    <x v="233"/>
    <x v="3"/>
    <x v="0"/>
    <n v="903.38"/>
    <x v="10"/>
    <x v="3"/>
    <n v="1679.69"/>
    <n v="1939.04"/>
    <s v="New"/>
    <x v="0"/>
    <x v="2"/>
    <x v="0"/>
    <x v="7"/>
    <n v="259.34999999999991"/>
    <x v="1"/>
    <x v="11"/>
    <n v="8376.6527999999998"/>
    <n v="4072.1471999999958"/>
    <x v="480"/>
  </r>
  <r>
    <n v="1023"/>
    <x v="87"/>
    <x v="1"/>
    <x v="2"/>
    <n v="9519.76"/>
    <x v="31"/>
    <x v="1"/>
    <n v="309.77999999999997"/>
    <n v="350.38"/>
    <s v="Returning"/>
    <x v="27"/>
    <x v="2"/>
    <x v="1"/>
    <x v="2"/>
    <n v="40.600000000000023"/>
    <x v="4"/>
    <x v="7"/>
    <n v="2796.0324000000001"/>
    <n v="-1090.8323999999991"/>
    <x v="481"/>
  </r>
  <r>
    <n v="1009"/>
    <x v="172"/>
    <x v="1"/>
    <x v="1"/>
    <n v="8401.07"/>
    <x v="26"/>
    <x v="0"/>
    <n v="2278.67"/>
    <n v="2476.8000000000002"/>
    <s v="New"/>
    <x v="0"/>
    <x v="0"/>
    <x v="1"/>
    <x v="13"/>
    <n v="198.13000000000011"/>
    <x v="3"/>
    <x v="5"/>
    <n v="2674.944"/>
    <n v="-297.38399999999865"/>
    <x v="482"/>
  </r>
  <r>
    <n v="1012"/>
    <x v="261"/>
    <x v="1"/>
    <x v="1"/>
    <n v="8070.39"/>
    <x v="4"/>
    <x v="1"/>
    <n v="1311.01"/>
    <n v="1538.79"/>
    <s v="Returning"/>
    <x v="0"/>
    <x v="1"/>
    <x v="1"/>
    <x v="13"/>
    <n v="227.77999999999997"/>
    <x v="3"/>
    <x v="10"/>
    <n v="1800.3842999999999"/>
    <n v="1160.7556999999995"/>
    <x v="483"/>
  </r>
  <r>
    <n v="1001"/>
    <x v="262"/>
    <x v="0"/>
    <x v="0"/>
    <n v="8247.5400000000009"/>
    <x v="41"/>
    <x v="1"/>
    <n v="1791.83"/>
    <n v="1871.22"/>
    <s v="Returning"/>
    <x v="7"/>
    <x v="1"/>
    <x v="0"/>
    <x v="0"/>
    <n v="79.3900000000001"/>
    <x v="2"/>
    <x v="3"/>
    <n v="898.18560000000002"/>
    <n v="-580.62559999999962"/>
    <x v="484"/>
  </r>
  <r>
    <n v="1058"/>
    <x v="263"/>
    <x v="3"/>
    <x v="1"/>
    <n v="9333.83"/>
    <x v="3"/>
    <x v="1"/>
    <n v="3542.8"/>
    <n v="3603.02"/>
    <s v="Returning"/>
    <x v="16"/>
    <x v="0"/>
    <x v="0"/>
    <x v="8"/>
    <n v="60.2199999999998"/>
    <x v="1"/>
    <x v="4"/>
    <n v="36534.622799999997"/>
    <n v="-34186.042800000003"/>
    <x v="485"/>
  </r>
  <r>
    <n v="1001"/>
    <x v="106"/>
    <x v="1"/>
    <x v="3"/>
    <n v="5488.11"/>
    <x v="39"/>
    <x v="3"/>
    <n v="2631.68"/>
    <n v="2904.06"/>
    <s v="New"/>
    <x v="25"/>
    <x v="1"/>
    <x v="0"/>
    <x v="16"/>
    <n v="272.38000000000011"/>
    <x v="0"/>
    <x v="1"/>
    <n v="871.21799999999996"/>
    <n v="-326.45799999999974"/>
    <x v="486"/>
  </r>
  <r>
    <n v="1034"/>
    <x v="5"/>
    <x v="3"/>
    <x v="2"/>
    <n v="2082.79"/>
    <x v="42"/>
    <x v="3"/>
    <n v="667"/>
    <n v="718.72"/>
    <s v="New"/>
    <x v="2"/>
    <x v="0"/>
    <x v="1"/>
    <x v="6"/>
    <n v="51.720000000000027"/>
    <x v="2"/>
    <x v="0"/>
    <n v="3737.3440000000005"/>
    <n v="-2392.6239999999998"/>
    <x v="487"/>
  </r>
  <r>
    <n v="1096"/>
    <x v="170"/>
    <x v="2"/>
    <x v="1"/>
    <n v="6206.16"/>
    <x v="30"/>
    <x v="2"/>
    <n v="4809"/>
    <n v="4967.4399999999996"/>
    <s v="New"/>
    <x v="7"/>
    <x v="0"/>
    <x v="0"/>
    <x v="5"/>
    <n v="158.4399999999996"/>
    <x v="6"/>
    <x v="5"/>
    <n v="16094.505599999997"/>
    <n v="-11816.625600000007"/>
    <x v="488"/>
  </r>
  <r>
    <n v="1048"/>
    <x v="118"/>
    <x v="2"/>
    <x v="1"/>
    <n v="7454.53"/>
    <x v="30"/>
    <x v="2"/>
    <n v="3197.76"/>
    <n v="3572.61"/>
    <s v="Returning"/>
    <x v="4"/>
    <x v="2"/>
    <x v="0"/>
    <x v="5"/>
    <n v="374.84999999999991"/>
    <x v="6"/>
    <x v="0"/>
    <n v="7716.8375999999998"/>
    <n v="2404.1123999999973"/>
    <x v="489"/>
  </r>
  <r>
    <n v="1089"/>
    <x v="96"/>
    <x v="1"/>
    <x v="0"/>
    <n v="7405.38"/>
    <x v="13"/>
    <x v="1"/>
    <n v="3841.05"/>
    <n v="4323.62"/>
    <s v="Returning"/>
    <x v="12"/>
    <x v="2"/>
    <x v="1"/>
    <x v="11"/>
    <n v="482.56999999999971"/>
    <x v="6"/>
    <x v="7"/>
    <n v="18807.746999999996"/>
    <n v="-11569.197"/>
    <x v="490"/>
  </r>
  <r>
    <n v="1001"/>
    <x v="198"/>
    <x v="3"/>
    <x v="3"/>
    <n v="5262.35"/>
    <x v="29"/>
    <x v="2"/>
    <n v="442.11"/>
    <n v="803.87"/>
    <s v="New"/>
    <x v="13"/>
    <x v="0"/>
    <x v="1"/>
    <x v="14"/>
    <n v="361.76"/>
    <x v="1"/>
    <x v="10"/>
    <n v="1157.5727999999999"/>
    <n v="1736.5072"/>
    <x v="491"/>
  </r>
  <r>
    <n v="1016"/>
    <x v="14"/>
    <x v="3"/>
    <x v="1"/>
    <n v="777.74"/>
    <x v="48"/>
    <x v="1"/>
    <n v="282.94"/>
    <n v="779.33"/>
    <s v="Returning"/>
    <x v="24"/>
    <x v="2"/>
    <x v="0"/>
    <x v="8"/>
    <n v="496.39000000000004"/>
    <x v="1"/>
    <x v="3"/>
    <n v="1527.4868000000004"/>
    <n v="1947.2432000000001"/>
    <x v="492"/>
  </r>
  <r>
    <n v="1061"/>
    <x v="264"/>
    <x v="3"/>
    <x v="0"/>
    <n v="3774.02"/>
    <x v="20"/>
    <x v="3"/>
    <n v="146.27000000000001"/>
    <n v="498.46"/>
    <s v="New"/>
    <x v="18"/>
    <x v="0"/>
    <x v="1"/>
    <x v="7"/>
    <n v="352.18999999999994"/>
    <x v="3"/>
    <x v="1"/>
    <n v="1405.6571999999999"/>
    <n v="15147.272799999997"/>
    <x v="493"/>
  </r>
  <r>
    <n v="1064"/>
    <x v="72"/>
    <x v="0"/>
    <x v="1"/>
    <n v="9215.59"/>
    <x v="7"/>
    <x v="3"/>
    <n v="984.53"/>
    <n v="1138.49"/>
    <s v="New"/>
    <x v="14"/>
    <x v="1"/>
    <x v="0"/>
    <x v="1"/>
    <n v="153.96000000000004"/>
    <x v="6"/>
    <x v="6"/>
    <n v="2094.8216000000002"/>
    <n v="4987.3384000000015"/>
    <x v="494"/>
  </r>
  <r>
    <n v="1063"/>
    <x v="265"/>
    <x v="2"/>
    <x v="0"/>
    <n v="5886.04"/>
    <x v="11"/>
    <x v="3"/>
    <n v="2101.3200000000002"/>
    <n v="2440.63"/>
    <s v="New"/>
    <x v="16"/>
    <x v="1"/>
    <x v="1"/>
    <x v="19"/>
    <n v="339.30999999999995"/>
    <x v="6"/>
    <x v="1"/>
    <n v="25382.552000000003"/>
    <n v="-11810.152000000006"/>
    <x v="495"/>
  </r>
  <r>
    <n v="1069"/>
    <x v="266"/>
    <x v="3"/>
    <x v="0"/>
    <n v="5429.49"/>
    <x v="26"/>
    <x v="0"/>
    <n v="4682.34"/>
    <n v="5036.3999999999996"/>
    <s v="New"/>
    <x v="2"/>
    <x v="1"/>
    <x v="1"/>
    <x v="7"/>
    <n v="354.05999999999949"/>
    <x v="6"/>
    <x v="9"/>
    <n v="12087.36"/>
    <n v="-7838.6400000000067"/>
    <x v="496"/>
  </r>
  <r>
    <n v="1022"/>
    <x v="267"/>
    <x v="3"/>
    <x v="3"/>
    <n v="2761.65"/>
    <x v="4"/>
    <x v="1"/>
    <n v="2312.4499999999998"/>
    <n v="2504.6"/>
    <s v="Returning"/>
    <x v="18"/>
    <x v="1"/>
    <x v="0"/>
    <x v="14"/>
    <n v="192.15000000000009"/>
    <x v="1"/>
    <x v="5"/>
    <n v="1953.588"/>
    <n v="544.36200000000122"/>
    <x v="497"/>
  </r>
  <r>
    <n v="1093"/>
    <x v="51"/>
    <x v="0"/>
    <x v="1"/>
    <n v="3747.64"/>
    <x v="8"/>
    <x v="3"/>
    <n v="1486.76"/>
    <n v="1505.44"/>
    <s v="New"/>
    <x v="4"/>
    <x v="0"/>
    <x v="1"/>
    <x v="1"/>
    <n v="18.680000000000064"/>
    <x v="4"/>
    <x v="7"/>
    <n v="5178.713600000001"/>
    <n v="-4375.4735999999984"/>
    <x v="498"/>
  </r>
  <r>
    <n v="1067"/>
    <x v="6"/>
    <x v="0"/>
    <x v="3"/>
    <n v="8963.93"/>
    <x v="1"/>
    <x v="1"/>
    <n v="2831.58"/>
    <n v="3186.15"/>
    <s v="New"/>
    <x v="19"/>
    <x v="1"/>
    <x v="1"/>
    <x v="12"/>
    <n v="354.57000000000016"/>
    <x v="3"/>
    <x v="1"/>
    <n v="12999.492"/>
    <n v="-6971.8019999999979"/>
    <x v="499"/>
  </r>
  <r>
    <n v="1076"/>
    <x v="268"/>
    <x v="3"/>
    <x v="0"/>
    <n v="6697.98"/>
    <x v="1"/>
    <x v="2"/>
    <n v="604.08000000000004"/>
    <n v="624.71"/>
    <s v="New"/>
    <x v="6"/>
    <x v="1"/>
    <x v="1"/>
    <x v="7"/>
    <n v="20.629999999999995"/>
    <x v="4"/>
    <x v="0"/>
    <n v="1486.8098"/>
    <n v="-1136.0998"/>
    <x v="500"/>
  </r>
  <r>
    <n v="1026"/>
    <x v="82"/>
    <x v="4"/>
    <x v="2"/>
    <n v="7895.13"/>
    <x v="43"/>
    <x v="2"/>
    <n v="3067.05"/>
    <n v="3386.33"/>
    <s v="New"/>
    <x v="2"/>
    <x v="1"/>
    <x v="0"/>
    <x v="9"/>
    <n v="319.27999999999975"/>
    <x v="6"/>
    <x v="8"/>
    <n v="24381.576000000001"/>
    <n v="-12887.49600000001"/>
    <x v="501"/>
  </r>
  <r>
    <n v="1016"/>
    <x v="172"/>
    <x v="3"/>
    <x v="1"/>
    <n v="4598.0200000000004"/>
    <x v="9"/>
    <x v="3"/>
    <n v="2863.74"/>
    <n v="2953.91"/>
    <s v="New"/>
    <x v="15"/>
    <x v="1"/>
    <x v="1"/>
    <x v="8"/>
    <n v="90.170000000000073"/>
    <x v="3"/>
    <x v="5"/>
    <n v="6203.2110000000002"/>
    <n v="-4309.6409999999987"/>
    <x v="502"/>
  </r>
  <r>
    <n v="1051"/>
    <x v="128"/>
    <x v="3"/>
    <x v="2"/>
    <n v="6339.45"/>
    <x v="29"/>
    <x v="1"/>
    <n v="3970.37"/>
    <n v="4257.5200000000004"/>
    <s v="New"/>
    <x v="1"/>
    <x v="0"/>
    <x v="1"/>
    <x v="6"/>
    <n v="287.15000000000055"/>
    <x v="5"/>
    <x v="8"/>
    <n v="3746.6176000000005"/>
    <n v="-1449.4175999999961"/>
    <x v="503"/>
  </r>
  <r>
    <n v="1086"/>
    <x v="269"/>
    <x v="0"/>
    <x v="1"/>
    <n v="2559"/>
    <x v="47"/>
    <x v="3"/>
    <n v="4934.1000000000004"/>
    <n v="5191.0200000000004"/>
    <s v="New"/>
    <x v="23"/>
    <x v="1"/>
    <x v="0"/>
    <x v="1"/>
    <n v="256.92000000000007"/>
    <x v="5"/>
    <x v="0"/>
    <n v="7786.5300000000007"/>
    <n v="-6501.93"/>
    <x v="504"/>
  </r>
  <r>
    <n v="1057"/>
    <x v="27"/>
    <x v="0"/>
    <x v="3"/>
    <n v="7084.06"/>
    <x v="42"/>
    <x v="2"/>
    <n v="1291.82"/>
    <n v="1308.44"/>
    <s v="Returning"/>
    <x v="17"/>
    <x v="2"/>
    <x v="0"/>
    <x v="12"/>
    <n v="16.620000000000118"/>
    <x v="3"/>
    <x v="8"/>
    <n v="2381.3608000000004"/>
    <n v="-1949.2407999999973"/>
    <x v="505"/>
  </r>
  <r>
    <n v="1029"/>
    <x v="131"/>
    <x v="3"/>
    <x v="3"/>
    <n v="4333.25"/>
    <x v="25"/>
    <x v="3"/>
    <n v="2572.8000000000002"/>
    <n v="2760.6"/>
    <s v="Returning"/>
    <x v="25"/>
    <x v="2"/>
    <x v="1"/>
    <x v="14"/>
    <n v="187.79999999999973"/>
    <x v="4"/>
    <x v="7"/>
    <n v="6625.44"/>
    <n v="-3620.640000000004"/>
    <x v="506"/>
  </r>
  <r>
    <n v="1078"/>
    <x v="267"/>
    <x v="3"/>
    <x v="3"/>
    <n v="4481.2"/>
    <x v="43"/>
    <x v="1"/>
    <n v="4548.88"/>
    <n v="4853.41"/>
    <s v="Returning"/>
    <x v="26"/>
    <x v="2"/>
    <x v="1"/>
    <x v="14"/>
    <n v="304.52999999999975"/>
    <x v="1"/>
    <x v="5"/>
    <n v="43680.69"/>
    <n v="-32717.610000000011"/>
    <x v="507"/>
  </r>
  <r>
    <n v="1092"/>
    <x v="24"/>
    <x v="3"/>
    <x v="3"/>
    <n v="6528.29"/>
    <x v="40"/>
    <x v="2"/>
    <n v="3936.69"/>
    <n v="4362.51"/>
    <s v="Returning"/>
    <x v="17"/>
    <x v="2"/>
    <x v="1"/>
    <x v="14"/>
    <n v="425.82000000000016"/>
    <x v="3"/>
    <x v="8"/>
    <n v="8550.5196000000014"/>
    <n v="3372.4404000000031"/>
    <x v="508"/>
  </r>
  <r>
    <n v="1069"/>
    <x v="270"/>
    <x v="0"/>
    <x v="3"/>
    <n v="9369.18"/>
    <x v="6"/>
    <x v="0"/>
    <n v="2462.66"/>
    <n v="2908.09"/>
    <s v="New"/>
    <x v="7"/>
    <x v="2"/>
    <x v="0"/>
    <x v="12"/>
    <n v="445.43000000000029"/>
    <x v="3"/>
    <x v="4"/>
    <n v="10120.153199999999"/>
    <n v="2797.3168000000096"/>
    <x v="509"/>
  </r>
  <r>
    <n v="1047"/>
    <x v="133"/>
    <x v="3"/>
    <x v="2"/>
    <n v="733.66"/>
    <x v="20"/>
    <x v="2"/>
    <n v="4729.59"/>
    <n v="4976.68"/>
    <s v="Returning"/>
    <x v="13"/>
    <x v="2"/>
    <x v="1"/>
    <x v="6"/>
    <n v="247.09000000000015"/>
    <x v="0"/>
    <x v="3"/>
    <n v="42102.712800000001"/>
    <n v="-30489.482799999994"/>
    <x v="510"/>
  </r>
  <r>
    <n v="1094"/>
    <x v="100"/>
    <x v="3"/>
    <x v="3"/>
    <n v="8264.9599999999991"/>
    <x v="26"/>
    <x v="0"/>
    <n v="333.32"/>
    <n v="700.25"/>
    <s v="Returning"/>
    <x v="6"/>
    <x v="0"/>
    <x v="0"/>
    <x v="14"/>
    <n v="366.93"/>
    <x v="3"/>
    <x v="9"/>
    <n v="1176.42"/>
    <n v="3226.74"/>
    <x v="511"/>
  </r>
  <r>
    <n v="1062"/>
    <x v="2"/>
    <x v="1"/>
    <x v="0"/>
    <n v="2994.59"/>
    <x v="35"/>
    <x v="3"/>
    <n v="4658.4399999999996"/>
    <n v="4823.5"/>
    <s v="Returning"/>
    <x v="6"/>
    <x v="2"/>
    <x v="0"/>
    <x v="11"/>
    <n v="165.0600000000004"/>
    <x v="1"/>
    <x v="2"/>
    <n v="24985.730000000003"/>
    <n v="-18878.509999999987"/>
    <x v="512"/>
  </r>
  <r>
    <n v="1069"/>
    <x v="165"/>
    <x v="4"/>
    <x v="0"/>
    <n v="4494.8"/>
    <x v="2"/>
    <x v="3"/>
    <n v="300.01"/>
    <n v="477.68"/>
    <s v="New"/>
    <x v="1"/>
    <x v="1"/>
    <x v="1"/>
    <x v="15"/>
    <n v="177.67000000000002"/>
    <x v="4"/>
    <x v="10"/>
    <n v="1576.3440000000001"/>
    <n v="3753.7560000000003"/>
    <x v="513"/>
  </r>
  <r>
    <n v="1076"/>
    <x v="228"/>
    <x v="2"/>
    <x v="2"/>
    <n v="316.94"/>
    <x v="18"/>
    <x v="1"/>
    <n v="2759.16"/>
    <n v="2864.45"/>
    <s v="Returning"/>
    <x v="13"/>
    <x v="2"/>
    <x v="1"/>
    <x v="10"/>
    <n v="105.28999999999996"/>
    <x v="6"/>
    <x v="4"/>
    <n v="11858.822999999999"/>
    <n v="-9437.1529999999984"/>
    <x v="514"/>
  </r>
  <r>
    <n v="1016"/>
    <x v="186"/>
    <x v="4"/>
    <x v="1"/>
    <n v="3080.36"/>
    <x v="25"/>
    <x v="0"/>
    <n v="4457.68"/>
    <n v="4743.03"/>
    <s v="Returning"/>
    <x v="27"/>
    <x v="0"/>
    <x v="0"/>
    <x v="17"/>
    <n v="285.34999999999945"/>
    <x v="1"/>
    <x v="3"/>
    <n v="14418.8112"/>
    <n v="-9853.2112000000088"/>
    <x v="515"/>
  </r>
  <r>
    <n v="1090"/>
    <x v="18"/>
    <x v="1"/>
    <x v="0"/>
    <n v="5076.05"/>
    <x v="28"/>
    <x v="3"/>
    <n v="1350.47"/>
    <n v="1514.61"/>
    <s v="New"/>
    <x v="2"/>
    <x v="2"/>
    <x v="1"/>
    <x v="11"/>
    <n v="164.13999999999987"/>
    <x v="4"/>
    <x v="11"/>
    <n v="4240.9079999999994"/>
    <n v="-1942.9480000000012"/>
    <x v="516"/>
  </r>
  <r>
    <n v="1090"/>
    <x v="144"/>
    <x v="2"/>
    <x v="1"/>
    <n v="656.14"/>
    <x v="15"/>
    <x v="0"/>
    <n v="2387.63"/>
    <n v="2438.9699999999998"/>
    <s v="Returning"/>
    <x v="3"/>
    <x v="1"/>
    <x v="1"/>
    <x v="5"/>
    <n v="51.339999999999691"/>
    <x v="6"/>
    <x v="11"/>
    <n v="487.79399999999993"/>
    <n v="25.605999999996982"/>
    <x v="517"/>
  </r>
  <r>
    <n v="1048"/>
    <x v="170"/>
    <x v="3"/>
    <x v="2"/>
    <n v="4961.8500000000004"/>
    <x v="48"/>
    <x v="3"/>
    <n v="1655.43"/>
    <n v="2001.08"/>
    <s v="New"/>
    <x v="27"/>
    <x v="1"/>
    <x v="0"/>
    <x v="6"/>
    <n v="345.64999999999986"/>
    <x v="6"/>
    <x v="5"/>
    <n v="2661.4364"/>
    <n v="-241.88640000000078"/>
    <x v="518"/>
  </r>
  <r>
    <n v="1085"/>
    <x v="103"/>
    <x v="1"/>
    <x v="1"/>
    <n v="9278.4"/>
    <x v="27"/>
    <x v="2"/>
    <n v="4763.1099999999997"/>
    <n v="5119.91"/>
    <s v="Returning"/>
    <x v="12"/>
    <x v="0"/>
    <x v="1"/>
    <x v="13"/>
    <n v="356.80000000000018"/>
    <x v="1"/>
    <x v="4"/>
    <n v="66814.825499999992"/>
    <n v="-50758.825499999984"/>
    <x v="519"/>
  </r>
  <r>
    <n v="1039"/>
    <x v="245"/>
    <x v="3"/>
    <x v="1"/>
    <n v="1143.3900000000001"/>
    <x v="35"/>
    <x v="3"/>
    <n v="4127.05"/>
    <n v="4313.45"/>
    <s v="New"/>
    <x v="28"/>
    <x v="0"/>
    <x v="0"/>
    <x v="8"/>
    <n v="186.39999999999964"/>
    <x v="4"/>
    <x v="2"/>
    <n v="25535.624"/>
    <n v="-18638.824000000015"/>
    <x v="520"/>
  </r>
  <r>
    <n v="1100"/>
    <x v="114"/>
    <x v="0"/>
    <x v="1"/>
    <n v="7667.96"/>
    <x v="6"/>
    <x v="1"/>
    <n v="3559.56"/>
    <n v="3607.15"/>
    <s v="Returning"/>
    <x v="5"/>
    <x v="0"/>
    <x v="1"/>
    <x v="1"/>
    <n v="47.590000000000146"/>
    <x v="3"/>
    <x v="10"/>
    <n v="21967.5435"/>
    <n v="-20587.433499999996"/>
    <x v="521"/>
  </r>
  <r>
    <n v="1033"/>
    <x v="229"/>
    <x v="1"/>
    <x v="1"/>
    <n v="4155.74"/>
    <x v="45"/>
    <x v="2"/>
    <n v="2958.75"/>
    <n v="3177.64"/>
    <s v="Returning"/>
    <x v="22"/>
    <x v="0"/>
    <x v="0"/>
    <x v="13"/>
    <n v="218.88999999999987"/>
    <x v="3"/>
    <x v="0"/>
    <n v="1620.5964000000001"/>
    <n v="-963.92640000000051"/>
    <x v="522"/>
  </r>
  <r>
    <n v="1094"/>
    <x v="13"/>
    <x v="0"/>
    <x v="2"/>
    <n v="6586.22"/>
    <x v="13"/>
    <x v="1"/>
    <n v="4111.93"/>
    <n v="4338.67"/>
    <s v="Returning"/>
    <x v="16"/>
    <x v="2"/>
    <x v="0"/>
    <x v="3"/>
    <n v="226.73999999999978"/>
    <x v="5"/>
    <x v="9"/>
    <n v="16920.813000000002"/>
    <n v="-13519.713000000005"/>
    <x v="523"/>
  </r>
  <r>
    <n v="1023"/>
    <x v="45"/>
    <x v="1"/>
    <x v="0"/>
    <n v="2676.34"/>
    <x v="43"/>
    <x v="2"/>
    <n v="1991.72"/>
    <n v="2329.37"/>
    <s v="New"/>
    <x v="24"/>
    <x v="2"/>
    <x v="1"/>
    <x v="11"/>
    <n v="337.64999999999986"/>
    <x v="1"/>
    <x v="5"/>
    <n v="23480.049599999998"/>
    <n v="-11324.649600000004"/>
    <x v="524"/>
  </r>
  <r>
    <n v="1010"/>
    <x v="57"/>
    <x v="1"/>
    <x v="3"/>
    <n v="1678.97"/>
    <x v="20"/>
    <x v="0"/>
    <n v="2265.38"/>
    <n v="2429.9299999999998"/>
    <s v="Returning"/>
    <x v="18"/>
    <x v="1"/>
    <x v="0"/>
    <x v="16"/>
    <n v="164.54999999999973"/>
    <x v="1"/>
    <x v="0"/>
    <n v="6852.4025999999994"/>
    <n v="881.44739999998819"/>
    <x v="525"/>
  </r>
  <r>
    <n v="1069"/>
    <x v="108"/>
    <x v="0"/>
    <x v="1"/>
    <n v="1688.58"/>
    <x v="7"/>
    <x v="1"/>
    <n v="3663.51"/>
    <n v="4007.98"/>
    <s v="New"/>
    <x v="9"/>
    <x v="0"/>
    <x v="0"/>
    <x v="1"/>
    <n v="344.4699999999998"/>
    <x v="5"/>
    <x v="7"/>
    <n v="23967.720399999998"/>
    <n v="-8122.1004000000066"/>
    <x v="526"/>
  </r>
  <r>
    <n v="1100"/>
    <x v="199"/>
    <x v="2"/>
    <x v="0"/>
    <n v="797.87"/>
    <x v="12"/>
    <x v="3"/>
    <n v="1820.89"/>
    <n v="2257.92"/>
    <s v="New"/>
    <x v="7"/>
    <x v="0"/>
    <x v="1"/>
    <x v="19"/>
    <n v="437.03"/>
    <x v="2"/>
    <x v="2"/>
    <n v="5148.0576000000001"/>
    <n v="3155.5123999999996"/>
    <x v="527"/>
  </r>
  <r>
    <n v="1034"/>
    <x v="271"/>
    <x v="4"/>
    <x v="0"/>
    <n v="1937.9"/>
    <x v="4"/>
    <x v="0"/>
    <n v="366.31"/>
    <n v="492.68"/>
    <s v="New"/>
    <x v="7"/>
    <x v="2"/>
    <x v="1"/>
    <x v="15"/>
    <n v="126.37"/>
    <x v="4"/>
    <x v="5"/>
    <n v="768.58079999999995"/>
    <n v="874.22919999999999"/>
    <x v="528"/>
  </r>
  <r>
    <n v="1052"/>
    <x v="272"/>
    <x v="3"/>
    <x v="2"/>
    <n v="6675.77"/>
    <x v="31"/>
    <x v="3"/>
    <n v="417.96"/>
    <n v="907.63"/>
    <s v="New"/>
    <x v="14"/>
    <x v="0"/>
    <x v="1"/>
    <x v="6"/>
    <n v="489.67"/>
    <x v="3"/>
    <x v="11"/>
    <n v="1524.8183999999999"/>
    <n v="19041.321599999999"/>
    <x v="529"/>
  </r>
  <r>
    <n v="1095"/>
    <x v="9"/>
    <x v="1"/>
    <x v="0"/>
    <n v="8828.74"/>
    <x v="9"/>
    <x v="2"/>
    <n v="621.04999999999995"/>
    <n v="820.37"/>
    <s v="Returning"/>
    <x v="19"/>
    <x v="1"/>
    <x v="0"/>
    <x v="11"/>
    <n v="199.32000000000005"/>
    <x v="4"/>
    <x v="7"/>
    <n v="4134.6647999999996"/>
    <n v="51.055200000001605"/>
    <x v="530"/>
  </r>
  <r>
    <n v="1010"/>
    <x v="126"/>
    <x v="3"/>
    <x v="2"/>
    <n v="8159.84"/>
    <x v="35"/>
    <x v="2"/>
    <n v="4354.92"/>
    <n v="4495.88"/>
    <s v="Returning"/>
    <x v="30"/>
    <x v="1"/>
    <x v="0"/>
    <x v="6"/>
    <n v="140.96000000000004"/>
    <x v="4"/>
    <x v="4"/>
    <n v="1663.4756"/>
    <n v="3552.0444000000016"/>
    <x v="531"/>
  </r>
  <r>
    <n v="1019"/>
    <x v="259"/>
    <x v="0"/>
    <x v="1"/>
    <n v="6882.83"/>
    <x v="30"/>
    <x v="3"/>
    <n v="2387.52"/>
    <n v="2604.06"/>
    <s v="Returning"/>
    <x v="28"/>
    <x v="0"/>
    <x v="0"/>
    <x v="1"/>
    <n v="216.53999999999996"/>
    <x v="1"/>
    <x v="2"/>
    <n v="11249.539199999999"/>
    <n v="-5402.9592000000002"/>
    <x v="532"/>
  </r>
  <r>
    <n v="1058"/>
    <x v="93"/>
    <x v="3"/>
    <x v="1"/>
    <n v="1193.28"/>
    <x v="6"/>
    <x v="3"/>
    <n v="3578.77"/>
    <n v="3635.02"/>
    <s v="New"/>
    <x v="2"/>
    <x v="1"/>
    <x v="1"/>
    <x v="8"/>
    <n v="56.25"/>
    <x v="6"/>
    <x v="2"/>
    <n v="21083.116000000002"/>
    <n v="-19451.866000000002"/>
    <x v="533"/>
  </r>
  <r>
    <n v="1096"/>
    <x v="38"/>
    <x v="0"/>
    <x v="3"/>
    <n v="2962.96"/>
    <x v="46"/>
    <x v="0"/>
    <n v="1994.9"/>
    <n v="2066.5"/>
    <s v="Returning"/>
    <x v="18"/>
    <x v="1"/>
    <x v="0"/>
    <x v="12"/>
    <n v="71.599999999999909"/>
    <x v="0"/>
    <x v="9"/>
    <n v="2479.7999999999997"/>
    <n v="-1047.8000000000015"/>
    <x v="534"/>
  </r>
  <r>
    <n v="1001"/>
    <x v="167"/>
    <x v="3"/>
    <x v="3"/>
    <n v="3167.09"/>
    <x v="44"/>
    <x v="3"/>
    <n v="1330.62"/>
    <n v="1543.69"/>
    <s v="New"/>
    <x v="29"/>
    <x v="2"/>
    <x v="0"/>
    <x v="14"/>
    <n v="213.07000000000016"/>
    <x v="1"/>
    <x v="1"/>
    <n v="10419.907500000001"/>
    <n v="-5093.1574999999975"/>
    <x v="535"/>
  </r>
  <r>
    <n v="1069"/>
    <x v="212"/>
    <x v="4"/>
    <x v="3"/>
    <n v="2574.5700000000002"/>
    <x v="32"/>
    <x v="1"/>
    <n v="1768.6"/>
    <n v="2152.1999999999998"/>
    <s v="New"/>
    <x v="26"/>
    <x v="1"/>
    <x v="1"/>
    <x v="18"/>
    <n v="383.59999999999991"/>
    <x v="2"/>
    <x v="5"/>
    <n v="3228.2999999999997"/>
    <n v="-926.70000000000027"/>
    <x v="536"/>
  </r>
  <r>
    <n v="1004"/>
    <x v="28"/>
    <x v="4"/>
    <x v="0"/>
    <n v="5198.5600000000004"/>
    <x v="43"/>
    <x v="1"/>
    <n v="3981.2"/>
    <n v="4432.3500000000004"/>
    <s v="New"/>
    <x v="6"/>
    <x v="0"/>
    <x v="0"/>
    <x v="15"/>
    <n v="451.15000000000055"/>
    <x v="6"/>
    <x v="10"/>
    <n v="22339.044000000002"/>
    <n v="-6097.643999999982"/>
    <x v="537"/>
  </r>
  <r>
    <n v="1016"/>
    <x v="273"/>
    <x v="4"/>
    <x v="1"/>
    <n v="5401.98"/>
    <x v="39"/>
    <x v="3"/>
    <n v="3144.82"/>
    <n v="3480.58"/>
    <s v="Returning"/>
    <x v="7"/>
    <x v="0"/>
    <x v="1"/>
    <x v="17"/>
    <n v="335.75999999999976"/>
    <x v="5"/>
    <x v="6"/>
    <n v="835.33920000000001"/>
    <n v="-163.81920000000048"/>
    <x v="538"/>
  </r>
  <r>
    <n v="1024"/>
    <x v="90"/>
    <x v="4"/>
    <x v="2"/>
    <n v="3633.17"/>
    <x v="33"/>
    <x v="1"/>
    <n v="4691.32"/>
    <n v="4752.88"/>
    <s v="Returning"/>
    <x v="17"/>
    <x v="1"/>
    <x v="1"/>
    <x v="9"/>
    <n v="61.5600000000004"/>
    <x v="0"/>
    <x v="8"/>
    <n v="7319.4352000000008"/>
    <n v="-5965.115199999992"/>
    <x v="539"/>
  </r>
  <r>
    <n v="1080"/>
    <x v="12"/>
    <x v="4"/>
    <x v="3"/>
    <n v="3602.51"/>
    <x v="5"/>
    <x v="3"/>
    <n v="3414.54"/>
    <n v="3753.83"/>
    <s v="New"/>
    <x v="20"/>
    <x v="0"/>
    <x v="1"/>
    <x v="18"/>
    <n v="339.28999999999996"/>
    <x v="2"/>
    <x v="8"/>
    <n v="26426.963199999998"/>
    <n v="-15569.683199999999"/>
    <x v="540"/>
  </r>
  <r>
    <n v="1002"/>
    <x v="186"/>
    <x v="4"/>
    <x v="2"/>
    <n v="8302.7000000000007"/>
    <x v="25"/>
    <x v="0"/>
    <n v="2872.4"/>
    <n v="3193.76"/>
    <s v="Returning"/>
    <x v="14"/>
    <x v="2"/>
    <x v="0"/>
    <x v="9"/>
    <n v="321.36000000000013"/>
    <x v="1"/>
    <x v="3"/>
    <n v="2044.0064000000002"/>
    <n v="3097.7536000000018"/>
    <x v="541"/>
  </r>
  <r>
    <n v="1092"/>
    <x v="218"/>
    <x v="0"/>
    <x v="2"/>
    <n v="7914"/>
    <x v="0"/>
    <x v="1"/>
    <n v="3070.47"/>
    <n v="3475.29"/>
    <s v="Returning"/>
    <x v="2"/>
    <x v="1"/>
    <x v="0"/>
    <x v="3"/>
    <n v="404.82000000000016"/>
    <x v="1"/>
    <x v="4"/>
    <n v="12511.044000000002"/>
    <n v="-5224.2839999999987"/>
    <x v="542"/>
  </r>
  <r>
    <n v="1032"/>
    <x v="34"/>
    <x v="1"/>
    <x v="3"/>
    <n v="3147.18"/>
    <x v="47"/>
    <x v="1"/>
    <n v="4714.74"/>
    <n v="5129.1099999999997"/>
    <s v="New"/>
    <x v="26"/>
    <x v="1"/>
    <x v="0"/>
    <x v="16"/>
    <n v="414.36999999999989"/>
    <x v="0"/>
    <x v="3"/>
    <n v="6411.3874999999998"/>
    <n v="-4339.5375000000004"/>
    <x v="543"/>
  </r>
  <r>
    <n v="1091"/>
    <x v="274"/>
    <x v="3"/>
    <x v="1"/>
    <n v="9146.51"/>
    <x v="43"/>
    <x v="3"/>
    <n v="3951.59"/>
    <n v="4387.01"/>
    <s v="New"/>
    <x v="17"/>
    <x v="1"/>
    <x v="1"/>
    <x v="8"/>
    <n v="435.42000000000007"/>
    <x v="1"/>
    <x v="1"/>
    <n v="11055.265200000002"/>
    <n v="4619.854800000001"/>
    <x v="544"/>
  </r>
  <r>
    <n v="1084"/>
    <x v="80"/>
    <x v="4"/>
    <x v="3"/>
    <n v="9532.8700000000008"/>
    <x v="2"/>
    <x v="1"/>
    <n v="169"/>
    <n v="381.92"/>
    <s v="Returning"/>
    <x v="16"/>
    <x v="0"/>
    <x v="1"/>
    <x v="18"/>
    <n v="212.92000000000002"/>
    <x v="2"/>
    <x v="2"/>
    <n v="2978.9760000000001"/>
    <n v="3408.6240000000003"/>
    <x v="545"/>
  </r>
  <r>
    <n v="1024"/>
    <x v="107"/>
    <x v="0"/>
    <x v="2"/>
    <n v="3334.75"/>
    <x v="27"/>
    <x v="2"/>
    <n v="2693.99"/>
    <n v="3045.94"/>
    <s v="New"/>
    <x v="30"/>
    <x v="0"/>
    <x v="1"/>
    <x v="3"/>
    <n v="351.95000000000027"/>
    <x v="2"/>
    <x v="5"/>
    <n v="1370.673"/>
    <n v="14467.077000000012"/>
    <x v="546"/>
  </r>
  <r>
    <n v="1012"/>
    <x v="130"/>
    <x v="0"/>
    <x v="3"/>
    <n v="3608.81"/>
    <x v="12"/>
    <x v="0"/>
    <n v="3457.28"/>
    <n v="3598.72"/>
    <s v="New"/>
    <x v="29"/>
    <x v="1"/>
    <x v="0"/>
    <x v="12"/>
    <n v="141.4399999999996"/>
    <x v="1"/>
    <x v="6"/>
    <n v="18461.4336"/>
    <n v="-15774.073600000007"/>
    <x v="547"/>
  </r>
  <r>
    <n v="1050"/>
    <x v="26"/>
    <x v="0"/>
    <x v="2"/>
    <n v="5105.78"/>
    <x v="18"/>
    <x v="0"/>
    <n v="3756.06"/>
    <n v="4255.7299999999996"/>
    <s v="Returning"/>
    <x v="14"/>
    <x v="0"/>
    <x v="0"/>
    <x v="3"/>
    <n v="499.66999999999962"/>
    <x v="1"/>
    <x v="6"/>
    <n v="3915.2716"/>
    <n v="7577.1383999999907"/>
    <x v="548"/>
  </r>
  <r>
    <n v="1035"/>
    <x v="264"/>
    <x v="1"/>
    <x v="2"/>
    <n v="9417.1"/>
    <x v="24"/>
    <x v="1"/>
    <n v="1105.05"/>
    <n v="1200.96"/>
    <s v="Returning"/>
    <x v="27"/>
    <x v="0"/>
    <x v="0"/>
    <x v="2"/>
    <n v="95.910000000000082"/>
    <x v="3"/>
    <x v="1"/>
    <n v="7758.2016000000003"/>
    <n v="-4497.261599999998"/>
    <x v="549"/>
  </r>
  <r>
    <n v="1033"/>
    <x v="217"/>
    <x v="3"/>
    <x v="3"/>
    <n v="8775.56"/>
    <x v="4"/>
    <x v="1"/>
    <n v="4342.53"/>
    <n v="4357.49"/>
    <s v="New"/>
    <x v="4"/>
    <x v="1"/>
    <x v="0"/>
    <x v="14"/>
    <n v="14.960000000000036"/>
    <x v="0"/>
    <x v="11"/>
    <n v="4531.7896000000001"/>
    <n v="-4337.3095999999996"/>
    <x v="550"/>
  </r>
  <r>
    <n v="1033"/>
    <x v="275"/>
    <x v="1"/>
    <x v="0"/>
    <n v="1115.42"/>
    <x v="8"/>
    <x v="2"/>
    <n v="4781.42"/>
    <n v="4864.34"/>
    <s v="Returning"/>
    <x v="26"/>
    <x v="1"/>
    <x v="0"/>
    <x v="11"/>
    <n v="82.920000000000073"/>
    <x v="2"/>
    <x v="7"/>
    <n v="52291.654999999999"/>
    <n v="-48726.094999999994"/>
    <x v="551"/>
  </r>
  <r>
    <n v="1061"/>
    <x v="238"/>
    <x v="2"/>
    <x v="3"/>
    <n v="3988.03"/>
    <x v="6"/>
    <x v="2"/>
    <n v="1221.74"/>
    <n v="1611.92"/>
    <s v="New"/>
    <x v="25"/>
    <x v="0"/>
    <x v="1"/>
    <x v="4"/>
    <n v="390.18000000000006"/>
    <x v="2"/>
    <x v="1"/>
    <n v="7011.8519999999999"/>
    <n v="4303.3680000000013"/>
    <x v="552"/>
  </r>
  <r>
    <n v="1051"/>
    <x v="198"/>
    <x v="0"/>
    <x v="0"/>
    <n v="5578.37"/>
    <x v="43"/>
    <x v="1"/>
    <n v="4418.95"/>
    <n v="4647.87"/>
    <s v="New"/>
    <x v="14"/>
    <x v="1"/>
    <x v="0"/>
    <x v="0"/>
    <n v="228.92000000000007"/>
    <x v="1"/>
    <x v="10"/>
    <n v="6692.9328000000005"/>
    <n v="1548.1872000000021"/>
    <x v="553"/>
  </r>
  <r>
    <n v="1043"/>
    <x v="62"/>
    <x v="2"/>
    <x v="2"/>
    <n v="5081.01"/>
    <x v="33"/>
    <x v="1"/>
    <n v="530.04"/>
    <n v="759.32"/>
    <s v="Returning"/>
    <x v="22"/>
    <x v="1"/>
    <x v="1"/>
    <x v="10"/>
    <n v="229.28000000000009"/>
    <x v="0"/>
    <x v="7"/>
    <n v="2839.8568000000005"/>
    <n v="2204.3032000000012"/>
    <x v="554"/>
  </r>
  <r>
    <n v="1012"/>
    <x v="151"/>
    <x v="4"/>
    <x v="2"/>
    <n v="2019.24"/>
    <x v="20"/>
    <x v="2"/>
    <n v="325.75"/>
    <n v="803.71"/>
    <s v="New"/>
    <x v="7"/>
    <x v="1"/>
    <x v="1"/>
    <x v="9"/>
    <n v="477.96000000000004"/>
    <x v="3"/>
    <x v="6"/>
    <n v="4532.9243999999999"/>
    <n v="17931.195600000003"/>
    <x v="555"/>
  </r>
  <r>
    <n v="1067"/>
    <x v="276"/>
    <x v="4"/>
    <x v="0"/>
    <n v="8602.2900000000009"/>
    <x v="43"/>
    <x v="3"/>
    <n v="689.66"/>
    <n v="1150.28"/>
    <s v="New"/>
    <x v="2"/>
    <x v="1"/>
    <x v="0"/>
    <x v="15"/>
    <n v="460.62"/>
    <x v="5"/>
    <x v="11"/>
    <n v="8282.0160000000014"/>
    <n v="8300.3039999999983"/>
    <x v="556"/>
  </r>
  <r>
    <n v="1065"/>
    <x v="174"/>
    <x v="1"/>
    <x v="2"/>
    <n v="6801.71"/>
    <x v="14"/>
    <x v="2"/>
    <n v="335.82"/>
    <n v="498.31"/>
    <s v="New"/>
    <x v="16"/>
    <x v="0"/>
    <x v="1"/>
    <x v="2"/>
    <n v="162.49"/>
    <x v="2"/>
    <x v="9"/>
    <n v="1166.0454"/>
    <n v="296.36460000000011"/>
    <x v="557"/>
  </r>
  <r>
    <n v="1033"/>
    <x v="118"/>
    <x v="3"/>
    <x v="0"/>
    <n v="8395.2900000000009"/>
    <x v="3"/>
    <x v="3"/>
    <n v="4232.8100000000004"/>
    <n v="4345.25"/>
    <s v="Returning"/>
    <x v="7"/>
    <x v="1"/>
    <x v="0"/>
    <x v="7"/>
    <n v="112.4399999999996"/>
    <x v="6"/>
    <x v="0"/>
    <n v="20335.77"/>
    <n v="-15950.610000000015"/>
    <x v="558"/>
  </r>
  <r>
    <n v="1040"/>
    <x v="120"/>
    <x v="2"/>
    <x v="0"/>
    <n v="8601.77"/>
    <x v="12"/>
    <x v="0"/>
    <n v="342.3"/>
    <n v="768.06"/>
    <s v="Returning"/>
    <x v="0"/>
    <x v="2"/>
    <x v="0"/>
    <x v="19"/>
    <n v="425.75999999999993"/>
    <x v="5"/>
    <x v="5"/>
    <n v="1313.3825999999999"/>
    <n v="6776.0573999999988"/>
    <x v="559"/>
  </r>
  <r>
    <n v="1074"/>
    <x v="21"/>
    <x v="3"/>
    <x v="2"/>
    <n v="7508.72"/>
    <x v="34"/>
    <x v="0"/>
    <n v="1394.74"/>
    <n v="1848.69"/>
    <s v="Returning"/>
    <x v="11"/>
    <x v="1"/>
    <x v="1"/>
    <x v="6"/>
    <n v="453.95000000000005"/>
    <x v="6"/>
    <x v="5"/>
    <n v="0"/>
    <n v="17250.100000000002"/>
    <x v="560"/>
  </r>
  <r>
    <n v="1043"/>
    <x v="89"/>
    <x v="1"/>
    <x v="1"/>
    <n v="4448.18"/>
    <x v="32"/>
    <x v="2"/>
    <n v="563.59"/>
    <n v="838.97"/>
    <s v="New"/>
    <x v="22"/>
    <x v="2"/>
    <x v="0"/>
    <x v="13"/>
    <n v="275.38"/>
    <x v="0"/>
    <x v="9"/>
    <n v="855.74940000000004"/>
    <n v="796.53059999999994"/>
    <x v="561"/>
  </r>
  <r>
    <n v="1044"/>
    <x v="150"/>
    <x v="4"/>
    <x v="0"/>
    <n v="6144.41"/>
    <x v="20"/>
    <x v="3"/>
    <n v="1512.34"/>
    <n v="1830.76"/>
    <s v="New"/>
    <x v="7"/>
    <x v="1"/>
    <x v="0"/>
    <x v="15"/>
    <n v="318.42000000000007"/>
    <x v="2"/>
    <x v="11"/>
    <n v="10325.4864"/>
    <n v="4640.2536000000036"/>
    <x v="562"/>
  </r>
  <r>
    <n v="1029"/>
    <x v="67"/>
    <x v="3"/>
    <x v="3"/>
    <n v="1687.62"/>
    <x v="13"/>
    <x v="2"/>
    <n v="498.27"/>
    <n v="634.16"/>
    <s v="Returning"/>
    <x v="1"/>
    <x v="2"/>
    <x v="1"/>
    <x v="14"/>
    <n v="135.88999999999999"/>
    <x v="2"/>
    <x v="6"/>
    <n v="1046.364"/>
    <n v="991.98599999999988"/>
    <x v="563"/>
  </r>
  <r>
    <n v="1013"/>
    <x v="271"/>
    <x v="3"/>
    <x v="3"/>
    <n v="6769.09"/>
    <x v="46"/>
    <x v="2"/>
    <n v="3356.62"/>
    <n v="3759.01"/>
    <s v="Returning"/>
    <x v="8"/>
    <x v="2"/>
    <x v="1"/>
    <x v="14"/>
    <n v="402.39000000000033"/>
    <x v="4"/>
    <x v="5"/>
    <n v="3759.0100000000007"/>
    <n v="4288.7900000000063"/>
    <x v="564"/>
  </r>
  <r>
    <n v="1012"/>
    <x v="264"/>
    <x v="4"/>
    <x v="2"/>
    <n v="1874.61"/>
    <x v="14"/>
    <x v="3"/>
    <n v="709.97"/>
    <n v="1029.71"/>
    <s v="Returning"/>
    <x v="9"/>
    <x v="1"/>
    <x v="1"/>
    <x v="9"/>
    <n v="319.74"/>
    <x v="3"/>
    <x v="1"/>
    <n v="1204.7607"/>
    <n v="1672.8992999999998"/>
    <x v="565"/>
  </r>
  <r>
    <n v="1095"/>
    <x v="27"/>
    <x v="2"/>
    <x v="1"/>
    <n v="6970.1"/>
    <x v="5"/>
    <x v="2"/>
    <n v="4266.6400000000003"/>
    <n v="4523.3599999999997"/>
    <s v="New"/>
    <x v="23"/>
    <x v="1"/>
    <x v="1"/>
    <x v="5"/>
    <n v="256.71999999999935"/>
    <x v="3"/>
    <x v="8"/>
    <n v="43424.255999999994"/>
    <n v="-35209.216000000015"/>
    <x v="566"/>
  </r>
  <r>
    <n v="1046"/>
    <x v="257"/>
    <x v="4"/>
    <x v="2"/>
    <n v="2373.02"/>
    <x v="41"/>
    <x v="0"/>
    <n v="4095.1"/>
    <n v="4134.55"/>
    <s v="Returning"/>
    <x v="0"/>
    <x v="1"/>
    <x v="1"/>
    <x v="9"/>
    <n v="39.450000000000273"/>
    <x v="3"/>
    <x v="3"/>
    <n v="1488.4380000000001"/>
    <n v="-1330.637999999999"/>
    <x v="567"/>
  </r>
  <r>
    <n v="1002"/>
    <x v="277"/>
    <x v="3"/>
    <x v="1"/>
    <n v="1263.76"/>
    <x v="0"/>
    <x v="1"/>
    <n v="117.63"/>
    <n v="576.44000000000005"/>
    <s v="New"/>
    <x v="13"/>
    <x v="2"/>
    <x v="1"/>
    <x v="8"/>
    <n v="458.81000000000006"/>
    <x v="4"/>
    <x v="6"/>
    <n v="1867.6656000000003"/>
    <n v="6390.9144000000015"/>
    <x v="568"/>
  </r>
  <r>
    <n v="1035"/>
    <x v="0"/>
    <x v="2"/>
    <x v="0"/>
    <n v="1736.32"/>
    <x v="47"/>
    <x v="1"/>
    <n v="4483.8500000000004"/>
    <n v="4795.42"/>
    <s v="Returning"/>
    <x v="10"/>
    <x v="0"/>
    <x v="0"/>
    <x v="19"/>
    <n v="311.56999999999971"/>
    <x v="0"/>
    <x v="0"/>
    <n v="5514.7330000000002"/>
    <n v="-3956.8830000000016"/>
    <x v="569"/>
  </r>
  <r>
    <n v="1087"/>
    <x v="175"/>
    <x v="2"/>
    <x v="0"/>
    <n v="119.72"/>
    <x v="46"/>
    <x v="2"/>
    <n v="193.27"/>
    <n v="297.69"/>
    <s v="New"/>
    <x v="20"/>
    <x v="0"/>
    <x v="0"/>
    <x v="19"/>
    <n v="104.41999999999999"/>
    <x v="0"/>
    <x v="2"/>
    <n v="1309.836"/>
    <n v="778.56399999999962"/>
    <x v="570"/>
  </r>
  <r>
    <n v="1081"/>
    <x v="29"/>
    <x v="4"/>
    <x v="0"/>
    <n v="7215.52"/>
    <x v="18"/>
    <x v="3"/>
    <n v="1236.25"/>
    <n v="1543.38"/>
    <s v="New"/>
    <x v="15"/>
    <x v="1"/>
    <x v="0"/>
    <x v="15"/>
    <n v="307.13000000000011"/>
    <x v="4"/>
    <x v="2"/>
    <n v="3549.7740000000008"/>
    <n v="3514.2160000000017"/>
    <x v="571"/>
  </r>
  <r>
    <n v="1090"/>
    <x v="278"/>
    <x v="3"/>
    <x v="0"/>
    <n v="7350.77"/>
    <x v="23"/>
    <x v="3"/>
    <n v="210.33"/>
    <n v="552.29"/>
    <s v="Returning"/>
    <x v="13"/>
    <x v="0"/>
    <x v="1"/>
    <x v="7"/>
    <n v="341.95999999999992"/>
    <x v="3"/>
    <x v="2"/>
    <n v="1093.5341999999998"/>
    <n v="2668.0257999999994"/>
    <x v="572"/>
  </r>
  <r>
    <n v="1008"/>
    <x v="149"/>
    <x v="1"/>
    <x v="3"/>
    <n v="5197.84"/>
    <x v="35"/>
    <x v="0"/>
    <n v="1712.43"/>
    <n v="1980.06"/>
    <s v="New"/>
    <x v="16"/>
    <x v="0"/>
    <x v="0"/>
    <x v="16"/>
    <n v="267.62999999999988"/>
    <x v="5"/>
    <x v="10"/>
    <n v="19048.177200000002"/>
    <n v="-9145.8672000000061"/>
    <x v="573"/>
  </r>
  <r>
    <n v="1093"/>
    <x v="279"/>
    <x v="3"/>
    <x v="3"/>
    <n v="1697.49"/>
    <x v="33"/>
    <x v="3"/>
    <n v="2593.64"/>
    <n v="2955.51"/>
    <s v="Returning"/>
    <x v="11"/>
    <x v="1"/>
    <x v="1"/>
    <x v="14"/>
    <n v="361.87000000000035"/>
    <x v="5"/>
    <x v="7"/>
    <n v="0"/>
    <n v="7961.1400000000076"/>
    <x v="574"/>
  </r>
  <r>
    <n v="1026"/>
    <x v="209"/>
    <x v="0"/>
    <x v="2"/>
    <n v="927.19"/>
    <x v="41"/>
    <x v="3"/>
    <n v="3993.39"/>
    <n v="4288.3"/>
    <s v="New"/>
    <x v="9"/>
    <x v="2"/>
    <x v="0"/>
    <x v="3"/>
    <n v="294.91000000000031"/>
    <x v="1"/>
    <x v="1"/>
    <n v="2229.9160000000002"/>
    <n v="-1050.2759999999989"/>
    <x v="575"/>
  </r>
  <r>
    <n v="1074"/>
    <x v="257"/>
    <x v="1"/>
    <x v="1"/>
    <n v="289.38"/>
    <x v="6"/>
    <x v="0"/>
    <n v="1723.01"/>
    <n v="2197.42"/>
    <s v="New"/>
    <x v="17"/>
    <x v="1"/>
    <x v="1"/>
    <x v="13"/>
    <n v="474.41000000000008"/>
    <x v="3"/>
    <x v="3"/>
    <n v="4460.7626"/>
    <n v="9297.127400000003"/>
    <x v="576"/>
  </r>
  <r>
    <n v="1090"/>
    <x v="118"/>
    <x v="2"/>
    <x v="0"/>
    <n v="1740.91"/>
    <x v="16"/>
    <x v="2"/>
    <n v="3542.18"/>
    <n v="3578.49"/>
    <s v="Returning"/>
    <x v="7"/>
    <x v="0"/>
    <x v="0"/>
    <x v="19"/>
    <n v="36.309999999999945"/>
    <x v="6"/>
    <x v="0"/>
    <n v="18894.427199999998"/>
    <n v="-17296.787199999999"/>
    <x v="577"/>
  </r>
  <r>
    <n v="1034"/>
    <x v="146"/>
    <x v="1"/>
    <x v="0"/>
    <n v="8919.4699999999993"/>
    <x v="24"/>
    <x v="1"/>
    <n v="978.15"/>
    <n v="1040.21"/>
    <s v="New"/>
    <x v="7"/>
    <x v="2"/>
    <x v="1"/>
    <x v="11"/>
    <n v="62.060000000000059"/>
    <x v="5"/>
    <x v="7"/>
    <n v="4244.0567999999994"/>
    <n v="-2134.0167999999976"/>
    <x v="578"/>
  </r>
  <r>
    <n v="1007"/>
    <x v="157"/>
    <x v="2"/>
    <x v="1"/>
    <n v="2491.21"/>
    <x v="4"/>
    <x v="0"/>
    <n v="3765.46"/>
    <n v="3860.56"/>
    <s v="Returning"/>
    <x v="20"/>
    <x v="0"/>
    <x v="1"/>
    <x v="5"/>
    <n v="95.099999999999909"/>
    <x v="5"/>
    <x v="5"/>
    <n v="11041.2016"/>
    <n v="-9804.9016000000011"/>
    <x v="579"/>
  </r>
  <r>
    <n v="1068"/>
    <x v="24"/>
    <x v="2"/>
    <x v="1"/>
    <n v="3607.29"/>
    <x v="31"/>
    <x v="2"/>
    <n v="1218.18"/>
    <n v="1566.36"/>
    <s v="Returning"/>
    <x v="21"/>
    <x v="2"/>
    <x v="1"/>
    <x v="5"/>
    <n v="348.17999999999984"/>
    <x v="3"/>
    <x v="8"/>
    <n v="1973.6135999999997"/>
    <n v="12649.946399999993"/>
    <x v="580"/>
  </r>
  <r>
    <n v="1058"/>
    <x v="280"/>
    <x v="1"/>
    <x v="2"/>
    <n v="1142.92"/>
    <x v="14"/>
    <x v="0"/>
    <n v="760.55"/>
    <n v="1086.8900000000001"/>
    <s v="Returning"/>
    <x v="25"/>
    <x v="0"/>
    <x v="1"/>
    <x v="2"/>
    <n v="326.34000000000015"/>
    <x v="2"/>
    <x v="2"/>
    <n v="1467.3015"/>
    <n v="1469.7585000000013"/>
    <x v="581"/>
  </r>
  <r>
    <n v="1075"/>
    <x v="3"/>
    <x v="2"/>
    <x v="1"/>
    <n v="2301.38"/>
    <x v="31"/>
    <x v="2"/>
    <n v="967.77"/>
    <n v="1414.88"/>
    <s v="New"/>
    <x v="22"/>
    <x v="1"/>
    <x v="0"/>
    <x v="5"/>
    <n v="447.11000000000013"/>
    <x v="1"/>
    <x v="3"/>
    <n v="10102.243200000003"/>
    <n v="8676.3768000000036"/>
    <x v="582"/>
  </r>
  <r>
    <n v="1029"/>
    <x v="281"/>
    <x v="2"/>
    <x v="0"/>
    <n v="5240.32"/>
    <x v="17"/>
    <x v="0"/>
    <n v="951.21"/>
    <n v="1320.32"/>
    <s v="New"/>
    <x v="25"/>
    <x v="0"/>
    <x v="0"/>
    <x v="19"/>
    <n v="369.1099999999999"/>
    <x v="3"/>
    <x v="11"/>
    <n v="6139.4879999999994"/>
    <n v="5302.9219999999968"/>
    <x v="583"/>
  </r>
  <r>
    <n v="1036"/>
    <x v="282"/>
    <x v="0"/>
    <x v="0"/>
    <n v="6116.75"/>
    <x v="48"/>
    <x v="2"/>
    <n v="2588.67"/>
    <n v="2847.76"/>
    <s v="New"/>
    <x v="20"/>
    <x v="0"/>
    <x v="1"/>
    <x v="0"/>
    <n v="259.09000000000015"/>
    <x v="0"/>
    <x v="2"/>
    <n v="4385.5504000000001"/>
    <n v="-2571.9203999999991"/>
    <x v="584"/>
  </r>
  <r>
    <n v="1089"/>
    <x v="3"/>
    <x v="3"/>
    <x v="0"/>
    <n v="2528.9899999999998"/>
    <x v="41"/>
    <x v="0"/>
    <n v="4231.75"/>
    <n v="4727.75"/>
    <s v="Returning"/>
    <x v="7"/>
    <x v="2"/>
    <x v="1"/>
    <x v="7"/>
    <n v="496"/>
    <x v="1"/>
    <x v="3"/>
    <n v="2269.3199999999997"/>
    <n v="-285.31999999999971"/>
    <x v="585"/>
  </r>
  <r>
    <n v="1021"/>
    <x v="208"/>
    <x v="3"/>
    <x v="0"/>
    <n v="671.55"/>
    <x v="12"/>
    <x v="2"/>
    <n v="444.05"/>
    <n v="584.44000000000005"/>
    <s v="Returning"/>
    <x v="24"/>
    <x v="0"/>
    <x v="1"/>
    <x v="7"/>
    <n v="140.39000000000004"/>
    <x v="5"/>
    <x v="3"/>
    <n v="3109.2208000000005"/>
    <n v="-441.81079999999974"/>
    <x v="586"/>
  </r>
  <r>
    <n v="1036"/>
    <x v="199"/>
    <x v="0"/>
    <x v="0"/>
    <n v="3971.23"/>
    <x v="31"/>
    <x v="0"/>
    <n v="3549.43"/>
    <n v="3967.69"/>
    <s v="New"/>
    <x v="6"/>
    <x v="1"/>
    <x v="0"/>
    <x v="0"/>
    <n v="418.26000000000022"/>
    <x v="2"/>
    <x v="2"/>
    <n v="23330.017200000002"/>
    <n v="-5763.0971999999929"/>
    <x v="587"/>
  </r>
  <r>
    <n v="1010"/>
    <x v="197"/>
    <x v="1"/>
    <x v="2"/>
    <n v="2418.61"/>
    <x v="2"/>
    <x v="1"/>
    <n v="3289.01"/>
    <n v="3508.14"/>
    <s v="New"/>
    <x v="22"/>
    <x v="1"/>
    <x v="1"/>
    <x v="2"/>
    <n v="219.12999999999965"/>
    <x v="4"/>
    <x v="9"/>
    <n v="17891.513999999999"/>
    <n v="-11317.614000000009"/>
    <x v="588"/>
  </r>
  <r>
    <n v="1073"/>
    <x v="283"/>
    <x v="4"/>
    <x v="0"/>
    <n v="2273.58"/>
    <x v="17"/>
    <x v="1"/>
    <n v="4368.97"/>
    <n v="4696.8500000000004"/>
    <s v="Returning"/>
    <x v="26"/>
    <x v="1"/>
    <x v="1"/>
    <x v="15"/>
    <n v="327.88000000000011"/>
    <x v="6"/>
    <x v="9"/>
    <n v="36400.587500000001"/>
    <n v="-26236.307499999999"/>
    <x v="589"/>
  </r>
  <r>
    <n v="1024"/>
    <x v="284"/>
    <x v="4"/>
    <x v="2"/>
    <n v="9602.64"/>
    <x v="22"/>
    <x v="3"/>
    <n v="1258.53"/>
    <n v="1624.89"/>
    <s v="New"/>
    <x v="4"/>
    <x v="2"/>
    <x v="0"/>
    <x v="9"/>
    <n v="366.36000000000013"/>
    <x v="4"/>
    <x v="4"/>
    <n v="4549.692"/>
    <n v="8272.9080000000031"/>
    <x v="590"/>
  </r>
  <r>
    <n v="1064"/>
    <x v="177"/>
    <x v="4"/>
    <x v="0"/>
    <n v="6201.37"/>
    <x v="9"/>
    <x v="2"/>
    <n v="2278.04"/>
    <n v="2598.58"/>
    <s v="Returning"/>
    <x v="3"/>
    <x v="2"/>
    <x v="1"/>
    <x v="15"/>
    <n v="320.53999999999996"/>
    <x v="4"/>
    <x v="6"/>
    <n v="1091.4036000000001"/>
    <n v="5639.9363999999987"/>
    <x v="591"/>
  </r>
  <r>
    <n v="1099"/>
    <x v="285"/>
    <x v="0"/>
    <x v="3"/>
    <n v="5613.1"/>
    <x v="17"/>
    <x v="0"/>
    <n v="4632.8500000000004"/>
    <n v="4711.7"/>
    <s v="New"/>
    <x v="5"/>
    <x v="0"/>
    <x v="1"/>
    <x v="12"/>
    <n v="78.849999999999454"/>
    <x v="3"/>
    <x v="5"/>
    <n v="30673.166999999994"/>
    <n v="-28228.81700000001"/>
    <x v="592"/>
  </r>
  <r>
    <n v="1049"/>
    <x v="60"/>
    <x v="0"/>
    <x v="3"/>
    <n v="4216.17"/>
    <x v="12"/>
    <x v="2"/>
    <n v="3316.97"/>
    <n v="3544.02"/>
    <s v="Returning"/>
    <x v="6"/>
    <x v="0"/>
    <x v="0"/>
    <x v="12"/>
    <n v="227.05000000000018"/>
    <x v="4"/>
    <x v="10"/>
    <n v="9427.0932000000012"/>
    <n v="-5113.1431999999977"/>
    <x v="593"/>
  </r>
  <r>
    <n v="1099"/>
    <x v="189"/>
    <x v="2"/>
    <x v="3"/>
    <n v="4346.55"/>
    <x v="17"/>
    <x v="1"/>
    <n v="1974.4"/>
    <n v="2259.5"/>
    <s v="New"/>
    <x v="29"/>
    <x v="0"/>
    <x v="1"/>
    <x v="4"/>
    <n v="285.09999999999991"/>
    <x v="6"/>
    <x v="6"/>
    <n v="18912.015000000003"/>
    <n v="-10073.915000000006"/>
    <x v="594"/>
  </r>
  <r>
    <n v="1036"/>
    <x v="50"/>
    <x v="4"/>
    <x v="3"/>
    <n v="5454.96"/>
    <x v="5"/>
    <x v="2"/>
    <n v="700.49"/>
    <n v="1126.52"/>
    <s v="New"/>
    <x v="12"/>
    <x v="2"/>
    <x v="1"/>
    <x v="18"/>
    <n v="426.03"/>
    <x v="4"/>
    <x v="8"/>
    <n v="10454.105599999999"/>
    <n v="3178.8544000000002"/>
    <x v="595"/>
  </r>
  <r>
    <n v="1082"/>
    <x v="239"/>
    <x v="1"/>
    <x v="2"/>
    <n v="6994.66"/>
    <x v="39"/>
    <x v="0"/>
    <n v="1349.3"/>
    <n v="1576.69"/>
    <s v="Returning"/>
    <x v="7"/>
    <x v="2"/>
    <x v="0"/>
    <x v="2"/>
    <n v="227.3900000000001"/>
    <x v="0"/>
    <x v="10"/>
    <n v="378.40559999999999"/>
    <n v="76.374400000000207"/>
    <x v="596"/>
  </r>
  <r>
    <n v="1096"/>
    <x v="62"/>
    <x v="1"/>
    <x v="2"/>
    <n v="7051.25"/>
    <x v="15"/>
    <x v="2"/>
    <n v="2927.02"/>
    <n v="3387.21"/>
    <s v="Returning"/>
    <x v="7"/>
    <x v="0"/>
    <x v="1"/>
    <x v="2"/>
    <n v="460.19000000000005"/>
    <x v="0"/>
    <x v="7"/>
    <n v="4064.6519999999996"/>
    <n v="537.24800000000096"/>
    <x v="597"/>
  </r>
  <r>
    <n v="1024"/>
    <x v="115"/>
    <x v="4"/>
    <x v="1"/>
    <n v="1799.77"/>
    <x v="39"/>
    <x v="0"/>
    <n v="3604.93"/>
    <n v="3830.71"/>
    <s v="Returning"/>
    <x v="7"/>
    <x v="2"/>
    <x v="0"/>
    <x v="17"/>
    <n v="225.7800000000002"/>
    <x v="0"/>
    <x v="6"/>
    <n v="919.37040000000002"/>
    <n v="-467.81039999999962"/>
    <x v="598"/>
  </r>
  <r>
    <n v="1023"/>
    <x v="251"/>
    <x v="4"/>
    <x v="0"/>
    <n v="5051.12"/>
    <x v="39"/>
    <x v="1"/>
    <n v="665.89"/>
    <n v="944.79"/>
    <s v="New"/>
    <x v="15"/>
    <x v="2"/>
    <x v="1"/>
    <x v="15"/>
    <n v="278.89999999999998"/>
    <x v="6"/>
    <x v="11"/>
    <n v="188.958"/>
    <n v="368.84199999999998"/>
    <x v="599"/>
  </r>
  <r>
    <n v="1062"/>
    <x v="260"/>
    <x v="4"/>
    <x v="3"/>
    <n v="4178.3900000000003"/>
    <x v="38"/>
    <x v="1"/>
    <n v="3018.01"/>
    <n v="3418.19"/>
    <s v="Returning"/>
    <x v="10"/>
    <x v="1"/>
    <x v="1"/>
    <x v="18"/>
    <n v="400.17999999999984"/>
    <x v="3"/>
    <x v="4"/>
    <n v="18868.408800000001"/>
    <n v="-9264.088800000005"/>
    <x v="600"/>
  </r>
  <r>
    <n v="1096"/>
    <x v="82"/>
    <x v="0"/>
    <x v="2"/>
    <n v="8718.2199999999993"/>
    <x v="1"/>
    <x v="1"/>
    <n v="2774.24"/>
    <n v="3069.94"/>
    <s v="Returning"/>
    <x v="10"/>
    <x v="1"/>
    <x v="1"/>
    <x v="3"/>
    <n v="295.70000000000027"/>
    <x v="6"/>
    <x v="8"/>
    <n v="12003.465400000001"/>
    <n v="-6976.5653999999959"/>
    <x v="601"/>
  </r>
  <r>
    <n v="1037"/>
    <x v="176"/>
    <x v="0"/>
    <x v="0"/>
    <n v="6351.05"/>
    <x v="5"/>
    <x v="3"/>
    <n v="2594.08"/>
    <n v="3074.59"/>
    <s v="New"/>
    <x v="6"/>
    <x v="0"/>
    <x v="1"/>
    <x v="0"/>
    <n v="480.51000000000022"/>
    <x v="5"/>
    <x v="9"/>
    <n v="13774.163200000003"/>
    <n v="1602.1568000000043"/>
    <x v="602"/>
  </r>
  <r>
    <n v="1012"/>
    <x v="56"/>
    <x v="0"/>
    <x v="0"/>
    <n v="5371.79"/>
    <x v="25"/>
    <x v="1"/>
    <n v="3466.11"/>
    <n v="3799.67"/>
    <s v="Returning"/>
    <x v="30"/>
    <x v="0"/>
    <x v="1"/>
    <x v="0"/>
    <n v="333.55999999999995"/>
    <x v="2"/>
    <x v="10"/>
    <n v="607.94720000000007"/>
    <n v="4729.0127999999986"/>
    <x v="603"/>
  </r>
  <r>
    <n v="1055"/>
    <x v="255"/>
    <x v="3"/>
    <x v="2"/>
    <n v="1242.4100000000001"/>
    <x v="25"/>
    <x v="2"/>
    <n v="4195.38"/>
    <n v="4461.51"/>
    <s v="Returning"/>
    <x v="0"/>
    <x v="1"/>
    <x v="0"/>
    <x v="6"/>
    <n v="266.13000000000011"/>
    <x v="1"/>
    <x v="11"/>
    <n v="6424.5744000000004"/>
    <n v="-2166.4943999999987"/>
    <x v="604"/>
  </r>
  <r>
    <n v="1013"/>
    <x v="62"/>
    <x v="1"/>
    <x v="3"/>
    <n v="6095.82"/>
    <x v="7"/>
    <x v="3"/>
    <n v="1648.8"/>
    <n v="1670.36"/>
    <s v="Returning"/>
    <x v="0"/>
    <x v="2"/>
    <x v="1"/>
    <x v="16"/>
    <n v="21.559999999999945"/>
    <x v="0"/>
    <x v="7"/>
    <n v="6915.2903999999999"/>
    <n v="-5923.5304000000024"/>
    <x v="605"/>
  </r>
  <r>
    <n v="1023"/>
    <x v="263"/>
    <x v="1"/>
    <x v="1"/>
    <n v="1260.32"/>
    <x v="3"/>
    <x v="1"/>
    <n v="4450.6099999999997"/>
    <n v="4663.34"/>
    <s v="New"/>
    <x v="19"/>
    <x v="0"/>
    <x v="1"/>
    <x v="13"/>
    <n v="212.73000000000047"/>
    <x v="1"/>
    <x v="4"/>
    <n v="43648.862399999998"/>
    <n v="-35352.392399999982"/>
    <x v="606"/>
  </r>
  <r>
    <n v="1089"/>
    <x v="18"/>
    <x v="2"/>
    <x v="0"/>
    <n v="3438.35"/>
    <x v="17"/>
    <x v="2"/>
    <n v="845.14"/>
    <n v="1001.77"/>
    <s v="New"/>
    <x v="21"/>
    <x v="0"/>
    <x v="0"/>
    <x v="19"/>
    <n v="156.63"/>
    <x v="4"/>
    <x v="11"/>
    <n v="931.64609999999993"/>
    <n v="3923.8838999999998"/>
    <x v="607"/>
  </r>
  <r>
    <n v="1099"/>
    <x v="105"/>
    <x v="0"/>
    <x v="1"/>
    <n v="1514.14"/>
    <x v="8"/>
    <x v="2"/>
    <n v="906.47"/>
    <n v="1283.04"/>
    <s v="New"/>
    <x v="19"/>
    <x v="0"/>
    <x v="0"/>
    <x v="1"/>
    <n v="376.56999999999994"/>
    <x v="5"/>
    <x v="7"/>
    <n v="13240.9728"/>
    <n v="2951.537199999997"/>
    <x v="608"/>
  </r>
  <r>
    <n v="1030"/>
    <x v="78"/>
    <x v="3"/>
    <x v="3"/>
    <n v="6951.53"/>
    <x v="38"/>
    <x v="2"/>
    <n v="1370.52"/>
    <n v="1482.58"/>
    <s v="Returning"/>
    <x v="2"/>
    <x v="2"/>
    <x v="1"/>
    <x v="14"/>
    <n v="112.05999999999995"/>
    <x v="6"/>
    <x v="8"/>
    <n v="7116.384"/>
    <n v="-4426.9440000000013"/>
    <x v="609"/>
  </r>
  <r>
    <n v="1017"/>
    <x v="146"/>
    <x v="3"/>
    <x v="3"/>
    <n v="2141.9"/>
    <x v="21"/>
    <x v="0"/>
    <n v="641.67999999999995"/>
    <n v="752.24"/>
    <s v="New"/>
    <x v="20"/>
    <x v="1"/>
    <x v="0"/>
    <x v="14"/>
    <n v="110.56000000000006"/>
    <x v="5"/>
    <x v="7"/>
    <n v="165.49280000000002"/>
    <n v="-54.932799999999958"/>
    <x v="610"/>
  </r>
  <r>
    <n v="1062"/>
    <x v="176"/>
    <x v="1"/>
    <x v="1"/>
    <n v="3979.41"/>
    <x v="23"/>
    <x v="3"/>
    <n v="1190.08"/>
    <n v="1292.94"/>
    <s v="Returning"/>
    <x v="9"/>
    <x v="0"/>
    <x v="1"/>
    <x v="13"/>
    <n v="102.86000000000013"/>
    <x v="5"/>
    <x v="9"/>
    <n v="1848.9042000000002"/>
    <n v="-717.44419999999877"/>
    <x v="611"/>
  </r>
  <r>
    <n v="1084"/>
    <x v="142"/>
    <x v="0"/>
    <x v="3"/>
    <n v="8967.18"/>
    <x v="9"/>
    <x v="2"/>
    <n v="576.74"/>
    <n v="648.29"/>
    <s v="Returning"/>
    <x v="2"/>
    <x v="1"/>
    <x v="0"/>
    <x v="12"/>
    <n v="71.549999999999955"/>
    <x v="6"/>
    <x v="5"/>
    <n v="2722.8180000000002"/>
    <n v="-1220.2680000000012"/>
    <x v="612"/>
  </r>
  <r>
    <n v="1089"/>
    <x v="42"/>
    <x v="2"/>
    <x v="0"/>
    <n v="2122.73"/>
    <x v="41"/>
    <x v="0"/>
    <n v="4117.67"/>
    <n v="4280.0600000000004"/>
    <s v="Returning"/>
    <x v="13"/>
    <x v="1"/>
    <x v="0"/>
    <x v="19"/>
    <n v="162.39000000000033"/>
    <x v="0"/>
    <x v="4"/>
    <n v="3081.6432"/>
    <n v="-2432.0831999999987"/>
    <x v="613"/>
  </r>
  <r>
    <n v="1086"/>
    <x v="65"/>
    <x v="0"/>
    <x v="1"/>
    <n v="5127.2700000000004"/>
    <x v="48"/>
    <x v="1"/>
    <n v="737.9"/>
    <n v="1182"/>
    <s v="New"/>
    <x v="10"/>
    <x v="2"/>
    <x v="1"/>
    <x v="1"/>
    <n v="444.1"/>
    <x v="6"/>
    <x v="8"/>
    <n v="1903.02"/>
    <n v="1205.6800000000003"/>
    <x v="614"/>
  </r>
  <r>
    <n v="1013"/>
    <x v="11"/>
    <x v="4"/>
    <x v="3"/>
    <n v="4250.79"/>
    <x v="42"/>
    <x v="2"/>
    <n v="3749.12"/>
    <n v="4138.83"/>
    <s v="New"/>
    <x v="9"/>
    <x v="2"/>
    <x v="0"/>
    <x v="18"/>
    <n v="389.71000000000004"/>
    <x v="4"/>
    <x v="3"/>
    <n v="13989.245400000002"/>
    <n v="-3856.7854000000007"/>
    <x v="615"/>
  </r>
  <r>
    <n v="1059"/>
    <x v="115"/>
    <x v="0"/>
    <x v="1"/>
    <n v="279.43"/>
    <x v="20"/>
    <x v="0"/>
    <n v="287.17"/>
    <n v="657.44"/>
    <s v="Returning"/>
    <x v="6"/>
    <x v="2"/>
    <x v="1"/>
    <x v="1"/>
    <n v="370.27000000000004"/>
    <x v="0"/>
    <x v="6"/>
    <n v="4325.9552000000012"/>
    <n v="13076.734800000002"/>
    <x v="616"/>
  </r>
  <r>
    <n v="1019"/>
    <x v="272"/>
    <x v="4"/>
    <x v="0"/>
    <n v="7948.31"/>
    <x v="26"/>
    <x v="2"/>
    <n v="4745.18"/>
    <n v="5145.88"/>
    <s v="Returning"/>
    <x v="27"/>
    <x v="2"/>
    <x v="0"/>
    <x v="15"/>
    <n v="400.69999999999982"/>
    <x v="3"/>
    <x v="11"/>
    <n v="11732.606400000001"/>
    <n v="-6924.2064000000028"/>
    <x v="617"/>
  </r>
  <r>
    <n v="1049"/>
    <x v="286"/>
    <x v="4"/>
    <x v="3"/>
    <n v="783.55"/>
    <x v="17"/>
    <x v="3"/>
    <n v="3570.24"/>
    <n v="3712.25"/>
    <s v="New"/>
    <x v="21"/>
    <x v="2"/>
    <x v="0"/>
    <x v="18"/>
    <n v="142.01000000000022"/>
    <x v="3"/>
    <x v="0"/>
    <n v="3452.3924999999999"/>
    <n v="949.91750000000684"/>
    <x v="618"/>
  </r>
  <r>
    <n v="1100"/>
    <x v="287"/>
    <x v="2"/>
    <x v="0"/>
    <n v="4795.12"/>
    <x v="1"/>
    <x v="3"/>
    <n v="83.64"/>
    <n v="528.49"/>
    <s v="New"/>
    <x v="9"/>
    <x v="2"/>
    <x v="0"/>
    <x v="19"/>
    <n v="444.85"/>
    <x v="5"/>
    <x v="2"/>
    <n v="1167.9629"/>
    <n v="6394.4871000000003"/>
    <x v="619"/>
  </r>
  <r>
    <n v="1012"/>
    <x v="229"/>
    <x v="1"/>
    <x v="3"/>
    <n v="5650.72"/>
    <x v="19"/>
    <x v="1"/>
    <n v="3831.09"/>
    <n v="3908.37"/>
    <s v="New"/>
    <x v="12"/>
    <x v="0"/>
    <x v="1"/>
    <x v="16"/>
    <n v="77.279999999999745"/>
    <x v="3"/>
    <x v="0"/>
    <n v="37403.100899999998"/>
    <n v="-34852.860900000007"/>
    <x v="620"/>
  </r>
  <r>
    <n v="1061"/>
    <x v="288"/>
    <x v="0"/>
    <x v="2"/>
    <n v="6321.42"/>
    <x v="23"/>
    <x v="2"/>
    <n v="2594.71"/>
    <n v="2769.52"/>
    <s v="Returning"/>
    <x v="30"/>
    <x v="1"/>
    <x v="1"/>
    <x v="3"/>
    <n v="174.80999999999995"/>
    <x v="4"/>
    <x v="4"/>
    <n v="304.6472"/>
    <n v="1618.2627999999995"/>
    <x v="621"/>
  </r>
  <r>
    <n v="1019"/>
    <x v="141"/>
    <x v="4"/>
    <x v="3"/>
    <n v="6917.45"/>
    <x v="40"/>
    <x v="0"/>
    <n v="3907.86"/>
    <n v="4205.37"/>
    <s v="New"/>
    <x v="0"/>
    <x v="2"/>
    <x v="0"/>
    <x v="18"/>
    <n v="297.50999999999976"/>
    <x v="5"/>
    <x v="10"/>
    <n v="10597.5324"/>
    <n v="-2267.2524000000067"/>
    <x v="622"/>
  </r>
  <r>
    <n v="1076"/>
    <x v="89"/>
    <x v="0"/>
    <x v="1"/>
    <n v="2607.4"/>
    <x v="5"/>
    <x v="1"/>
    <n v="2636.36"/>
    <n v="2696.78"/>
    <s v="New"/>
    <x v="0"/>
    <x v="0"/>
    <x v="1"/>
    <x v="1"/>
    <n v="60.420000000000073"/>
    <x v="0"/>
    <x v="9"/>
    <n v="7766.7264000000005"/>
    <n v="-5833.2863999999981"/>
    <x v="623"/>
  </r>
  <r>
    <n v="1009"/>
    <x v="113"/>
    <x v="1"/>
    <x v="3"/>
    <n v="198.79"/>
    <x v="21"/>
    <x v="2"/>
    <n v="3223.07"/>
    <n v="3590.83"/>
    <s v="New"/>
    <x v="27"/>
    <x v="1"/>
    <x v="1"/>
    <x v="16"/>
    <n v="367.75999999999976"/>
    <x v="2"/>
    <x v="4"/>
    <n v="682.2577"/>
    <n v="-314.49770000000024"/>
    <x v="624"/>
  </r>
  <r>
    <n v="1071"/>
    <x v="250"/>
    <x v="1"/>
    <x v="0"/>
    <n v="7262.09"/>
    <x v="20"/>
    <x v="1"/>
    <n v="3942.34"/>
    <n v="4142.09"/>
    <s v="Returning"/>
    <x v="21"/>
    <x v="2"/>
    <x v="1"/>
    <x v="11"/>
    <n v="199.75"/>
    <x v="4"/>
    <x v="8"/>
    <n v="5840.3469000000005"/>
    <n v="3547.9030999999995"/>
    <x v="625"/>
  </r>
  <r>
    <n v="1028"/>
    <x v="30"/>
    <x v="3"/>
    <x v="0"/>
    <n v="5403"/>
    <x v="40"/>
    <x v="0"/>
    <n v="2055.2800000000002"/>
    <n v="2449.64"/>
    <s v="New"/>
    <x v="27"/>
    <x v="2"/>
    <x v="0"/>
    <x v="7"/>
    <n v="394.35999999999967"/>
    <x v="1"/>
    <x v="3"/>
    <n v="13032.084800000001"/>
    <n v="-1990.0048000000097"/>
    <x v="626"/>
  </r>
  <r>
    <n v="1078"/>
    <x v="200"/>
    <x v="1"/>
    <x v="3"/>
    <n v="8377.57"/>
    <x v="31"/>
    <x v="1"/>
    <n v="63.41"/>
    <n v="314.93"/>
    <s v="Returning"/>
    <x v="21"/>
    <x v="0"/>
    <x v="1"/>
    <x v="16"/>
    <n v="251.52"/>
    <x v="4"/>
    <x v="5"/>
    <n v="396.81179999999995"/>
    <n v="10167.028200000001"/>
    <x v="627"/>
  </r>
  <r>
    <n v="1095"/>
    <x v="128"/>
    <x v="2"/>
    <x v="1"/>
    <n v="8231.74"/>
    <x v="48"/>
    <x v="1"/>
    <n v="4257.24"/>
    <n v="4355.87"/>
    <s v="Returning"/>
    <x v="21"/>
    <x v="1"/>
    <x v="0"/>
    <x v="5"/>
    <n v="98.630000000000109"/>
    <x v="5"/>
    <x v="8"/>
    <n v="914.73270000000002"/>
    <n v="-224.32269999999926"/>
    <x v="628"/>
  </r>
  <r>
    <n v="1052"/>
    <x v="289"/>
    <x v="4"/>
    <x v="2"/>
    <n v="8448.93"/>
    <x v="39"/>
    <x v="1"/>
    <n v="1935.41"/>
    <n v="2305.44"/>
    <s v="Returning"/>
    <x v="20"/>
    <x v="2"/>
    <x v="0"/>
    <x v="9"/>
    <n v="370.03"/>
    <x v="4"/>
    <x v="1"/>
    <n v="1014.3936"/>
    <n v="-274.33360000000005"/>
    <x v="629"/>
  </r>
  <r>
    <n v="1083"/>
    <x v="11"/>
    <x v="3"/>
    <x v="1"/>
    <n v="4902.4399999999996"/>
    <x v="31"/>
    <x v="2"/>
    <n v="2505.41"/>
    <n v="2638.96"/>
    <s v="New"/>
    <x v="15"/>
    <x v="1"/>
    <x v="0"/>
    <x v="8"/>
    <n v="133.55000000000018"/>
    <x v="4"/>
    <x v="3"/>
    <n v="11083.632000000001"/>
    <n v="-5474.5319999999938"/>
    <x v="630"/>
  </r>
  <r>
    <n v="1016"/>
    <x v="163"/>
    <x v="2"/>
    <x v="2"/>
    <n v="3402.92"/>
    <x v="38"/>
    <x v="0"/>
    <n v="88.44"/>
    <n v="338.94"/>
    <s v="New"/>
    <x v="12"/>
    <x v="0"/>
    <x v="0"/>
    <x v="10"/>
    <n v="250.5"/>
    <x v="1"/>
    <x v="8"/>
    <n v="2359.0223999999998"/>
    <n v="3652.9776000000002"/>
    <x v="631"/>
  </r>
  <r>
    <n v="1069"/>
    <x v="148"/>
    <x v="0"/>
    <x v="0"/>
    <n v="7936.43"/>
    <x v="41"/>
    <x v="3"/>
    <n v="2485.86"/>
    <n v="2532.87"/>
    <s v="New"/>
    <x v="30"/>
    <x v="2"/>
    <x v="0"/>
    <x v="0"/>
    <n v="47.009999999999764"/>
    <x v="5"/>
    <x v="3"/>
    <n v="101.31479999999999"/>
    <n v="86.725199999999063"/>
    <x v="632"/>
  </r>
  <r>
    <n v="1099"/>
    <x v="290"/>
    <x v="4"/>
    <x v="1"/>
    <n v="4567.8100000000004"/>
    <x v="16"/>
    <x v="2"/>
    <n v="4933.1099999999997"/>
    <n v="5245.86"/>
    <s v="Returning"/>
    <x v="9"/>
    <x v="1"/>
    <x v="1"/>
    <x v="17"/>
    <n v="312.75"/>
    <x v="3"/>
    <x v="3"/>
    <n v="30006.319200000002"/>
    <n v="-16245.319200000002"/>
    <x v="633"/>
  </r>
  <r>
    <n v="1012"/>
    <x v="66"/>
    <x v="1"/>
    <x v="2"/>
    <n v="1916.08"/>
    <x v="12"/>
    <x v="3"/>
    <n v="1427.42"/>
    <n v="1763.69"/>
    <s v="New"/>
    <x v="21"/>
    <x v="0"/>
    <x v="1"/>
    <x v="2"/>
    <n v="336.27"/>
    <x v="2"/>
    <x v="2"/>
    <n v="1005.3033"/>
    <n v="5383.8266999999996"/>
    <x v="634"/>
  </r>
  <r>
    <n v="1025"/>
    <x v="291"/>
    <x v="4"/>
    <x v="3"/>
    <n v="8564.24"/>
    <x v="42"/>
    <x v="3"/>
    <n v="2007.32"/>
    <n v="2202.87"/>
    <s v="Returning"/>
    <x v="1"/>
    <x v="0"/>
    <x v="0"/>
    <x v="18"/>
    <n v="195.54999999999995"/>
    <x v="3"/>
    <x v="2"/>
    <n v="6300.2081999999991"/>
    <n v="-1215.9081999999999"/>
    <x v="635"/>
  </r>
  <r>
    <n v="1052"/>
    <x v="99"/>
    <x v="0"/>
    <x v="0"/>
    <n v="8837.34"/>
    <x v="23"/>
    <x v="2"/>
    <n v="3451.59"/>
    <n v="3929.26"/>
    <s v="New"/>
    <x v="23"/>
    <x v="2"/>
    <x v="1"/>
    <x v="0"/>
    <n v="477.67000000000007"/>
    <x v="1"/>
    <x v="5"/>
    <n v="12966.557999999999"/>
    <n v="-7712.1879999999983"/>
    <x v="636"/>
  </r>
  <r>
    <n v="1085"/>
    <x v="70"/>
    <x v="3"/>
    <x v="3"/>
    <n v="4716.47"/>
    <x v="11"/>
    <x v="2"/>
    <n v="4083.23"/>
    <n v="4521.57"/>
    <s v="New"/>
    <x v="29"/>
    <x v="1"/>
    <x v="1"/>
    <x v="14"/>
    <n v="438.33999999999969"/>
    <x v="4"/>
    <x v="2"/>
    <n v="48832.955999999998"/>
    <n v="-31299.356000000011"/>
    <x v="637"/>
  </r>
  <r>
    <n v="1100"/>
    <x v="206"/>
    <x v="3"/>
    <x v="0"/>
    <n v="849.43"/>
    <x v="8"/>
    <x v="0"/>
    <n v="2116.09"/>
    <n v="2472.98"/>
    <s v="New"/>
    <x v="30"/>
    <x v="2"/>
    <x v="1"/>
    <x v="7"/>
    <n v="356.88999999999987"/>
    <x v="1"/>
    <x v="0"/>
    <n v="1063.3814"/>
    <n v="14282.888599999995"/>
    <x v="638"/>
  </r>
  <r>
    <n v="1053"/>
    <x v="57"/>
    <x v="3"/>
    <x v="1"/>
    <n v="3939.48"/>
    <x v="23"/>
    <x v="0"/>
    <n v="1582.86"/>
    <n v="1942.55"/>
    <s v="New"/>
    <x v="22"/>
    <x v="2"/>
    <x v="1"/>
    <x v="8"/>
    <n v="359.69000000000005"/>
    <x v="1"/>
    <x v="0"/>
    <n v="3632.5685000000003"/>
    <n v="324.02150000000029"/>
    <x v="639"/>
  </r>
  <r>
    <n v="1023"/>
    <x v="186"/>
    <x v="1"/>
    <x v="1"/>
    <n v="8055.02"/>
    <x v="27"/>
    <x v="1"/>
    <n v="4692.24"/>
    <n v="4825.92"/>
    <s v="Returning"/>
    <x v="27"/>
    <x v="1"/>
    <x v="1"/>
    <x v="13"/>
    <n v="133.68000000000029"/>
    <x v="1"/>
    <x v="3"/>
    <n v="41261.616000000002"/>
    <n v="-35246.015999999989"/>
    <x v="640"/>
  </r>
  <r>
    <n v="1016"/>
    <x v="177"/>
    <x v="2"/>
    <x v="0"/>
    <n v="9027.56"/>
    <x v="45"/>
    <x v="3"/>
    <n v="3401.87"/>
    <n v="3733.71"/>
    <s v="Returning"/>
    <x v="18"/>
    <x v="1"/>
    <x v="1"/>
    <x v="19"/>
    <n v="331.84000000000015"/>
    <x v="4"/>
    <x v="6"/>
    <n v="672.06780000000003"/>
    <n v="323.4522000000004"/>
    <x v="641"/>
  </r>
  <r>
    <n v="1057"/>
    <x v="231"/>
    <x v="2"/>
    <x v="0"/>
    <n v="2114.38"/>
    <x v="26"/>
    <x v="0"/>
    <n v="639.16"/>
    <n v="746.28"/>
    <s v="Returning"/>
    <x v="14"/>
    <x v="1"/>
    <x v="1"/>
    <x v="19"/>
    <n v="107.12"/>
    <x v="4"/>
    <x v="5"/>
    <n v="358.21440000000001"/>
    <n v="927.22559999999999"/>
    <x v="642"/>
  </r>
  <r>
    <n v="1039"/>
    <x v="292"/>
    <x v="4"/>
    <x v="0"/>
    <n v="763.04"/>
    <x v="45"/>
    <x v="1"/>
    <n v="391.19"/>
    <n v="471.75"/>
    <s v="Returning"/>
    <x v="29"/>
    <x v="0"/>
    <x v="0"/>
    <x v="15"/>
    <n v="80.56"/>
    <x v="5"/>
    <x v="1"/>
    <n v="382.11750000000001"/>
    <n v="-140.4375"/>
    <x v="643"/>
  </r>
  <r>
    <n v="1053"/>
    <x v="54"/>
    <x v="1"/>
    <x v="1"/>
    <n v="8785.77"/>
    <x v="31"/>
    <x v="0"/>
    <n v="2443.5700000000002"/>
    <n v="2943.31"/>
    <s v="New"/>
    <x v="12"/>
    <x v="0"/>
    <x v="0"/>
    <x v="13"/>
    <n v="499.73999999999978"/>
    <x v="0"/>
    <x v="5"/>
    <n v="35849.515800000001"/>
    <n v="-14860.43580000001"/>
    <x v="644"/>
  </r>
  <r>
    <n v="1042"/>
    <x v="290"/>
    <x v="3"/>
    <x v="2"/>
    <n v="3955.11"/>
    <x v="30"/>
    <x v="2"/>
    <n v="1139.45"/>
    <n v="1454.41"/>
    <s v="Returning"/>
    <x v="23"/>
    <x v="1"/>
    <x v="0"/>
    <x v="6"/>
    <n v="314.96000000000004"/>
    <x v="3"/>
    <x v="3"/>
    <n v="11780.721"/>
    <n v="-3276.8009999999977"/>
    <x v="645"/>
  </r>
  <r>
    <n v="1058"/>
    <x v="263"/>
    <x v="3"/>
    <x v="3"/>
    <n v="5463.43"/>
    <x v="37"/>
    <x v="0"/>
    <n v="1307.22"/>
    <n v="1528.4"/>
    <s v="Returning"/>
    <x v="19"/>
    <x v="0"/>
    <x v="1"/>
    <x v="14"/>
    <n v="221.18000000000006"/>
    <x v="1"/>
    <x v="4"/>
    <n v="17973.984"/>
    <n v="-7136.163999999997"/>
    <x v="646"/>
  </r>
  <r>
    <n v="1039"/>
    <x v="68"/>
    <x v="0"/>
    <x v="3"/>
    <n v="9683.85"/>
    <x v="39"/>
    <x v="3"/>
    <n v="4394.58"/>
    <n v="4545.78"/>
    <s v="Returning"/>
    <x v="2"/>
    <x v="2"/>
    <x v="1"/>
    <x v="12"/>
    <n v="151.19999999999982"/>
    <x v="3"/>
    <x v="6"/>
    <n v="1818.3119999999999"/>
    <n v="-1515.9120000000003"/>
    <x v="647"/>
  </r>
  <r>
    <n v="1014"/>
    <x v="293"/>
    <x v="0"/>
    <x v="1"/>
    <n v="758.99"/>
    <x v="37"/>
    <x v="0"/>
    <n v="493.35"/>
    <n v="799.27"/>
    <s v="New"/>
    <x v="15"/>
    <x v="1"/>
    <x v="0"/>
    <x v="1"/>
    <n v="305.91999999999996"/>
    <x v="4"/>
    <x v="9"/>
    <n v="3916.4229999999998"/>
    <n v="11073.656999999999"/>
    <x v="648"/>
  </r>
  <r>
    <n v="1095"/>
    <x v="42"/>
    <x v="3"/>
    <x v="3"/>
    <n v="6518.35"/>
    <x v="25"/>
    <x v="3"/>
    <n v="3591.05"/>
    <n v="3625.35"/>
    <s v="Returning"/>
    <x v="8"/>
    <x v="2"/>
    <x v="1"/>
    <x v="14"/>
    <n v="34.299999999999727"/>
    <x v="0"/>
    <x v="4"/>
    <n v="2900.28"/>
    <n v="-2351.4800000000046"/>
    <x v="649"/>
  </r>
  <r>
    <n v="1005"/>
    <x v="116"/>
    <x v="3"/>
    <x v="0"/>
    <n v="833.64"/>
    <x v="39"/>
    <x v="2"/>
    <n v="1392.15"/>
    <n v="1448.54"/>
    <s v="Returning"/>
    <x v="3"/>
    <x v="1"/>
    <x v="1"/>
    <x v="7"/>
    <n v="56.389999999999873"/>
    <x v="1"/>
    <x v="10"/>
    <n v="57.941600000000001"/>
    <n v="54.838399999999744"/>
    <x v="650"/>
  </r>
  <r>
    <n v="1035"/>
    <x v="133"/>
    <x v="1"/>
    <x v="2"/>
    <n v="3817.14"/>
    <x v="2"/>
    <x v="3"/>
    <n v="3813.62"/>
    <n v="3839.72"/>
    <s v="New"/>
    <x v="5"/>
    <x v="2"/>
    <x v="0"/>
    <x v="2"/>
    <n v="26.099999999999909"/>
    <x v="0"/>
    <x v="3"/>
    <n v="24190.235999999997"/>
    <n v="-23407.236000000001"/>
    <x v="651"/>
  </r>
  <r>
    <n v="1087"/>
    <x v="285"/>
    <x v="2"/>
    <x v="3"/>
    <n v="8057.76"/>
    <x v="46"/>
    <x v="0"/>
    <n v="3625.94"/>
    <n v="3880.53"/>
    <s v="New"/>
    <x v="19"/>
    <x v="1"/>
    <x v="0"/>
    <x v="4"/>
    <n v="254.59000000000015"/>
    <x v="3"/>
    <x v="5"/>
    <n v="18626.544000000002"/>
    <n v="-13534.743999999999"/>
    <x v="652"/>
  </r>
  <r>
    <n v="1093"/>
    <x v="294"/>
    <x v="0"/>
    <x v="2"/>
    <n v="4391.38"/>
    <x v="34"/>
    <x v="1"/>
    <n v="86.59"/>
    <n v="390.89"/>
    <s v="Returning"/>
    <x v="26"/>
    <x v="2"/>
    <x v="0"/>
    <x v="3"/>
    <n v="304.29999999999995"/>
    <x v="0"/>
    <x v="6"/>
    <n v="3713.4549999999999"/>
    <n v="7849.9449999999979"/>
    <x v="653"/>
  </r>
  <r>
    <n v="1075"/>
    <x v="257"/>
    <x v="2"/>
    <x v="0"/>
    <n v="9972.11"/>
    <x v="40"/>
    <x v="2"/>
    <n v="2570.2199999999998"/>
    <n v="2610.84"/>
    <s v="Returning"/>
    <x v="29"/>
    <x v="1"/>
    <x v="1"/>
    <x v="19"/>
    <n v="40.620000000000346"/>
    <x v="3"/>
    <x v="3"/>
    <n v="19737.950400000002"/>
    <n v="-18600.590399999994"/>
    <x v="654"/>
  </r>
  <r>
    <n v="1018"/>
    <x v="278"/>
    <x v="1"/>
    <x v="3"/>
    <n v="5634.69"/>
    <x v="44"/>
    <x v="0"/>
    <n v="739.63"/>
    <n v="1103.03"/>
    <s v="New"/>
    <x v="16"/>
    <x v="1"/>
    <x v="1"/>
    <x v="16"/>
    <n v="363.4"/>
    <x v="3"/>
    <x v="2"/>
    <n v="7169.6950000000006"/>
    <n v="1915.3049999999994"/>
    <x v="655"/>
  </r>
  <r>
    <n v="1076"/>
    <x v="211"/>
    <x v="3"/>
    <x v="1"/>
    <n v="3279.51"/>
    <x v="5"/>
    <x v="2"/>
    <n v="4337.82"/>
    <n v="4460.71"/>
    <s v="Returning"/>
    <x v="23"/>
    <x v="0"/>
    <x v="1"/>
    <x v="8"/>
    <n v="122.89000000000033"/>
    <x v="5"/>
    <x v="1"/>
    <n v="42822.815999999999"/>
    <n v="-38890.335999999988"/>
    <x v="656"/>
  </r>
  <r>
    <n v="1009"/>
    <x v="103"/>
    <x v="2"/>
    <x v="2"/>
    <n v="2279.1"/>
    <x v="15"/>
    <x v="2"/>
    <n v="4364.3500000000004"/>
    <n v="4710.1000000000004"/>
    <s v="New"/>
    <x v="17"/>
    <x v="2"/>
    <x v="0"/>
    <x v="10"/>
    <n v="345.75"/>
    <x v="1"/>
    <x v="4"/>
    <n v="3297.07"/>
    <n v="160.42999999999984"/>
    <x v="657"/>
  </r>
  <r>
    <n v="1074"/>
    <x v="79"/>
    <x v="3"/>
    <x v="0"/>
    <n v="3570.15"/>
    <x v="31"/>
    <x v="0"/>
    <n v="2120.81"/>
    <n v="2611.94"/>
    <s v="Returning"/>
    <x v="10"/>
    <x v="0"/>
    <x v="0"/>
    <x v="7"/>
    <n v="491.13000000000011"/>
    <x v="2"/>
    <x v="8"/>
    <n v="25231.340400000001"/>
    <n v="-4603.8803999999946"/>
    <x v="658"/>
  </r>
  <r>
    <n v="1058"/>
    <x v="295"/>
    <x v="3"/>
    <x v="2"/>
    <n v="3788.08"/>
    <x v="11"/>
    <x v="0"/>
    <n v="2249.7600000000002"/>
    <n v="2598.4"/>
    <s v="Returning"/>
    <x v="13"/>
    <x v="2"/>
    <x v="1"/>
    <x v="6"/>
    <n v="348.63999999999987"/>
    <x v="1"/>
    <x v="4"/>
    <n v="18708.48"/>
    <n v="-4762.8800000000047"/>
    <x v="659"/>
  </r>
  <r>
    <n v="1017"/>
    <x v="296"/>
    <x v="4"/>
    <x v="3"/>
    <n v="780.27"/>
    <x v="19"/>
    <x v="1"/>
    <n v="1551.25"/>
    <n v="1994.01"/>
    <s v="Returning"/>
    <x v="4"/>
    <x v="0"/>
    <x v="0"/>
    <x v="18"/>
    <n v="442.76"/>
    <x v="2"/>
    <x v="9"/>
    <n v="5264.1864000000005"/>
    <n v="9346.8935999999994"/>
    <x v="660"/>
  </r>
  <r>
    <n v="1007"/>
    <x v="238"/>
    <x v="2"/>
    <x v="3"/>
    <n v="3758.78"/>
    <x v="4"/>
    <x v="2"/>
    <n v="3597.2"/>
    <n v="4071.82"/>
    <s v="Returning"/>
    <x v="12"/>
    <x v="1"/>
    <x v="0"/>
    <x v="4"/>
    <n v="474.62000000000035"/>
    <x v="2"/>
    <x v="1"/>
    <n v="15350.761399999999"/>
    <n v="-9180.7013999999945"/>
    <x v="661"/>
  </r>
  <r>
    <n v="1046"/>
    <x v="91"/>
    <x v="2"/>
    <x v="1"/>
    <n v="4695.96"/>
    <x v="36"/>
    <x v="2"/>
    <n v="1825.37"/>
    <n v="2073.88"/>
    <s v="Returning"/>
    <x v="29"/>
    <x v="0"/>
    <x v="1"/>
    <x v="5"/>
    <n v="248.51000000000022"/>
    <x v="5"/>
    <x v="2"/>
    <n v="22957.851600000002"/>
    <n v="-12768.941599999993"/>
    <x v="662"/>
  </r>
  <r>
    <n v="1013"/>
    <x v="297"/>
    <x v="3"/>
    <x v="0"/>
    <n v="7255.1"/>
    <x v="31"/>
    <x v="0"/>
    <n v="1375.57"/>
    <n v="1729.71"/>
    <s v="New"/>
    <x v="14"/>
    <x v="0"/>
    <x v="0"/>
    <x v="7"/>
    <n v="354.1400000000001"/>
    <x v="2"/>
    <x v="1"/>
    <n v="2905.9128000000005"/>
    <n v="11967.967200000005"/>
    <x v="663"/>
  </r>
  <r>
    <n v="1040"/>
    <x v="204"/>
    <x v="1"/>
    <x v="0"/>
    <n v="6601.62"/>
    <x v="20"/>
    <x v="3"/>
    <n v="2189.54"/>
    <n v="2617"/>
    <s v="New"/>
    <x v="30"/>
    <x v="1"/>
    <x v="0"/>
    <x v="11"/>
    <n v="427.46000000000004"/>
    <x v="5"/>
    <x v="8"/>
    <n v="1229.99"/>
    <n v="18860.63"/>
    <x v="664"/>
  </r>
  <r>
    <n v="1042"/>
    <x v="127"/>
    <x v="4"/>
    <x v="1"/>
    <n v="7116.78"/>
    <x v="35"/>
    <x v="0"/>
    <n v="502.86"/>
    <n v="687.6"/>
    <s v="Returning"/>
    <x v="5"/>
    <x v="0"/>
    <x v="0"/>
    <x v="17"/>
    <n v="184.74"/>
    <x v="6"/>
    <x v="10"/>
    <n v="5342.652"/>
    <n v="1492.7280000000001"/>
    <x v="665"/>
  </r>
  <r>
    <n v="1009"/>
    <x v="157"/>
    <x v="3"/>
    <x v="1"/>
    <n v="182.8"/>
    <x v="25"/>
    <x v="2"/>
    <n v="3745.69"/>
    <n v="3883.77"/>
    <s v="Returning"/>
    <x v="13"/>
    <x v="1"/>
    <x v="1"/>
    <x v="8"/>
    <n v="138.07999999999993"/>
    <x v="5"/>
    <x v="5"/>
    <n v="11185.257599999999"/>
    <n v="-8975.9776000000002"/>
    <x v="666"/>
  </r>
  <r>
    <n v="1050"/>
    <x v="28"/>
    <x v="0"/>
    <x v="0"/>
    <n v="2254.91"/>
    <x v="27"/>
    <x v="0"/>
    <n v="112.35"/>
    <n v="586.17999999999995"/>
    <s v="Returning"/>
    <x v="24"/>
    <x v="2"/>
    <x v="1"/>
    <x v="0"/>
    <n v="473.82999999999993"/>
    <x v="6"/>
    <x v="10"/>
    <n v="7385.8680000000004"/>
    <n v="13936.481999999998"/>
    <x v="667"/>
  </r>
  <r>
    <n v="1027"/>
    <x v="222"/>
    <x v="0"/>
    <x v="2"/>
    <n v="6650.67"/>
    <x v="33"/>
    <x v="1"/>
    <n v="3240.2"/>
    <n v="3606.09"/>
    <s v="New"/>
    <x v="17"/>
    <x v="0"/>
    <x v="0"/>
    <x v="3"/>
    <n v="365.89000000000033"/>
    <x v="0"/>
    <x v="11"/>
    <n v="5553.3786000000009"/>
    <n v="2496.2014000000063"/>
    <x v="668"/>
  </r>
  <r>
    <n v="1066"/>
    <x v="11"/>
    <x v="4"/>
    <x v="2"/>
    <n v="4891.49"/>
    <x v="46"/>
    <x v="3"/>
    <n v="955.18"/>
    <n v="1072.82"/>
    <s v="New"/>
    <x v="21"/>
    <x v="1"/>
    <x v="1"/>
    <x v="9"/>
    <n v="117.63999999999999"/>
    <x v="4"/>
    <x v="3"/>
    <n v="643.69199999999989"/>
    <n v="1709.1079999999997"/>
    <x v="669"/>
  </r>
  <r>
    <n v="1005"/>
    <x v="136"/>
    <x v="1"/>
    <x v="1"/>
    <n v="152.6"/>
    <x v="8"/>
    <x v="0"/>
    <n v="1200.4000000000001"/>
    <n v="1430.45"/>
    <s v="New"/>
    <x v="4"/>
    <x v="1"/>
    <x v="1"/>
    <x v="13"/>
    <n v="230.04999999999995"/>
    <x v="3"/>
    <x v="8"/>
    <n v="4920.7479999999996"/>
    <n v="4971.4019999999982"/>
    <x v="670"/>
  </r>
  <r>
    <n v="1029"/>
    <x v="277"/>
    <x v="3"/>
    <x v="2"/>
    <n v="8064.5"/>
    <x v="30"/>
    <x v="1"/>
    <n v="3196.38"/>
    <n v="3596.64"/>
    <s v="New"/>
    <x v="30"/>
    <x v="0"/>
    <x v="1"/>
    <x v="6"/>
    <n v="400.25999999999976"/>
    <x v="4"/>
    <x v="6"/>
    <n v="971.09280000000001"/>
    <n v="9835.9271999999928"/>
    <x v="671"/>
  </r>
  <r>
    <n v="1037"/>
    <x v="231"/>
    <x v="2"/>
    <x v="0"/>
    <n v="7750.81"/>
    <x v="36"/>
    <x v="2"/>
    <n v="4965.07"/>
    <n v="5243.13"/>
    <s v="New"/>
    <x v="30"/>
    <x v="2"/>
    <x v="0"/>
    <x v="19"/>
    <n v="278.0600000000004"/>
    <x v="4"/>
    <x v="5"/>
    <n v="2149.6833000000001"/>
    <n v="9250.7767000000167"/>
    <x v="672"/>
  </r>
  <r>
    <n v="1038"/>
    <x v="32"/>
    <x v="4"/>
    <x v="3"/>
    <n v="5529.35"/>
    <x v="25"/>
    <x v="0"/>
    <n v="3899.7"/>
    <n v="4228.18"/>
    <s v="New"/>
    <x v="29"/>
    <x v="0"/>
    <x v="1"/>
    <x v="18"/>
    <n v="328.48000000000047"/>
    <x v="1"/>
    <x v="0"/>
    <n v="18265.737600000004"/>
    <n v="-13010.057599999996"/>
    <x v="673"/>
  </r>
  <r>
    <n v="1083"/>
    <x v="170"/>
    <x v="1"/>
    <x v="3"/>
    <n v="757.99"/>
    <x v="24"/>
    <x v="2"/>
    <n v="1167.9100000000001"/>
    <n v="1547.26"/>
    <s v="New"/>
    <x v="1"/>
    <x v="1"/>
    <x v="0"/>
    <x v="16"/>
    <n v="379.34999999999991"/>
    <x v="6"/>
    <x v="5"/>
    <n v="5786.7523999999994"/>
    <n v="7111.1475999999984"/>
    <x v="674"/>
  </r>
  <r>
    <n v="1008"/>
    <x v="70"/>
    <x v="2"/>
    <x v="2"/>
    <n v="7688.5"/>
    <x v="5"/>
    <x v="1"/>
    <n v="921.32"/>
    <n v="1236.0999999999999"/>
    <s v="New"/>
    <x v="7"/>
    <x v="2"/>
    <x v="0"/>
    <x v="10"/>
    <n v="314.77999999999986"/>
    <x v="4"/>
    <x v="2"/>
    <n v="4746.6239999999998"/>
    <n v="5326.3359999999957"/>
    <x v="675"/>
  </r>
  <r>
    <n v="1065"/>
    <x v="11"/>
    <x v="0"/>
    <x v="1"/>
    <n v="5878.76"/>
    <x v="42"/>
    <x v="2"/>
    <n v="4337.8500000000004"/>
    <n v="4612.49"/>
    <s v="Returning"/>
    <x v="30"/>
    <x v="0"/>
    <x v="1"/>
    <x v="1"/>
    <n v="274.63999999999942"/>
    <x v="4"/>
    <x v="3"/>
    <n v="1199.2474"/>
    <n v="5941.3925999999847"/>
    <x v="676"/>
  </r>
  <r>
    <n v="1086"/>
    <x v="298"/>
    <x v="0"/>
    <x v="1"/>
    <n v="7841.4"/>
    <x v="44"/>
    <x v="1"/>
    <n v="2248.71"/>
    <n v="2626.02"/>
    <s v="New"/>
    <x v="4"/>
    <x v="1"/>
    <x v="0"/>
    <x v="1"/>
    <n v="377.30999999999995"/>
    <x v="1"/>
    <x v="10"/>
    <n v="5252.04"/>
    <n v="4180.7099999999982"/>
    <x v="677"/>
  </r>
  <r>
    <n v="1017"/>
    <x v="61"/>
    <x v="2"/>
    <x v="1"/>
    <n v="7542.3"/>
    <x v="39"/>
    <x v="1"/>
    <n v="728.41"/>
    <n v="1094.92"/>
    <s v="New"/>
    <x v="19"/>
    <x v="0"/>
    <x v="1"/>
    <x v="5"/>
    <n v="366.5100000000001"/>
    <x v="3"/>
    <x v="0"/>
    <n v="525.5616"/>
    <n v="207.45840000000021"/>
    <x v="678"/>
  </r>
  <r>
    <n v="1071"/>
    <x v="90"/>
    <x v="4"/>
    <x v="1"/>
    <n v="8049.72"/>
    <x v="26"/>
    <x v="1"/>
    <n v="4317.95"/>
    <n v="4636.59"/>
    <s v="New"/>
    <x v="13"/>
    <x v="2"/>
    <x v="1"/>
    <x v="17"/>
    <n v="318.64000000000033"/>
    <x v="0"/>
    <x v="8"/>
    <n v="10015.0344"/>
    <n v="-6191.3543999999965"/>
    <x v="679"/>
  </r>
  <r>
    <n v="1089"/>
    <x v="175"/>
    <x v="0"/>
    <x v="1"/>
    <n v="5228.28"/>
    <x v="11"/>
    <x v="0"/>
    <n v="4089.66"/>
    <n v="4275.96"/>
    <s v="New"/>
    <x v="10"/>
    <x v="2"/>
    <x v="0"/>
    <x v="1"/>
    <n v="186.30000000000018"/>
    <x v="0"/>
    <x v="2"/>
    <n v="39338.832000000002"/>
    <n v="-31886.831999999995"/>
    <x v="680"/>
  </r>
  <r>
    <n v="1045"/>
    <x v="273"/>
    <x v="3"/>
    <x v="2"/>
    <n v="1489.21"/>
    <x v="14"/>
    <x v="2"/>
    <n v="4920.34"/>
    <n v="5129.1899999999996"/>
    <s v="Returning"/>
    <x v="9"/>
    <x v="2"/>
    <x v="0"/>
    <x v="6"/>
    <n v="208.84999999999945"/>
    <x v="5"/>
    <x v="6"/>
    <n v="6001.1522999999997"/>
    <n v="-4121.5023000000047"/>
    <x v="681"/>
  </r>
  <r>
    <n v="1004"/>
    <x v="59"/>
    <x v="2"/>
    <x v="3"/>
    <n v="6744.46"/>
    <x v="26"/>
    <x v="2"/>
    <n v="4553.2299999999996"/>
    <n v="5038.74"/>
    <s v="New"/>
    <x v="0"/>
    <x v="2"/>
    <x v="1"/>
    <x v="4"/>
    <n v="485.51000000000022"/>
    <x v="0"/>
    <x v="4"/>
    <n v="5441.8391999999994"/>
    <n v="384.28080000000318"/>
    <x v="682"/>
  </r>
  <r>
    <n v="1036"/>
    <x v="299"/>
    <x v="2"/>
    <x v="3"/>
    <n v="6242.69"/>
    <x v="42"/>
    <x v="3"/>
    <n v="4266.3599999999997"/>
    <n v="4331.43"/>
    <s v="Returning"/>
    <x v="6"/>
    <x v="2"/>
    <x v="1"/>
    <x v="4"/>
    <n v="65.070000000000618"/>
    <x v="4"/>
    <x v="0"/>
    <n v="15766.405200000003"/>
    <n v="-14074.585199999987"/>
    <x v="683"/>
  </r>
  <r>
    <n v="1070"/>
    <x v="94"/>
    <x v="0"/>
    <x v="2"/>
    <n v="7448.31"/>
    <x v="14"/>
    <x v="3"/>
    <n v="310.24"/>
    <n v="451.81"/>
    <s v="Returning"/>
    <x v="15"/>
    <x v="0"/>
    <x v="1"/>
    <x v="3"/>
    <n v="141.57"/>
    <x v="5"/>
    <x v="8"/>
    <n v="406.62900000000002"/>
    <n v="867.50099999999986"/>
    <x v="684"/>
  </r>
  <r>
    <n v="1031"/>
    <x v="273"/>
    <x v="4"/>
    <x v="1"/>
    <n v="1781.82"/>
    <x v="15"/>
    <x v="3"/>
    <n v="566.86"/>
    <n v="818.14"/>
    <s v="Returning"/>
    <x v="26"/>
    <x v="2"/>
    <x v="1"/>
    <x v="17"/>
    <n v="251.27999999999997"/>
    <x v="5"/>
    <x v="6"/>
    <n v="2045.35"/>
    <n v="467.44999999999982"/>
    <x v="685"/>
  </r>
  <r>
    <n v="1019"/>
    <x v="300"/>
    <x v="3"/>
    <x v="2"/>
    <n v="2030.25"/>
    <x v="5"/>
    <x v="3"/>
    <n v="2866.47"/>
    <n v="3286.47"/>
    <s v="New"/>
    <x v="0"/>
    <x v="2"/>
    <x v="0"/>
    <x v="6"/>
    <n v="420"/>
    <x v="6"/>
    <x v="7"/>
    <n v="9465.0335999999988"/>
    <n v="3974.9664000000012"/>
    <x v="686"/>
  </r>
  <r>
    <n v="1061"/>
    <x v="228"/>
    <x v="4"/>
    <x v="3"/>
    <n v="8915.0499999999993"/>
    <x v="24"/>
    <x v="2"/>
    <n v="2680.82"/>
    <n v="2771.02"/>
    <s v="New"/>
    <x v="2"/>
    <x v="1"/>
    <x v="0"/>
    <x v="18"/>
    <n v="90.199999999999818"/>
    <x v="6"/>
    <x v="4"/>
    <n v="18842.935999999998"/>
    <n v="-15776.136000000004"/>
    <x v="687"/>
  </r>
  <r>
    <n v="1054"/>
    <x v="194"/>
    <x v="1"/>
    <x v="0"/>
    <n v="7524.78"/>
    <x v="10"/>
    <x v="1"/>
    <n v="2316.92"/>
    <n v="2462.63"/>
    <s v="New"/>
    <x v="14"/>
    <x v="2"/>
    <x v="0"/>
    <x v="11"/>
    <n v="145.71000000000004"/>
    <x v="4"/>
    <x v="1"/>
    <n v="4728.2496000000001"/>
    <n v="2265.8304000000016"/>
    <x v="688"/>
  </r>
  <r>
    <n v="1039"/>
    <x v="32"/>
    <x v="1"/>
    <x v="2"/>
    <n v="9091.4599999999991"/>
    <x v="46"/>
    <x v="1"/>
    <n v="2014.11"/>
    <n v="2056.35"/>
    <s v="Returning"/>
    <x v="5"/>
    <x v="1"/>
    <x v="1"/>
    <x v="2"/>
    <n v="42.240000000000009"/>
    <x v="1"/>
    <x v="0"/>
    <n v="8636.67"/>
    <n v="-7791.87"/>
    <x v="689"/>
  </r>
  <r>
    <n v="1091"/>
    <x v="275"/>
    <x v="0"/>
    <x v="1"/>
    <n v="7611.28"/>
    <x v="3"/>
    <x v="0"/>
    <n v="2184.4899999999998"/>
    <n v="2540.42"/>
    <s v="Returning"/>
    <x v="29"/>
    <x v="1"/>
    <x v="0"/>
    <x v="1"/>
    <n v="355.93000000000029"/>
    <x v="2"/>
    <x v="7"/>
    <n v="26750.622600000002"/>
    <n v="-12869.352599999991"/>
    <x v="690"/>
  </r>
  <r>
    <n v="1074"/>
    <x v="185"/>
    <x v="0"/>
    <x v="3"/>
    <n v="6011.84"/>
    <x v="39"/>
    <x v="1"/>
    <n v="2868.02"/>
    <n v="2994.74"/>
    <s v="Returning"/>
    <x v="13"/>
    <x v="1"/>
    <x v="0"/>
    <x v="12"/>
    <n v="126.7199999999998"/>
    <x v="2"/>
    <x v="3"/>
    <n v="1078.1063999999999"/>
    <n v="-824.66640000000029"/>
    <x v="691"/>
  </r>
  <r>
    <n v="1090"/>
    <x v="24"/>
    <x v="0"/>
    <x v="3"/>
    <n v="6575.91"/>
    <x v="21"/>
    <x v="2"/>
    <n v="60.28"/>
    <n v="260.73"/>
    <s v="Returning"/>
    <x v="22"/>
    <x v="0"/>
    <x v="0"/>
    <x v="12"/>
    <n v="200.45000000000002"/>
    <x v="3"/>
    <x v="8"/>
    <n v="44.324100000000008"/>
    <n v="156.1259"/>
    <x v="692"/>
  </r>
  <r>
    <n v="1019"/>
    <x v="89"/>
    <x v="1"/>
    <x v="3"/>
    <n v="8902.3700000000008"/>
    <x v="43"/>
    <x v="2"/>
    <n v="1340.51"/>
    <n v="1567.92"/>
    <s v="New"/>
    <x v="12"/>
    <x v="0"/>
    <x v="0"/>
    <x v="16"/>
    <n v="227.41000000000008"/>
    <x v="0"/>
    <x v="9"/>
    <n v="16369.084800000001"/>
    <n v="-8182.3247999999976"/>
    <x v="693"/>
  </r>
  <r>
    <n v="1039"/>
    <x v="137"/>
    <x v="4"/>
    <x v="3"/>
    <n v="5830.19"/>
    <x v="38"/>
    <x v="2"/>
    <n v="2615.48"/>
    <n v="3062.22"/>
    <s v="New"/>
    <x v="27"/>
    <x v="1"/>
    <x v="1"/>
    <x v="18"/>
    <n v="446.73999999999978"/>
    <x v="3"/>
    <x v="1"/>
    <n v="13963.7232"/>
    <n v="-3241.9632000000056"/>
    <x v="694"/>
  </r>
  <r>
    <n v="1067"/>
    <x v="301"/>
    <x v="4"/>
    <x v="1"/>
    <n v="6360.67"/>
    <x v="30"/>
    <x v="0"/>
    <n v="3624.97"/>
    <n v="3836.52"/>
    <s v="New"/>
    <x v="4"/>
    <x v="0"/>
    <x v="0"/>
    <x v="17"/>
    <n v="211.55000000000018"/>
    <x v="6"/>
    <x v="11"/>
    <n v="8286.8832000000002"/>
    <n v="-2575.0331999999953"/>
    <x v="695"/>
  </r>
  <r>
    <n v="1045"/>
    <x v="204"/>
    <x v="0"/>
    <x v="0"/>
    <n v="1649.12"/>
    <x v="39"/>
    <x v="3"/>
    <n v="912.08"/>
    <n v="993.24"/>
    <s v="Returning"/>
    <x v="0"/>
    <x v="2"/>
    <x v="0"/>
    <x v="0"/>
    <n v="81.159999999999968"/>
    <x v="5"/>
    <x v="8"/>
    <n v="178.78319999999999"/>
    <n v="-16.463200000000057"/>
    <x v="696"/>
  </r>
  <r>
    <n v="1013"/>
    <x v="302"/>
    <x v="3"/>
    <x v="3"/>
    <n v="4791.82"/>
    <x v="17"/>
    <x v="1"/>
    <n v="2757.06"/>
    <n v="3023.97"/>
    <s v="Returning"/>
    <x v="5"/>
    <x v="0"/>
    <x v="0"/>
    <x v="14"/>
    <n v="266.90999999999985"/>
    <x v="2"/>
    <x v="0"/>
    <n v="19686.044699999999"/>
    <n v="-11411.834700000003"/>
    <x v="697"/>
  </r>
  <r>
    <n v="1092"/>
    <x v="32"/>
    <x v="4"/>
    <x v="2"/>
    <n v="7192.33"/>
    <x v="28"/>
    <x v="2"/>
    <n v="3586.58"/>
    <n v="4068.43"/>
    <s v="New"/>
    <x v="20"/>
    <x v="2"/>
    <x v="0"/>
    <x v="9"/>
    <n v="481.84999999999991"/>
    <x v="1"/>
    <x v="0"/>
    <n v="12530.7644"/>
    <n v="-5784.8644000000013"/>
    <x v="698"/>
  </r>
  <r>
    <n v="1058"/>
    <x v="266"/>
    <x v="1"/>
    <x v="0"/>
    <n v="2782.33"/>
    <x v="39"/>
    <x v="2"/>
    <n v="2250.91"/>
    <n v="2558.6799999999998"/>
    <s v="New"/>
    <x v="0"/>
    <x v="2"/>
    <x v="1"/>
    <x v="11"/>
    <n v="307.77"/>
    <x v="6"/>
    <x v="9"/>
    <n v="460.56239999999997"/>
    <n v="154.9776"/>
    <x v="699"/>
  </r>
  <r>
    <n v="1020"/>
    <x v="32"/>
    <x v="2"/>
    <x v="3"/>
    <n v="2102.3200000000002"/>
    <x v="6"/>
    <x v="3"/>
    <n v="184.05"/>
    <n v="675.91"/>
    <s v="Returning"/>
    <x v="15"/>
    <x v="0"/>
    <x v="1"/>
    <x v="4"/>
    <n v="491.85999999999996"/>
    <x v="1"/>
    <x v="0"/>
    <n v="1960.1390000000001"/>
    <n v="12303.800999999999"/>
    <x v="700"/>
  </r>
  <r>
    <n v="1092"/>
    <x v="171"/>
    <x v="2"/>
    <x v="0"/>
    <n v="3206.89"/>
    <x v="13"/>
    <x v="2"/>
    <n v="2273.88"/>
    <n v="2696.02"/>
    <s v="New"/>
    <x v="23"/>
    <x v="0"/>
    <x v="0"/>
    <x v="19"/>
    <n v="422.13999999999987"/>
    <x v="6"/>
    <x v="9"/>
    <n v="12132.09"/>
    <n v="-5799.9900000000016"/>
    <x v="701"/>
  </r>
  <r>
    <n v="1072"/>
    <x v="104"/>
    <x v="2"/>
    <x v="2"/>
    <n v="2490.86"/>
    <x v="26"/>
    <x v="1"/>
    <n v="1517.4"/>
    <n v="1545.02"/>
    <s v="New"/>
    <x v="21"/>
    <x v="1"/>
    <x v="1"/>
    <x v="10"/>
    <n v="27.619999999999891"/>
    <x v="0"/>
    <x v="3"/>
    <n v="556.20719999999994"/>
    <n v="-224.76720000000125"/>
    <x v="702"/>
  </r>
  <r>
    <n v="1061"/>
    <x v="15"/>
    <x v="3"/>
    <x v="3"/>
    <n v="2227.64"/>
    <x v="35"/>
    <x v="0"/>
    <n v="4651.7700000000004"/>
    <n v="4984.3900000000003"/>
    <s v="Returning"/>
    <x v="7"/>
    <x v="0"/>
    <x v="1"/>
    <x v="14"/>
    <n v="332.61999999999989"/>
    <x v="4"/>
    <x v="7"/>
    <n v="22130.691600000002"/>
    <n v="-9823.7516000000069"/>
    <x v="703"/>
  </r>
  <r>
    <n v="1039"/>
    <x v="291"/>
    <x v="0"/>
    <x v="2"/>
    <n v="4306.0200000000004"/>
    <x v="40"/>
    <x v="2"/>
    <n v="666.84"/>
    <n v="817.36"/>
    <s v="Returning"/>
    <x v="3"/>
    <x v="0"/>
    <x v="1"/>
    <x v="3"/>
    <n v="150.51999999999998"/>
    <x v="3"/>
    <x v="2"/>
    <n v="457.72160000000002"/>
    <n v="3756.8383999999996"/>
    <x v="704"/>
  </r>
  <r>
    <n v="1001"/>
    <x v="133"/>
    <x v="1"/>
    <x v="1"/>
    <n v="9087.6"/>
    <x v="46"/>
    <x v="1"/>
    <n v="3279.76"/>
    <n v="3563.97"/>
    <s v="Returning"/>
    <x v="26"/>
    <x v="0"/>
    <x v="1"/>
    <x v="13"/>
    <n v="284.20999999999958"/>
    <x v="0"/>
    <x v="3"/>
    <n v="17819.849999999999"/>
    <n v="-12135.650000000007"/>
    <x v="705"/>
  </r>
  <r>
    <n v="1003"/>
    <x v="216"/>
    <x v="3"/>
    <x v="3"/>
    <n v="5119.8900000000003"/>
    <x v="3"/>
    <x v="2"/>
    <n v="310.95999999999998"/>
    <n v="457.84"/>
    <s v="New"/>
    <x v="21"/>
    <x v="2"/>
    <x v="0"/>
    <x v="14"/>
    <n v="146.88"/>
    <x v="2"/>
    <x v="10"/>
    <n v="535.67279999999994"/>
    <n v="5192.6471999999994"/>
    <x v="706"/>
  </r>
  <r>
    <n v="1077"/>
    <x v="303"/>
    <x v="1"/>
    <x v="3"/>
    <n v="1960.41"/>
    <x v="38"/>
    <x v="3"/>
    <n v="2258.54"/>
    <n v="2439.4899999999998"/>
    <s v="Returning"/>
    <x v="2"/>
    <x v="2"/>
    <x v="1"/>
    <x v="16"/>
    <n v="180.94999999999982"/>
    <x v="2"/>
    <x v="9"/>
    <n v="11709.552"/>
    <n v="-7366.752000000004"/>
    <x v="707"/>
  </r>
  <r>
    <n v="1092"/>
    <x v="74"/>
    <x v="1"/>
    <x v="3"/>
    <n v="862.02"/>
    <x v="9"/>
    <x v="2"/>
    <n v="2792.2"/>
    <n v="3254.55"/>
    <s v="New"/>
    <x v="3"/>
    <x v="2"/>
    <x v="1"/>
    <x v="16"/>
    <n v="462.35000000000036"/>
    <x v="2"/>
    <x v="6"/>
    <n v="1366.9110000000001"/>
    <n v="8342.4390000000076"/>
    <x v="708"/>
  </r>
  <r>
    <n v="1062"/>
    <x v="154"/>
    <x v="0"/>
    <x v="3"/>
    <n v="6991.95"/>
    <x v="15"/>
    <x v="2"/>
    <n v="1524.88"/>
    <n v="1636.14"/>
    <s v="New"/>
    <x v="2"/>
    <x v="1"/>
    <x v="0"/>
    <x v="12"/>
    <n v="111.25999999999999"/>
    <x v="5"/>
    <x v="1"/>
    <n v="3272.2800000000007"/>
    <n v="-2159.6800000000007"/>
    <x v="709"/>
  </r>
  <r>
    <n v="1063"/>
    <x v="111"/>
    <x v="2"/>
    <x v="1"/>
    <n v="3889.71"/>
    <x v="7"/>
    <x v="0"/>
    <n v="2302.62"/>
    <n v="2740.93"/>
    <s v="Returning"/>
    <x v="26"/>
    <x v="1"/>
    <x v="0"/>
    <x v="5"/>
    <n v="438.30999999999995"/>
    <x v="3"/>
    <x v="9"/>
    <n v="31520.695"/>
    <n v="-11358.435000000001"/>
    <x v="710"/>
  </r>
  <r>
    <n v="1025"/>
    <x v="229"/>
    <x v="0"/>
    <x v="3"/>
    <n v="8236.1299999999992"/>
    <x v="28"/>
    <x v="3"/>
    <n v="859.59"/>
    <n v="884.51"/>
    <s v="New"/>
    <x v="7"/>
    <x v="1"/>
    <x v="0"/>
    <x v="12"/>
    <n v="24.919999999999959"/>
    <x v="3"/>
    <x v="0"/>
    <n v="1485.9767999999999"/>
    <n v="-1137.0968000000005"/>
    <x v="711"/>
  </r>
  <r>
    <n v="1056"/>
    <x v="229"/>
    <x v="3"/>
    <x v="0"/>
    <n v="6629.16"/>
    <x v="35"/>
    <x v="3"/>
    <n v="1555.41"/>
    <n v="1609.94"/>
    <s v="Returning"/>
    <x v="28"/>
    <x v="2"/>
    <x v="0"/>
    <x v="7"/>
    <n v="54.529999999999973"/>
    <x v="3"/>
    <x v="0"/>
    <n v="9530.8448000000008"/>
    <n v="-7513.234800000002"/>
    <x v="712"/>
  </r>
  <r>
    <n v="1033"/>
    <x v="304"/>
    <x v="3"/>
    <x v="3"/>
    <n v="7982.79"/>
    <x v="0"/>
    <x v="0"/>
    <n v="3124.48"/>
    <n v="3553.27"/>
    <s v="Returning"/>
    <x v="7"/>
    <x v="0"/>
    <x v="1"/>
    <x v="14"/>
    <n v="428.78999999999996"/>
    <x v="3"/>
    <x v="7"/>
    <n v="7675.0631999999996"/>
    <n v="43.156799999999748"/>
    <x v="713"/>
  </r>
  <r>
    <n v="1038"/>
    <x v="305"/>
    <x v="3"/>
    <x v="1"/>
    <n v="2792.27"/>
    <x v="38"/>
    <x v="2"/>
    <n v="1543.91"/>
    <n v="1862.88"/>
    <s v="New"/>
    <x v="0"/>
    <x v="1"/>
    <x v="0"/>
    <x v="8"/>
    <n v="318.97000000000003"/>
    <x v="5"/>
    <x v="6"/>
    <n v="4023.8208"/>
    <n v="3631.4592000000007"/>
    <x v="714"/>
  </r>
  <r>
    <n v="1006"/>
    <x v="278"/>
    <x v="0"/>
    <x v="3"/>
    <n v="6954.35"/>
    <x v="28"/>
    <x v="1"/>
    <n v="4503.7299999999996"/>
    <n v="4879.88"/>
    <s v="New"/>
    <x v="19"/>
    <x v="1"/>
    <x v="1"/>
    <x v="12"/>
    <n v="376.15000000000055"/>
    <x v="3"/>
    <x v="2"/>
    <n v="16396.396800000002"/>
    <n v="-11130.296799999995"/>
    <x v="715"/>
  </r>
  <r>
    <n v="1058"/>
    <x v="147"/>
    <x v="1"/>
    <x v="0"/>
    <n v="2714.21"/>
    <x v="24"/>
    <x v="3"/>
    <n v="3160.61"/>
    <n v="3273.22"/>
    <s v="Returning"/>
    <x v="4"/>
    <x v="2"/>
    <x v="1"/>
    <x v="11"/>
    <n v="112.60999999999967"/>
    <x v="0"/>
    <x v="9"/>
    <n v="8903.1584000000003"/>
    <n v="-5074.4184000000114"/>
    <x v="716"/>
  </r>
  <r>
    <n v="1044"/>
    <x v="306"/>
    <x v="1"/>
    <x v="1"/>
    <n v="9396.7800000000007"/>
    <x v="26"/>
    <x v="3"/>
    <n v="2221.31"/>
    <n v="2494.48"/>
    <s v="Returning"/>
    <x v="20"/>
    <x v="1"/>
    <x v="0"/>
    <x v="13"/>
    <n v="273.17000000000007"/>
    <x v="3"/>
    <x v="0"/>
    <n v="6585.4272000000001"/>
    <n v="-3307.3871999999992"/>
    <x v="717"/>
  </r>
  <r>
    <n v="1045"/>
    <x v="307"/>
    <x v="4"/>
    <x v="1"/>
    <n v="6400.11"/>
    <x v="33"/>
    <x v="2"/>
    <n v="241.85"/>
    <n v="613.09"/>
    <s v="Returning"/>
    <x v="18"/>
    <x v="0"/>
    <x v="0"/>
    <x v="17"/>
    <n v="371.24"/>
    <x v="4"/>
    <x v="9"/>
    <n v="809.27880000000005"/>
    <n v="7358.0012000000006"/>
    <x v="718"/>
  </r>
  <r>
    <n v="1032"/>
    <x v="253"/>
    <x v="3"/>
    <x v="0"/>
    <n v="3312.67"/>
    <x v="32"/>
    <x v="2"/>
    <n v="2522.7600000000002"/>
    <n v="2840.14"/>
    <s v="Returning"/>
    <x v="17"/>
    <x v="2"/>
    <x v="1"/>
    <x v="7"/>
    <n v="317.37999999999965"/>
    <x v="0"/>
    <x v="6"/>
    <n v="1192.8588000000002"/>
    <n v="711.42119999999773"/>
    <x v="719"/>
  </r>
  <r>
    <n v="1045"/>
    <x v="277"/>
    <x v="1"/>
    <x v="0"/>
    <n v="2768.17"/>
    <x v="43"/>
    <x v="3"/>
    <n v="3835.64"/>
    <n v="4076.77"/>
    <s v="Returning"/>
    <x v="15"/>
    <x v="2"/>
    <x v="1"/>
    <x v="11"/>
    <n v="241.13000000000011"/>
    <x v="4"/>
    <x v="6"/>
    <n v="14676.372000000001"/>
    <n v="-5995.6919999999973"/>
    <x v="720"/>
  </r>
  <r>
    <n v="1061"/>
    <x v="64"/>
    <x v="4"/>
    <x v="0"/>
    <n v="1990.17"/>
    <x v="27"/>
    <x v="2"/>
    <n v="1364.51"/>
    <n v="1844.8"/>
    <s v="Returning"/>
    <x v="13"/>
    <x v="0"/>
    <x v="0"/>
    <x v="15"/>
    <n v="480.28999999999996"/>
    <x v="0"/>
    <x v="9"/>
    <n v="14942.88"/>
    <n v="6670.17"/>
    <x v="721"/>
  </r>
  <r>
    <n v="1047"/>
    <x v="308"/>
    <x v="1"/>
    <x v="0"/>
    <n v="6976.95"/>
    <x v="43"/>
    <x v="1"/>
    <n v="4043.53"/>
    <n v="4384.8500000000004"/>
    <s v="New"/>
    <x v="6"/>
    <x v="0"/>
    <x v="0"/>
    <x v="11"/>
    <n v="341.32000000000016"/>
    <x v="4"/>
    <x v="11"/>
    <n v="22099.644000000004"/>
    <n v="-9812.123999999998"/>
    <x v="722"/>
  </r>
  <r>
    <n v="1021"/>
    <x v="309"/>
    <x v="3"/>
    <x v="0"/>
    <n v="2265.2800000000002"/>
    <x v="33"/>
    <x v="3"/>
    <n v="1296.44"/>
    <n v="1751.24"/>
    <s v="New"/>
    <x v="20"/>
    <x v="0"/>
    <x v="0"/>
    <x v="7"/>
    <n v="454.79999999999995"/>
    <x v="5"/>
    <x v="6"/>
    <n v="8476.0015999999996"/>
    <n v="1529.5983999999989"/>
    <x v="723"/>
  </r>
  <r>
    <n v="1080"/>
    <x v="217"/>
    <x v="2"/>
    <x v="1"/>
    <n v="5993.5"/>
    <x v="28"/>
    <x v="1"/>
    <n v="4127.54"/>
    <n v="4495.13"/>
    <s v="New"/>
    <x v="18"/>
    <x v="1"/>
    <x v="1"/>
    <x v="5"/>
    <n v="367.59000000000015"/>
    <x v="0"/>
    <x v="11"/>
    <n v="3775.9092000000001"/>
    <n v="1370.350800000002"/>
    <x v="724"/>
  </r>
  <r>
    <n v="1085"/>
    <x v="212"/>
    <x v="3"/>
    <x v="1"/>
    <n v="2719.89"/>
    <x v="25"/>
    <x v="1"/>
    <n v="472.08"/>
    <n v="842.46"/>
    <s v="New"/>
    <x v="11"/>
    <x v="0"/>
    <x v="1"/>
    <x v="8"/>
    <n v="370.38000000000005"/>
    <x v="2"/>
    <x v="5"/>
    <n v="0"/>
    <n v="5926.0800000000008"/>
    <x v="725"/>
  </r>
  <r>
    <n v="1075"/>
    <x v="48"/>
    <x v="0"/>
    <x v="3"/>
    <n v="6653.49"/>
    <x v="43"/>
    <x v="2"/>
    <n v="4337.6099999999997"/>
    <n v="4386.82"/>
    <s v="Returning"/>
    <x v="10"/>
    <x v="2"/>
    <x v="0"/>
    <x v="12"/>
    <n v="49.210000000000036"/>
    <x v="2"/>
    <x v="10"/>
    <n v="36322.869599999998"/>
    <n v="-34551.309599999993"/>
    <x v="726"/>
  </r>
  <r>
    <n v="1036"/>
    <x v="236"/>
    <x v="1"/>
    <x v="3"/>
    <n v="8167.9"/>
    <x v="44"/>
    <x v="1"/>
    <n v="2520.9699999999998"/>
    <n v="2707.11"/>
    <s v="New"/>
    <x v="26"/>
    <x v="0"/>
    <x v="1"/>
    <x v="16"/>
    <n v="186.14000000000033"/>
    <x v="6"/>
    <x v="3"/>
    <n v="16919.4375"/>
    <n v="-12265.937499999993"/>
    <x v="727"/>
  </r>
  <r>
    <n v="1099"/>
    <x v="306"/>
    <x v="1"/>
    <x v="2"/>
    <n v="7802.45"/>
    <x v="5"/>
    <x v="2"/>
    <n v="1517.86"/>
    <n v="1948.46"/>
    <s v="New"/>
    <x v="3"/>
    <x v="2"/>
    <x v="0"/>
    <x v="2"/>
    <n v="430.60000000000014"/>
    <x v="3"/>
    <x v="0"/>
    <n v="1247.0144"/>
    <n v="12532.185600000004"/>
    <x v="728"/>
  </r>
  <r>
    <n v="1019"/>
    <x v="310"/>
    <x v="0"/>
    <x v="3"/>
    <n v="7632.43"/>
    <x v="19"/>
    <x v="0"/>
    <n v="1362.31"/>
    <n v="1486.29"/>
    <s v="Returning"/>
    <x v="13"/>
    <x v="2"/>
    <x v="1"/>
    <x v="12"/>
    <n v="123.98000000000002"/>
    <x v="0"/>
    <x v="8"/>
    <n v="8828.5625999999993"/>
    <n v="-4737.2225999999991"/>
    <x v="729"/>
  </r>
  <r>
    <n v="1020"/>
    <x v="207"/>
    <x v="0"/>
    <x v="3"/>
    <n v="1958.45"/>
    <x v="27"/>
    <x v="2"/>
    <n v="2188.4499999999998"/>
    <n v="2255.0500000000002"/>
    <s v="New"/>
    <x v="1"/>
    <x v="1"/>
    <x v="1"/>
    <x v="12"/>
    <n v="66.600000000000364"/>
    <x v="6"/>
    <x v="2"/>
    <n v="11162.497500000001"/>
    <n v="-8165.4974999999849"/>
    <x v="730"/>
  </r>
  <r>
    <n v="1057"/>
    <x v="31"/>
    <x v="2"/>
    <x v="0"/>
    <n v="975.01"/>
    <x v="43"/>
    <x v="1"/>
    <n v="4995.3"/>
    <n v="5165.09"/>
    <s v="Returning"/>
    <x v="19"/>
    <x v="0"/>
    <x v="0"/>
    <x v="19"/>
    <n v="169.78999999999996"/>
    <x v="3"/>
    <x v="5"/>
    <n v="44626.377599999993"/>
    <n v="-38513.93759999999"/>
    <x v="731"/>
  </r>
  <r>
    <n v="1018"/>
    <x v="112"/>
    <x v="1"/>
    <x v="0"/>
    <n v="7019.59"/>
    <x v="46"/>
    <x v="0"/>
    <n v="1140.6199999999999"/>
    <n v="1258.6300000000001"/>
    <s v="Returning"/>
    <x v="16"/>
    <x v="1"/>
    <x v="0"/>
    <x v="11"/>
    <n v="118.01000000000022"/>
    <x v="4"/>
    <x v="5"/>
    <n v="6544.8760000000011"/>
    <n v="-4184.6759999999967"/>
    <x v="732"/>
  </r>
  <r>
    <n v="1047"/>
    <x v="294"/>
    <x v="1"/>
    <x v="3"/>
    <n v="3746.64"/>
    <x v="0"/>
    <x v="2"/>
    <n v="560.91999999999996"/>
    <n v="1024.31"/>
    <s v="Returning"/>
    <x v="16"/>
    <x v="0"/>
    <x v="0"/>
    <x v="16"/>
    <n v="463.39"/>
    <x v="0"/>
    <x v="6"/>
    <n v="4793.7707999999993"/>
    <n v="3547.2492000000011"/>
    <x v="733"/>
  </r>
  <r>
    <n v="1049"/>
    <x v="147"/>
    <x v="2"/>
    <x v="2"/>
    <n v="4380.2299999999996"/>
    <x v="34"/>
    <x v="1"/>
    <n v="2945.92"/>
    <n v="3381.22"/>
    <s v="Returning"/>
    <x v="10"/>
    <x v="0"/>
    <x v="1"/>
    <x v="10"/>
    <n v="435.29999999999973"/>
    <x v="0"/>
    <x v="9"/>
    <n v="29551.862799999999"/>
    <n v="-13010.462800000008"/>
    <x v="734"/>
  </r>
  <r>
    <n v="1014"/>
    <x v="189"/>
    <x v="4"/>
    <x v="0"/>
    <n v="408.38"/>
    <x v="45"/>
    <x v="3"/>
    <n v="2468.29"/>
    <n v="2723.13"/>
    <s v="Returning"/>
    <x v="4"/>
    <x v="0"/>
    <x v="1"/>
    <x v="15"/>
    <n v="254.84000000000015"/>
    <x v="6"/>
    <x v="6"/>
    <n v="653.55119999999999"/>
    <n v="110.96880000000044"/>
    <x v="735"/>
  </r>
  <r>
    <n v="1015"/>
    <x v="118"/>
    <x v="2"/>
    <x v="3"/>
    <n v="2669.81"/>
    <x v="18"/>
    <x v="3"/>
    <n v="2644.77"/>
    <n v="2684.83"/>
    <s v="New"/>
    <x v="19"/>
    <x v="0"/>
    <x v="0"/>
    <x v="4"/>
    <n v="40.059999999999945"/>
    <x v="6"/>
    <x v="0"/>
    <n v="14820.261599999998"/>
    <n v="-13898.881599999999"/>
    <x v="736"/>
  </r>
  <r>
    <n v="1031"/>
    <x v="218"/>
    <x v="3"/>
    <x v="3"/>
    <n v="433.4"/>
    <x v="5"/>
    <x v="2"/>
    <n v="3351.33"/>
    <n v="3711.47"/>
    <s v="New"/>
    <x v="28"/>
    <x v="0"/>
    <x v="1"/>
    <x v="14"/>
    <n v="360.13999999999987"/>
    <x v="1"/>
    <x v="4"/>
    <n v="19002.7264"/>
    <n v="-7478.2464000000036"/>
    <x v="737"/>
  </r>
  <r>
    <n v="1001"/>
    <x v="64"/>
    <x v="1"/>
    <x v="1"/>
    <n v="8803.94"/>
    <x v="27"/>
    <x v="2"/>
    <n v="1372.36"/>
    <n v="1687.83"/>
    <s v="New"/>
    <x v="3"/>
    <x v="2"/>
    <x v="0"/>
    <x v="13"/>
    <n v="315.47000000000003"/>
    <x v="0"/>
    <x v="9"/>
    <n v="1519.0469999999998"/>
    <n v="12677.103000000001"/>
    <x v="738"/>
  </r>
  <r>
    <n v="1054"/>
    <x v="311"/>
    <x v="0"/>
    <x v="2"/>
    <n v="2509.63"/>
    <x v="25"/>
    <x v="3"/>
    <n v="4557.79"/>
    <n v="5043.3599999999997"/>
    <s v="Returning"/>
    <x v="6"/>
    <x v="2"/>
    <x v="1"/>
    <x v="3"/>
    <n v="485.56999999999971"/>
    <x v="0"/>
    <x v="2"/>
    <n v="11297.126400000001"/>
    <n v="-3528.0064000000057"/>
    <x v="739"/>
  </r>
  <r>
    <n v="1003"/>
    <x v="312"/>
    <x v="3"/>
    <x v="1"/>
    <n v="5617.64"/>
    <x v="47"/>
    <x v="1"/>
    <n v="2206.58"/>
    <n v="2490.4699999999998"/>
    <s v="New"/>
    <x v="24"/>
    <x v="0"/>
    <x v="0"/>
    <x v="8"/>
    <n v="283.88999999999987"/>
    <x v="3"/>
    <x v="11"/>
    <n v="3486.6579999999999"/>
    <n v="-2067.2080000000005"/>
    <x v="740"/>
  </r>
  <r>
    <n v="1016"/>
    <x v="313"/>
    <x v="1"/>
    <x v="2"/>
    <n v="485.9"/>
    <x v="41"/>
    <x v="1"/>
    <n v="688.98"/>
    <n v="863.81"/>
    <s v="New"/>
    <x v="29"/>
    <x v="2"/>
    <x v="1"/>
    <x v="2"/>
    <n v="174.82999999999993"/>
    <x v="2"/>
    <x v="4"/>
    <n v="932.91480000000001"/>
    <n v="-233.5948000000003"/>
    <x v="741"/>
  </r>
  <r>
    <n v="1087"/>
    <x v="267"/>
    <x v="2"/>
    <x v="0"/>
    <n v="6701.79"/>
    <x v="9"/>
    <x v="1"/>
    <n v="3724.38"/>
    <n v="3988.7"/>
    <s v="New"/>
    <x v="21"/>
    <x v="1"/>
    <x v="1"/>
    <x v="19"/>
    <n v="264.31999999999971"/>
    <x v="1"/>
    <x v="5"/>
    <n v="2512.8809999999999"/>
    <n v="3037.838999999994"/>
    <x v="742"/>
  </r>
  <r>
    <n v="1057"/>
    <x v="105"/>
    <x v="3"/>
    <x v="2"/>
    <n v="3297.97"/>
    <x v="11"/>
    <x v="2"/>
    <n v="3233.37"/>
    <n v="3723.21"/>
    <s v="New"/>
    <x v="20"/>
    <x v="1"/>
    <x v="1"/>
    <x v="6"/>
    <n v="489.84000000000015"/>
    <x v="5"/>
    <x v="7"/>
    <n v="32764.248"/>
    <n v="-13170.647999999994"/>
    <x v="743"/>
  </r>
  <r>
    <n v="1075"/>
    <x v="185"/>
    <x v="1"/>
    <x v="3"/>
    <n v="8989.4"/>
    <x v="28"/>
    <x v="0"/>
    <n v="1612.93"/>
    <n v="1964.15"/>
    <s v="Returning"/>
    <x v="19"/>
    <x v="1"/>
    <x v="1"/>
    <x v="16"/>
    <n v="351.22"/>
    <x v="2"/>
    <x v="3"/>
    <n v="6599.5439999999999"/>
    <n v="-1682.4639999999999"/>
    <x v="744"/>
  </r>
  <r>
    <n v="1012"/>
    <x v="73"/>
    <x v="4"/>
    <x v="3"/>
    <n v="8892.3700000000008"/>
    <x v="3"/>
    <x v="0"/>
    <n v="3126.52"/>
    <n v="3465.79"/>
    <s v="New"/>
    <x v="4"/>
    <x v="0"/>
    <x v="0"/>
    <x v="18"/>
    <n v="339.27"/>
    <x v="0"/>
    <x v="5"/>
    <n v="10813.264800000001"/>
    <n v="2418.265199999998"/>
    <x v="745"/>
  </r>
  <r>
    <n v="1074"/>
    <x v="248"/>
    <x v="4"/>
    <x v="2"/>
    <n v="3320.38"/>
    <x v="17"/>
    <x v="0"/>
    <n v="1138.32"/>
    <n v="1266.25"/>
    <s v="Returning"/>
    <x v="6"/>
    <x v="0"/>
    <x v="1"/>
    <x v="9"/>
    <n v="127.93000000000006"/>
    <x v="6"/>
    <x v="0"/>
    <n v="5495.5250000000005"/>
    <n v="-1529.6949999999988"/>
    <x v="746"/>
  </r>
  <r>
    <n v="1096"/>
    <x v="309"/>
    <x v="0"/>
    <x v="2"/>
    <n v="9019.51"/>
    <x v="28"/>
    <x v="0"/>
    <n v="2251.9499999999998"/>
    <n v="2626.32"/>
    <s v="Returning"/>
    <x v="5"/>
    <x v="2"/>
    <x v="0"/>
    <x v="3"/>
    <n v="374.37000000000035"/>
    <x v="5"/>
    <x v="6"/>
    <n v="7721.3808000000008"/>
    <n v="-2480.200799999996"/>
    <x v="747"/>
  </r>
  <r>
    <n v="1016"/>
    <x v="55"/>
    <x v="1"/>
    <x v="2"/>
    <n v="9961.9599999999991"/>
    <x v="32"/>
    <x v="0"/>
    <n v="4502.09"/>
    <n v="4879.72"/>
    <s v="New"/>
    <x v="9"/>
    <x v="2"/>
    <x v="0"/>
    <x v="2"/>
    <n v="377.63000000000011"/>
    <x v="5"/>
    <x v="1"/>
    <n v="3806.1815999999999"/>
    <n v="-1540.4015999999992"/>
    <x v="748"/>
  </r>
  <r>
    <n v="1072"/>
    <x v="314"/>
    <x v="4"/>
    <x v="1"/>
    <n v="8271.6200000000008"/>
    <x v="26"/>
    <x v="2"/>
    <n v="710.99"/>
    <n v="876.46"/>
    <s v="Returning"/>
    <x v="21"/>
    <x v="2"/>
    <x v="0"/>
    <x v="17"/>
    <n v="165.47000000000003"/>
    <x v="4"/>
    <x v="3"/>
    <n v="315.5256"/>
    <n v="1670.1144000000004"/>
    <x v="749"/>
  </r>
  <r>
    <n v="1076"/>
    <x v="172"/>
    <x v="2"/>
    <x v="2"/>
    <n v="8464.23"/>
    <x v="25"/>
    <x v="2"/>
    <n v="1964.15"/>
    <n v="2211.17"/>
    <s v="Returning"/>
    <x v="5"/>
    <x v="1"/>
    <x v="0"/>
    <x v="10"/>
    <n v="247.01999999999998"/>
    <x v="3"/>
    <x v="5"/>
    <n v="7429.5312000000004"/>
    <n v="-3477.2112000000006"/>
    <x v="750"/>
  </r>
  <r>
    <n v="1024"/>
    <x v="143"/>
    <x v="1"/>
    <x v="0"/>
    <n v="2565.19"/>
    <x v="1"/>
    <x v="0"/>
    <n v="4114.66"/>
    <n v="4269.0200000000004"/>
    <s v="Returning"/>
    <x v="29"/>
    <x v="1"/>
    <x v="1"/>
    <x v="11"/>
    <n v="154.36000000000058"/>
    <x v="3"/>
    <x v="9"/>
    <n v="19594.801800000005"/>
    <n v="-16970.681799999995"/>
    <x v="751"/>
  </r>
  <r>
    <n v="1028"/>
    <x v="34"/>
    <x v="2"/>
    <x v="1"/>
    <n v="5809.35"/>
    <x v="27"/>
    <x v="2"/>
    <n v="4848.9799999999996"/>
    <n v="4985.75"/>
    <s v="Returning"/>
    <x v="2"/>
    <x v="1"/>
    <x v="0"/>
    <x v="5"/>
    <n v="136.77000000000044"/>
    <x v="0"/>
    <x v="3"/>
    <n v="44871.75"/>
    <n v="-38717.099999999977"/>
    <x v="752"/>
  </r>
  <r>
    <n v="1008"/>
    <x v="266"/>
    <x v="2"/>
    <x v="1"/>
    <n v="765.83"/>
    <x v="18"/>
    <x v="2"/>
    <n v="2296.9299999999998"/>
    <n v="2319.62"/>
    <s v="Returning"/>
    <x v="10"/>
    <x v="1"/>
    <x v="1"/>
    <x v="5"/>
    <n v="22.690000000000055"/>
    <x v="6"/>
    <x v="9"/>
    <n v="12270.789799999999"/>
    <n v="-11748.919799999998"/>
    <x v="753"/>
  </r>
  <r>
    <n v="1092"/>
    <x v="217"/>
    <x v="4"/>
    <x v="2"/>
    <n v="1039.69"/>
    <x v="28"/>
    <x v="0"/>
    <n v="2559.65"/>
    <n v="2709.4"/>
    <s v="Returning"/>
    <x v="1"/>
    <x v="2"/>
    <x v="1"/>
    <x v="9"/>
    <n v="149.75"/>
    <x v="0"/>
    <x v="11"/>
    <n v="4172.4759999999997"/>
    <n v="-2075.9759999999997"/>
    <x v="754"/>
  </r>
  <r>
    <n v="1036"/>
    <x v="176"/>
    <x v="1"/>
    <x v="0"/>
    <n v="9989.0400000000009"/>
    <x v="48"/>
    <x v="1"/>
    <n v="2882.25"/>
    <n v="3163.7"/>
    <s v="Returning"/>
    <x v="8"/>
    <x v="0"/>
    <x v="1"/>
    <x v="11"/>
    <n v="281.44999999999982"/>
    <x v="5"/>
    <x v="9"/>
    <n v="1107.2949999999998"/>
    <n v="862.85499999999888"/>
    <x v="755"/>
  </r>
  <r>
    <n v="1090"/>
    <x v="13"/>
    <x v="3"/>
    <x v="1"/>
    <n v="3333.73"/>
    <x v="7"/>
    <x v="2"/>
    <n v="4665.12"/>
    <n v="4675.8999999999996"/>
    <s v="New"/>
    <x v="27"/>
    <x v="0"/>
    <x v="1"/>
    <x v="8"/>
    <n v="10.779999999999745"/>
    <x v="5"/>
    <x v="9"/>
    <n v="40867.366000000002"/>
    <n v="-40371.486000000012"/>
    <x v="756"/>
  </r>
  <r>
    <n v="1008"/>
    <x v="315"/>
    <x v="4"/>
    <x v="3"/>
    <n v="7507.02"/>
    <x v="5"/>
    <x v="1"/>
    <n v="4298.12"/>
    <n v="4446.8999999999996"/>
    <s v="New"/>
    <x v="15"/>
    <x v="1"/>
    <x v="0"/>
    <x v="18"/>
    <n v="148.77999999999975"/>
    <x v="4"/>
    <x v="6"/>
    <n v="14230.08"/>
    <n v="-9469.1200000000081"/>
    <x v="757"/>
  </r>
  <r>
    <n v="1058"/>
    <x v="49"/>
    <x v="4"/>
    <x v="1"/>
    <n v="8085.98"/>
    <x v="13"/>
    <x v="2"/>
    <n v="894.48"/>
    <n v="1336.37"/>
    <s v="Returning"/>
    <x v="16"/>
    <x v="0"/>
    <x v="1"/>
    <x v="17"/>
    <n v="441.88999999999987"/>
    <x v="6"/>
    <x v="8"/>
    <n v="5211.8429999999998"/>
    <n v="1416.5069999999987"/>
    <x v="758"/>
  </r>
  <r>
    <n v="1060"/>
    <x v="316"/>
    <x v="1"/>
    <x v="2"/>
    <n v="8594.43"/>
    <x v="16"/>
    <x v="2"/>
    <n v="2211.9499999999998"/>
    <n v="2512.84"/>
    <s v="Returning"/>
    <x v="14"/>
    <x v="0"/>
    <x v="0"/>
    <x v="2"/>
    <n v="300.89000000000033"/>
    <x v="6"/>
    <x v="4"/>
    <n v="4422.5984000000008"/>
    <n v="8816.5616000000136"/>
    <x v="759"/>
  </r>
  <r>
    <n v="1050"/>
    <x v="314"/>
    <x v="1"/>
    <x v="0"/>
    <n v="9976.52"/>
    <x v="1"/>
    <x v="0"/>
    <n v="2346.8000000000002"/>
    <n v="2654.65"/>
    <s v="New"/>
    <x v="9"/>
    <x v="0"/>
    <x v="1"/>
    <x v="11"/>
    <n v="307.84999999999991"/>
    <x v="4"/>
    <x v="3"/>
    <n v="5866.7765000000009"/>
    <n v="-633.32650000000194"/>
    <x v="760"/>
  </r>
  <r>
    <n v="1028"/>
    <x v="185"/>
    <x v="2"/>
    <x v="2"/>
    <n v="2490.8200000000002"/>
    <x v="36"/>
    <x v="2"/>
    <n v="3956.03"/>
    <n v="4163.68"/>
    <s v="New"/>
    <x v="7"/>
    <x v="1"/>
    <x v="1"/>
    <x v="10"/>
    <n v="207.65000000000009"/>
    <x v="2"/>
    <x v="3"/>
    <n v="20485.3056"/>
    <n v="-11971.655599999996"/>
    <x v="761"/>
  </r>
  <r>
    <n v="1092"/>
    <x v="78"/>
    <x v="1"/>
    <x v="3"/>
    <n v="499.47"/>
    <x v="20"/>
    <x v="3"/>
    <n v="3034.32"/>
    <n v="3375.79"/>
    <s v="New"/>
    <x v="24"/>
    <x v="2"/>
    <x v="0"/>
    <x v="16"/>
    <n v="341.4699999999998"/>
    <x v="6"/>
    <x v="8"/>
    <n v="44425.396400000005"/>
    <n v="-28376.306400000016"/>
    <x v="762"/>
  </r>
  <r>
    <n v="1041"/>
    <x v="88"/>
    <x v="2"/>
    <x v="3"/>
    <n v="4170.8"/>
    <x v="16"/>
    <x v="3"/>
    <n v="3288.39"/>
    <n v="3391.46"/>
    <s v="New"/>
    <x v="8"/>
    <x v="2"/>
    <x v="1"/>
    <x v="4"/>
    <n v="103.07000000000016"/>
    <x v="6"/>
    <x v="4"/>
    <n v="7461.2119999999995"/>
    <n v="-2926.1319999999923"/>
    <x v="763"/>
  </r>
  <r>
    <n v="1100"/>
    <x v="38"/>
    <x v="4"/>
    <x v="3"/>
    <n v="1387.8"/>
    <x v="24"/>
    <x v="0"/>
    <n v="4991.09"/>
    <n v="5402.28"/>
    <s v="Returning"/>
    <x v="11"/>
    <x v="0"/>
    <x v="1"/>
    <x v="18"/>
    <n v="411.1899999999996"/>
    <x v="0"/>
    <x v="9"/>
    <n v="0"/>
    <n v="13980.459999999986"/>
    <x v="764"/>
  </r>
  <r>
    <n v="1064"/>
    <x v="195"/>
    <x v="0"/>
    <x v="2"/>
    <n v="322.02"/>
    <x v="47"/>
    <x v="1"/>
    <n v="421.05"/>
    <n v="488.23"/>
    <s v="Returning"/>
    <x v="17"/>
    <x v="2"/>
    <x v="1"/>
    <x v="3"/>
    <n v="67.180000000000007"/>
    <x v="1"/>
    <x v="3"/>
    <n v="170.88050000000001"/>
    <n v="165.01950000000002"/>
    <x v="765"/>
  </r>
  <r>
    <n v="1027"/>
    <x v="299"/>
    <x v="3"/>
    <x v="1"/>
    <n v="3668.23"/>
    <x v="27"/>
    <x v="1"/>
    <n v="1153.9000000000001"/>
    <n v="1485.34"/>
    <s v="New"/>
    <x v="26"/>
    <x v="2"/>
    <x v="1"/>
    <x v="8"/>
    <n v="331.43999999999983"/>
    <x v="4"/>
    <x v="0"/>
    <n v="16710.075000000001"/>
    <n v="-1795.2750000000087"/>
    <x v="766"/>
  </r>
  <r>
    <n v="1063"/>
    <x v="235"/>
    <x v="4"/>
    <x v="2"/>
    <n v="7859.01"/>
    <x v="30"/>
    <x v="1"/>
    <n v="2069.08"/>
    <n v="2246.2399999999998"/>
    <s v="New"/>
    <x v="18"/>
    <x v="1"/>
    <x v="1"/>
    <x v="9"/>
    <n v="177.15999999999985"/>
    <x v="1"/>
    <x v="7"/>
    <n v="3638.9087999999997"/>
    <n v="1144.4111999999964"/>
    <x v="767"/>
  </r>
  <r>
    <n v="1017"/>
    <x v="125"/>
    <x v="1"/>
    <x v="0"/>
    <n v="5705.19"/>
    <x v="18"/>
    <x v="3"/>
    <n v="1771.52"/>
    <n v="2147.8000000000002"/>
    <s v="New"/>
    <x v="17"/>
    <x v="1"/>
    <x v="0"/>
    <x v="11"/>
    <n v="376.2800000000002"/>
    <x v="2"/>
    <x v="11"/>
    <n v="3457.9580000000005"/>
    <n v="5196.4820000000036"/>
    <x v="768"/>
  </r>
  <r>
    <n v="1073"/>
    <x v="317"/>
    <x v="3"/>
    <x v="1"/>
    <n v="3196.5"/>
    <x v="11"/>
    <x v="1"/>
    <n v="157.15"/>
    <n v="436.53"/>
    <s v="New"/>
    <x v="14"/>
    <x v="0"/>
    <x v="1"/>
    <x v="8"/>
    <n v="279.38"/>
    <x v="4"/>
    <x v="9"/>
    <n v="698.44799999999987"/>
    <n v="10476.752"/>
    <x v="769"/>
  </r>
  <r>
    <n v="1033"/>
    <x v="318"/>
    <x v="0"/>
    <x v="3"/>
    <n v="6577.99"/>
    <x v="28"/>
    <x v="1"/>
    <n v="504.3"/>
    <n v="735.95"/>
    <s v="Returning"/>
    <x v="5"/>
    <x v="0"/>
    <x v="1"/>
    <x v="12"/>
    <n v="231.65000000000003"/>
    <x v="6"/>
    <x v="3"/>
    <n v="2163.6930000000002"/>
    <n v="1079.4070000000002"/>
    <x v="770"/>
  </r>
  <r>
    <n v="1084"/>
    <x v="50"/>
    <x v="0"/>
    <x v="2"/>
    <n v="2396.98"/>
    <x v="13"/>
    <x v="0"/>
    <n v="3420.72"/>
    <n v="3513.74"/>
    <s v="New"/>
    <x v="3"/>
    <x v="0"/>
    <x v="0"/>
    <x v="3"/>
    <n v="93.019999999999982"/>
    <x v="4"/>
    <x v="8"/>
    <n v="1054.1220000000001"/>
    <n v="341.17799999999966"/>
    <x v="771"/>
  </r>
  <r>
    <n v="1077"/>
    <x v="244"/>
    <x v="2"/>
    <x v="3"/>
    <n v="242.38"/>
    <x v="8"/>
    <x v="1"/>
    <n v="4402.66"/>
    <n v="4724.7"/>
    <s v="New"/>
    <x v="15"/>
    <x v="1"/>
    <x v="1"/>
    <x v="4"/>
    <n v="322.03999999999996"/>
    <x v="4"/>
    <x v="3"/>
    <n v="20316.210000000003"/>
    <n v="-6468.4900000000052"/>
    <x v="772"/>
  </r>
  <r>
    <n v="1092"/>
    <x v="319"/>
    <x v="3"/>
    <x v="3"/>
    <n v="7667.1"/>
    <x v="19"/>
    <x v="3"/>
    <n v="2595.42"/>
    <n v="3083.06"/>
    <s v="New"/>
    <x v="4"/>
    <x v="2"/>
    <x v="0"/>
    <x v="14"/>
    <n v="487.63999999999987"/>
    <x v="3"/>
    <x v="11"/>
    <n v="8139.2784000000001"/>
    <n v="7952.8415999999952"/>
    <x v="773"/>
  </r>
  <r>
    <n v="1029"/>
    <x v="172"/>
    <x v="2"/>
    <x v="0"/>
    <n v="6275.06"/>
    <x v="17"/>
    <x v="3"/>
    <n v="2719"/>
    <n v="3133.55"/>
    <s v="Returning"/>
    <x v="22"/>
    <x v="1"/>
    <x v="1"/>
    <x v="19"/>
    <n v="414.55000000000018"/>
    <x v="3"/>
    <x v="5"/>
    <n v="16513.808500000003"/>
    <n v="-3662.7584999999963"/>
    <x v="774"/>
  </r>
  <r>
    <n v="1013"/>
    <x v="267"/>
    <x v="4"/>
    <x v="1"/>
    <n v="7646.8"/>
    <x v="22"/>
    <x v="3"/>
    <n v="1312.71"/>
    <n v="1352.11"/>
    <s v="Returning"/>
    <x v="20"/>
    <x v="1"/>
    <x v="1"/>
    <x v="17"/>
    <n v="39.399999999999864"/>
    <x v="1"/>
    <x v="5"/>
    <n v="10411.246999999999"/>
    <n v="-9032.2470000000048"/>
    <x v="775"/>
  </r>
  <r>
    <n v="1046"/>
    <x v="251"/>
    <x v="3"/>
    <x v="0"/>
    <n v="485.49"/>
    <x v="1"/>
    <x v="0"/>
    <n v="3850.99"/>
    <n v="4045.34"/>
    <s v="Returning"/>
    <x v="28"/>
    <x v="2"/>
    <x v="0"/>
    <x v="7"/>
    <n v="194.35000000000036"/>
    <x v="6"/>
    <x v="11"/>
    <n v="11003.3248"/>
    <n v="-7699.3747999999941"/>
    <x v="776"/>
  </r>
  <r>
    <n v="1035"/>
    <x v="320"/>
    <x v="4"/>
    <x v="0"/>
    <n v="8387.48"/>
    <x v="40"/>
    <x v="0"/>
    <n v="3771.38"/>
    <n v="4234.92"/>
    <s v="New"/>
    <x v="24"/>
    <x v="2"/>
    <x v="1"/>
    <x v="15"/>
    <n v="463.53999999999996"/>
    <x v="5"/>
    <x v="5"/>
    <n v="33201.772800000006"/>
    <n v="-20222.652800000007"/>
    <x v="777"/>
  </r>
  <r>
    <n v="1006"/>
    <x v="211"/>
    <x v="2"/>
    <x v="0"/>
    <n v="6233.31"/>
    <x v="12"/>
    <x v="2"/>
    <n v="2962.41"/>
    <n v="3218.9"/>
    <s v="New"/>
    <x v="12"/>
    <x v="0"/>
    <x v="1"/>
    <x v="19"/>
    <n v="256.49000000000024"/>
    <x v="5"/>
    <x v="1"/>
    <n v="17736.138999999999"/>
    <n v="-12862.828999999994"/>
    <x v="778"/>
  </r>
  <r>
    <n v="1082"/>
    <x v="150"/>
    <x v="3"/>
    <x v="3"/>
    <n v="5677.61"/>
    <x v="7"/>
    <x v="1"/>
    <n v="1102.69"/>
    <n v="1437.12"/>
    <s v="New"/>
    <x v="1"/>
    <x v="2"/>
    <x v="0"/>
    <x v="14"/>
    <n v="334.42999999999984"/>
    <x v="2"/>
    <x v="11"/>
    <n v="7271.8271999999988"/>
    <n v="8111.9527999999927"/>
    <x v="779"/>
  </r>
  <r>
    <n v="1069"/>
    <x v="321"/>
    <x v="2"/>
    <x v="0"/>
    <n v="6283.68"/>
    <x v="18"/>
    <x v="0"/>
    <n v="530.24"/>
    <n v="987.41"/>
    <s v="Returning"/>
    <x v="10"/>
    <x v="2"/>
    <x v="0"/>
    <x v="19"/>
    <n v="457.16999999999996"/>
    <x v="1"/>
    <x v="8"/>
    <n v="5223.3989000000001"/>
    <n v="5291.5110999999997"/>
    <x v="780"/>
  </r>
  <r>
    <n v="1047"/>
    <x v="93"/>
    <x v="3"/>
    <x v="0"/>
    <n v="8657.89"/>
    <x v="5"/>
    <x v="3"/>
    <n v="367.98"/>
    <n v="806.14"/>
    <s v="Returning"/>
    <x v="20"/>
    <x v="2"/>
    <x v="1"/>
    <x v="7"/>
    <n v="438.15999999999997"/>
    <x v="6"/>
    <x v="2"/>
    <n v="5675.2255999999998"/>
    <n v="8345.8943999999992"/>
    <x v="781"/>
  </r>
  <r>
    <n v="1025"/>
    <x v="319"/>
    <x v="2"/>
    <x v="1"/>
    <n v="5910.67"/>
    <x v="11"/>
    <x v="3"/>
    <n v="2983.85"/>
    <n v="3239.74"/>
    <s v="New"/>
    <x v="29"/>
    <x v="2"/>
    <x v="0"/>
    <x v="5"/>
    <n v="255.88999999999987"/>
    <x v="3"/>
    <x v="11"/>
    <n v="34989.192000000003"/>
    <n v="-24753.592000000008"/>
    <x v="782"/>
  </r>
  <r>
    <n v="1066"/>
    <x v="193"/>
    <x v="0"/>
    <x v="1"/>
    <n v="5851.41"/>
    <x v="4"/>
    <x v="0"/>
    <n v="4133.92"/>
    <n v="4358.37"/>
    <s v="New"/>
    <x v="9"/>
    <x v="0"/>
    <x v="1"/>
    <x v="1"/>
    <n v="224.44999999999982"/>
    <x v="2"/>
    <x v="6"/>
    <n v="7365.6453000000001"/>
    <n v="-4447.7953000000025"/>
    <x v="783"/>
  </r>
  <r>
    <n v="1010"/>
    <x v="178"/>
    <x v="2"/>
    <x v="0"/>
    <n v="9907.7199999999993"/>
    <x v="46"/>
    <x v="0"/>
    <n v="4298.74"/>
    <n v="4475.1899999999996"/>
    <s v="Returning"/>
    <x v="28"/>
    <x v="0"/>
    <x v="0"/>
    <x v="19"/>
    <n v="176.44999999999982"/>
    <x v="1"/>
    <x v="7"/>
    <n v="14320.607999999998"/>
    <n v="-10791.608000000002"/>
    <x v="784"/>
  </r>
  <r>
    <n v="1056"/>
    <x v="322"/>
    <x v="0"/>
    <x v="1"/>
    <n v="7591.63"/>
    <x v="22"/>
    <x v="0"/>
    <n v="2344.9299999999998"/>
    <n v="2707.25"/>
    <s v="New"/>
    <x v="7"/>
    <x v="2"/>
    <x v="1"/>
    <x v="1"/>
    <n v="362.32000000000016"/>
    <x v="5"/>
    <x v="11"/>
    <n v="11370.449999999999"/>
    <n v="1310.7500000000073"/>
    <x v="785"/>
  </r>
  <r>
    <n v="1030"/>
    <x v="254"/>
    <x v="2"/>
    <x v="1"/>
    <n v="4478.71"/>
    <x v="47"/>
    <x v="2"/>
    <n v="3932.14"/>
    <n v="4082.76"/>
    <s v="New"/>
    <x v="16"/>
    <x v="2"/>
    <x v="0"/>
    <x v="5"/>
    <n v="150.62000000000035"/>
    <x v="3"/>
    <x v="6"/>
    <n v="5307.5880000000006"/>
    <n v="-4554.4879999999994"/>
    <x v="786"/>
  </r>
  <r>
    <n v="1005"/>
    <x v="175"/>
    <x v="3"/>
    <x v="0"/>
    <n v="7103.23"/>
    <x v="14"/>
    <x v="3"/>
    <n v="4737.0600000000004"/>
    <n v="4869.5"/>
    <s v="New"/>
    <x v="17"/>
    <x v="0"/>
    <x v="0"/>
    <x v="7"/>
    <n v="132.4399999999996"/>
    <x v="0"/>
    <x v="2"/>
    <n v="3067.7850000000003"/>
    <n v="-1875.8250000000039"/>
    <x v="787"/>
  </r>
  <r>
    <n v="1033"/>
    <x v="257"/>
    <x v="3"/>
    <x v="3"/>
    <n v="3953.38"/>
    <x v="6"/>
    <x v="2"/>
    <n v="1412.09"/>
    <n v="1596.65"/>
    <s v="Returning"/>
    <x v="17"/>
    <x v="0"/>
    <x v="0"/>
    <x v="14"/>
    <n v="184.56000000000017"/>
    <x v="3"/>
    <x v="3"/>
    <n v="3241.1995000000006"/>
    <n v="2111.0405000000046"/>
    <x v="788"/>
  </r>
  <r>
    <n v="1065"/>
    <x v="212"/>
    <x v="3"/>
    <x v="0"/>
    <n v="2365.87"/>
    <x v="32"/>
    <x v="2"/>
    <n v="2019.9"/>
    <n v="2116.7399999999998"/>
    <s v="New"/>
    <x v="1"/>
    <x v="2"/>
    <x v="0"/>
    <x v="7"/>
    <n v="96.839999999999691"/>
    <x v="2"/>
    <x v="5"/>
    <n v="1397.0483999999999"/>
    <n v="-816.00840000000176"/>
    <x v="789"/>
  </r>
  <r>
    <n v="1018"/>
    <x v="157"/>
    <x v="1"/>
    <x v="1"/>
    <n v="6008.83"/>
    <x v="44"/>
    <x v="1"/>
    <n v="4660.82"/>
    <n v="5011.43"/>
    <s v="New"/>
    <x v="17"/>
    <x v="1"/>
    <x v="0"/>
    <x v="13"/>
    <n v="350.61000000000058"/>
    <x v="5"/>
    <x v="5"/>
    <n v="8770.0025000000005"/>
    <n v="-4.7524999999859574"/>
    <x v="790"/>
  </r>
  <r>
    <n v="1096"/>
    <x v="323"/>
    <x v="4"/>
    <x v="3"/>
    <n v="9289"/>
    <x v="17"/>
    <x v="3"/>
    <n v="1724.24"/>
    <n v="2036.2"/>
    <s v="New"/>
    <x v="22"/>
    <x v="0"/>
    <x v="0"/>
    <x v="18"/>
    <n v="311.96000000000004"/>
    <x v="1"/>
    <x v="0"/>
    <n v="10730.774000000001"/>
    <n v="-1060.0139999999992"/>
    <x v="791"/>
  </r>
  <r>
    <n v="1049"/>
    <x v="39"/>
    <x v="3"/>
    <x v="2"/>
    <n v="9298.48"/>
    <x v="33"/>
    <x v="3"/>
    <n v="4573.6899999999996"/>
    <n v="4820.3"/>
    <s v="New"/>
    <x v="14"/>
    <x v="0"/>
    <x v="0"/>
    <x v="6"/>
    <n v="246.61000000000058"/>
    <x v="5"/>
    <x v="10"/>
    <n v="4241.8640000000005"/>
    <n v="1183.5560000000123"/>
    <x v="792"/>
  </r>
  <r>
    <n v="1011"/>
    <x v="324"/>
    <x v="0"/>
    <x v="3"/>
    <n v="3484.86"/>
    <x v="39"/>
    <x v="0"/>
    <n v="4906.17"/>
    <n v="5107.43"/>
    <s v="Returning"/>
    <x v="15"/>
    <x v="0"/>
    <x v="0"/>
    <x v="12"/>
    <n v="201.26000000000022"/>
    <x v="4"/>
    <x v="4"/>
    <n v="1021.4860000000001"/>
    <n v="-618.96599999999967"/>
    <x v="793"/>
  </r>
  <r>
    <n v="1085"/>
    <x v="325"/>
    <x v="3"/>
    <x v="1"/>
    <n v="5324.01"/>
    <x v="27"/>
    <x v="0"/>
    <n v="3325.96"/>
    <n v="3781.4"/>
    <s v="Returning"/>
    <x v="29"/>
    <x v="2"/>
    <x v="0"/>
    <x v="8"/>
    <n v="455.44000000000005"/>
    <x v="4"/>
    <x v="0"/>
    <n v="45944.01"/>
    <n v="-25449.21"/>
    <x v="794"/>
  </r>
  <r>
    <n v="1026"/>
    <x v="45"/>
    <x v="1"/>
    <x v="3"/>
    <n v="2195.1999999999998"/>
    <x v="47"/>
    <x v="1"/>
    <n v="4093.61"/>
    <n v="4117.88"/>
    <s v="Returning"/>
    <x v="7"/>
    <x v="2"/>
    <x v="1"/>
    <x v="16"/>
    <n v="24.269999999999982"/>
    <x v="1"/>
    <x v="5"/>
    <n v="2470.7280000000001"/>
    <n v="-2349.3780000000002"/>
    <x v="795"/>
  </r>
  <r>
    <n v="1063"/>
    <x v="11"/>
    <x v="0"/>
    <x v="0"/>
    <n v="9956.75"/>
    <x v="30"/>
    <x v="2"/>
    <n v="3760.25"/>
    <n v="4147.1099999999997"/>
    <s v="New"/>
    <x v="20"/>
    <x v="0"/>
    <x v="0"/>
    <x v="0"/>
    <n v="386.85999999999967"/>
    <x v="4"/>
    <x v="3"/>
    <n v="24633.833399999996"/>
    <n v="-14188.613400000006"/>
    <x v="796"/>
  </r>
  <r>
    <n v="1089"/>
    <x v="178"/>
    <x v="1"/>
    <x v="2"/>
    <n v="9813.07"/>
    <x v="44"/>
    <x v="0"/>
    <n v="3512.69"/>
    <n v="3964.63"/>
    <s v="Returning"/>
    <x v="21"/>
    <x v="2"/>
    <x v="1"/>
    <x v="2"/>
    <n v="451.94000000000005"/>
    <x v="1"/>
    <x v="7"/>
    <n v="2973.4724999999999"/>
    <n v="8325.027500000002"/>
    <x v="797"/>
  </r>
  <r>
    <n v="1086"/>
    <x v="21"/>
    <x v="0"/>
    <x v="2"/>
    <n v="6530.14"/>
    <x v="29"/>
    <x v="0"/>
    <n v="1569.31"/>
    <n v="1798.02"/>
    <s v="New"/>
    <x v="17"/>
    <x v="2"/>
    <x v="0"/>
    <x v="3"/>
    <n v="228.71000000000004"/>
    <x v="6"/>
    <x v="5"/>
    <n v="1006.8912000000001"/>
    <n v="822.78880000000015"/>
    <x v="798"/>
  </r>
  <r>
    <n v="1059"/>
    <x v="292"/>
    <x v="2"/>
    <x v="2"/>
    <n v="8063.7"/>
    <x v="21"/>
    <x v="3"/>
    <n v="332.62"/>
    <n v="612.46"/>
    <s v="Returning"/>
    <x v="19"/>
    <x v="0"/>
    <x v="1"/>
    <x v="10"/>
    <n v="279.84000000000003"/>
    <x v="5"/>
    <x v="1"/>
    <n v="146.99039999999999"/>
    <n v="132.84960000000004"/>
    <x v="799"/>
  </r>
  <r>
    <n v="1027"/>
    <x v="118"/>
    <x v="4"/>
    <x v="1"/>
    <n v="7179.49"/>
    <x v="46"/>
    <x v="3"/>
    <n v="1748.11"/>
    <n v="2220.9"/>
    <s v="New"/>
    <x v="10"/>
    <x v="2"/>
    <x v="1"/>
    <x v="17"/>
    <n v="472.79000000000019"/>
    <x v="6"/>
    <x v="0"/>
    <n v="10216.140000000001"/>
    <n v="-760.33999999999833"/>
    <x v="800"/>
  </r>
  <r>
    <n v="1049"/>
    <x v="326"/>
    <x v="4"/>
    <x v="1"/>
    <n v="5972.27"/>
    <x v="16"/>
    <x v="0"/>
    <n v="3351.33"/>
    <n v="3465.35"/>
    <s v="Returning"/>
    <x v="7"/>
    <x v="1"/>
    <x v="0"/>
    <x v="17"/>
    <n v="114.01999999999998"/>
    <x v="1"/>
    <x v="2"/>
    <n v="18297.047999999999"/>
    <n v="-13280.168"/>
    <x v="801"/>
  </r>
  <r>
    <n v="1077"/>
    <x v="178"/>
    <x v="1"/>
    <x v="2"/>
    <n v="628.15"/>
    <x v="18"/>
    <x v="3"/>
    <n v="557.52"/>
    <n v="822.39"/>
    <s v="Returning"/>
    <x v="12"/>
    <x v="2"/>
    <x v="0"/>
    <x v="2"/>
    <n v="264.87"/>
    <x v="1"/>
    <x v="7"/>
    <n v="5485.3413"/>
    <n v="606.66870000000017"/>
    <x v="802"/>
  </r>
  <r>
    <n v="1033"/>
    <x v="121"/>
    <x v="4"/>
    <x v="3"/>
    <n v="4602.17"/>
    <x v="5"/>
    <x v="1"/>
    <n v="108.99"/>
    <n v="351.6"/>
    <s v="Returning"/>
    <x v="29"/>
    <x v="2"/>
    <x v="1"/>
    <x v="18"/>
    <n v="242.61"/>
    <x v="3"/>
    <x v="6"/>
    <n v="3037.8240000000005"/>
    <n v="4725.6959999999999"/>
    <x v="803"/>
  </r>
  <r>
    <n v="1098"/>
    <x v="37"/>
    <x v="1"/>
    <x v="2"/>
    <n v="6780.38"/>
    <x v="23"/>
    <x v="0"/>
    <n v="741.48"/>
    <n v="878.09"/>
    <s v="New"/>
    <x v="12"/>
    <x v="0"/>
    <x v="1"/>
    <x v="2"/>
    <n v="136.61000000000001"/>
    <x v="1"/>
    <x v="4"/>
    <n v="2801.1070999999997"/>
    <n v="-1298.3970999999997"/>
    <x v="804"/>
  </r>
  <r>
    <n v="1099"/>
    <x v="108"/>
    <x v="1"/>
    <x v="3"/>
    <n v="6807.56"/>
    <x v="3"/>
    <x v="3"/>
    <n v="3592.89"/>
    <n v="4004"/>
    <s v="New"/>
    <x v="9"/>
    <x v="0"/>
    <x v="0"/>
    <x v="16"/>
    <n v="411.11000000000013"/>
    <x v="5"/>
    <x v="7"/>
    <n v="20300.280000000002"/>
    <n v="-4266.989999999998"/>
    <x v="805"/>
  </r>
  <r>
    <n v="1001"/>
    <x v="75"/>
    <x v="1"/>
    <x v="3"/>
    <n v="3793.91"/>
    <x v="20"/>
    <x v="1"/>
    <n v="4865.33"/>
    <n v="5316.13"/>
    <s v="New"/>
    <x v="18"/>
    <x v="1"/>
    <x v="0"/>
    <x v="16"/>
    <n v="450.80000000000018"/>
    <x v="6"/>
    <x v="10"/>
    <n v="14991.4866"/>
    <n v="6196.1134000000093"/>
    <x v="806"/>
  </r>
  <r>
    <n v="1021"/>
    <x v="193"/>
    <x v="4"/>
    <x v="1"/>
    <n v="9422.75"/>
    <x v="38"/>
    <x v="3"/>
    <n v="4916.17"/>
    <n v="5309.32"/>
    <s v="Returning"/>
    <x v="27"/>
    <x v="2"/>
    <x v="0"/>
    <x v="17"/>
    <n v="393.14999999999964"/>
    <x v="2"/>
    <x v="6"/>
    <n v="24210.499199999998"/>
    <n v="-14774.899200000007"/>
    <x v="807"/>
  </r>
  <r>
    <n v="1055"/>
    <x v="76"/>
    <x v="1"/>
    <x v="3"/>
    <n v="1756.83"/>
    <x v="23"/>
    <x v="3"/>
    <n v="2495.1999999999998"/>
    <n v="2600.9299999999998"/>
    <s v="New"/>
    <x v="5"/>
    <x v="1"/>
    <x v="1"/>
    <x v="16"/>
    <n v="105.73000000000002"/>
    <x v="2"/>
    <x v="4"/>
    <n v="6008.1482999999998"/>
    <n v="-4845.1183000000001"/>
    <x v="808"/>
  </r>
  <r>
    <n v="1006"/>
    <x v="320"/>
    <x v="4"/>
    <x v="2"/>
    <n v="5053.5600000000004"/>
    <x v="6"/>
    <x v="3"/>
    <n v="4353.29"/>
    <n v="4405.8"/>
    <s v="New"/>
    <x v="14"/>
    <x v="1"/>
    <x v="0"/>
    <x v="9"/>
    <n v="52.510000000000218"/>
    <x v="5"/>
    <x v="5"/>
    <n v="5110.728000000001"/>
    <n v="-3587.9379999999946"/>
    <x v="809"/>
  </r>
  <r>
    <n v="1092"/>
    <x v="243"/>
    <x v="1"/>
    <x v="1"/>
    <n v="6939.75"/>
    <x v="42"/>
    <x v="0"/>
    <n v="3697.29"/>
    <n v="4003.96"/>
    <s v="New"/>
    <x v="19"/>
    <x v="0"/>
    <x v="0"/>
    <x v="13"/>
    <n v="306.67000000000007"/>
    <x v="0"/>
    <x v="5"/>
    <n v="24984.7104"/>
    <n v="-17011.290399999998"/>
    <x v="810"/>
  </r>
  <r>
    <n v="1081"/>
    <x v="222"/>
    <x v="3"/>
    <x v="0"/>
    <n v="7001.64"/>
    <x v="25"/>
    <x v="2"/>
    <n v="2530.15"/>
    <n v="2568.13"/>
    <s v="New"/>
    <x v="30"/>
    <x v="2"/>
    <x v="0"/>
    <x v="7"/>
    <n v="37.980000000000018"/>
    <x v="0"/>
    <x v="11"/>
    <n v="410.9008"/>
    <n v="196.77920000000029"/>
    <x v="811"/>
  </r>
  <r>
    <n v="1069"/>
    <x v="181"/>
    <x v="1"/>
    <x v="0"/>
    <n v="6521.53"/>
    <x v="22"/>
    <x v="3"/>
    <n v="2885.16"/>
    <n v="3224.84"/>
    <s v="New"/>
    <x v="6"/>
    <x v="0"/>
    <x v="0"/>
    <x v="11"/>
    <n v="339.68000000000029"/>
    <x v="5"/>
    <x v="9"/>
    <n v="15801.716000000002"/>
    <n v="-3912.915999999992"/>
    <x v="812"/>
  </r>
  <r>
    <n v="1095"/>
    <x v="3"/>
    <x v="0"/>
    <x v="1"/>
    <n v="2825.35"/>
    <x v="46"/>
    <x v="1"/>
    <n v="729.27"/>
    <n v="999.18"/>
    <s v="New"/>
    <x v="15"/>
    <x v="1"/>
    <x v="0"/>
    <x v="1"/>
    <n v="269.90999999999997"/>
    <x v="1"/>
    <x v="3"/>
    <n v="1998.36"/>
    <n v="3399.8399999999992"/>
    <x v="813"/>
  </r>
  <r>
    <n v="1005"/>
    <x v="154"/>
    <x v="1"/>
    <x v="2"/>
    <n v="1646.45"/>
    <x v="7"/>
    <x v="0"/>
    <n v="4691.42"/>
    <n v="5026.1899999999996"/>
    <s v="Returning"/>
    <x v="20"/>
    <x v="1"/>
    <x v="1"/>
    <x v="2"/>
    <n v="334.76999999999953"/>
    <x v="5"/>
    <x v="1"/>
    <n v="50865.042799999996"/>
    <n v="-35465.622800000019"/>
    <x v="814"/>
  </r>
  <r>
    <n v="1003"/>
    <x v="327"/>
    <x v="2"/>
    <x v="0"/>
    <n v="6395.81"/>
    <x v="45"/>
    <x v="0"/>
    <n v="1792.05"/>
    <n v="2091.23"/>
    <s v="Returning"/>
    <x v="0"/>
    <x v="0"/>
    <x v="1"/>
    <x v="19"/>
    <n v="299.18000000000006"/>
    <x v="2"/>
    <x v="5"/>
    <n v="564.63210000000004"/>
    <n v="332.90790000000015"/>
    <x v="815"/>
  </r>
  <r>
    <n v="1053"/>
    <x v="131"/>
    <x v="1"/>
    <x v="0"/>
    <n v="6033.09"/>
    <x v="21"/>
    <x v="1"/>
    <n v="2258.44"/>
    <n v="2475.56"/>
    <s v="New"/>
    <x v="26"/>
    <x v="0"/>
    <x v="0"/>
    <x v="11"/>
    <n v="217.11999999999989"/>
    <x v="4"/>
    <x v="7"/>
    <n v="618.89"/>
    <n v="-401.7700000000001"/>
    <x v="816"/>
  </r>
  <r>
    <n v="1023"/>
    <x v="296"/>
    <x v="0"/>
    <x v="3"/>
    <n v="1875.62"/>
    <x v="20"/>
    <x v="3"/>
    <n v="3374.72"/>
    <n v="3483.15"/>
    <s v="Returning"/>
    <x v="13"/>
    <x v="0"/>
    <x v="0"/>
    <x v="12"/>
    <n v="108.43000000000029"/>
    <x v="2"/>
    <x v="9"/>
    <n v="29467.449000000001"/>
    <n v="-24371.238999999987"/>
    <x v="817"/>
  </r>
  <r>
    <n v="1053"/>
    <x v="76"/>
    <x v="0"/>
    <x v="3"/>
    <n v="7080.88"/>
    <x v="21"/>
    <x v="2"/>
    <n v="1702.82"/>
    <n v="1862.61"/>
    <s v="Returning"/>
    <x v="19"/>
    <x v="0"/>
    <x v="1"/>
    <x v="12"/>
    <n v="159.78999999999996"/>
    <x v="2"/>
    <x v="4"/>
    <n v="447.02639999999997"/>
    <n v="-287.2364"/>
    <x v="818"/>
  </r>
  <r>
    <n v="1037"/>
    <x v="291"/>
    <x v="4"/>
    <x v="2"/>
    <n v="4606.2"/>
    <x v="1"/>
    <x v="3"/>
    <n v="1308.58"/>
    <n v="1575.59"/>
    <s v="New"/>
    <x v="23"/>
    <x v="0"/>
    <x v="0"/>
    <x v="9"/>
    <n v="267.01"/>
    <x v="3"/>
    <x v="2"/>
    <n v="8035.5089999999991"/>
    <n v="-3496.338999999999"/>
    <x v="819"/>
  </r>
  <r>
    <n v="1074"/>
    <x v="216"/>
    <x v="3"/>
    <x v="1"/>
    <n v="6710.83"/>
    <x v="39"/>
    <x v="1"/>
    <n v="3173.69"/>
    <n v="3503.11"/>
    <s v="New"/>
    <x v="2"/>
    <x v="1"/>
    <x v="1"/>
    <x v="8"/>
    <n v="329.42000000000007"/>
    <x v="2"/>
    <x v="10"/>
    <n v="1401.2440000000001"/>
    <n v="-742.404"/>
    <x v="820"/>
  </r>
  <r>
    <n v="1074"/>
    <x v="160"/>
    <x v="1"/>
    <x v="2"/>
    <n v="8389.93"/>
    <x v="6"/>
    <x v="0"/>
    <n v="173.67"/>
    <n v="565.62"/>
    <s v="Returning"/>
    <x v="23"/>
    <x v="0"/>
    <x v="0"/>
    <x v="2"/>
    <n v="391.95000000000005"/>
    <x v="1"/>
    <x v="2"/>
    <n v="4920.8939999999993"/>
    <n v="6445.6560000000018"/>
    <x v="821"/>
  </r>
  <r>
    <n v="1083"/>
    <x v="325"/>
    <x v="4"/>
    <x v="1"/>
    <n v="1780.31"/>
    <x v="46"/>
    <x v="2"/>
    <n v="3617.59"/>
    <n v="4003.5"/>
    <s v="New"/>
    <x v="30"/>
    <x v="2"/>
    <x v="1"/>
    <x v="17"/>
    <n v="385.90999999999985"/>
    <x v="4"/>
    <x v="0"/>
    <n v="800.7"/>
    <n v="6917.4999999999973"/>
    <x v="822"/>
  </r>
  <r>
    <n v="1017"/>
    <x v="120"/>
    <x v="3"/>
    <x v="0"/>
    <n v="289.52999999999997"/>
    <x v="32"/>
    <x v="0"/>
    <n v="2594.42"/>
    <n v="3081.04"/>
    <s v="Returning"/>
    <x v="15"/>
    <x v="1"/>
    <x v="1"/>
    <x v="7"/>
    <n v="486.61999999999989"/>
    <x v="5"/>
    <x v="5"/>
    <n v="1848.6239999999998"/>
    <n v="1071.0959999999995"/>
    <x v="823"/>
  </r>
  <r>
    <n v="1085"/>
    <x v="201"/>
    <x v="1"/>
    <x v="3"/>
    <n v="7813.12"/>
    <x v="29"/>
    <x v="1"/>
    <n v="3048.48"/>
    <n v="3198.54"/>
    <s v="Returning"/>
    <x v="21"/>
    <x v="1"/>
    <x v="0"/>
    <x v="16"/>
    <n v="150.05999999999995"/>
    <x v="5"/>
    <x v="6"/>
    <n v="767.64959999999996"/>
    <n v="432.8303999999996"/>
    <x v="824"/>
  </r>
  <r>
    <n v="1078"/>
    <x v="315"/>
    <x v="2"/>
    <x v="2"/>
    <n v="6136"/>
    <x v="6"/>
    <x v="3"/>
    <n v="3177.81"/>
    <n v="3222.65"/>
    <s v="Returning"/>
    <x v="4"/>
    <x v="2"/>
    <x v="1"/>
    <x v="10"/>
    <n v="44.840000000000146"/>
    <x v="4"/>
    <x v="6"/>
    <n v="7476.5480000000007"/>
    <n v="-6176.1879999999965"/>
    <x v="825"/>
  </r>
  <r>
    <n v="1073"/>
    <x v="10"/>
    <x v="1"/>
    <x v="2"/>
    <n v="7026.43"/>
    <x v="10"/>
    <x v="2"/>
    <n v="2658.9"/>
    <n v="2838.27"/>
    <s v="New"/>
    <x v="26"/>
    <x v="2"/>
    <x v="0"/>
    <x v="2"/>
    <n v="179.36999999999989"/>
    <x v="1"/>
    <x v="8"/>
    <n v="34059.24"/>
    <n v="-25449.480000000003"/>
    <x v="826"/>
  </r>
  <r>
    <n v="1001"/>
    <x v="232"/>
    <x v="0"/>
    <x v="1"/>
    <n v="8397.73"/>
    <x v="19"/>
    <x v="0"/>
    <n v="2933.54"/>
    <n v="3307.75"/>
    <s v="Returning"/>
    <x v="30"/>
    <x v="1"/>
    <x v="1"/>
    <x v="1"/>
    <n v="374.21000000000004"/>
    <x v="5"/>
    <x v="7"/>
    <n v="1091.5575000000001"/>
    <n v="11257.372499999999"/>
    <x v="827"/>
  </r>
  <r>
    <n v="1051"/>
    <x v="227"/>
    <x v="0"/>
    <x v="1"/>
    <n v="8047.83"/>
    <x v="45"/>
    <x v="0"/>
    <n v="3434.75"/>
    <n v="3659.42"/>
    <s v="New"/>
    <x v="28"/>
    <x v="0"/>
    <x v="0"/>
    <x v="1"/>
    <n v="224.67000000000007"/>
    <x v="2"/>
    <x v="7"/>
    <n v="1756.5216"/>
    <n v="-1082.5115999999998"/>
    <x v="828"/>
  </r>
  <r>
    <n v="1045"/>
    <x v="267"/>
    <x v="2"/>
    <x v="2"/>
    <n v="9613.11"/>
    <x v="22"/>
    <x v="0"/>
    <n v="3777.94"/>
    <n v="4188.66"/>
    <s v="New"/>
    <x v="22"/>
    <x v="1"/>
    <x v="0"/>
    <x v="10"/>
    <n v="410.7199999999998"/>
    <x v="1"/>
    <x v="5"/>
    <n v="24922.527000000002"/>
    <n v="-10547.327000000008"/>
    <x v="829"/>
  </r>
  <r>
    <n v="1077"/>
    <x v="279"/>
    <x v="4"/>
    <x v="1"/>
    <n v="5405.76"/>
    <x v="47"/>
    <x v="3"/>
    <n v="3650.89"/>
    <n v="3930.06"/>
    <s v="New"/>
    <x v="22"/>
    <x v="1"/>
    <x v="0"/>
    <x v="17"/>
    <n v="279.17000000000007"/>
    <x v="5"/>
    <x v="7"/>
    <n v="3340.5509999999999"/>
    <n v="-1944.7009999999996"/>
    <x v="830"/>
  </r>
  <r>
    <n v="1004"/>
    <x v="326"/>
    <x v="3"/>
    <x v="2"/>
    <n v="4936.1099999999997"/>
    <x v="30"/>
    <x v="2"/>
    <n v="4354.6000000000004"/>
    <n v="4820.2"/>
    <s v="New"/>
    <x v="6"/>
    <x v="2"/>
    <x v="1"/>
    <x v="6"/>
    <n v="465.59999999999945"/>
    <x v="1"/>
    <x v="2"/>
    <n v="18220.356"/>
    <n v="-5649.1560000000136"/>
    <x v="831"/>
  </r>
  <r>
    <n v="1062"/>
    <x v="328"/>
    <x v="1"/>
    <x v="2"/>
    <n v="4078.68"/>
    <x v="16"/>
    <x v="3"/>
    <n v="987.74"/>
    <n v="1462.19"/>
    <s v="New"/>
    <x v="19"/>
    <x v="1"/>
    <x v="0"/>
    <x v="2"/>
    <n v="474.45000000000005"/>
    <x v="1"/>
    <x v="11"/>
    <n v="15440.7264"/>
    <n v="5435.0736000000034"/>
    <x v="832"/>
  </r>
  <r>
    <n v="1065"/>
    <x v="243"/>
    <x v="0"/>
    <x v="2"/>
    <n v="1621.54"/>
    <x v="26"/>
    <x v="3"/>
    <n v="2035.68"/>
    <n v="2079.64"/>
    <s v="Returning"/>
    <x v="14"/>
    <x v="0"/>
    <x v="0"/>
    <x v="3"/>
    <n v="43.959999999999809"/>
    <x v="0"/>
    <x v="5"/>
    <n v="998.22720000000004"/>
    <n v="-470.70720000000233"/>
    <x v="833"/>
  </r>
  <r>
    <n v="1032"/>
    <x v="288"/>
    <x v="4"/>
    <x v="0"/>
    <n v="5768.81"/>
    <x v="46"/>
    <x v="3"/>
    <n v="4741.59"/>
    <n v="4975.2299999999996"/>
    <s v="New"/>
    <x v="0"/>
    <x v="2"/>
    <x v="0"/>
    <x v="15"/>
    <n v="233.63999999999942"/>
    <x v="4"/>
    <x v="4"/>
    <n v="8955.4139999999989"/>
    <n v="-4282.6140000000105"/>
    <x v="834"/>
  </r>
  <r>
    <n v="1034"/>
    <x v="88"/>
    <x v="2"/>
    <x v="1"/>
    <n v="2842.42"/>
    <x v="27"/>
    <x v="1"/>
    <n v="2013.12"/>
    <n v="2321.87"/>
    <s v="New"/>
    <x v="13"/>
    <x v="1"/>
    <x v="1"/>
    <x v="5"/>
    <n v="308.75"/>
    <x v="6"/>
    <x v="4"/>
    <n v="18807.146999999997"/>
    <n v="-4913.3969999999972"/>
    <x v="835"/>
  </r>
  <r>
    <n v="1092"/>
    <x v="116"/>
    <x v="0"/>
    <x v="3"/>
    <n v="9220.94"/>
    <x v="46"/>
    <x v="1"/>
    <n v="668.11"/>
    <n v="803.49"/>
    <s v="New"/>
    <x v="5"/>
    <x v="1"/>
    <x v="0"/>
    <x v="12"/>
    <n v="135.38"/>
    <x v="1"/>
    <x v="10"/>
    <n v="3374.6579999999999"/>
    <n v="-667.05799999999999"/>
    <x v="836"/>
  </r>
  <r>
    <n v="1095"/>
    <x v="329"/>
    <x v="2"/>
    <x v="3"/>
    <n v="5873.59"/>
    <x v="14"/>
    <x v="1"/>
    <n v="2650.95"/>
    <n v="2860.42"/>
    <s v="New"/>
    <x v="7"/>
    <x v="0"/>
    <x v="1"/>
    <x v="4"/>
    <n v="209.47000000000025"/>
    <x v="4"/>
    <x v="1"/>
    <n v="3089.2535999999996"/>
    <n v="-1204.0235999999973"/>
    <x v="837"/>
  </r>
  <r>
    <n v="1072"/>
    <x v="117"/>
    <x v="1"/>
    <x v="1"/>
    <n v="5969.12"/>
    <x v="3"/>
    <x v="2"/>
    <n v="591.98"/>
    <n v="934.04"/>
    <s v="New"/>
    <x v="16"/>
    <x v="1"/>
    <x v="1"/>
    <x v="13"/>
    <n v="342.05999999999995"/>
    <x v="5"/>
    <x v="8"/>
    <n v="9471.1656000000003"/>
    <n v="3869.1743999999981"/>
    <x v="838"/>
  </r>
  <r>
    <n v="1039"/>
    <x v="203"/>
    <x v="3"/>
    <x v="2"/>
    <n v="3613.75"/>
    <x v="41"/>
    <x v="3"/>
    <n v="1054.1199999999999"/>
    <n v="1175.22"/>
    <s v="Returning"/>
    <x v="7"/>
    <x v="1"/>
    <x v="1"/>
    <x v="6"/>
    <n v="121.10000000000014"/>
    <x v="5"/>
    <x v="5"/>
    <n v="564.10559999999998"/>
    <n v="-79.705599999999436"/>
    <x v="839"/>
  </r>
  <r>
    <n v="1026"/>
    <x v="324"/>
    <x v="0"/>
    <x v="3"/>
    <n v="614.69000000000005"/>
    <x v="12"/>
    <x v="3"/>
    <n v="4991.68"/>
    <n v="5296.65"/>
    <s v="New"/>
    <x v="7"/>
    <x v="1"/>
    <x v="0"/>
    <x v="12"/>
    <n v="304.96999999999935"/>
    <x v="4"/>
    <x v="4"/>
    <n v="12076.361999999999"/>
    <n v="-6281.9320000000116"/>
    <x v="840"/>
  </r>
  <r>
    <n v="1034"/>
    <x v="243"/>
    <x v="0"/>
    <x v="3"/>
    <n v="414.26"/>
    <x v="34"/>
    <x v="1"/>
    <n v="2729.75"/>
    <n v="3081.5"/>
    <s v="New"/>
    <x v="30"/>
    <x v="1"/>
    <x v="0"/>
    <x v="12"/>
    <n v="351.75"/>
    <x v="0"/>
    <x v="5"/>
    <n v="1170.97"/>
    <n v="12195.53"/>
    <x v="841"/>
  </r>
  <r>
    <n v="1054"/>
    <x v="330"/>
    <x v="1"/>
    <x v="1"/>
    <n v="4291.0200000000004"/>
    <x v="30"/>
    <x v="3"/>
    <n v="1456.09"/>
    <n v="1510.43"/>
    <s v="Returning"/>
    <x v="22"/>
    <x v="0"/>
    <x v="1"/>
    <x v="13"/>
    <n v="54.340000000000146"/>
    <x v="0"/>
    <x v="6"/>
    <n v="6932.873700000001"/>
    <n v="-5465.6936999999971"/>
    <x v="842"/>
  </r>
  <r>
    <n v="1003"/>
    <x v="331"/>
    <x v="4"/>
    <x v="3"/>
    <n v="937.2"/>
    <x v="27"/>
    <x v="3"/>
    <n v="4974.1400000000003"/>
    <n v="5227.93"/>
    <s v="New"/>
    <x v="5"/>
    <x v="1"/>
    <x v="0"/>
    <x v="18"/>
    <n v="253.78999999999996"/>
    <x v="5"/>
    <x v="0"/>
    <n v="49403.938499999997"/>
    <n v="-37983.388500000001"/>
    <x v="843"/>
  </r>
  <r>
    <n v="1050"/>
    <x v="272"/>
    <x v="3"/>
    <x v="2"/>
    <n v="6107.78"/>
    <x v="8"/>
    <x v="0"/>
    <n v="4834.47"/>
    <n v="4973.38"/>
    <s v="Returning"/>
    <x v="21"/>
    <x v="1"/>
    <x v="0"/>
    <x v="6"/>
    <n v="138.90999999999985"/>
    <x v="3"/>
    <x v="11"/>
    <n v="6415.6601999999993"/>
    <n v="-442.53020000000561"/>
    <x v="844"/>
  </r>
  <r>
    <n v="1012"/>
    <x v="89"/>
    <x v="0"/>
    <x v="1"/>
    <n v="8821.6299999999992"/>
    <x v="4"/>
    <x v="3"/>
    <n v="2231.66"/>
    <n v="2596.61"/>
    <s v="Returning"/>
    <x v="0"/>
    <x v="1"/>
    <x v="1"/>
    <x v="1"/>
    <n v="364.95000000000027"/>
    <x v="0"/>
    <x v="9"/>
    <n v="3038.0337"/>
    <n v="1706.316300000004"/>
    <x v="845"/>
  </r>
  <r>
    <n v="1065"/>
    <x v="253"/>
    <x v="3"/>
    <x v="2"/>
    <n v="8840.86"/>
    <x v="4"/>
    <x v="0"/>
    <n v="1339"/>
    <n v="1441.88"/>
    <s v="Returning"/>
    <x v="10"/>
    <x v="2"/>
    <x v="1"/>
    <x v="6"/>
    <n v="102.88000000000011"/>
    <x v="0"/>
    <x v="6"/>
    <n v="4311.2212000000009"/>
    <n v="-2973.7811999999994"/>
    <x v="846"/>
  </r>
  <r>
    <n v="1054"/>
    <x v="332"/>
    <x v="0"/>
    <x v="3"/>
    <n v="6624.55"/>
    <x v="33"/>
    <x v="3"/>
    <n v="4200.08"/>
    <n v="4647.28"/>
    <s v="Returning"/>
    <x v="1"/>
    <x v="0"/>
    <x v="0"/>
    <x v="12"/>
    <n v="447.19999999999982"/>
    <x v="3"/>
    <x v="5"/>
    <n v="11246.417599999999"/>
    <n v="-1408.0176000000029"/>
    <x v="847"/>
  </r>
  <r>
    <n v="1005"/>
    <x v="94"/>
    <x v="3"/>
    <x v="3"/>
    <n v="2191.1999999999998"/>
    <x v="40"/>
    <x v="2"/>
    <n v="3592.32"/>
    <n v="3813.48"/>
    <s v="New"/>
    <x v="17"/>
    <x v="2"/>
    <x v="1"/>
    <x v="14"/>
    <n v="221.15999999999985"/>
    <x v="5"/>
    <x v="8"/>
    <n v="7474.4208000000008"/>
    <n v="-1281.9408000000049"/>
    <x v="848"/>
  </r>
  <r>
    <n v="1094"/>
    <x v="248"/>
    <x v="2"/>
    <x v="2"/>
    <n v="8643.67"/>
    <x v="20"/>
    <x v="1"/>
    <n v="3450.36"/>
    <n v="3557.38"/>
    <s v="New"/>
    <x v="2"/>
    <x v="2"/>
    <x v="0"/>
    <x v="10"/>
    <n v="107.01999999999998"/>
    <x v="6"/>
    <x v="0"/>
    <n v="33439.372000000003"/>
    <n v="-28409.432000000004"/>
    <x v="849"/>
  </r>
  <r>
    <n v="1094"/>
    <x v="120"/>
    <x v="0"/>
    <x v="0"/>
    <n v="8872.33"/>
    <x v="27"/>
    <x v="0"/>
    <n v="4470.91"/>
    <n v="4695.54"/>
    <s v="Returning"/>
    <x v="18"/>
    <x v="0"/>
    <x v="1"/>
    <x v="0"/>
    <n v="224.63000000000011"/>
    <x v="5"/>
    <x v="5"/>
    <n v="12677.957999999999"/>
    <n v="-2569.6079999999929"/>
    <x v="850"/>
  </r>
  <r>
    <n v="1057"/>
    <x v="115"/>
    <x v="3"/>
    <x v="3"/>
    <n v="2046.87"/>
    <x v="33"/>
    <x v="1"/>
    <n v="3462.61"/>
    <n v="3672.89"/>
    <s v="Returning"/>
    <x v="29"/>
    <x v="2"/>
    <x v="0"/>
    <x v="14"/>
    <n v="210.27999999999975"/>
    <x v="0"/>
    <x v="6"/>
    <n v="21816.966600000003"/>
    <n v="-17190.806600000011"/>
    <x v="851"/>
  </r>
  <r>
    <n v="1017"/>
    <x v="195"/>
    <x v="4"/>
    <x v="0"/>
    <n v="7400.52"/>
    <x v="8"/>
    <x v="0"/>
    <n v="1454.8"/>
    <n v="1674.97"/>
    <s v="New"/>
    <x v="21"/>
    <x v="2"/>
    <x v="0"/>
    <x v="15"/>
    <n v="220.17000000000007"/>
    <x v="1"/>
    <x v="3"/>
    <n v="2160.7112999999999"/>
    <n v="7306.5987000000032"/>
    <x v="852"/>
  </r>
  <r>
    <n v="1047"/>
    <x v="312"/>
    <x v="2"/>
    <x v="3"/>
    <n v="2936.54"/>
    <x v="12"/>
    <x v="0"/>
    <n v="3484.62"/>
    <n v="3781.55"/>
    <s v="Returning"/>
    <x v="5"/>
    <x v="2"/>
    <x v="1"/>
    <x v="4"/>
    <n v="296.93000000000029"/>
    <x v="3"/>
    <x v="11"/>
    <n v="15088.384499999998"/>
    <n v="-9446.7144999999928"/>
    <x v="853"/>
  </r>
  <r>
    <n v="1023"/>
    <x v="80"/>
    <x v="2"/>
    <x v="0"/>
    <n v="8046.14"/>
    <x v="29"/>
    <x v="0"/>
    <n v="1563.78"/>
    <n v="1829.16"/>
    <s v="Returning"/>
    <x v="25"/>
    <x v="0"/>
    <x v="0"/>
    <x v="19"/>
    <n v="265.38000000000011"/>
    <x v="2"/>
    <x v="2"/>
    <n v="2194.9920000000002"/>
    <n v="-71.951999999999316"/>
    <x v="854"/>
  </r>
  <r>
    <n v="1079"/>
    <x v="3"/>
    <x v="4"/>
    <x v="0"/>
    <n v="9972.66"/>
    <x v="29"/>
    <x v="2"/>
    <n v="3808.23"/>
    <n v="3891.62"/>
    <s v="Returning"/>
    <x v="16"/>
    <x v="1"/>
    <x v="0"/>
    <x v="15"/>
    <n v="83.389999999999873"/>
    <x v="1"/>
    <x v="3"/>
    <n v="8094.5695999999998"/>
    <n v="-7427.4496000000008"/>
    <x v="855"/>
  </r>
  <r>
    <n v="1085"/>
    <x v="283"/>
    <x v="3"/>
    <x v="0"/>
    <n v="397.26"/>
    <x v="31"/>
    <x v="3"/>
    <n v="3117.75"/>
    <n v="3159.88"/>
    <s v="New"/>
    <x v="14"/>
    <x v="0"/>
    <x v="1"/>
    <x v="7"/>
    <n v="42.130000000000109"/>
    <x v="6"/>
    <x v="9"/>
    <n v="5308.5983999999999"/>
    <n v="-3539.1383999999953"/>
    <x v="856"/>
  </r>
  <r>
    <n v="1014"/>
    <x v="132"/>
    <x v="1"/>
    <x v="2"/>
    <n v="8983.92"/>
    <x v="42"/>
    <x v="0"/>
    <n v="433.19"/>
    <n v="800.6"/>
    <s v="Returning"/>
    <x v="2"/>
    <x v="0"/>
    <x v="0"/>
    <x v="2"/>
    <n v="367.41"/>
    <x v="6"/>
    <x v="3"/>
    <n v="4163.1200000000008"/>
    <n v="5389.5399999999991"/>
    <x v="857"/>
  </r>
  <r>
    <n v="1066"/>
    <x v="231"/>
    <x v="4"/>
    <x v="0"/>
    <n v="6264.04"/>
    <x v="10"/>
    <x v="2"/>
    <n v="2588.54"/>
    <n v="2872.8"/>
    <s v="New"/>
    <x v="22"/>
    <x v="0"/>
    <x v="0"/>
    <x v="15"/>
    <n v="284.26000000000022"/>
    <x v="4"/>
    <x v="5"/>
    <n v="23442.048000000006"/>
    <n v="-9797.5679999999957"/>
    <x v="858"/>
  </r>
  <r>
    <n v="1075"/>
    <x v="196"/>
    <x v="3"/>
    <x v="0"/>
    <n v="9736.49"/>
    <x v="42"/>
    <x v="0"/>
    <n v="1749.34"/>
    <n v="1935.25"/>
    <s v="New"/>
    <x v="6"/>
    <x v="2"/>
    <x v="0"/>
    <x v="7"/>
    <n v="185.91000000000008"/>
    <x v="1"/>
    <x v="6"/>
    <n v="7044.31"/>
    <n v="-2210.6499999999987"/>
    <x v="859"/>
  </r>
  <r>
    <n v="1051"/>
    <x v="78"/>
    <x v="4"/>
    <x v="0"/>
    <n v="4703.59"/>
    <x v="18"/>
    <x v="3"/>
    <n v="1676.42"/>
    <n v="2082.52"/>
    <s v="New"/>
    <x v="25"/>
    <x v="1"/>
    <x v="1"/>
    <x v="15"/>
    <n v="406.09999999999991"/>
    <x v="6"/>
    <x v="8"/>
    <n v="7184.6939999999995"/>
    <n v="2155.6059999999979"/>
    <x v="860"/>
  </r>
  <r>
    <n v="1038"/>
    <x v="159"/>
    <x v="4"/>
    <x v="3"/>
    <n v="8489.14"/>
    <x v="8"/>
    <x v="0"/>
    <n v="3031.17"/>
    <n v="3231.32"/>
    <s v="Returning"/>
    <x v="20"/>
    <x v="0"/>
    <x v="1"/>
    <x v="18"/>
    <n v="200.15000000000009"/>
    <x v="6"/>
    <x v="3"/>
    <n v="30568.287200000002"/>
    <n v="-21961.837199999998"/>
    <x v="861"/>
  </r>
  <r>
    <n v="1064"/>
    <x v="167"/>
    <x v="0"/>
    <x v="0"/>
    <n v="717.7"/>
    <x v="4"/>
    <x v="2"/>
    <n v="1645.51"/>
    <n v="2045.53"/>
    <s v="Returning"/>
    <x v="24"/>
    <x v="0"/>
    <x v="1"/>
    <x v="0"/>
    <n v="400.02"/>
    <x v="1"/>
    <x v="1"/>
    <n v="7445.7292000000007"/>
    <n v="-2245.4692000000005"/>
    <x v="862"/>
  </r>
  <r>
    <n v="1098"/>
    <x v="176"/>
    <x v="3"/>
    <x v="3"/>
    <n v="3419.26"/>
    <x v="40"/>
    <x v="3"/>
    <n v="3895.62"/>
    <n v="4055.44"/>
    <s v="New"/>
    <x v="21"/>
    <x v="1"/>
    <x v="1"/>
    <x v="14"/>
    <n v="159.82000000000016"/>
    <x v="5"/>
    <x v="9"/>
    <n v="3406.5696000000003"/>
    <n v="1068.3904000000043"/>
    <x v="863"/>
  </r>
  <r>
    <n v="1038"/>
    <x v="288"/>
    <x v="1"/>
    <x v="0"/>
    <n v="763.46"/>
    <x v="14"/>
    <x v="2"/>
    <n v="400.42"/>
    <n v="446.11"/>
    <s v="New"/>
    <x v="30"/>
    <x v="1"/>
    <x v="1"/>
    <x v="11"/>
    <n v="45.69"/>
    <x v="4"/>
    <x v="4"/>
    <n v="40.149900000000002"/>
    <n v="371.06009999999998"/>
    <x v="864"/>
  </r>
  <r>
    <n v="1050"/>
    <x v="249"/>
    <x v="0"/>
    <x v="0"/>
    <n v="9755.9"/>
    <x v="46"/>
    <x v="3"/>
    <n v="3318.92"/>
    <n v="3785.91"/>
    <s v="New"/>
    <x v="19"/>
    <x v="1"/>
    <x v="0"/>
    <x v="0"/>
    <n v="466.98999999999978"/>
    <x v="5"/>
    <x v="4"/>
    <n v="18172.367999999999"/>
    <n v="-8832.5680000000029"/>
    <x v="865"/>
  </r>
  <r>
    <n v="1098"/>
    <x v="333"/>
    <x v="4"/>
    <x v="2"/>
    <n v="8188.04"/>
    <x v="12"/>
    <x v="3"/>
    <n v="4055.51"/>
    <n v="4258.84"/>
    <s v="Returning"/>
    <x v="21"/>
    <x v="2"/>
    <x v="0"/>
    <x v="9"/>
    <n v="203.32999999999993"/>
    <x v="4"/>
    <x v="11"/>
    <n v="2427.5388000000003"/>
    <n v="1435.7311999999984"/>
    <x v="866"/>
  </r>
  <r>
    <n v="1082"/>
    <x v="230"/>
    <x v="4"/>
    <x v="3"/>
    <n v="8540.2199999999993"/>
    <x v="10"/>
    <x v="1"/>
    <n v="3380.52"/>
    <n v="3778.94"/>
    <s v="Returning"/>
    <x v="23"/>
    <x v="1"/>
    <x v="0"/>
    <x v="18"/>
    <n v="398.42000000000007"/>
    <x v="0"/>
    <x v="11"/>
    <n v="54416.735999999997"/>
    <n v="-35292.575999999994"/>
    <x v="867"/>
  </r>
  <r>
    <n v="1030"/>
    <x v="288"/>
    <x v="4"/>
    <x v="0"/>
    <n v="9385.86"/>
    <x v="3"/>
    <x v="1"/>
    <n v="2511.2800000000002"/>
    <n v="2658.06"/>
    <s v="New"/>
    <x v="27"/>
    <x v="2"/>
    <x v="1"/>
    <x v="15"/>
    <n v="146.77999999999975"/>
    <x v="4"/>
    <x v="4"/>
    <n v="19696.224600000001"/>
    <n v="-13971.80460000001"/>
    <x v="868"/>
  </r>
  <r>
    <n v="1079"/>
    <x v="17"/>
    <x v="3"/>
    <x v="3"/>
    <n v="942.52"/>
    <x v="26"/>
    <x v="1"/>
    <n v="4754.0200000000004"/>
    <n v="5080.74"/>
    <s v="New"/>
    <x v="2"/>
    <x v="0"/>
    <x v="0"/>
    <x v="14"/>
    <n v="326.71999999999935"/>
    <x v="6"/>
    <x v="7"/>
    <n v="12193.776"/>
    <n v="-8273.1360000000077"/>
    <x v="869"/>
  </r>
  <r>
    <n v="1091"/>
    <x v="279"/>
    <x v="3"/>
    <x v="3"/>
    <n v="3917.42"/>
    <x v="13"/>
    <x v="3"/>
    <n v="1534.7"/>
    <n v="1972.62"/>
    <s v="Returning"/>
    <x v="18"/>
    <x v="2"/>
    <x v="1"/>
    <x v="14"/>
    <n v="437.91999999999985"/>
    <x v="5"/>
    <x v="7"/>
    <n v="1775.3579999999999"/>
    <n v="4793.4419999999973"/>
    <x v="870"/>
  </r>
  <r>
    <n v="1051"/>
    <x v="10"/>
    <x v="0"/>
    <x v="1"/>
    <n v="803.25"/>
    <x v="17"/>
    <x v="0"/>
    <n v="144.88"/>
    <n v="175.29"/>
    <s v="New"/>
    <x v="17"/>
    <x v="1"/>
    <x v="0"/>
    <x v="1"/>
    <n v="30.409999999999997"/>
    <x v="1"/>
    <x v="8"/>
    <n v="380.3793"/>
    <n v="562.33069999999998"/>
    <x v="871"/>
  </r>
  <r>
    <n v="1063"/>
    <x v="293"/>
    <x v="1"/>
    <x v="2"/>
    <n v="2186.85"/>
    <x v="28"/>
    <x v="2"/>
    <n v="2188.35"/>
    <n v="2605.36"/>
    <s v="Returning"/>
    <x v="2"/>
    <x v="2"/>
    <x v="1"/>
    <x v="2"/>
    <n v="417.01000000000022"/>
    <x v="4"/>
    <x v="9"/>
    <n v="7295.0080000000007"/>
    <n v="-1456.8679999999977"/>
    <x v="872"/>
  </r>
  <r>
    <n v="1098"/>
    <x v="200"/>
    <x v="0"/>
    <x v="2"/>
    <n v="2370.7199999999998"/>
    <x v="23"/>
    <x v="2"/>
    <n v="213.41"/>
    <n v="503.36"/>
    <s v="Returning"/>
    <x v="29"/>
    <x v="1"/>
    <x v="0"/>
    <x v="3"/>
    <n v="289.95000000000005"/>
    <x v="4"/>
    <x v="5"/>
    <n v="1494.9792000000002"/>
    <n v="1694.4708000000005"/>
    <x v="873"/>
  </r>
  <r>
    <n v="1052"/>
    <x v="25"/>
    <x v="2"/>
    <x v="2"/>
    <n v="4744.16"/>
    <x v="42"/>
    <x v="2"/>
    <n v="4771.99"/>
    <n v="5079.6499999999996"/>
    <s v="New"/>
    <x v="12"/>
    <x v="2"/>
    <x v="0"/>
    <x v="10"/>
    <n v="307.65999999999985"/>
    <x v="6"/>
    <x v="1"/>
    <n v="38300.560999999994"/>
    <n v="-30301.400999999998"/>
    <x v="874"/>
  </r>
  <r>
    <n v="1038"/>
    <x v="196"/>
    <x v="4"/>
    <x v="1"/>
    <n v="2758.77"/>
    <x v="31"/>
    <x v="1"/>
    <n v="1089.0899999999999"/>
    <n v="1355.44"/>
    <s v="New"/>
    <x v="18"/>
    <x v="0"/>
    <x v="1"/>
    <x v="17"/>
    <n v="266.35000000000014"/>
    <x v="1"/>
    <x v="6"/>
    <n v="3415.7087999999999"/>
    <n v="7770.9912000000058"/>
    <x v="875"/>
  </r>
  <r>
    <n v="1097"/>
    <x v="188"/>
    <x v="4"/>
    <x v="1"/>
    <n v="1099.68"/>
    <x v="30"/>
    <x v="3"/>
    <n v="3955.19"/>
    <n v="4393.68"/>
    <s v="Returning"/>
    <x v="14"/>
    <x v="2"/>
    <x v="0"/>
    <x v="17"/>
    <n v="438.49000000000024"/>
    <x v="6"/>
    <x v="0"/>
    <n v="4745.1744000000008"/>
    <n v="7094.0556000000061"/>
    <x v="876"/>
  </r>
  <r>
    <n v="1088"/>
    <x v="142"/>
    <x v="4"/>
    <x v="2"/>
    <n v="1758.16"/>
    <x v="23"/>
    <x v="1"/>
    <n v="3884.13"/>
    <n v="3915.41"/>
    <s v="Returning"/>
    <x v="3"/>
    <x v="0"/>
    <x v="0"/>
    <x v="9"/>
    <n v="31.279999999999745"/>
    <x v="6"/>
    <x v="5"/>
    <n v="861.39019999999994"/>
    <n v="-517.31020000000274"/>
    <x v="877"/>
  </r>
  <r>
    <n v="1079"/>
    <x v="275"/>
    <x v="0"/>
    <x v="1"/>
    <n v="1558.03"/>
    <x v="34"/>
    <x v="0"/>
    <n v="1127.76"/>
    <n v="1265.6600000000001"/>
    <s v="Returning"/>
    <x v="16"/>
    <x v="1"/>
    <x v="1"/>
    <x v="1"/>
    <n v="137.90000000000009"/>
    <x v="2"/>
    <x v="7"/>
    <n v="12504.720800000001"/>
    <n v="-7264.5207999999975"/>
    <x v="878"/>
  </r>
  <r>
    <n v="1030"/>
    <x v="262"/>
    <x v="0"/>
    <x v="1"/>
    <n v="9733.4599999999991"/>
    <x v="24"/>
    <x v="3"/>
    <n v="3125.07"/>
    <n v="3564.19"/>
    <s v="Returning"/>
    <x v="0"/>
    <x v="0"/>
    <x v="0"/>
    <x v="1"/>
    <n v="439.11999999999989"/>
    <x v="2"/>
    <x v="3"/>
    <n v="10906.421399999999"/>
    <n v="4023.658599999997"/>
    <x v="879"/>
  </r>
  <r>
    <n v="1051"/>
    <x v="15"/>
    <x v="4"/>
    <x v="1"/>
    <n v="7617"/>
    <x v="8"/>
    <x v="2"/>
    <n v="287.99"/>
    <n v="666.64"/>
    <s v="Returning"/>
    <x v="11"/>
    <x v="1"/>
    <x v="0"/>
    <x v="17"/>
    <n v="378.65"/>
    <x v="4"/>
    <x v="7"/>
    <n v="0"/>
    <n v="16281.949999999999"/>
    <x v="880"/>
  </r>
  <r>
    <n v="1081"/>
    <x v="265"/>
    <x v="0"/>
    <x v="2"/>
    <n v="9680.84"/>
    <x v="12"/>
    <x v="1"/>
    <n v="2443.69"/>
    <n v="2462.34"/>
    <s v="New"/>
    <x v="17"/>
    <x v="1"/>
    <x v="1"/>
    <x v="3"/>
    <n v="18.650000000000091"/>
    <x v="6"/>
    <x v="1"/>
    <n v="3274.9122000000007"/>
    <n v="-2920.5621999999989"/>
    <x v="881"/>
  </r>
  <r>
    <n v="1005"/>
    <x v="91"/>
    <x v="3"/>
    <x v="2"/>
    <n v="4453.43"/>
    <x v="32"/>
    <x v="1"/>
    <n v="122.5"/>
    <n v="385.83"/>
    <s v="Returning"/>
    <x v="15"/>
    <x v="0"/>
    <x v="1"/>
    <x v="6"/>
    <n v="263.33"/>
    <x v="5"/>
    <x v="2"/>
    <n v="231.49800000000002"/>
    <n v="1348.482"/>
    <x v="882"/>
  </r>
  <r>
    <n v="1029"/>
    <x v="159"/>
    <x v="3"/>
    <x v="2"/>
    <n v="2855.85"/>
    <x v="7"/>
    <x v="0"/>
    <n v="4609.66"/>
    <n v="4879.1499999999996"/>
    <s v="Returning"/>
    <x v="23"/>
    <x v="0"/>
    <x v="1"/>
    <x v="6"/>
    <n v="269.48999999999978"/>
    <x v="6"/>
    <x v="3"/>
    <n v="67332.26999999999"/>
    <n v="-54935.729999999996"/>
    <x v="883"/>
  </r>
  <r>
    <n v="1004"/>
    <x v="109"/>
    <x v="0"/>
    <x v="1"/>
    <n v="8003.1"/>
    <x v="34"/>
    <x v="0"/>
    <n v="4881.63"/>
    <n v="5088.0600000000004"/>
    <s v="Returning"/>
    <x v="28"/>
    <x v="2"/>
    <x v="1"/>
    <x v="1"/>
    <n v="206.43000000000029"/>
    <x v="6"/>
    <x v="6"/>
    <n v="30935.404800000004"/>
    <n v="-23091.064799999993"/>
    <x v="884"/>
  </r>
  <r>
    <n v="1010"/>
    <x v="210"/>
    <x v="4"/>
    <x v="2"/>
    <n v="3329.91"/>
    <x v="37"/>
    <x v="1"/>
    <n v="1150.3"/>
    <n v="1306.02"/>
    <s v="New"/>
    <x v="18"/>
    <x v="2"/>
    <x v="1"/>
    <x v="9"/>
    <n v="155.72000000000003"/>
    <x v="6"/>
    <x v="4"/>
    <n v="3839.6987999999997"/>
    <n v="3790.5812000000019"/>
    <x v="885"/>
  </r>
  <r>
    <n v="1056"/>
    <x v="241"/>
    <x v="0"/>
    <x v="1"/>
    <n v="3063.9"/>
    <x v="31"/>
    <x v="0"/>
    <n v="1080.1199999999999"/>
    <n v="1424.17"/>
    <s v="New"/>
    <x v="15"/>
    <x v="0"/>
    <x v="0"/>
    <x v="1"/>
    <n v="344.05000000000018"/>
    <x v="0"/>
    <x v="0"/>
    <n v="5981.5140000000001"/>
    <n v="8468.5860000000066"/>
    <x v="886"/>
  </r>
  <r>
    <n v="1017"/>
    <x v="85"/>
    <x v="0"/>
    <x v="0"/>
    <n v="2401.81"/>
    <x v="40"/>
    <x v="2"/>
    <n v="3780.91"/>
    <n v="3892.73"/>
    <s v="Returning"/>
    <x v="15"/>
    <x v="0"/>
    <x v="1"/>
    <x v="0"/>
    <n v="111.82000000000016"/>
    <x v="0"/>
    <x v="4"/>
    <n v="10899.644"/>
    <n v="-7768.6839999999956"/>
    <x v="887"/>
  </r>
  <r>
    <n v="1074"/>
    <x v="248"/>
    <x v="0"/>
    <x v="1"/>
    <n v="1383.82"/>
    <x v="21"/>
    <x v="0"/>
    <n v="1304.23"/>
    <n v="1705.71"/>
    <s v="Returning"/>
    <x v="30"/>
    <x v="0"/>
    <x v="1"/>
    <x v="1"/>
    <n v="401.48"/>
    <x v="6"/>
    <x v="0"/>
    <n v="17.057100000000002"/>
    <n v="384.42290000000003"/>
    <x v="888"/>
  </r>
  <r>
    <n v="1017"/>
    <x v="294"/>
    <x v="2"/>
    <x v="3"/>
    <n v="2638.98"/>
    <x v="22"/>
    <x v="0"/>
    <n v="4480.63"/>
    <n v="4884.12"/>
    <s v="New"/>
    <x v="14"/>
    <x v="0"/>
    <x v="0"/>
    <x v="4"/>
    <n v="403.48999999999978"/>
    <x v="0"/>
    <x v="6"/>
    <n v="6837.7679999999991"/>
    <n v="7284.3819999999932"/>
    <x v="889"/>
  </r>
  <r>
    <n v="1084"/>
    <x v="270"/>
    <x v="3"/>
    <x v="2"/>
    <n v="3617.67"/>
    <x v="11"/>
    <x v="1"/>
    <n v="2890.95"/>
    <n v="3104.43"/>
    <s v="New"/>
    <x v="5"/>
    <x v="1"/>
    <x v="0"/>
    <x v="6"/>
    <n v="213.48000000000002"/>
    <x v="3"/>
    <x v="4"/>
    <n v="26077.212"/>
    <n v="-17538.011999999999"/>
    <x v="890"/>
  </r>
  <r>
    <n v="1088"/>
    <x v="250"/>
    <x v="1"/>
    <x v="2"/>
    <n v="6772.54"/>
    <x v="29"/>
    <x v="1"/>
    <n v="1786.35"/>
    <n v="1935.29"/>
    <s v="New"/>
    <x v="14"/>
    <x v="0"/>
    <x v="0"/>
    <x v="2"/>
    <n v="148.94000000000005"/>
    <x v="4"/>
    <x v="8"/>
    <n v="619.29280000000006"/>
    <n v="572.22720000000038"/>
    <x v="891"/>
  </r>
  <r>
    <n v="1069"/>
    <x v="126"/>
    <x v="1"/>
    <x v="3"/>
    <n v="719.39"/>
    <x v="20"/>
    <x v="3"/>
    <n v="4171.83"/>
    <n v="4320.93"/>
    <s v="New"/>
    <x v="17"/>
    <x v="0"/>
    <x v="0"/>
    <x v="16"/>
    <n v="149.10000000000036"/>
    <x v="4"/>
    <x v="4"/>
    <n v="14215.859700000003"/>
    <n v="-7208.1596999999856"/>
    <x v="892"/>
  </r>
  <r>
    <n v="1034"/>
    <x v="154"/>
    <x v="2"/>
    <x v="1"/>
    <n v="2184.02"/>
    <x v="48"/>
    <x v="3"/>
    <n v="2492.36"/>
    <n v="2738.68"/>
    <s v="Returning"/>
    <x v="1"/>
    <x v="0"/>
    <x v="0"/>
    <x v="5"/>
    <n v="246.31999999999971"/>
    <x v="5"/>
    <x v="1"/>
    <n v="2108.7835999999998"/>
    <n v="-384.54360000000179"/>
    <x v="893"/>
  </r>
  <r>
    <n v="1006"/>
    <x v="141"/>
    <x v="0"/>
    <x v="0"/>
    <n v="8109.33"/>
    <x v="23"/>
    <x v="1"/>
    <n v="4562.58"/>
    <n v="4925.17"/>
    <s v="New"/>
    <x v="10"/>
    <x v="0"/>
    <x v="1"/>
    <x v="0"/>
    <n v="362.59000000000015"/>
    <x v="5"/>
    <x v="10"/>
    <n v="12460.680100000001"/>
    <n v="-8472.1900999999998"/>
    <x v="894"/>
  </r>
  <r>
    <n v="1053"/>
    <x v="67"/>
    <x v="2"/>
    <x v="3"/>
    <n v="1554.53"/>
    <x v="3"/>
    <x v="0"/>
    <n v="4643.67"/>
    <n v="4829.5200000000004"/>
    <s v="Returning"/>
    <x v="22"/>
    <x v="1"/>
    <x v="0"/>
    <x v="4"/>
    <n v="185.85000000000036"/>
    <x v="2"/>
    <x v="6"/>
    <n v="32019.717600000007"/>
    <n v="-24771.567599999995"/>
    <x v="895"/>
  </r>
  <r>
    <n v="1066"/>
    <x v="166"/>
    <x v="2"/>
    <x v="3"/>
    <n v="3492.19"/>
    <x v="41"/>
    <x v="0"/>
    <n v="868.83"/>
    <n v="1177.75"/>
    <s v="Returning"/>
    <x v="5"/>
    <x v="2"/>
    <x v="1"/>
    <x v="4"/>
    <n v="308.91999999999996"/>
    <x v="0"/>
    <x v="11"/>
    <n v="989.31"/>
    <n v="246.36999999999989"/>
    <x v="896"/>
  </r>
  <r>
    <n v="1077"/>
    <x v="318"/>
    <x v="4"/>
    <x v="1"/>
    <n v="8660.1200000000008"/>
    <x v="44"/>
    <x v="3"/>
    <n v="61.5"/>
    <n v="258.92"/>
    <s v="New"/>
    <x v="22"/>
    <x v="2"/>
    <x v="0"/>
    <x v="17"/>
    <n v="197.42000000000002"/>
    <x v="6"/>
    <x v="3"/>
    <n v="1100.4100000000001"/>
    <n v="3835.09"/>
    <x v="897"/>
  </r>
  <r>
    <n v="1043"/>
    <x v="111"/>
    <x v="3"/>
    <x v="2"/>
    <n v="1633.76"/>
    <x v="26"/>
    <x v="3"/>
    <n v="4920.46"/>
    <n v="5079.68"/>
    <s v="New"/>
    <x v="5"/>
    <x v="2"/>
    <x v="1"/>
    <x v="6"/>
    <n v="159.22000000000025"/>
    <x v="3"/>
    <x v="9"/>
    <n v="12800.793600000001"/>
    <n v="-10890.153599999998"/>
    <x v="898"/>
  </r>
  <r>
    <n v="1075"/>
    <x v="219"/>
    <x v="1"/>
    <x v="1"/>
    <n v="919.09"/>
    <x v="42"/>
    <x v="3"/>
    <n v="4535.38"/>
    <n v="4557.5600000000004"/>
    <s v="New"/>
    <x v="11"/>
    <x v="2"/>
    <x v="0"/>
    <x v="13"/>
    <n v="22.180000000000291"/>
    <x v="4"/>
    <x v="5"/>
    <n v="0"/>
    <n v="576.68000000000757"/>
    <x v="899"/>
  </r>
  <r>
    <n v="1023"/>
    <x v="53"/>
    <x v="0"/>
    <x v="3"/>
    <n v="4896.93"/>
    <x v="34"/>
    <x v="2"/>
    <n v="324.45"/>
    <n v="336.37"/>
    <s v="New"/>
    <x v="24"/>
    <x v="2"/>
    <x v="1"/>
    <x v="12"/>
    <n v="11.920000000000016"/>
    <x v="5"/>
    <x v="3"/>
    <n v="3578.9768000000004"/>
    <n v="-3126.0167999999999"/>
    <x v="900"/>
  </r>
  <r>
    <n v="1055"/>
    <x v="15"/>
    <x v="1"/>
    <x v="3"/>
    <n v="3093.95"/>
    <x v="7"/>
    <x v="2"/>
    <n v="4173.5200000000004"/>
    <n v="4294.8500000000004"/>
    <s v="Returning"/>
    <x v="21"/>
    <x v="1"/>
    <x v="1"/>
    <x v="16"/>
    <n v="121.32999999999993"/>
    <x v="4"/>
    <x v="7"/>
    <n v="5926.893"/>
    <n v="-345.71300000000338"/>
    <x v="901"/>
  </r>
  <r>
    <n v="1080"/>
    <x v="314"/>
    <x v="1"/>
    <x v="2"/>
    <n v="5677.74"/>
    <x v="26"/>
    <x v="3"/>
    <n v="2316.13"/>
    <n v="2525.27"/>
    <s v="Returning"/>
    <x v="7"/>
    <x v="2"/>
    <x v="1"/>
    <x v="2"/>
    <n v="209.13999999999987"/>
    <x v="4"/>
    <x v="3"/>
    <n v="3636.3887999999997"/>
    <n v="-1126.7088000000012"/>
    <x v="902"/>
  </r>
  <r>
    <n v="1095"/>
    <x v="313"/>
    <x v="3"/>
    <x v="2"/>
    <n v="8057.67"/>
    <x v="8"/>
    <x v="0"/>
    <n v="1331.86"/>
    <n v="1758.98"/>
    <s v="Returning"/>
    <x v="10"/>
    <x v="1"/>
    <x v="1"/>
    <x v="6"/>
    <n v="427.12000000000012"/>
    <x v="2"/>
    <x v="4"/>
    <n v="17396.3122"/>
    <n v="969.84780000000319"/>
    <x v="903"/>
  </r>
  <r>
    <n v="1075"/>
    <x v="334"/>
    <x v="1"/>
    <x v="2"/>
    <n v="1457.77"/>
    <x v="35"/>
    <x v="3"/>
    <n v="4399.8"/>
    <n v="4801.0600000000004"/>
    <s v="New"/>
    <x v="9"/>
    <x v="1"/>
    <x v="1"/>
    <x v="2"/>
    <n v="401.26000000000022"/>
    <x v="6"/>
    <x v="1"/>
    <n v="23093.098600000001"/>
    <n v="-8246.4785999999931"/>
    <x v="904"/>
  </r>
  <r>
    <n v="1016"/>
    <x v="168"/>
    <x v="1"/>
    <x v="1"/>
    <n v="5848.92"/>
    <x v="7"/>
    <x v="2"/>
    <n v="1023.5"/>
    <n v="1164.4100000000001"/>
    <s v="Returning"/>
    <x v="24"/>
    <x v="2"/>
    <x v="1"/>
    <x v="13"/>
    <n v="140.91000000000008"/>
    <x v="2"/>
    <x v="6"/>
    <n v="14997.600800000002"/>
    <n v="-8515.7407999999978"/>
    <x v="905"/>
  </r>
  <r>
    <n v="1008"/>
    <x v="274"/>
    <x v="2"/>
    <x v="2"/>
    <n v="5104.54"/>
    <x v="38"/>
    <x v="0"/>
    <n v="4739.13"/>
    <n v="4868.95"/>
    <s v="New"/>
    <x v="6"/>
    <x v="2"/>
    <x v="1"/>
    <x v="10"/>
    <n v="129.81999999999971"/>
    <x v="1"/>
    <x v="1"/>
    <n v="16359.672"/>
    <n v="-13243.992000000007"/>
    <x v="906"/>
  </r>
  <r>
    <n v="1004"/>
    <x v="43"/>
    <x v="3"/>
    <x v="3"/>
    <n v="1526.38"/>
    <x v="25"/>
    <x v="2"/>
    <n v="1067.83"/>
    <n v="1189.22"/>
    <s v="Returning"/>
    <x v="16"/>
    <x v="2"/>
    <x v="1"/>
    <x v="14"/>
    <n v="121.3900000000001"/>
    <x v="1"/>
    <x v="11"/>
    <n v="4947.1552000000001"/>
    <n v="-3004.9151999999985"/>
    <x v="907"/>
  </r>
  <r>
    <n v="1004"/>
    <x v="196"/>
    <x v="4"/>
    <x v="3"/>
    <n v="6277.59"/>
    <x v="4"/>
    <x v="0"/>
    <n v="3087.73"/>
    <n v="3263.96"/>
    <s v="New"/>
    <x v="19"/>
    <x v="0"/>
    <x v="1"/>
    <x v="18"/>
    <n v="176.23000000000002"/>
    <x v="1"/>
    <x v="6"/>
    <n v="10183.555200000001"/>
    <n v="-7892.5652000000009"/>
    <x v="908"/>
  </r>
  <r>
    <n v="1056"/>
    <x v="197"/>
    <x v="0"/>
    <x v="0"/>
    <n v="2809.04"/>
    <x v="44"/>
    <x v="2"/>
    <n v="1154.28"/>
    <n v="1408.4"/>
    <s v="Returning"/>
    <x v="12"/>
    <x v="1"/>
    <x v="1"/>
    <x v="0"/>
    <n v="254.12000000000012"/>
    <x v="4"/>
    <x v="9"/>
    <n v="10210.9"/>
    <n v="-3857.8999999999969"/>
    <x v="909"/>
  </r>
  <r>
    <n v="1025"/>
    <x v="59"/>
    <x v="1"/>
    <x v="1"/>
    <n v="4929.5600000000004"/>
    <x v="41"/>
    <x v="0"/>
    <n v="2751.06"/>
    <n v="2976.01"/>
    <s v="Returning"/>
    <x v="24"/>
    <x v="2"/>
    <x v="0"/>
    <x v="13"/>
    <n v="224.95000000000027"/>
    <x v="0"/>
    <x v="4"/>
    <n v="3333.1312000000007"/>
    <n v="-2433.3311999999996"/>
    <x v="910"/>
  </r>
  <r>
    <n v="1067"/>
    <x v="330"/>
    <x v="0"/>
    <x v="0"/>
    <n v="914.5"/>
    <x v="23"/>
    <x v="0"/>
    <n v="3435.68"/>
    <n v="3552.63"/>
    <s v="New"/>
    <x v="29"/>
    <x v="0"/>
    <x v="1"/>
    <x v="0"/>
    <n v="116.95000000000027"/>
    <x v="0"/>
    <x v="6"/>
    <n v="10551.311100000001"/>
    <n v="-9264.8610999999983"/>
    <x v="911"/>
  </r>
  <r>
    <n v="1096"/>
    <x v="247"/>
    <x v="4"/>
    <x v="3"/>
    <n v="4649.88"/>
    <x v="5"/>
    <x v="0"/>
    <n v="991.63"/>
    <n v="1065.55"/>
    <s v="Returning"/>
    <x v="20"/>
    <x v="1"/>
    <x v="1"/>
    <x v="18"/>
    <n v="73.919999999999959"/>
    <x v="3"/>
    <x v="10"/>
    <n v="7501.4719999999998"/>
    <n v="-5136.0320000000011"/>
    <x v="912"/>
  </r>
  <r>
    <n v="1067"/>
    <x v="114"/>
    <x v="0"/>
    <x v="0"/>
    <n v="3133.99"/>
    <x v="37"/>
    <x v="0"/>
    <n v="2628.38"/>
    <n v="2644.54"/>
    <s v="Returning"/>
    <x v="1"/>
    <x v="0"/>
    <x v="0"/>
    <x v="0"/>
    <n v="16.159999999999854"/>
    <x v="3"/>
    <x v="10"/>
    <n v="14254.070599999999"/>
    <n v="-13462.230600000006"/>
    <x v="913"/>
  </r>
  <r>
    <n v="1027"/>
    <x v="153"/>
    <x v="4"/>
    <x v="3"/>
    <n v="8241.57"/>
    <x v="48"/>
    <x v="1"/>
    <n v="2371.85"/>
    <n v="2457.29"/>
    <s v="New"/>
    <x v="21"/>
    <x v="0"/>
    <x v="1"/>
    <x v="18"/>
    <n v="85.440000000000055"/>
    <x v="5"/>
    <x v="1"/>
    <n v="516.03089999999997"/>
    <n v="82.049100000000408"/>
    <x v="914"/>
  </r>
  <r>
    <n v="1093"/>
    <x v="82"/>
    <x v="2"/>
    <x v="0"/>
    <n v="664.09"/>
    <x v="7"/>
    <x v="2"/>
    <n v="401.64"/>
    <n v="757.26"/>
    <s v="New"/>
    <x v="5"/>
    <x v="2"/>
    <x v="1"/>
    <x v="19"/>
    <n v="355.62"/>
    <x v="6"/>
    <x v="8"/>
    <n v="7315.1315999999997"/>
    <n v="9043.3883999999998"/>
    <x v="915"/>
  </r>
  <r>
    <n v="1032"/>
    <x v="143"/>
    <x v="1"/>
    <x v="2"/>
    <n v="4244.21"/>
    <x v="23"/>
    <x v="2"/>
    <n v="4100.62"/>
    <n v="4230"/>
    <s v="New"/>
    <x v="12"/>
    <x v="1"/>
    <x v="0"/>
    <x v="2"/>
    <n v="129.38000000000011"/>
    <x v="3"/>
    <x v="9"/>
    <n v="13493.699999999999"/>
    <n v="-12070.519999999997"/>
    <x v="916"/>
  </r>
  <r>
    <n v="1050"/>
    <x v="335"/>
    <x v="4"/>
    <x v="0"/>
    <n v="4638.47"/>
    <x v="40"/>
    <x v="1"/>
    <n v="1711.63"/>
    <n v="1951.24"/>
    <s v="New"/>
    <x v="20"/>
    <x v="0"/>
    <x v="0"/>
    <x v="15"/>
    <n v="239.6099999999999"/>
    <x v="4"/>
    <x v="8"/>
    <n v="12019.6384"/>
    <n v="-5310.5584000000026"/>
    <x v="917"/>
  </r>
  <r>
    <n v="1061"/>
    <x v="127"/>
    <x v="0"/>
    <x v="2"/>
    <n v="7277.56"/>
    <x v="36"/>
    <x v="0"/>
    <n v="2894.18"/>
    <n v="3193.92"/>
    <s v="New"/>
    <x v="24"/>
    <x v="1"/>
    <x v="1"/>
    <x v="3"/>
    <n v="299.74000000000024"/>
    <x v="6"/>
    <x v="10"/>
    <n v="36666.2016"/>
    <n v="-24376.861599999989"/>
    <x v="918"/>
  </r>
  <r>
    <n v="1051"/>
    <x v="231"/>
    <x v="1"/>
    <x v="2"/>
    <n v="5785.45"/>
    <x v="18"/>
    <x v="0"/>
    <n v="2598.1799999999998"/>
    <n v="3042.73"/>
    <s v="Returning"/>
    <x v="19"/>
    <x v="2"/>
    <x v="0"/>
    <x v="2"/>
    <n v="444.55000000000018"/>
    <x v="4"/>
    <x v="5"/>
    <n v="16795.869599999998"/>
    <n v="-6571.2195999999931"/>
    <x v="919"/>
  </r>
  <r>
    <n v="1019"/>
    <x v="291"/>
    <x v="2"/>
    <x v="1"/>
    <n v="6705.4"/>
    <x v="27"/>
    <x v="2"/>
    <n v="2590.64"/>
    <n v="3036.18"/>
    <s v="New"/>
    <x v="8"/>
    <x v="1"/>
    <x v="1"/>
    <x v="5"/>
    <n v="445.53999999999996"/>
    <x v="3"/>
    <x v="2"/>
    <n v="6831.4050000000007"/>
    <n v="13217.894999999999"/>
    <x v="920"/>
  </r>
  <r>
    <n v="1021"/>
    <x v="260"/>
    <x v="1"/>
    <x v="2"/>
    <n v="7792.79"/>
    <x v="18"/>
    <x v="1"/>
    <n v="580.75"/>
    <n v="956.16"/>
    <s v="Returning"/>
    <x v="17"/>
    <x v="0"/>
    <x v="1"/>
    <x v="2"/>
    <n v="375.40999999999997"/>
    <x v="3"/>
    <x v="4"/>
    <n v="1539.4176000000002"/>
    <n v="7095.0123999999978"/>
    <x v="921"/>
  </r>
  <r>
    <n v="1005"/>
    <x v="197"/>
    <x v="4"/>
    <x v="2"/>
    <n v="8635.81"/>
    <x v="40"/>
    <x v="0"/>
    <n v="2146.2399999999998"/>
    <n v="2173.4699999999998"/>
    <s v="Returning"/>
    <x v="15"/>
    <x v="0"/>
    <x v="1"/>
    <x v="9"/>
    <n v="27.230000000000018"/>
    <x v="4"/>
    <x v="9"/>
    <n v="6085.7160000000003"/>
    <n v="-5323.2759999999998"/>
    <x v="922"/>
  </r>
  <r>
    <n v="1082"/>
    <x v="34"/>
    <x v="2"/>
    <x v="0"/>
    <n v="3207.37"/>
    <x v="8"/>
    <x v="0"/>
    <n v="2289.2199999999998"/>
    <n v="2581"/>
    <s v="New"/>
    <x v="8"/>
    <x v="1"/>
    <x v="0"/>
    <x v="19"/>
    <n v="291.7800000000002"/>
    <x v="0"/>
    <x v="3"/>
    <n v="5549.1500000000005"/>
    <n v="6997.3900000000076"/>
    <x v="923"/>
  </r>
  <r>
    <n v="1092"/>
    <x v="241"/>
    <x v="0"/>
    <x v="3"/>
    <n v="5426.42"/>
    <x v="20"/>
    <x v="0"/>
    <n v="3681.53"/>
    <n v="4076.96"/>
    <s v="Returning"/>
    <x v="22"/>
    <x v="0"/>
    <x v="1"/>
    <x v="12"/>
    <n v="395.42999999999984"/>
    <x v="0"/>
    <x v="0"/>
    <n v="32574.910400000001"/>
    <n v="-13989.700400000009"/>
    <x v="924"/>
  </r>
  <r>
    <n v="1042"/>
    <x v="322"/>
    <x v="2"/>
    <x v="1"/>
    <n v="8417.07"/>
    <x v="42"/>
    <x v="3"/>
    <n v="4208.09"/>
    <n v="4226.5600000000004"/>
    <s v="Returning"/>
    <x v="12"/>
    <x v="0"/>
    <x v="1"/>
    <x v="5"/>
    <n v="18.470000000000255"/>
    <x v="5"/>
    <x v="11"/>
    <n v="31868.2624"/>
    <n v="-31388.042399999991"/>
    <x v="925"/>
  </r>
  <r>
    <n v="1061"/>
    <x v="2"/>
    <x v="2"/>
    <x v="2"/>
    <n v="9895.57"/>
    <x v="44"/>
    <x v="1"/>
    <n v="2747.66"/>
    <n v="3027.01"/>
    <s v="New"/>
    <x v="10"/>
    <x v="0"/>
    <x v="0"/>
    <x v="10"/>
    <n v="279.35000000000036"/>
    <x v="1"/>
    <x v="2"/>
    <n v="17405.307499999999"/>
    <n v="-10421.55749999999"/>
    <x v="926"/>
  </r>
  <r>
    <n v="1022"/>
    <x v="90"/>
    <x v="3"/>
    <x v="1"/>
    <n v="8906.24"/>
    <x v="6"/>
    <x v="0"/>
    <n v="479.58"/>
    <n v="909.88"/>
    <s v="Returning"/>
    <x v="9"/>
    <x v="2"/>
    <x v="1"/>
    <x v="8"/>
    <n v="430.3"/>
    <x v="0"/>
    <x v="8"/>
    <n v="3430.2476000000001"/>
    <n v="9048.4524000000001"/>
    <x v="927"/>
  </r>
  <r>
    <n v="1021"/>
    <x v="68"/>
    <x v="2"/>
    <x v="0"/>
    <n v="3777.53"/>
    <x v="12"/>
    <x v="3"/>
    <n v="1222.4000000000001"/>
    <n v="1464.71"/>
    <s v="New"/>
    <x v="11"/>
    <x v="2"/>
    <x v="1"/>
    <x v="19"/>
    <n v="242.30999999999995"/>
    <x v="3"/>
    <x v="6"/>
    <n v="0"/>
    <n v="4603.8899999999994"/>
    <x v="928"/>
  </r>
  <r>
    <n v="1070"/>
    <x v="336"/>
    <x v="2"/>
    <x v="2"/>
    <n v="2032.15"/>
    <x v="19"/>
    <x v="1"/>
    <n v="866.42"/>
    <n v="878.43"/>
    <s v="New"/>
    <x v="0"/>
    <x v="0"/>
    <x v="1"/>
    <x v="10"/>
    <n v="12.009999999999991"/>
    <x v="1"/>
    <x v="9"/>
    <n v="2608.9370999999996"/>
    <n v="-2212.6071000000002"/>
    <x v="929"/>
  </r>
  <r>
    <n v="1001"/>
    <x v="24"/>
    <x v="1"/>
    <x v="0"/>
    <n v="4944.99"/>
    <x v="43"/>
    <x v="0"/>
    <n v="666.84"/>
    <n v="682.24"/>
    <s v="New"/>
    <x v="28"/>
    <x v="1"/>
    <x v="1"/>
    <x v="11"/>
    <n v="15.399999999999977"/>
    <x v="3"/>
    <x v="8"/>
    <n v="3929.7024000000001"/>
    <n v="-3375.3024000000009"/>
    <x v="930"/>
  </r>
  <r>
    <n v="1005"/>
    <x v="76"/>
    <x v="0"/>
    <x v="1"/>
    <n v="7442.25"/>
    <x v="28"/>
    <x v="2"/>
    <n v="1861.2"/>
    <n v="2075.35"/>
    <s v="Returning"/>
    <x v="15"/>
    <x v="2"/>
    <x v="1"/>
    <x v="1"/>
    <n v="214.14999999999986"/>
    <x v="2"/>
    <x v="4"/>
    <n v="2905.49"/>
    <n v="92.609999999998308"/>
    <x v="931"/>
  </r>
  <r>
    <n v="1012"/>
    <x v="24"/>
    <x v="1"/>
    <x v="0"/>
    <n v="4976.43"/>
    <x v="28"/>
    <x v="3"/>
    <n v="1185.5"/>
    <n v="1271.45"/>
    <s v="Returning"/>
    <x v="21"/>
    <x v="1"/>
    <x v="1"/>
    <x v="11"/>
    <n v="85.950000000000045"/>
    <x v="3"/>
    <x v="8"/>
    <n v="534.00900000000001"/>
    <n v="669.29100000000062"/>
    <x v="932"/>
  </r>
  <r>
    <n v="1090"/>
    <x v="1"/>
    <x v="1"/>
    <x v="1"/>
    <n v="4883.49"/>
    <x v="22"/>
    <x v="3"/>
    <n v="1130.5999999999999"/>
    <n v="1466.18"/>
    <s v="Returning"/>
    <x v="9"/>
    <x v="0"/>
    <x v="0"/>
    <x v="13"/>
    <n v="335.58000000000015"/>
    <x v="0"/>
    <x v="1"/>
    <n v="6671.1190000000006"/>
    <n v="5074.1810000000041"/>
    <x v="933"/>
  </r>
  <r>
    <n v="1046"/>
    <x v="175"/>
    <x v="4"/>
    <x v="0"/>
    <n v="8398.48"/>
    <x v="2"/>
    <x v="0"/>
    <n v="320.73"/>
    <n v="678.04"/>
    <s v="Returning"/>
    <x v="4"/>
    <x v="0"/>
    <x v="1"/>
    <x v="15"/>
    <n v="357.30999999999995"/>
    <x v="0"/>
    <x v="2"/>
    <n v="1627.2959999999998"/>
    <n v="9092.003999999999"/>
    <x v="934"/>
  </r>
  <r>
    <n v="1034"/>
    <x v="212"/>
    <x v="1"/>
    <x v="1"/>
    <n v="3677.9"/>
    <x v="40"/>
    <x v="0"/>
    <n v="137.47"/>
    <n v="234.63"/>
    <s v="New"/>
    <x v="29"/>
    <x v="1"/>
    <x v="1"/>
    <x v="13"/>
    <n v="97.16"/>
    <x v="2"/>
    <x v="5"/>
    <n v="1773.8027999999999"/>
    <n v="946.67720000000008"/>
    <x v="935"/>
  </r>
  <r>
    <n v="1049"/>
    <x v="76"/>
    <x v="3"/>
    <x v="3"/>
    <n v="8611.9699999999993"/>
    <x v="1"/>
    <x v="3"/>
    <n v="558.70000000000005"/>
    <n v="1004.08"/>
    <s v="Returning"/>
    <x v="21"/>
    <x v="2"/>
    <x v="0"/>
    <x v="14"/>
    <n v="445.38"/>
    <x v="2"/>
    <x v="4"/>
    <n v="512.08079999999995"/>
    <n v="7059.3792000000003"/>
    <x v="936"/>
  </r>
  <r>
    <n v="1078"/>
    <x v="328"/>
    <x v="3"/>
    <x v="0"/>
    <n v="4127.37"/>
    <x v="45"/>
    <x v="2"/>
    <n v="902.38"/>
    <n v="1128.9100000000001"/>
    <s v="New"/>
    <x v="30"/>
    <x v="1"/>
    <x v="1"/>
    <x v="7"/>
    <n v="226.53000000000009"/>
    <x v="1"/>
    <x v="11"/>
    <n v="33.867300000000007"/>
    <n v="645.72270000000026"/>
    <x v="937"/>
  </r>
  <r>
    <n v="1090"/>
    <x v="310"/>
    <x v="4"/>
    <x v="0"/>
    <n v="3349.51"/>
    <x v="25"/>
    <x v="2"/>
    <n v="2183.37"/>
    <n v="2263.36"/>
    <s v="Returning"/>
    <x v="11"/>
    <x v="1"/>
    <x v="1"/>
    <x v="15"/>
    <n v="79.990000000000236"/>
    <x v="0"/>
    <x v="8"/>
    <n v="0"/>
    <n v="1279.8400000000038"/>
    <x v="938"/>
  </r>
  <r>
    <n v="1045"/>
    <x v="320"/>
    <x v="0"/>
    <x v="3"/>
    <n v="4594.5"/>
    <x v="7"/>
    <x v="1"/>
    <n v="2577.08"/>
    <n v="2961.56"/>
    <s v="Returning"/>
    <x v="15"/>
    <x v="0"/>
    <x v="0"/>
    <x v="12"/>
    <n v="384.48"/>
    <x v="5"/>
    <x v="5"/>
    <n v="13623.176000000001"/>
    <n v="4062.9040000000005"/>
    <x v="939"/>
  </r>
  <r>
    <n v="1027"/>
    <x v="285"/>
    <x v="0"/>
    <x v="3"/>
    <n v="7648.22"/>
    <x v="2"/>
    <x v="0"/>
    <n v="745.93"/>
    <n v="1143.02"/>
    <s v="Returning"/>
    <x v="2"/>
    <x v="2"/>
    <x v="0"/>
    <x v="12"/>
    <n v="397.09000000000003"/>
    <x v="3"/>
    <x v="5"/>
    <n v="6858.12"/>
    <n v="5054.5800000000008"/>
    <x v="940"/>
  </r>
  <r>
    <n v="1073"/>
    <x v="152"/>
    <x v="1"/>
    <x v="0"/>
    <n v="1347.42"/>
    <x v="6"/>
    <x v="2"/>
    <n v="2152.6799999999998"/>
    <n v="2475.9299999999998"/>
    <s v="Returning"/>
    <x v="20"/>
    <x v="1"/>
    <x v="0"/>
    <x v="11"/>
    <n v="323.25"/>
    <x v="5"/>
    <x v="10"/>
    <n v="15796.4334"/>
    <n v="-6422.1833999999999"/>
    <x v="941"/>
  </r>
  <r>
    <n v="1026"/>
    <x v="158"/>
    <x v="1"/>
    <x v="3"/>
    <n v="2044.55"/>
    <x v="27"/>
    <x v="1"/>
    <n v="1741.66"/>
    <n v="2169.86"/>
    <s v="Returning"/>
    <x v="6"/>
    <x v="2"/>
    <x v="0"/>
    <x v="16"/>
    <n v="428.20000000000005"/>
    <x v="3"/>
    <x v="7"/>
    <n v="13670.118000000002"/>
    <n v="5598.8820000000014"/>
    <x v="942"/>
  </r>
  <r>
    <n v="1047"/>
    <x v="217"/>
    <x v="1"/>
    <x v="2"/>
    <n v="9519.2999999999993"/>
    <x v="13"/>
    <x v="2"/>
    <n v="957.95"/>
    <n v="1329.26"/>
    <s v="New"/>
    <x v="5"/>
    <x v="0"/>
    <x v="0"/>
    <x v="2"/>
    <n v="371.30999999999995"/>
    <x v="0"/>
    <x v="11"/>
    <n v="4187.1689999999999"/>
    <n v="1382.4809999999998"/>
    <x v="943"/>
  </r>
  <r>
    <n v="1086"/>
    <x v="242"/>
    <x v="0"/>
    <x v="1"/>
    <n v="1837.37"/>
    <x v="7"/>
    <x v="0"/>
    <n v="83.86"/>
    <n v="526.14"/>
    <s v="Returning"/>
    <x v="1"/>
    <x v="2"/>
    <x v="0"/>
    <x v="1"/>
    <n v="442.28"/>
    <x v="1"/>
    <x v="9"/>
    <n v="2662.2683999999999"/>
    <n v="17682.611599999997"/>
    <x v="944"/>
  </r>
  <r>
    <n v="1056"/>
    <x v="107"/>
    <x v="2"/>
    <x v="1"/>
    <n v="5720.5"/>
    <x v="44"/>
    <x v="1"/>
    <n v="2361.7399999999998"/>
    <n v="2584.35"/>
    <s v="Returning"/>
    <x v="2"/>
    <x v="0"/>
    <x v="0"/>
    <x v="5"/>
    <n v="222.61000000000013"/>
    <x v="2"/>
    <x v="5"/>
    <n v="12921.75"/>
    <n v="-7356.4999999999964"/>
    <x v="945"/>
  </r>
  <r>
    <n v="1094"/>
    <x v="267"/>
    <x v="3"/>
    <x v="1"/>
    <n v="5835.21"/>
    <x v="34"/>
    <x v="1"/>
    <n v="3443.98"/>
    <n v="3820.3"/>
    <s v="Returning"/>
    <x v="30"/>
    <x v="2"/>
    <x v="1"/>
    <x v="8"/>
    <n v="376.32000000000016"/>
    <x v="1"/>
    <x v="5"/>
    <n v="1451.7139999999999"/>
    <n v="12848.446000000007"/>
    <x v="946"/>
  </r>
  <r>
    <n v="1063"/>
    <x v="202"/>
    <x v="2"/>
    <x v="2"/>
    <n v="4947.28"/>
    <x v="31"/>
    <x v="1"/>
    <n v="1170.07"/>
    <n v="1669.95"/>
    <s v="Returning"/>
    <x v="7"/>
    <x v="1"/>
    <x v="1"/>
    <x v="10"/>
    <n v="499.88000000000011"/>
    <x v="3"/>
    <x v="4"/>
    <n v="8416.5480000000007"/>
    <n v="12578.412000000006"/>
    <x v="947"/>
  </r>
  <r>
    <n v="1048"/>
    <x v="267"/>
    <x v="2"/>
    <x v="3"/>
    <n v="6482.98"/>
    <x v="20"/>
    <x v="2"/>
    <n v="702.44"/>
    <n v="1067.6600000000001"/>
    <s v="New"/>
    <x v="19"/>
    <x v="0"/>
    <x v="1"/>
    <x v="4"/>
    <n v="365.22"/>
    <x v="1"/>
    <x v="5"/>
    <n v="12043.204800000001"/>
    <n v="5122.1351999999988"/>
    <x v="948"/>
  </r>
  <r>
    <n v="1061"/>
    <x v="170"/>
    <x v="0"/>
    <x v="3"/>
    <n v="2375.2800000000002"/>
    <x v="34"/>
    <x v="0"/>
    <n v="4440.8599999999997"/>
    <n v="4506.8100000000004"/>
    <s v="Returning"/>
    <x v="19"/>
    <x v="1"/>
    <x v="0"/>
    <x v="12"/>
    <n v="65.950000000000728"/>
    <x v="6"/>
    <x v="5"/>
    <n v="41102.107200000006"/>
    <n v="-38596.007199999978"/>
    <x v="949"/>
  </r>
  <r>
    <n v="1081"/>
    <x v="275"/>
    <x v="2"/>
    <x v="0"/>
    <n v="5571.36"/>
    <x v="18"/>
    <x v="1"/>
    <n v="1411.37"/>
    <n v="1675.35"/>
    <s v="New"/>
    <x v="5"/>
    <x v="0"/>
    <x v="1"/>
    <x v="19"/>
    <n v="263.98"/>
    <x v="2"/>
    <x v="7"/>
    <n v="8091.9404999999988"/>
    <n v="-2020.4004999999979"/>
    <x v="950"/>
  </r>
  <r>
    <n v="1026"/>
    <x v="30"/>
    <x v="4"/>
    <x v="3"/>
    <n v="3784.52"/>
    <x v="44"/>
    <x v="3"/>
    <n v="1156.8800000000001"/>
    <n v="1454.68"/>
    <s v="Returning"/>
    <x v="18"/>
    <x v="2"/>
    <x v="0"/>
    <x v="18"/>
    <n v="297.79999999999995"/>
    <x v="1"/>
    <x v="3"/>
    <n v="2182.02"/>
    <n v="5262.98"/>
    <x v="951"/>
  </r>
  <r>
    <n v="1036"/>
    <x v="247"/>
    <x v="1"/>
    <x v="0"/>
    <n v="6650.51"/>
    <x v="31"/>
    <x v="0"/>
    <n v="4292.63"/>
    <n v="4387.99"/>
    <s v="New"/>
    <x v="17"/>
    <x v="2"/>
    <x v="1"/>
    <x v="11"/>
    <n v="95.359999999999673"/>
    <x v="3"/>
    <x v="10"/>
    <n v="12900.6906"/>
    <n v="-8895.5706000000137"/>
    <x v="952"/>
  </r>
  <r>
    <n v="1001"/>
    <x v="216"/>
    <x v="4"/>
    <x v="2"/>
    <n v="1498.11"/>
    <x v="48"/>
    <x v="3"/>
    <n v="4094.68"/>
    <n v="4576.5"/>
    <s v="New"/>
    <x v="23"/>
    <x v="0"/>
    <x v="1"/>
    <x v="9"/>
    <n v="481.82000000000016"/>
    <x v="2"/>
    <x v="10"/>
    <n v="9610.65"/>
    <n v="-6237.909999999998"/>
    <x v="953"/>
  </r>
  <r>
    <n v="1008"/>
    <x v="164"/>
    <x v="3"/>
    <x v="1"/>
    <n v="5751.69"/>
    <x v="33"/>
    <x v="3"/>
    <n v="2269.3200000000002"/>
    <n v="2365.35"/>
    <s v="New"/>
    <x v="21"/>
    <x v="0"/>
    <x v="1"/>
    <x v="8"/>
    <n v="96.029999999999745"/>
    <x v="0"/>
    <x v="0"/>
    <n v="1561.1309999999999"/>
    <n v="551.52899999999454"/>
    <x v="954"/>
  </r>
  <r>
    <n v="1099"/>
    <x v="337"/>
    <x v="1"/>
    <x v="1"/>
    <n v="1934.18"/>
    <x v="1"/>
    <x v="1"/>
    <n v="2471.73"/>
    <n v="2568.73"/>
    <s v="New"/>
    <x v="8"/>
    <x v="0"/>
    <x v="1"/>
    <x v="13"/>
    <n v="97"/>
    <x v="2"/>
    <x v="3"/>
    <n v="2183.4205000000002"/>
    <n v="-534.42050000000017"/>
    <x v="955"/>
  </r>
  <r>
    <n v="1052"/>
    <x v="64"/>
    <x v="2"/>
    <x v="1"/>
    <n v="2858.57"/>
    <x v="0"/>
    <x v="1"/>
    <n v="1127.8599999999999"/>
    <n v="1586.29"/>
    <s v="New"/>
    <x v="14"/>
    <x v="2"/>
    <x v="0"/>
    <x v="5"/>
    <n v="458.43000000000006"/>
    <x v="0"/>
    <x v="9"/>
    <n v="1142.1288000000002"/>
    <n v="7109.6112000000012"/>
    <x v="956"/>
  </r>
  <r>
    <n v="1079"/>
    <x v="46"/>
    <x v="3"/>
    <x v="3"/>
    <n v="2265.23"/>
    <x v="37"/>
    <x v="2"/>
    <n v="437.59"/>
    <n v="675.54"/>
    <s v="Returning"/>
    <x v="15"/>
    <x v="0"/>
    <x v="0"/>
    <x v="14"/>
    <n v="237.95"/>
    <x v="1"/>
    <x v="6"/>
    <n v="3310.1460000000002"/>
    <n v="8349.4039999999986"/>
    <x v="957"/>
  </r>
  <r>
    <n v="1047"/>
    <x v="338"/>
    <x v="1"/>
    <x v="0"/>
    <n v="1910.09"/>
    <x v="36"/>
    <x v="2"/>
    <n v="2888.49"/>
    <n v="2929.45"/>
    <s v="New"/>
    <x v="18"/>
    <x v="0"/>
    <x v="1"/>
    <x v="11"/>
    <n v="40.960000000000036"/>
    <x v="6"/>
    <x v="3"/>
    <n v="7206.4469999999992"/>
    <n v="-5527.0869999999977"/>
    <x v="958"/>
  </r>
  <r>
    <n v="1056"/>
    <x v="223"/>
    <x v="2"/>
    <x v="0"/>
    <n v="8274.5400000000009"/>
    <x v="15"/>
    <x v="2"/>
    <n v="536.80999999999995"/>
    <n v="839.92"/>
    <s v="Returning"/>
    <x v="25"/>
    <x v="1"/>
    <x v="0"/>
    <x v="19"/>
    <n v="303.11"/>
    <x v="2"/>
    <x v="1"/>
    <n v="1259.8799999999999"/>
    <n v="1771.2200000000005"/>
    <x v="959"/>
  </r>
  <r>
    <n v="1086"/>
    <x v="117"/>
    <x v="4"/>
    <x v="2"/>
    <n v="2928.5"/>
    <x v="15"/>
    <x v="0"/>
    <n v="2273.91"/>
    <n v="2578.8000000000002"/>
    <s v="New"/>
    <x v="6"/>
    <x v="0"/>
    <x v="0"/>
    <x v="9"/>
    <n v="304.89000000000033"/>
    <x v="5"/>
    <x v="8"/>
    <n v="3610.32"/>
    <n v="-561.41999999999689"/>
    <x v="960"/>
  </r>
  <r>
    <n v="1014"/>
    <x v="276"/>
    <x v="1"/>
    <x v="3"/>
    <n v="9278.5300000000007"/>
    <x v="48"/>
    <x v="2"/>
    <n v="4705.46"/>
    <n v="4747.07"/>
    <s v="New"/>
    <x v="29"/>
    <x v="1"/>
    <x v="1"/>
    <x v="16"/>
    <n v="41.609999999999673"/>
    <x v="5"/>
    <x v="11"/>
    <n v="8971.9622999999992"/>
    <n v="-8680.6923000000024"/>
    <x v="961"/>
  </r>
  <r>
    <n v="1090"/>
    <x v="108"/>
    <x v="2"/>
    <x v="2"/>
    <n v="9702.27"/>
    <x v="10"/>
    <x v="3"/>
    <n v="4766.53"/>
    <n v="5253.07"/>
    <s v="Returning"/>
    <x v="30"/>
    <x v="1"/>
    <x v="0"/>
    <x v="10"/>
    <n v="486.53999999999996"/>
    <x v="5"/>
    <x v="7"/>
    <n v="2521.4735999999998"/>
    <n v="20832.446399999997"/>
    <x v="962"/>
  </r>
  <r>
    <n v="1028"/>
    <x v="252"/>
    <x v="4"/>
    <x v="0"/>
    <n v="5755.48"/>
    <x v="34"/>
    <x v="2"/>
    <n v="1234.69"/>
    <n v="1511.26"/>
    <s v="New"/>
    <x v="15"/>
    <x v="1"/>
    <x v="0"/>
    <x v="15"/>
    <n v="276.56999999999994"/>
    <x v="0"/>
    <x v="8"/>
    <n v="5742.7880000000005"/>
    <n v="4766.8719999999976"/>
    <x v="963"/>
  </r>
  <r>
    <n v="1087"/>
    <x v="47"/>
    <x v="3"/>
    <x v="0"/>
    <n v="1515.71"/>
    <x v="30"/>
    <x v="1"/>
    <n v="3139.36"/>
    <n v="3423.66"/>
    <s v="New"/>
    <x v="13"/>
    <x v="2"/>
    <x v="0"/>
    <x v="7"/>
    <n v="284.29999999999973"/>
    <x v="0"/>
    <x v="7"/>
    <n v="16638.987599999997"/>
    <n v="-8962.8876000000037"/>
    <x v="964"/>
  </r>
  <r>
    <n v="1078"/>
    <x v="218"/>
    <x v="3"/>
    <x v="1"/>
    <n v="3808.03"/>
    <x v="19"/>
    <x v="2"/>
    <n v="2396.6799999999998"/>
    <n v="2661.54"/>
    <s v="New"/>
    <x v="13"/>
    <x v="1"/>
    <x v="0"/>
    <x v="8"/>
    <n v="264.86000000000013"/>
    <x v="1"/>
    <x v="4"/>
    <n v="15809.547599999998"/>
    <n v="-7069.1675999999934"/>
    <x v="965"/>
  </r>
  <r>
    <n v="1088"/>
    <x v="187"/>
    <x v="3"/>
    <x v="3"/>
    <n v="7997.55"/>
    <x v="21"/>
    <x v="0"/>
    <n v="4384.6400000000003"/>
    <n v="4693.8999999999996"/>
    <s v="New"/>
    <x v="6"/>
    <x v="0"/>
    <x v="1"/>
    <x v="14"/>
    <n v="309.25999999999931"/>
    <x v="5"/>
    <x v="11"/>
    <n v="657.14599999999996"/>
    <n v="-347.88600000000065"/>
    <x v="966"/>
  </r>
  <r>
    <n v="1002"/>
    <x v="16"/>
    <x v="3"/>
    <x v="0"/>
    <n v="3737.17"/>
    <x v="16"/>
    <x v="0"/>
    <n v="1393.58"/>
    <n v="1533.09"/>
    <s v="Returning"/>
    <x v="19"/>
    <x v="2"/>
    <x v="1"/>
    <x v="7"/>
    <n v="139.51"/>
    <x v="3"/>
    <x v="10"/>
    <n v="16189.430399999997"/>
    <n v="-10050.990399999999"/>
    <x v="967"/>
  </r>
  <r>
    <n v="1026"/>
    <x v="299"/>
    <x v="0"/>
    <x v="1"/>
    <n v="961.47"/>
    <x v="24"/>
    <x v="3"/>
    <n v="68.33"/>
    <n v="219.08"/>
    <s v="New"/>
    <x v="3"/>
    <x v="2"/>
    <x v="0"/>
    <x v="1"/>
    <n v="150.75"/>
    <x v="4"/>
    <x v="0"/>
    <n v="148.9744"/>
    <n v="4976.5255999999999"/>
    <x v="968"/>
  </r>
  <r>
    <n v="1014"/>
    <x v="317"/>
    <x v="1"/>
    <x v="3"/>
    <n v="5612.17"/>
    <x v="41"/>
    <x v="0"/>
    <n v="854.68"/>
    <n v="1115.24"/>
    <s v="New"/>
    <x v="19"/>
    <x v="2"/>
    <x v="1"/>
    <x v="16"/>
    <n v="260.56000000000006"/>
    <x v="4"/>
    <x v="9"/>
    <n v="1070.6304"/>
    <n v="-28.390399999999772"/>
    <x v="969"/>
  </r>
  <r>
    <n v="1059"/>
    <x v="258"/>
    <x v="1"/>
    <x v="2"/>
    <n v="8466.7000000000007"/>
    <x v="1"/>
    <x v="2"/>
    <n v="1780.14"/>
    <n v="2185.42"/>
    <s v="Returning"/>
    <x v="25"/>
    <x v="2"/>
    <x v="1"/>
    <x v="2"/>
    <n v="405.28"/>
    <x v="6"/>
    <x v="8"/>
    <n v="5572.8209999999999"/>
    <n v="1316.9389999999994"/>
    <x v="970"/>
  </r>
  <r>
    <n v="1056"/>
    <x v="92"/>
    <x v="0"/>
    <x v="3"/>
    <n v="7979.67"/>
    <x v="41"/>
    <x v="1"/>
    <n v="1612.82"/>
    <n v="1647.25"/>
    <s v="Returning"/>
    <x v="14"/>
    <x v="2"/>
    <x v="1"/>
    <x v="12"/>
    <n v="34.430000000000064"/>
    <x v="6"/>
    <x v="9"/>
    <n v="263.56"/>
    <n v="-125.83999999999975"/>
    <x v="971"/>
  </r>
  <r>
    <n v="1007"/>
    <x v="229"/>
    <x v="2"/>
    <x v="3"/>
    <n v="1833.72"/>
    <x v="8"/>
    <x v="0"/>
    <n v="3967.25"/>
    <n v="4272.92"/>
    <s v="New"/>
    <x v="29"/>
    <x v="2"/>
    <x v="0"/>
    <x v="4"/>
    <n v="305.67000000000007"/>
    <x v="3"/>
    <x v="0"/>
    <n v="49608.601200000005"/>
    <n v="-36464.7912"/>
    <x v="972"/>
  </r>
  <r>
    <n v="1003"/>
    <x v="198"/>
    <x v="2"/>
    <x v="0"/>
    <n v="6760.37"/>
    <x v="42"/>
    <x v="3"/>
    <n v="3418.78"/>
    <n v="3824.1"/>
    <s v="New"/>
    <x v="27"/>
    <x v="2"/>
    <x v="0"/>
    <x v="19"/>
    <n v="405.31999999999971"/>
    <x v="1"/>
    <x v="10"/>
    <n v="18891.054"/>
    <n v="-8352.7340000000077"/>
    <x v="973"/>
  </r>
  <r>
    <n v="1023"/>
    <x v="166"/>
    <x v="3"/>
    <x v="0"/>
    <n v="2282.9899999999998"/>
    <x v="41"/>
    <x v="2"/>
    <n v="1532.8"/>
    <n v="1619.69"/>
    <s v="Returning"/>
    <x v="8"/>
    <x v="1"/>
    <x v="1"/>
    <x v="7"/>
    <n v="86.8900000000001"/>
    <x v="0"/>
    <x v="11"/>
    <n v="323.93800000000005"/>
    <n v="23.622000000000355"/>
    <x v="974"/>
  </r>
  <r>
    <n v="1018"/>
    <x v="30"/>
    <x v="4"/>
    <x v="3"/>
    <n v="2260.25"/>
    <x v="21"/>
    <x v="3"/>
    <n v="2315.83"/>
    <n v="2333.19"/>
    <s v="New"/>
    <x v="30"/>
    <x v="0"/>
    <x v="1"/>
    <x v="18"/>
    <n v="17.360000000000127"/>
    <x v="1"/>
    <x v="3"/>
    <n v="23.331900000000001"/>
    <n v="-5.9718999999998736"/>
    <x v="975"/>
  </r>
  <r>
    <n v="1038"/>
    <x v="86"/>
    <x v="2"/>
    <x v="0"/>
    <n v="8753.31"/>
    <x v="48"/>
    <x v="0"/>
    <n v="523.02"/>
    <n v="686.25"/>
    <s v="Returning"/>
    <x v="14"/>
    <x v="0"/>
    <x v="0"/>
    <x v="19"/>
    <n v="163.23000000000002"/>
    <x v="2"/>
    <x v="0"/>
    <n v="192.15"/>
    <n v="950.46000000000015"/>
    <x v="976"/>
  </r>
  <r>
    <n v="1099"/>
    <x v="329"/>
    <x v="4"/>
    <x v="0"/>
    <n v="2571.7199999999998"/>
    <x v="2"/>
    <x v="0"/>
    <n v="4495.82"/>
    <n v="4794.01"/>
    <s v="New"/>
    <x v="13"/>
    <x v="1"/>
    <x v="1"/>
    <x v="15"/>
    <n v="298.19000000000051"/>
    <x v="4"/>
    <x v="1"/>
    <n v="25887.654000000002"/>
    <n v="-16941.953999999987"/>
    <x v="977"/>
  </r>
  <r>
    <n v="1015"/>
    <x v="339"/>
    <x v="1"/>
    <x v="0"/>
    <n v="2706.15"/>
    <x v="14"/>
    <x v="3"/>
    <n v="4680.3500000000004"/>
    <n v="4758.1099999999997"/>
    <s v="Returning"/>
    <x v="8"/>
    <x v="1"/>
    <x v="0"/>
    <x v="11"/>
    <n v="77.759999999999309"/>
    <x v="6"/>
    <x v="11"/>
    <n v="2141.1495"/>
    <n v="-1441.3095000000062"/>
    <x v="978"/>
  </r>
  <r>
    <n v="1064"/>
    <x v="111"/>
    <x v="4"/>
    <x v="1"/>
    <n v="106.47"/>
    <x v="22"/>
    <x v="2"/>
    <n v="4900.03"/>
    <n v="5118.83"/>
    <s v="Returning"/>
    <x v="17"/>
    <x v="2"/>
    <x v="1"/>
    <x v="17"/>
    <n v="218.80000000000018"/>
    <x v="3"/>
    <x v="9"/>
    <n v="12541.1335"/>
    <n v="-4883.1334999999935"/>
    <x v="979"/>
  </r>
  <r>
    <n v="1089"/>
    <x v="136"/>
    <x v="1"/>
    <x v="1"/>
    <n v="8719.6200000000008"/>
    <x v="29"/>
    <x v="0"/>
    <n v="4349.34"/>
    <n v="4629.9799999999996"/>
    <s v="Returning"/>
    <x v="30"/>
    <x v="2"/>
    <x v="0"/>
    <x v="13"/>
    <n v="280.63999999999942"/>
    <x v="3"/>
    <x v="8"/>
    <n v="370.39839999999998"/>
    <n v="1874.7215999999953"/>
    <x v="980"/>
  </r>
  <r>
    <n v="1028"/>
    <x v="82"/>
    <x v="0"/>
    <x v="3"/>
    <n v="7946.69"/>
    <x v="38"/>
    <x v="1"/>
    <n v="911.11"/>
    <n v="1214.56"/>
    <s v="New"/>
    <x v="20"/>
    <x v="1"/>
    <x v="0"/>
    <x v="12"/>
    <n v="303.44999999999993"/>
    <x v="6"/>
    <x v="8"/>
    <n v="6412.8768"/>
    <n v="869.92319999999836"/>
    <x v="981"/>
  </r>
  <r>
    <n v="1074"/>
    <x v="22"/>
    <x v="0"/>
    <x v="0"/>
    <n v="6310.56"/>
    <x v="12"/>
    <x v="0"/>
    <n v="278.67"/>
    <n v="423.13"/>
    <s v="New"/>
    <x v="19"/>
    <x v="2"/>
    <x v="0"/>
    <x v="0"/>
    <n v="144.45999999999998"/>
    <x v="2"/>
    <x v="9"/>
    <n v="1929.4728"/>
    <n v="815.26719999999978"/>
    <x v="982"/>
  </r>
  <r>
    <n v="1039"/>
    <x v="97"/>
    <x v="3"/>
    <x v="1"/>
    <n v="7527.63"/>
    <x v="43"/>
    <x v="2"/>
    <n v="2919"/>
    <n v="3125.01"/>
    <s v="New"/>
    <x v="19"/>
    <x v="0"/>
    <x v="0"/>
    <x v="8"/>
    <n v="206.01000000000022"/>
    <x v="3"/>
    <x v="3"/>
    <n v="27000.086400000004"/>
    <n v="-19583.726399999996"/>
    <x v="983"/>
  </r>
  <r>
    <n v="1057"/>
    <x v="130"/>
    <x v="2"/>
    <x v="3"/>
    <n v="1605.28"/>
    <x v="8"/>
    <x v="0"/>
    <n v="4567.3900000000003"/>
    <n v="4958.78"/>
    <s v="New"/>
    <x v="14"/>
    <x v="0"/>
    <x v="1"/>
    <x v="4"/>
    <n v="391.38999999999942"/>
    <x v="1"/>
    <x v="6"/>
    <n v="8529.1016"/>
    <n v="8300.668399999975"/>
    <x v="984"/>
  </r>
  <r>
    <n v="1017"/>
    <x v="332"/>
    <x v="3"/>
    <x v="0"/>
    <n v="4637.3999999999996"/>
    <x v="30"/>
    <x v="3"/>
    <n v="927.89"/>
    <n v="1399.09"/>
    <s v="Returning"/>
    <x v="29"/>
    <x v="2"/>
    <x v="0"/>
    <x v="7"/>
    <n v="471.19999999999993"/>
    <x v="3"/>
    <x v="5"/>
    <n v="10199.366100000001"/>
    <n v="2523.0338999999967"/>
    <x v="985"/>
  </r>
  <r>
    <n v="1086"/>
    <x v="62"/>
    <x v="1"/>
    <x v="2"/>
    <n v="3577.07"/>
    <x v="5"/>
    <x v="0"/>
    <n v="84.86"/>
    <n v="517.17999999999995"/>
    <s v="Returning"/>
    <x v="2"/>
    <x v="2"/>
    <x v="1"/>
    <x v="2"/>
    <n v="432.31999999999994"/>
    <x v="0"/>
    <x v="7"/>
    <n v="3309.9519999999998"/>
    <n v="10524.287999999999"/>
    <x v="986"/>
  </r>
  <r>
    <n v="1090"/>
    <x v="21"/>
    <x v="3"/>
    <x v="0"/>
    <n v="1028.3900000000001"/>
    <x v="28"/>
    <x v="0"/>
    <n v="4037.21"/>
    <n v="4323.71"/>
    <s v="Returning"/>
    <x v="29"/>
    <x v="2"/>
    <x v="0"/>
    <x v="7"/>
    <n v="286.5"/>
    <x v="6"/>
    <x v="5"/>
    <n v="16343.623800000001"/>
    <n v="-12332.623800000001"/>
    <x v="987"/>
  </r>
  <r>
    <n v="1044"/>
    <x v="36"/>
    <x v="4"/>
    <x v="0"/>
    <n v="4912.6899999999996"/>
    <x v="0"/>
    <x v="2"/>
    <n v="430.14"/>
    <n v="641.17999999999995"/>
    <s v="New"/>
    <x v="9"/>
    <x v="0"/>
    <x v="0"/>
    <x v="15"/>
    <n v="211.03999999999996"/>
    <x v="3"/>
    <x v="3"/>
    <n v="1500.3612000000001"/>
    <n v="2298.3587999999991"/>
    <x v="988"/>
  </r>
  <r>
    <n v="1025"/>
    <x v="174"/>
    <x v="1"/>
    <x v="1"/>
    <n v="9215.32"/>
    <x v="40"/>
    <x v="3"/>
    <n v="2097.84"/>
    <n v="2270.9899999999998"/>
    <s v="New"/>
    <x v="9"/>
    <x v="2"/>
    <x v="1"/>
    <x v="13"/>
    <n v="173.14999999999964"/>
    <x v="2"/>
    <x v="9"/>
    <n v="8266.4035999999996"/>
    <n v="-3418.2036000000098"/>
    <x v="989"/>
  </r>
  <r>
    <n v="1017"/>
    <x v="54"/>
    <x v="0"/>
    <x v="3"/>
    <n v="496.59"/>
    <x v="6"/>
    <x v="2"/>
    <n v="3410.49"/>
    <n v="3481.72"/>
    <s v="New"/>
    <x v="19"/>
    <x v="1"/>
    <x v="1"/>
    <x v="12"/>
    <n v="71.230000000000018"/>
    <x v="0"/>
    <x v="5"/>
    <n v="24232.771199999996"/>
    <n v="-22167.101199999994"/>
    <x v="990"/>
  </r>
  <r>
    <n v="1013"/>
    <x v="26"/>
    <x v="2"/>
    <x v="3"/>
    <n v="2985.46"/>
    <x v="25"/>
    <x v="0"/>
    <n v="1222.1500000000001"/>
    <n v="1284.3599999999999"/>
    <s v="Returning"/>
    <x v="21"/>
    <x v="2"/>
    <x v="1"/>
    <x v="4"/>
    <n v="62.209999999999809"/>
    <x v="1"/>
    <x v="6"/>
    <n v="616.49279999999987"/>
    <n v="378.86719999999707"/>
    <x v="991"/>
  </r>
  <r>
    <n v="1084"/>
    <x v="331"/>
    <x v="1"/>
    <x v="1"/>
    <n v="2154.66"/>
    <x v="22"/>
    <x v="1"/>
    <n v="465.61"/>
    <n v="812.91"/>
    <s v="New"/>
    <x v="28"/>
    <x v="1"/>
    <x v="0"/>
    <x v="13"/>
    <n v="347.29999999999995"/>
    <x v="5"/>
    <x v="0"/>
    <n v="4552.2960000000003"/>
    <n v="7603.2039999999979"/>
    <x v="992"/>
  </r>
  <r>
    <n v="1025"/>
    <x v="177"/>
    <x v="1"/>
    <x v="0"/>
    <n v="2457.65"/>
    <x v="20"/>
    <x v="0"/>
    <n v="3861.61"/>
    <n v="3998.91"/>
    <s v="New"/>
    <x v="26"/>
    <x v="2"/>
    <x v="0"/>
    <x v="11"/>
    <n v="137.29999999999973"/>
    <x v="4"/>
    <x v="6"/>
    <n v="46987.192499999997"/>
    <n v="-40534.092500000013"/>
    <x v="993"/>
  </r>
  <r>
    <n v="1068"/>
    <x v="209"/>
    <x v="4"/>
    <x v="2"/>
    <n v="9093.5"/>
    <x v="17"/>
    <x v="2"/>
    <n v="3169.37"/>
    <n v="3304.15"/>
    <s v="Returning"/>
    <x v="26"/>
    <x v="2"/>
    <x v="1"/>
    <x v="9"/>
    <n v="134.7800000000002"/>
    <x v="1"/>
    <x v="1"/>
    <n v="25607.162500000002"/>
    <n v="-21428.982499999998"/>
    <x v="994"/>
  </r>
  <r>
    <n v="1010"/>
    <x v="297"/>
    <x v="2"/>
    <x v="0"/>
    <n v="4733.88"/>
    <x v="41"/>
    <x v="1"/>
    <n v="4943.03"/>
    <n v="5442.15"/>
    <s v="Returning"/>
    <x v="12"/>
    <x v="0"/>
    <x v="0"/>
    <x v="19"/>
    <n v="499.11999999999989"/>
    <x v="2"/>
    <x v="1"/>
    <n v="6312.8939999999993"/>
    <n v="-4316.4139999999998"/>
    <x v="995"/>
  </r>
  <r>
    <n v="1067"/>
    <x v="259"/>
    <x v="0"/>
    <x v="0"/>
    <n v="4716.3599999999997"/>
    <x v="35"/>
    <x v="2"/>
    <n v="1754.32"/>
    <n v="1856.4"/>
    <s v="New"/>
    <x v="5"/>
    <x v="1"/>
    <x v="1"/>
    <x v="0"/>
    <n v="102.08000000000015"/>
    <x v="1"/>
    <x v="2"/>
    <n v="14424.228000000001"/>
    <n v="-10647.267999999996"/>
    <x v="996"/>
  </r>
  <r>
    <n v="1018"/>
    <x v="167"/>
    <x v="1"/>
    <x v="2"/>
    <n v="7629.7"/>
    <x v="1"/>
    <x v="2"/>
    <n v="355.72"/>
    <n v="438.27"/>
    <s v="Returning"/>
    <x v="18"/>
    <x v="1"/>
    <x v="0"/>
    <x v="2"/>
    <n v="82.549999999999955"/>
    <x v="1"/>
    <x v="1"/>
    <n v="447.03539999999998"/>
    <n v="956.31459999999925"/>
    <x v="997"/>
  </r>
  <r>
    <n v="1100"/>
    <x v="266"/>
    <x v="1"/>
    <x v="1"/>
    <n v="1629.47"/>
    <x v="3"/>
    <x v="3"/>
    <n v="3685.03"/>
    <n v="3743.39"/>
    <s v="New"/>
    <x v="30"/>
    <x v="1"/>
    <x v="0"/>
    <x v="13"/>
    <n v="58.359999999999673"/>
    <x v="6"/>
    <x v="9"/>
    <n v="1459.9221"/>
    <n v="816.11789999998723"/>
    <x v="998"/>
  </r>
  <r>
    <n v="1086"/>
    <x v="132"/>
    <x v="4"/>
    <x v="3"/>
    <n v="4923.93"/>
    <x v="10"/>
    <x v="1"/>
    <n v="2632.58"/>
    <n v="2926.68"/>
    <s v="Returning"/>
    <x v="6"/>
    <x v="0"/>
    <x v="0"/>
    <x v="18"/>
    <n v="294.09999999999991"/>
    <x v="6"/>
    <x v="3"/>
    <n v="19667.2896"/>
    <n v="-5550.4896000000044"/>
    <x v="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58FF54-D0AA-4D66-863B-E18473162A0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3:B8" firstHeaderRow="1" firstDataRow="1" firstDataCol="1"/>
  <pivotFields count="22">
    <pivotField showAll="0"/>
    <pivotField numFmtId="14" showAll="0">
      <items count="15">
        <item x="0"/>
        <item x="1"/>
        <item x="2"/>
        <item x="3"/>
        <item x="4"/>
        <item x="5"/>
        <item x="6"/>
        <item x="7"/>
        <item x="8"/>
        <item x="9"/>
        <item x="10"/>
        <item x="11"/>
        <item x="12"/>
        <item x="13"/>
        <item t="default"/>
      </items>
    </pivotField>
    <pivotField showAll="0"/>
    <pivotField axis="axisRow"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dataField="1" numFmtId="44" showAll="0"/>
    <pivotField showAll="0"/>
    <pivotField showAll="0"/>
    <pivotField numFmtId="44" showAll="0"/>
    <pivotField numFmtId="44" showAll="0"/>
    <pivotField showAll="0"/>
    <pivotField numFmtId="9" showAll="0">
      <items count="6">
        <item x="0"/>
        <item x="1"/>
        <item x="2"/>
        <item x="3"/>
        <item x="4"/>
        <item t="default"/>
      </items>
    </pivotField>
    <pivotField showAll="0"/>
    <pivotField showAll="0">
      <items count="3">
        <item x="0"/>
        <item x="1"/>
        <item t="default"/>
      </items>
    </pivotField>
    <pivotField showAll="0"/>
    <pivotField showAll="0"/>
    <pivotField showAll="0"/>
    <pivotField showAll="0"/>
    <pivotField numFmtId="2" showAll="0"/>
    <pivotField numFmtId="44" showAll="0"/>
    <pivotField numFmtId="2" showAll="0"/>
    <pivotField showAll="0">
      <items count="7">
        <item x="0"/>
        <item x="1"/>
        <item x="2"/>
        <item x="3"/>
        <item x="4"/>
        <item x="5"/>
        <item t="default"/>
      </items>
    </pivotField>
    <pivotField showAll="0">
      <items count="5">
        <item x="0"/>
        <item x="1"/>
        <item x="2"/>
        <item x="3"/>
        <item t="default"/>
      </items>
    </pivotField>
  </pivotFields>
  <rowFields count="1">
    <field x="3"/>
  </rowFields>
  <rowItems count="5">
    <i>
      <x v="1"/>
    </i>
    <i>
      <x/>
    </i>
    <i>
      <x v="3"/>
    </i>
    <i>
      <x v="2"/>
    </i>
    <i t="grand">
      <x/>
    </i>
  </rowItems>
  <colItems count="1">
    <i/>
  </colItems>
  <dataFields count="1">
    <dataField name="Sum of Sales_Amount" fld="4" baseField="0" baseItem="0"/>
  </dataFields>
  <formats count="1">
    <format dxfId="24">
      <pivotArea collapsedLevelsAreSubtotals="1" fieldPosition="0">
        <references count="1">
          <reference field="3" count="0"/>
        </references>
      </pivotArea>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3" count="1" selected="0">
            <x v="1"/>
          </reference>
        </references>
      </pivotArea>
    </chartFormat>
    <chartFormat chart="12" format="12">
      <pivotArea type="data" outline="0" fieldPosition="0">
        <references count="2">
          <reference field="4294967294" count="1" selected="0">
            <x v="0"/>
          </reference>
          <reference field="3" count="1" selected="0">
            <x v="0"/>
          </reference>
        </references>
      </pivotArea>
    </chartFormat>
    <chartFormat chart="12" format="13">
      <pivotArea type="data" outline="0" fieldPosition="0">
        <references count="2">
          <reference field="4294967294" count="1" selected="0">
            <x v="0"/>
          </reference>
          <reference field="3" count="1" selected="0">
            <x v="3"/>
          </reference>
        </references>
      </pivotArea>
    </chartFormat>
    <chartFormat chart="12" format="14">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6E6F2A9-57D2-440A-B715-62FC48B8EF93}"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3:B8" firstHeaderRow="1" firstDataRow="1" firstDataCol="1"/>
  <pivotFields count="22">
    <pivotField showAll="0"/>
    <pivotField numFmtId="14" showAll="0">
      <items count="15">
        <item x="0"/>
        <item x="1"/>
        <item x="2"/>
        <item x="3"/>
        <item x="4"/>
        <item x="5"/>
        <item x="6"/>
        <item x="7"/>
        <item x="8"/>
        <item x="9"/>
        <item x="10"/>
        <item x="11"/>
        <item x="12"/>
        <item x="13"/>
        <item t="default"/>
      </items>
    </pivotField>
    <pivotField showAll="0">
      <items count="6">
        <item x="4"/>
        <item x="0"/>
        <item x="2"/>
        <item x="1"/>
        <item x="3"/>
        <item t="default"/>
      </items>
    </pivotField>
    <pivotField showAll="0">
      <items count="5">
        <item x="3"/>
        <item x="0"/>
        <item x="2"/>
        <item x="1"/>
        <item t="default"/>
      </items>
    </pivotField>
    <pivotField dataField="1" numFmtId="44" showAll="0"/>
    <pivotField showAll="0"/>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numFmtId="44" showAll="0"/>
    <pivotField numFmtId="44" showAll="0"/>
    <pivotField showAll="0"/>
    <pivotField numFmtId="9" showAll="0">
      <items count="6">
        <item x="0"/>
        <item x="1"/>
        <item x="2"/>
        <item x="3"/>
        <item x="4"/>
        <item t="default"/>
      </items>
    </pivotField>
    <pivotField showAll="0"/>
    <pivotField showAll="0">
      <items count="3">
        <item x="0"/>
        <item x="1"/>
        <item t="default"/>
      </items>
    </pivotField>
    <pivotField showAll="0">
      <items count="21">
        <item x="18"/>
        <item x="12"/>
        <item x="4"/>
        <item x="16"/>
        <item x="14"/>
        <item x="15"/>
        <item x="0"/>
        <item x="19"/>
        <item x="11"/>
        <item x="7"/>
        <item x="9"/>
        <item x="3"/>
        <item x="10"/>
        <item x="2"/>
        <item x="6"/>
        <item x="17"/>
        <item x="1"/>
        <item x="5"/>
        <item x="13"/>
        <item x="8"/>
        <item t="default"/>
      </items>
    </pivotField>
    <pivotField showAll="0"/>
    <pivotField showAll="0"/>
    <pivotField showAll="0"/>
    <pivotField numFmtId="2" showAll="0"/>
    <pivotField numFmtId="44" showAll="0"/>
    <pivotField numFmtId="2" showAll="0"/>
    <pivotField showAll="0">
      <items count="7">
        <item x="0"/>
        <item x="1"/>
        <item x="2"/>
        <item x="3"/>
        <item x="4"/>
        <item x="5"/>
        <item t="default"/>
      </items>
    </pivotField>
    <pivotField showAll="0">
      <items count="5">
        <item x="0"/>
        <item x="1"/>
        <item x="2"/>
        <item x="3"/>
        <item t="default"/>
      </items>
    </pivotField>
  </pivotFields>
  <rowFields count="1">
    <field x="6"/>
  </rowFields>
  <rowItems count="5">
    <i>
      <x/>
    </i>
    <i>
      <x v="3"/>
    </i>
    <i>
      <x v="1"/>
    </i>
    <i>
      <x v="2"/>
    </i>
    <i t="grand">
      <x/>
    </i>
  </rowItems>
  <colItems count="1">
    <i/>
  </colItems>
  <dataFields count="1">
    <dataField name="Sum of Sales_Amount" fld="4" baseField="0" baseItem="0"/>
  </dataFields>
  <formats count="2">
    <format dxfId="2">
      <pivotArea grandRow="1" outline="0" collapsedLevelsAreSubtotals="1" fieldPosition="0"/>
    </format>
    <format dxfId="1">
      <pivotArea collapsedLevelsAreSubtotals="1" fieldPosition="0">
        <references count="1">
          <reference field="6" count="0"/>
        </references>
      </pivotArea>
    </format>
  </formats>
  <chartFormats count="10">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6" count="1" selected="0">
            <x v="0"/>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1"/>
          </reference>
        </references>
      </pivotArea>
    </chartFormat>
    <chartFormat chart="0" format="6">
      <pivotArea type="data" outline="0" fieldPosition="0">
        <references count="2">
          <reference field="4294967294" count="1" selected="0">
            <x v="0"/>
          </reference>
          <reference field="6" count="1" selected="0">
            <x v="2"/>
          </reference>
        </references>
      </pivotArea>
    </chartFormat>
    <chartFormat chart="13" format="12" series="1">
      <pivotArea type="data" outline="0" fieldPosition="0">
        <references count="1">
          <reference field="4294967294" count="1" selected="0">
            <x v="0"/>
          </reference>
        </references>
      </pivotArea>
    </chartFormat>
    <chartFormat chart="13" format="13">
      <pivotArea type="data" outline="0" fieldPosition="0">
        <references count="2">
          <reference field="4294967294" count="1" selected="0">
            <x v="0"/>
          </reference>
          <reference field="6" count="1" selected="0">
            <x v="0"/>
          </reference>
        </references>
      </pivotArea>
    </chartFormat>
    <chartFormat chart="13" format="14">
      <pivotArea type="data" outline="0" fieldPosition="0">
        <references count="2">
          <reference field="4294967294" count="1" selected="0">
            <x v="0"/>
          </reference>
          <reference field="6" count="1" selected="0">
            <x v="3"/>
          </reference>
        </references>
      </pivotArea>
    </chartFormat>
    <chartFormat chart="13" format="15">
      <pivotArea type="data" outline="0" fieldPosition="0">
        <references count="2">
          <reference field="4294967294" count="1" selected="0">
            <x v="0"/>
          </reference>
          <reference field="6" count="1" selected="0">
            <x v="1"/>
          </reference>
        </references>
      </pivotArea>
    </chartFormat>
    <chartFormat chart="13" format="16">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DD3FDBA-5780-442D-993E-3DAF42FC570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22">
    <pivotField showAll="0"/>
    <pivotField numFmtId="14" showAll="0">
      <items count="15">
        <item x="0"/>
        <item x="1"/>
        <item x="2"/>
        <item x="3"/>
        <item x="4"/>
        <item x="5"/>
        <item x="6"/>
        <item x="7"/>
        <item x="8"/>
        <item x="9"/>
        <item x="10"/>
        <item x="11"/>
        <item x="12"/>
        <item x="13"/>
        <item t="default"/>
      </items>
    </pivotField>
    <pivotField showAll="0">
      <items count="6">
        <item x="4"/>
        <item x="0"/>
        <item x="2"/>
        <item x="1"/>
        <item x="3"/>
        <item t="default"/>
      </items>
    </pivotField>
    <pivotField showAll="0">
      <items count="5">
        <item x="3"/>
        <item x="0"/>
        <item x="2"/>
        <item x="1"/>
        <item t="default"/>
      </items>
    </pivotField>
    <pivotField numFmtId="44" showAll="0"/>
    <pivotField showAll="0"/>
    <pivotField showAll="0"/>
    <pivotField numFmtId="44" showAll="0"/>
    <pivotField numFmtId="44" showAll="0"/>
    <pivotField showAll="0"/>
    <pivotField numFmtId="9" showAll="0">
      <items count="6">
        <item x="0"/>
        <item x="1"/>
        <item x="2"/>
        <item x="3"/>
        <item x="4"/>
        <item t="default"/>
      </items>
    </pivotField>
    <pivotField showAll="0"/>
    <pivotField showAll="0">
      <items count="3">
        <item x="0"/>
        <item x="1"/>
        <item t="default"/>
      </items>
    </pivotField>
    <pivotField showAll="0">
      <items count="21">
        <item x="18"/>
        <item x="12"/>
        <item x="4"/>
        <item x="16"/>
        <item x="14"/>
        <item x="15"/>
        <item x="0"/>
        <item x="19"/>
        <item x="11"/>
        <item x="7"/>
        <item x="9"/>
        <item x="3"/>
        <item x="10"/>
        <item x="2"/>
        <item x="6"/>
        <item x="17"/>
        <item x="1"/>
        <item x="5"/>
        <item x="13"/>
        <item x="8"/>
        <item t="default"/>
      </items>
    </pivotField>
    <pivotField showAll="0"/>
    <pivotField showAll="0"/>
    <pivotField showAll="0"/>
    <pivotField numFmtId="2" showAll="0"/>
    <pivotField numFmtId="44" showAll="0"/>
    <pivotField dataField="1" numFmtId="2" showAll="0">
      <items count="1001">
        <item x="264"/>
        <item x="979"/>
        <item x="670"/>
        <item x="170"/>
        <item x="470"/>
        <item x="451"/>
        <item x="440"/>
        <item x="772"/>
        <item x="616"/>
        <item x="570"/>
        <item x="56"/>
        <item x="171"/>
        <item x="460"/>
        <item x="328"/>
        <item x="856"/>
        <item x="576"/>
        <item x="762"/>
        <item x="841"/>
        <item x="114"/>
        <item x="666"/>
        <item x="61"/>
        <item x="255"/>
        <item x="210"/>
        <item x="252"/>
        <item x="737"/>
        <item x="360"/>
        <item x="514"/>
        <item x="72"/>
        <item x="67"/>
        <item x="330"/>
        <item x="915"/>
        <item x="377"/>
        <item x="892"/>
        <item x="30"/>
        <item x="648"/>
        <item x="510"/>
        <item x="211"/>
        <item x="45"/>
        <item x="990"/>
        <item x="371"/>
        <item x="149"/>
        <item x="480"/>
        <item x="92"/>
        <item x="638"/>
        <item x="362"/>
        <item x="843"/>
        <item x="414"/>
        <item x="6"/>
        <item x="674"/>
        <item x="133"/>
        <item x="339"/>
        <item x="660"/>
        <item x="466"/>
        <item x="38"/>
        <item x="207"/>
        <item x="618"/>
        <item x="285"/>
        <item x="871"/>
        <item x="551"/>
        <item x="79"/>
        <item x="731"/>
        <item x="35"/>
        <item x="802"/>
        <item x="123"/>
        <item x="386"/>
        <item x="419"/>
        <item x="968"/>
        <item x="776"/>
        <item x="395"/>
        <item x="185"/>
        <item x="453"/>
        <item x="253"/>
        <item x="520"/>
        <item x="236"/>
        <item x="606"/>
        <item x="840"/>
        <item x="117"/>
        <item x="753"/>
        <item x="31"/>
        <item x="431"/>
        <item x="608"/>
        <item x="586"/>
        <item x="899"/>
        <item x="160"/>
        <item x="525"/>
        <item x="814"/>
        <item x="526"/>
        <item x="984"/>
        <item x="258"/>
        <item x="391"/>
        <item x="349"/>
        <item x="276"/>
        <item x="393"/>
        <item x="410"/>
        <item x="904"/>
        <item x="577"/>
        <item x="895"/>
        <item x="817"/>
        <item x="944"/>
        <item x="39"/>
        <item x="55"/>
        <item x="876"/>
        <item x="764"/>
        <item x="878"/>
        <item x="708"/>
        <item x="533"/>
        <item x="998"/>
        <item x="527"/>
        <item x="972"/>
        <item x="555"/>
        <item x="730"/>
        <item x="721"/>
        <item x="942"/>
        <item x="957"/>
        <item x="941"/>
        <item x="15"/>
        <item x="958"/>
        <item x="324"/>
        <item x="823"/>
        <item x="383"/>
        <item x="180"/>
        <item x="176"/>
        <item x="667"/>
        <item x="209"/>
        <item x="11"/>
        <item x="403"/>
        <item x="993"/>
        <item x="120"/>
        <item x="230"/>
        <item x="582"/>
        <item x="862"/>
        <item x="3"/>
        <item x="964"/>
        <item x="152"/>
        <item x="347"/>
        <item x="703"/>
        <item x="214"/>
        <item x="430"/>
        <item x="761"/>
        <item x="59"/>
        <item x="992"/>
        <item x="929"/>
        <item x="186"/>
        <item x="108"/>
        <item x="883"/>
        <item x="174"/>
        <item x="949"/>
        <item x="28"/>
        <item x="26"/>
        <item x="835"/>
        <item x="686"/>
        <item x="472"/>
        <item x="313"/>
        <item x="95"/>
        <item x="913"/>
        <item x="765"/>
        <item x="200"/>
        <item x="113"/>
        <item x="425"/>
        <item x="237"/>
        <item x="447"/>
        <item x="517"/>
        <item x="875"/>
        <item x="221"/>
        <item x="901"/>
        <item x="426"/>
        <item x="885"/>
        <item x="60"/>
        <item x="235"/>
        <item x="435"/>
        <item x="568"/>
        <item x="233"/>
        <item x="756"/>
        <item x="700"/>
        <item x="130"/>
        <item x="886"/>
        <item x="22"/>
        <item x="314"/>
        <item x="589"/>
        <item x="987"/>
        <item x="376"/>
        <item x="546"/>
        <item x="754"/>
        <item x="524"/>
        <item x="923"/>
        <item x="68"/>
        <item x="889"/>
        <item x="247"/>
        <item x="146"/>
        <item x="720"/>
        <item x="574"/>
        <item x="364"/>
        <item x="604"/>
        <item x="182"/>
        <item x="315"/>
        <item x="311"/>
        <item x="848"/>
        <item x="869"/>
        <item x="450"/>
        <item x="78"/>
        <item x="716"/>
        <item x="769"/>
        <item x="487"/>
        <item x="493"/>
        <item x="588"/>
        <item x="806"/>
        <item x="33"/>
        <item x="512"/>
        <item x="623"/>
        <item x="282"/>
        <item x="766"/>
        <item x="707"/>
        <item x="262"/>
        <item x="100"/>
        <item x="743"/>
        <item x="911"/>
        <item x="106"/>
        <item x="66"/>
        <item x="710"/>
        <item x="864"/>
        <item x="967"/>
        <item x="658"/>
        <item x="977"/>
        <item x="298"/>
        <item x="887"/>
        <item x="580"/>
        <item x="292"/>
        <item x="498"/>
        <item x="368"/>
        <item x="96"/>
        <item x="822"/>
        <item x="387"/>
        <item x="112"/>
        <item x="256"/>
        <item x="890"/>
        <item x="271"/>
        <item x="452"/>
        <item x="187"/>
        <item x="439"/>
        <item x="406"/>
        <item x="232"/>
        <item x="832"/>
        <item x="851"/>
        <item x="40"/>
        <item x="587"/>
        <item x="659"/>
        <item x="763"/>
        <item x="907"/>
        <item x="370"/>
        <item x="65"/>
        <item x="445"/>
        <item x="19"/>
        <item x="103"/>
        <item x="939"/>
        <item x="161"/>
        <item x="634"/>
        <item x="163"/>
        <item x="350"/>
        <item x="656"/>
        <item x="999"/>
        <item x="723"/>
        <item x="93"/>
        <item x="126"/>
        <item x="633"/>
        <item x="240"/>
        <item x="442"/>
        <item x="476"/>
        <item x="473"/>
        <item x="746"/>
        <item x="131"/>
        <item x="217"/>
        <item x="333"/>
        <item x="607"/>
        <item x="492"/>
        <item x="646"/>
        <item x="986"/>
        <item x="421"/>
        <item x="909"/>
        <item x="563"/>
        <item x="540"/>
        <item x="251"/>
        <item x="955"/>
        <item x="662"/>
        <item x="467"/>
        <item x="734"/>
        <item x="965"/>
        <item x="924"/>
        <item x="653"/>
        <item x="76"/>
        <item x="736"/>
        <item x="714"/>
        <item x="630"/>
        <item x="300"/>
        <item x="124"/>
        <item x="5"/>
        <item x="947"/>
        <item x="637"/>
        <item x="389"/>
        <item x="794"/>
        <item x="109"/>
        <item x="116"/>
        <item x="475"/>
        <item x="36"/>
        <item x="323"/>
        <item x="741"/>
        <item x="277"/>
        <item x="863"/>
        <item x="779"/>
        <item x="507"/>
        <item x="441"/>
        <item x="99"/>
        <item x="535"/>
        <item x="581"/>
        <item x="905"/>
        <item x="651"/>
        <item x="996"/>
        <item x="900"/>
        <item x="128"/>
        <item x="752"/>
        <item x="478"/>
        <item x="858"/>
        <item x="680"/>
        <item x="562"/>
        <item x="357"/>
        <item x="48"/>
        <item x="706"/>
        <item x="935"/>
        <item x="250"/>
        <item x="320"/>
        <item x="461"/>
        <item x="605"/>
        <item x="69"/>
        <item x="306"/>
        <item x="399"/>
        <item x="203"/>
        <item x="833"/>
        <item x="801"/>
        <item x="184"/>
        <item x="735"/>
        <item x="898"/>
        <item x="190"/>
        <item x="788"/>
        <item x="930"/>
        <item x="552"/>
        <item x="64"/>
        <item x="948"/>
        <item x="208"/>
        <item x="413"/>
        <item x="80"/>
        <item x="102"/>
        <item x="933"/>
        <item x="263"/>
        <item x="594"/>
        <item x="664"/>
        <item x="573"/>
        <item x="8"/>
        <item x="813"/>
        <item x="631"/>
        <item x="844"/>
        <item x="471"/>
        <item x="322"/>
        <item x="803"/>
        <item x="479"/>
        <item x="537"/>
        <item x="912"/>
        <item x="197"/>
        <item x="148"/>
        <item x="202"/>
        <item x="374"/>
        <item x="826"/>
        <item x="645"/>
        <item x="495"/>
        <item x="782"/>
        <item x="534"/>
        <item x="304"/>
        <item x="920"/>
        <item x="528"/>
        <item x="513"/>
        <item x="353"/>
        <item x="331"/>
        <item x="751"/>
        <item x="951"/>
        <item x="963"/>
        <item x="293"/>
        <item x="287"/>
        <item x="334"/>
        <item x="97"/>
        <item x="17"/>
        <item x="838"/>
        <item x="946"/>
        <item x="704"/>
        <item x="2"/>
        <item x="625"/>
        <item x="853"/>
        <item x="697"/>
        <item x="553"/>
        <item x="417"/>
        <item x="872"/>
        <item x="246"/>
        <item x="688"/>
        <item x="739"/>
        <item x="433"/>
        <item x="198"/>
        <item x="952"/>
        <item x="956"/>
        <item x="842"/>
        <item x="529"/>
        <item x="18"/>
        <item x="13"/>
        <item x="474"/>
        <item x="808"/>
        <item x="402"/>
        <item x="771"/>
        <item x="877"/>
        <item x="228"/>
        <item x="269"/>
        <item x="49"/>
        <item x="305"/>
        <item x="615"/>
        <item x="448"/>
        <item x="539"/>
        <item x="681"/>
        <item x="917"/>
        <item x="7"/>
        <item x="583"/>
        <item x="53"/>
        <item x="725"/>
        <item x="595"/>
        <item x="477"/>
        <item x="84"/>
        <item x="620"/>
        <item x="985"/>
        <item x="852"/>
        <item x="397"/>
        <item x="663"/>
        <item x="172"/>
        <item x="409"/>
        <item x="600"/>
        <item x="809"/>
        <item x="365"/>
        <item x="24"/>
        <item x="805"/>
        <item x="329"/>
        <item x="642"/>
        <item x="880"/>
        <item x="918"/>
        <item x="867"/>
        <item x="685"/>
        <item x="242"/>
        <item x="129"/>
        <item x="295"/>
        <item x="640"/>
        <item x="712"/>
        <item x="94"/>
        <item x="260"/>
        <item x="52"/>
        <item x="181"/>
        <item x="592"/>
        <item x="205"/>
        <item x="340"/>
        <item x="874"/>
        <item x="831"/>
        <item x="446"/>
        <item x="261"/>
        <item x="73"/>
        <item x="849"/>
        <item x="245"/>
        <item x="178"/>
        <item x="726"/>
        <item x="812"/>
        <item x="991"/>
        <item x="903"/>
        <item x="672"/>
        <item x="193"/>
        <item x="547"/>
        <item x="268"/>
        <item x="579"/>
        <item x="342"/>
        <item x="231"/>
        <item x="665"/>
        <item x="515"/>
        <item x="303"/>
        <item x="626"/>
        <item x="361"/>
        <item x="722"/>
        <item x="218"/>
        <item x="690"/>
        <item x="759"/>
        <item x="738"/>
        <item x="188"/>
        <item x="91"/>
        <item x="850"/>
        <item x="83"/>
        <item x="861"/>
        <item x="560"/>
        <item x="602"/>
        <item x="382"/>
        <item x="624"/>
        <item x="928"/>
        <item x="51"/>
        <item x="308"/>
        <item x="627"/>
        <item x="144"/>
        <item x="494"/>
        <item x="438"/>
        <item x="962"/>
        <item x="774"/>
        <item x="860"/>
        <item x="519"/>
        <item x="702"/>
        <item x="733"/>
        <item x="565"/>
        <item x="151"/>
        <item x="983"/>
        <item x="23"/>
        <item x="644"/>
        <item x="938"/>
        <item x="458"/>
        <item x="192"/>
        <item x="884"/>
        <item x="90"/>
        <item x="286"/>
        <item x="825"/>
        <item x="497"/>
        <item x="77"/>
        <item x="906"/>
        <item x="701"/>
        <item x="358"/>
        <item x="953"/>
        <item x="266"/>
        <item x="338"/>
        <item x="423"/>
        <item x="558"/>
        <item x="873"/>
        <item x="367"/>
        <item x="359"/>
        <item x="369"/>
        <item x="785"/>
        <item x="98"/>
        <item x="566"/>
        <item x="775"/>
        <item x="502"/>
        <item x="177"/>
        <item x="501"/>
        <item x="241"/>
        <item x="127"/>
        <item x="531"/>
        <item x="273"/>
        <item x="593"/>
        <item x="44"/>
        <item x="548"/>
        <item x="165"/>
        <item x="352"/>
        <item x="47"/>
        <item x="655"/>
        <item x="341"/>
        <item x="676"/>
        <item x="481"/>
        <item x="657"/>
        <item x="745"/>
        <item x="157"/>
        <item x="945"/>
        <item x="37"/>
        <item x="223"/>
        <item x="488"/>
        <item x="554"/>
        <item x="312"/>
        <item x="729"/>
        <item x="575"/>
        <item x="101"/>
        <item x="773"/>
        <item x="239"/>
        <item x="508"/>
        <item x="757"/>
        <item x="695"/>
        <item x="384"/>
        <item x="436"/>
        <item x="25"/>
        <item x="556"/>
        <item x="485"/>
        <item x="683"/>
        <item x="675"/>
        <item x="790"/>
        <item x="868"/>
        <item x="150"/>
        <item x="132"/>
        <item x="104"/>
        <item x="457"/>
        <item x="950"/>
        <item x="694"/>
        <item x="728"/>
        <item x="669"/>
        <item x="316"/>
        <item x="135"/>
        <item x="622"/>
        <item x="693"/>
        <item x="768"/>
        <item x="301"/>
        <item x="437"/>
        <item x="919"/>
        <item x="234"/>
        <item x="169"/>
        <item x="86"/>
        <item x="335"/>
        <item x="544"/>
        <item x="643"/>
        <item x="827"/>
        <item x="532"/>
        <item x="940"/>
        <item x="87"/>
        <item x="404"/>
        <item x="82"/>
        <item x="1"/>
        <item x="278"/>
        <item x="283"/>
        <item x="344"/>
        <item x="973"/>
        <item x="870"/>
        <item x="954"/>
        <item x="455"/>
        <item x="687"/>
        <item x="578"/>
        <item x="195"/>
        <item x="521"/>
        <item x="274"/>
        <item x="284"/>
        <item x="57"/>
        <item x="810"/>
        <item x="110"/>
        <item x="194"/>
        <item x="781"/>
        <item x="506"/>
        <item x="819"/>
        <item x="167"/>
        <item x="220"/>
        <item x="505"/>
        <item x="988"/>
        <item x="780"/>
        <item x="590"/>
        <item x="829"/>
        <item x="489"/>
        <item x="549"/>
        <item x="70"/>
        <item x="327"/>
        <item x="227"/>
        <item x="934"/>
        <item x="380"/>
        <item x="0"/>
        <item x="173"/>
        <item x="619"/>
        <item x="191"/>
        <item x="879"/>
        <item x="834"/>
        <item x="4"/>
        <item x="661"/>
        <item x="821"/>
        <item x="609"/>
        <item x="50"/>
        <item x="718"/>
        <item x="767"/>
        <item x="179"/>
        <item x="960"/>
        <item x="154"/>
        <item x="994"/>
        <item x="290"/>
        <item x="591"/>
        <item x="671"/>
        <item x="777"/>
        <item x="222"/>
        <item x="791"/>
        <item x="407"/>
        <item x="978"/>
        <item x="289"/>
        <item x="847"/>
        <item x="668"/>
        <item x="927"/>
        <item x="922"/>
        <item x="168"/>
        <item x="204"/>
        <item x="257"/>
        <item x="893"/>
        <item x="677"/>
        <item x="571"/>
        <item x="12"/>
        <item x="388"/>
        <item x="121"/>
        <item x="545"/>
        <item x="742"/>
        <item x="249"/>
        <item x="355"/>
        <item x="509"/>
        <item x="925"/>
        <item x="379"/>
        <item x="727"/>
        <item x="778"/>
        <item x="989"/>
        <item x="635"/>
        <item x="351"/>
        <item x="159"/>
        <item x="981"/>
        <item x="982"/>
        <item x="603"/>
        <item x="85"/>
        <item x="564"/>
        <item x="921"/>
        <item x="424"/>
        <item x="372"/>
        <item x="281"/>
        <item x="153"/>
        <item x="857"/>
        <item x="673"/>
        <item x="459"/>
        <item x="897"/>
        <item x="569"/>
        <item x="732"/>
        <item x="288"/>
        <item x="63"/>
        <item x="118"/>
        <item x="932"/>
        <item x="41"/>
        <item x="654"/>
        <item x="317"/>
        <item x="639"/>
        <item x="800"/>
        <item x="611"/>
        <item x="516"/>
        <item x="224"/>
        <item x="212"/>
        <item x="142"/>
        <item x="796"/>
        <item x="147"/>
        <item x="396"/>
        <item x="74"/>
        <item x="259"/>
        <item x="859"/>
        <item x="428"/>
        <item x="463"/>
        <item x="145"/>
        <item x="434"/>
        <item x="309"/>
        <item x="58"/>
        <item x="916"/>
        <item x="267"/>
        <item x="272"/>
        <item x="449"/>
        <item x="797"/>
        <item x="807"/>
        <item x="500"/>
        <item x="789"/>
        <item x="926"/>
        <item x="456"/>
        <item x="139"/>
        <item x="16"/>
        <item x="652"/>
        <item x="649"/>
        <item x="140"/>
        <item x="318"/>
        <item x="398"/>
        <item x="650"/>
        <item x="14"/>
        <item x="530"/>
        <item x="134"/>
        <item x="792"/>
        <item x="81"/>
        <item x="175"/>
        <item x="612"/>
        <item x="724"/>
        <item x="536"/>
        <item x="866"/>
        <item x="310"/>
        <item x="189"/>
        <item x="196"/>
        <item x="811"/>
        <item x="795"/>
        <item x="523"/>
        <item x="542"/>
        <item x="713"/>
        <item x="143"/>
        <item x="997"/>
        <item x="783"/>
        <item x="137"/>
        <item x="89"/>
        <item x="496"/>
        <item x="559"/>
        <item x="705"/>
        <item x="689"/>
        <item x="443"/>
        <item x="9"/>
        <item x="836"/>
        <item x="469"/>
        <item x="770"/>
        <item x="155"/>
        <item x="902"/>
        <item x="32"/>
        <item x="219"/>
        <item x="412"/>
        <item x="254"/>
        <item x="416"/>
        <item x="908"/>
        <item x="422"/>
        <item x="865"/>
        <item x="302"/>
        <item x="490"/>
        <item x="784"/>
        <item x="715"/>
        <item x="970"/>
        <item x="62"/>
        <item x="385"/>
        <item x="346"/>
        <item x="936"/>
        <item x="881"/>
        <item x="107"/>
        <item x="504"/>
        <item x="336"/>
        <item x="296"/>
        <item x="42"/>
        <item x="601"/>
        <item x="698"/>
        <item x="541"/>
        <item x="265"/>
        <item x="34"/>
        <item x="499"/>
        <item x="750"/>
        <item x="613"/>
        <item x="226"/>
        <item x="931"/>
        <item x="758"/>
        <item x="307"/>
        <item x="297"/>
        <item x="415"/>
        <item x="405"/>
        <item x="719"/>
        <item x="363"/>
        <item x="229"/>
        <item x="682"/>
        <item x="201"/>
        <item x="122"/>
        <item x="166"/>
        <item x="974"/>
        <item x="54"/>
        <item x="621"/>
        <item x="348"/>
        <item x="125"/>
        <item x="248"/>
        <item x="373"/>
        <item x="760"/>
        <item x="711"/>
        <item x="111"/>
        <item x="567"/>
        <item x="119"/>
        <item x="465"/>
        <item x="325"/>
        <item x="270"/>
        <item x="804"/>
        <item x="483"/>
        <item x="543"/>
        <item x="275"/>
        <item x="585"/>
        <item x="943"/>
        <item x="744"/>
        <item x="747"/>
        <item x="837"/>
        <item x="10"/>
        <item x="491"/>
        <item x="617"/>
        <item x="572"/>
        <item x="427"/>
        <item x="43"/>
        <item x="679"/>
        <item x="550"/>
        <item x="845"/>
        <item x="846"/>
        <item x="444"/>
        <item x="225"/>
        <item x="511"/>
        <item x="749"/>
        <item x="709"/>
        <item x="482"/>
        <item x="597"/>
        <item x="518"/>
        <item x="366"/>
        <item x="20"/>
        <item x="614"/>
        <item x="894"/>
        <item x="299"/>
        <item x="21"/>
        <item x="561"/>
        <item x="882"/>
        <item x="454"/>
        <item x="557"/>
        <item x="71"/>
        <item x="717"/>
        <item x="787"/>
        <item x="503"/>
        <item x="136"/>
        <item x="468"/>
        <item x="156"/>
        <item x="636"/>
        <item x="420"/>
        <item x="183"/>
        <item x="798"/>
        <item x="696"/>
        <item x="959"/>
        <item x="684"/>
        <item x="138"/>
        <item x="891"/>
        <item x="411"/>
        <item x="392"/>
        <item x="896"/>
        <item x="584"/>
        <item x="462"/>
        <item x="400"/>
        <item x="786"/>
        <item x="356"/>
        <item x="598"/>
        <item x="839"/>
        <item x="418"/>
        <item x="343"/>
        <item x="429"/>
        <item x="378"/>
        <item x="213"/>
        <item x="824"/>
        <item x="390"/>
        <item x="27"/>
        <item x="854"/>
        <item x="401"/>
        <item x="319"/>
        <item x="830"/>
        <item x="980"/>
        <item x="740"/>
        <item x="381"/>
        <item x="375"/>
        <item x="628"/>
        <item x="914"/>
        <item x="995"/>
        <item x="326"/>
        <item x="910"/>
        <item x="855"/>
        <item x="464"/>
        <item x="976"/>
        <item x="961"/>
        <item x="279"/>
        <item x="937"/>
        <item x="337"/>
        <item x="888"/>
        <item x="522"/>
        <item x="699"/>
        <item x="969"/>
        <item x="755"/>
        <item x="294"/>
        <item x="115"/>
        <item x="291"/>
        <item x="408"/>
        <item x="748"/>
        <item x="793"/>
        <item x="206"/>
        <item x="345"/>
        <item x="432"/>
        <item x="88"/>
        <item x="280"/>
        <item x="632"/>
        <item x="971"/>
        <item x="484"/>
        <item x="815"/>
        <item x="610"/>
        <item x="975"/>
        <item x="332"/>
        <item x="158"/>
        <item x="599"/>
        <item x="199"/>
        <item x="105"/>
        <item x="828"/>
        <item x="538"/>
        <item x="486"/>
        <item x="691"/>
        <item x="641"/>
        <item x="141"/>
        <item x="164"/>
        <item x="394"/>
        <item x="820"/>
        <item x="243"/>
        <item x="596"/>
        <item x="29"/>
        <item x="678"/>
        <item x="75"/>
        <item x="354"/>
        <item x="629"/>
        <item x="46"/>
        <item x="215"/>
        <item x="647"/>
        <item x="216"/>
        <item x="816"/>
        <item x="692"/>
        <item x="244"/>
        <item x="818"/>
        <item x="162"/>
        <item x="966"/>
        <item x="799"/>
        <item x="238"/>
        <item x="321"/>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Average_Order_Value" fld="19" baseField="0" baseItem="0" numFmtId="4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67B905-93B4-44F4-A39E-ECC89AE2988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8" firstHeaderRow="1" firstDataRow="1" firstDataCol="1"/>
  <pivotFields count="22">
    <pivotField showAll="0"/>
    <pivotField numFmtId="14" showAll="0">
      <items count="15">
        <item x="0"/>
        <item x="1"/>
        <item x="2"/>
        <item x="3"/>
        <item x="4"/>
        <item x="5"/>
        <item x="6"/>
        <item x="7"/>
        <item x="8"/>
        <item x="9"/>
        <item x="10"/>
        <item x="11"/>
        <item x="12"/>
        <item x="13"/>
        <item t="default"/>
      </items>
    </pivotField>
    <pivotField axis="axisRow" showAll="0" measureFilter="1" sortType="descending">
      <items count="6">
        <item x="4"/>
        <item x="0"/>
        <item x="2"/>
        <item x="1"/>
        <item x="3"/>
        <item t="default"/>
      </items>
      <autoSortScope>
        <pivotArea dataOnly="0" outline="0" fieldPosition="0">
          <references count="1">
            <reference field="4294967294" count="1" selected="0">
              <x v="0"/>
            </reference>
          </references>
        </pivotArea>
      </autoSortScope>
    </pivotField>
    <pivotField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dataField="1" numFmtId="44" showAll="0"/>
    <pivotField showAll="0"/>
    <pivotField showAll="0"/>
    <pivotField numFmtId="44" showAll="0"/>
    <pivotField numFmtId="44" showAll="0"/>
    <pivotField showAll="0"/>
    <pivotField numFmtId="9" showAll="0">
      <items count="6">
        <item x="0"/>
        <item x="1"/>
        <item x="2"/>
        <item x="3"/>
        <item x="4"/>
        <item t="default"/>
      </items>
    </pivotField>
    <pivotField showAll="0"/>
    <pivotField showAll="0">
      <items count="3">
        <item x="0"/>
        <item x="1"/>
        <item t="default"/>
      </items>
    </pivotField>
    <pivotField showAll="0"/>
    <pivotField showAll="0"/>
    <pivotField showAll="0"/>
    <pivotField showAll="0"/>
    <pivotField numFmtId="2" showAll="0"/>
    <pivotField numFmtId="44" showAll="0"/>
    <pivotField numFmtId="2" showAll="0"/>
    <pivotField showAll="0">
      <items count="7">
        <item x="0"/>
        <item x="1"/>
        <item x="2"/>
        <item x="3"/>
        <item x="4"/>
        <item x="5"/>
        <item t="default"/>
      </items>
    </pivotField>
    <pivotField showAll="0">
      <items count="5">
        <item x="0"/>
        <item x="1"/>
        <item x="2"/>
        <item x="3"/>
        <item t="default"/>
      </items>
    </pivotField>
  </pivotFields>
  <rowFields count="1">
    <field x="2"/>
  </rowFields>
  <rowItems count="5">
    <i>
      <x v="3"/>
    </i>
    <i>
      <x v="1"/>
    </i>
    <i>
      <x v="4"/>
    </i>
    <i>
      <x/>
    </i>
    <i t="grand">
      <x/>
    </i>
  </rowItems>
  <colItems count="1">
    <i/>
  </colItems>
  <dataFields count="1">
    <dataField name="Sum of Sales_Amount" fld="4" baseField="0" baseItem="0"/>
  </dataFields>
  <formats count="6">
    <format dxfId="23">
      <pivotArea collapsedLevelsAreSubtotals="1" fieldPosition="0">
        <references count="1">
          <reference field="2" count="0"/>
        </references>
      </pivotArea>
    </format>
    <format dxfId="22">
      <pivotArea collapsedLevelsAreSubtotals="1" fieldPosition="0">
        <references count="1">
          <reference field="2" count="1">
            <x v="3"/>
          </reference>
        </references>
      </pivotArea>
    </format>
    <format dxfId="21">
      <pivotArea collapsedLevelsAreSubtotals="1" fieldPosition="0">
        <references count="1">
          <reference field="2" count="1">
            <x v="1"/>
          </reference>
        </references>
      </pivotArea>
    </format>
    <format dxfId="20">
      <pivotArea collapsedLevelsAreSubtotals="1" fieldPosition="0">
        <references count="1">
          <reference field="2" count="1">
            <x v="4"/>
          </reference>
        </references>
      </pivotArea>
    </format>
    <format dxfId="19">
      <pivotArea collapsedLevelsAreSubtotals="1" fieldPosition="0">
        <references count="1">
          <reference field="2" count="1">
            <x v="0"/>
          </reference>
        </references>
      </pivotArea>
    </format>
    <format dxfId="18">
      <pivotArea collapsedLevelsAreSubtotals="1" fieldPosition="0">
        <references count="1">
          <reference field="2" count="1">
            <x v="2"/>
          </reference>
        </references>
      </pivotArea>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3"/>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4"/>
          </reference>
        </references>
      </pivotArea>
    </chartFormat>
    <chartFormat chart="0" format="4">
      <pivotArea type="data" outline="0" fieldPosition="0">
        <references count="2">
          <reference field="4294967294" count="1" selected="0">
            <x v="0"/>
          </reference>
          <reference field="2" count="1" selected="0">
            <x v="0"/>
          </reference>
        </references>
      </pivotArea>
    </chartFormat>
    <chartFormat chart="0" format="5">
      <pivotArea type="data" outline="0" fieldPosition="0">
        <references count="2">
          <reference field="4294967294" count="1" selected="0">
            <x v="0"/>
          </reference>
          <reference field="2" count="1" selected="0">
            <x v="2"/>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2" count="1" selected="0">
            <x v="3"/>
          </reference>
        </references>
      </pivotArea>
    </chartFormat>
    <chartFormat chart="8" format="14">
      <pivotArea type="data" outline="0" fieldPosition="0">
        <references count="2">
          <reference field="4294967294" count="1" selected="0">
            <x v="0"/>
          </reference>
          <reference field="2" count="1" selected="0">
            <x v="1"/>
          </reference>
        </references>
      </pivotArea>
    </chartFormat>
    <chartFormat chart="8" format="15">
      <pivotArea type="data" outline="0" fieldPosition="0">
        <references count="2">
          <reference field="4294967294" count="1" selected="0">
            <x v="0"/>
          </reference>
          <reference field="2" count="1" selected="0">
            <x v="4"/>
          </reference>
        </references>
      </pivotArea>
    </chartFormat>
    <chartFormat chart="8" format="16">
      <pivotArea type="data" outline="0" fieldPosition="0">
        <references count="2">
          <reference field="4294967294" count="1" selected="0">
            <x v="0"/>
          </reference>
          <reference field="2" count="1" selected="0">
            <x v="0"/>
          </reference>
        </references>
      </pivotArea>
    </chartFormat>
    <chartFormat chart="8" format="17">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filters count="1">
    <filter fld="2" type="count" evalOrder="-1" id="4"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1F79C2-D0AC-4356-8DC8-66BEC36F0C51}"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19" firstHeaderRow="1" firstDataRow="1" firstDataCol="1"/>
  <pivotFields count="22">
    <pivotField showAll="0"/>
    <pivotField numFmtId="14" showAll="0">
      <items count="15">
        <item x="0"/>
        <item x="1"/>
        <item x="2"/>
        <item x="3"/>
        <item x="4"/>
        <item x="5"/>
        <item x="6"/>
        <item x="7"/>
        <item x="8"/>
        <item x="9"/>
        <item x="10"/>
        <item x="11"/>
        <item x="12"/>
        <item x="13"/>
        <item t="default"/>
      </items>
    </pivotField>
    <pivotField showAll="0" sortType="descending">
      <items count="6">
        <item x="4"/>
        <item x="0"/>
        <item x="2"/>
        <item x="1"/>
        <item x="3"/>
        <item t="default"/>
      </items>
      <autoSortScope>
        <pivotArea dataOnly="0" outline="0" fieldPosition="0">
          <references count="1">
            <reference field="4294967294" count="1" selected="0">
              <x v="0"/>
            </reference>
          </references>
        </pivotArea>
      </autoSortScope>
    </pivotField>
    <pivotField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dataField="1" numFmtId="44" showAll="0"/>
    <pivotField showAll="0">
      <items count="50">
        <item x="21"/>
        <item x="39"/>
        <item x="45"/>
        <item x="41"/>
        <item x="47"/>
        <item x="32"/>
        <item x="48"/>
        <item x="29"/>
        <item x="14"/>
        <item x="15"/>
        <item x="23"/>
        <item x="26"/>
        <item x="4"/>
        <item x="28"/>
        <item x="13"/>
        <item x="25"/>
        <item x="1"/>
        <item x="0"/>
        <item x="12"/>
        <item x="46"/>
        <item x="9"/>
        <item x="33"/>
        <item x="18"/>
        <item x="38"/>
        <item x="44"/>
        <item x="42"/>
        <item x="30"/>
        <item x="40"/>
        <item x="6"/>
        <item x="2"/>
        <item x="17"/>
        <item x="5"/>
        <item x="19"/>
        <item x="24"/>
        <item x="22"/>
        <item x="43"/>
        <item x="35"/>
        <item x="34"/>
        <item x="3"/>
        <item x="11"/>
        <item x="36"/>
        <item x="31"/>
        <item x="8"/>
        <item x="16"/>
        <item x="27"/>
        <item x="7"/>
        <item x="20"/>
        <item x="10"/>
        <item x="37"/>
        <item t="default"/>
      </items>
    </pivotField>
    <pivotField showAll="0"/>
    <pivotField numFmtId="44" showAll="0"/>
    <pivotField numFmtId="44" showAll="0"/>
    <pivotField showAll="0"/>
    <pivotField numFmtId="9" showAll="0">
      <items count="6">
        <item x="0"/>
        <item x="1"/>
        <item x="2"/>
        <item x="3"/>
        <item x="4"/>
        <item t="default"/>
      </items>
    </pivotField>
    <pivotField showAll="0"/>
    <pivotField showAll="0">
      <items count="3">
        <item x="0"/>
        <item x="1"/>
        <item t="default"/>
      </items>
    </pivotField>
    <pivotField showAll="0"/>
    <pivotField showAll="0"/>
    <pivotField showAll="0"/>
    <pivotField axis="axisRow" showAll="0">
      <items count="13">
        <item x="5"/>
        <item x="0"/>
        <item x="4"/>
        <item x="1"/>
        <item x="10"/>
        <item x="6"/>
        <item x="11"/>
        <item x="3"/>
        <item x="2"/>
        <item x="7"/>
        <item x="8"/>
        <item x="9"/>
        <item t="default"/>
      </items>
    </pivotField>
    <pivotField numFmtId="2" showAll="0"/>
    <pivotField numFmtId="44" showAll="0"/>
    <pivotField numFmtId="2" showAll="0"/>
    <pivotField showAll="0">
      <items count="7">
        <item sd="0" x="0"/>
        <item x="1"/>
        <item x="2"/>
        <item x="3"/>
        <item x="4"/>
        <item sd="0" x="5"/>
        <item t="default"/>
      </items>
    </pivotField>
    <pivotField axis="axisRow" showAll="0">
      <items count="5">
        <item sd="0" x="0"/>
        <item x="1"/>
        <item x="2"/>
        <item sd="0" x="3"/>
        <item t="default"/>
      </items>
    </pivotField>
  </pivotFields>
  <rowFields count="2">
    <field x="21"/>
    <field x="16"/>
  </rowFields>
  <rowItems count="16">
    <i>
      <x v="1"/>
    </i>
    <i r="1">
      <x/>
    </i>
    <i r="1">
      <x v="1"/>
    </i>
    <i r="1">
      <x v="2"/>
    </i>
    <i r="1">
      <x v="3"/>
    </i>
    <i r="1">
      <x v="4"/>
    </i>
    <i r="1">
      <x v="5"/>
    </i>
    <i r="1">
      <x v="6"/>
    </i>
    <i r="1">
      <x v="7"/>
    </i>
    <i r="1">
      <x v="8"/>
    </i>
    <i r="1">
      <x v="9"/>
    </i>
    <i r="1">
      <x v="10"/>
    </i>
    <i r="1">
      <x v="11"/>
    </i>
    <i>
      <x v="2"/>
    </i>
    <i r="1">
      <x/>
    </i>
    <i t="grand">
      <x/>
    </i>
  </rowItems>
  <colItems count="1">
    <i/>
  </colItems>
  <dataFields count="1">
    <dataField name="Sum of Sales_Amount" fld="4" baseField="0" baseItem="0"/>
  </dataFields>
  <formats count="4">
    <format dxfId="17">
      <pivotArea collapsedLevelsAreSubtotals="1" fieldPosition="0">
        <references count="1">
          <reference field="21" count="1">
            <x v="1"/>
          </reference>
        </references>
      </pivotArea>
    </format>
    <format dxfId="16">
      <pivotArea collapsedLevelsAreSubtotals="1" fieldPosition="0">
        <references count="2">
          <reference field="16" count="0"/>
          <reference field="21" count="1" selected="0">
            <x v="1"/>
          </reference>
        </references>
      </pivotArea>
    </format>
    <format dxfId="15">
      <pivotArea collapsedLevelsAreSubtotals="1" fieldPosition="0">
        <references count="1">
          <reference field="21" count="1">
            <x v="2"/>
          </reference>
        </references>
      </pivotArea>
    </format>
    <format dxfId="14">
      <pivotArea collapsedLevelsAreSubtotals="1" fieldPosition="0">
        <references count="2">
          <reference field="16" count="1">
            <x v="0"/>
          </reference>
          <reference field="21" count="1" selected="0">
            <x v="2"/>
          </reference>
        </references>
      </pivotArea>
    </format>
  </format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16" count="1" selected="0">
            <x v="0"/>
          </reference>
          <reference field="21" count="1" selected="0">
            <x v="2"/>
          </reference>
        </references>
      </pivotArea>
    </chartFormat>
    <chartFormat chart="8" format="52" series="1">
      <pivotArea type="data" outline="0" fieldPosition="0">
        <references count="1">
          <reference field="4294967294" count="1" selected="0">
            <x v="0"/>
          </reference>
        </references>
      </pivotArea>
    </chartFormat>
    <chartFormat chart="8" format="53">
      <pivotArea type="data" outline="0" fieldPosition="0">
        <references count="3">
          <reference field="4294967294" count="1" selected="0">
            <x v="0"/>
          </reference>
          <reference field="16" count="1" selected="0">
            <x v="0"/>
          </reference>
          <reference field="21" count="1" selected="0">
            <x v="1"/>
          </reference>
        </references>
      </pivotArea>
    </chartFormat>
    <chartFormat chart="8" format="54">
      <pivotArea type="data" outline="0" fieldPosition="0">
        <references count="3">
          <reference field="4294967294" count="1" selected="0">
            <x v="0"/>
          </reference>
          <reference field="16" count="1" selected="0">
            <x v="1"/>
          </reference>
          <reference field="21" count="1" selected="0">
            <x v="1"/>
          </reference>
        </references>
      </pivotArea>
    </chartFormat>
    <chartFormat chart="8" format="55">
      <pivotArea type="data" outline="0" fieldPosition="0">
        <references count="3">
          <reference field="4294967294" count="1" selected="0">
            <x v="0"/>
          </reference>
          <reference field="16" count="1" selected="0">
            <x v="2"/>
          </reference>
          <reference field="21" count="1" selected="0">
            <x v="1"/>
          </reference>
        </references>
      </pivotArea>
    </chartFormat>
    <chartFormat chart="8" format="56">
      <pivotArea type="data" outline="0" fieldPosition="0">
        <references count="3">
          <reference field="4294967294" count="1" selected="0">
            <x v="0"/>
          </reference>
          <reference field="16" count="1" selected="0">
            <x v="3"/>
          </reference>
          <reference field="21" count="1" selected="0">
            <x v="1"/>
          </reference>
        </references>
      </pivotArea>
    </chartFormat>
    <chartFormat chart="8" format="57">
      <pivotArea type="data" outline="0" fieldPosition="0">
        <references count="3">
          <reference field="4294967294" count="1" selected="0">
            <x v="0"/>
          </reference>
          <reference field="16" count="1" selected="0">
            <x v="4"/>
          </reference>
          <reference field="21" count="1" selected="0">
            <x v="1"/>
          </reference>
        </references>
      </pivotArea>
    </chartFormat>
    <chartFormat chart="8" format="58">
      <pivotArea type="data" outline="0" fieldPosition="0">
        <references count="3">
          <reference field="4294967294" count="1" selected="0">
            <x v="0"/>
          </reference>
          <reference field="16" count="1" selected="0">
            <x v="5"/>
          </reference>
          <reference field="21" count="1" selected="0">
            <x v="1"/>
          </reference>
        </references>
      </pivotArea>
    </chartFormat>
    <chartFormat chart="8" format="59">
      <pivotArea type="data" outline="0" fieldPosition="0">
        <references count="3">
          <reference field="4294967294" count="1" selected="0">
            <x v="0"/>
          </reference>
          <reference field="16" count="1" selected="0">
            <x v="6"/>
          </reference>
          <reference field="21" count="1" selected="0">
            <x v="1"/>
          </reference>
        </references>
      </pivotArea>
    </chartFormat>
    <chartFormat chart="8" format="60">
      <pivotArea type="data" outline="0" fieldPosition="0">
        <references count="3">
          <reference field="4294967294" count="1" selected="0">
            <x v="0"/>
          </reference>
          <reference field="16" count="1" selected="0">
            <x v="7"/>
          </reference>
          <reference field="21" count="1" selected="0">
            <x v="1"/>
          </reference>
        </references>
      </pivotArea>
    </chartFormat>
    <chartFormat chart="8" format="61">
      <pivotArea type="data" outline="0" fieldPosition="0">
        <references count="3">
          <reference field="4294967294" count="1" selected="0">
            <x v="0"/>
          </reference>
          <reference field="16" count="1" selected="0">
            <x v="8"/>
          </reference>
          <reference field="21" count="1" selected="0">
            <x v="1"/>
          </reference>
        </references>
      </pivotArea>
    </chartFormat>
    <chartFormat chart="8" format="62">
      <pivotArea type="data" outline="0" fieldPosition="0">
        <references count="3">
          <reference field="4294967294" count="1" selected="0">
            <x v="0"/>
          </reference>
          <reference field="16" count="1" selected="0">
            <x v="9"/>
          </reference>
          <reference field="21" count="1" selected="0">
            <x v="1"/>
          </reference>
        </references>
      </pivotArea>
    </chartFormat>
    <chartFormat chart="8" format="63">
      <pivotArea type="data" outline="0" fieldPosition="0">
        <references count="3">
          <reference field="4294967294" count="1" selected="0">
            <x v="0"/>
          </reference>
          <reference field="16" count="1" selected="0">
            <x v="10"/>
          </reference>
          <reference field="21" count="1" selected="0">
            <x v="1"/>
          </reference>
        </references>
      </pivotArea>
    </chartFormat>
    <chartFormat chart="8" format="64">
      <pivotArea type="data" outline="0" fieldPosition="0">
        <references count="3">
          <reference field="4294967294" count="1" selected="0">
            <x v="0"/>
          </reference>
          <reference field="16" count="1" selected="0">
            <x v="11"/>
          </reference>
          <reference field="21" count="1" selected="0">
            <x v="1"/>
          </reference>
        </references>
      </pivotArea>
    </chartFormat>
    <chartFormat chart="8" format="65">
      <pivotArea type="data" outline="0" fieldPosition="0">
        <references count="3">
          <reference field="4294967294" count="1" selected="0">
            <x v="0"/>
          </reference>
          <reference field="16" count="1" selected="0">
            <x v="0"/>
          </reference>
          <reference field="2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48B62F-1EA1-48FB-80DF-E7220EA1E50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B19" firstHeaderRow="1" firstDataRow="1" firstDataCol="1"/>
  <pivotFields count="22">
    <pivotField showAll="0"/>
    <pivotField numFmtId="14" showAll="0">
      <items count="15">
        <item x="0"/>
        <item x="1"/>
        <item x="2"/>
        <item x="3"/>
        <item x="4"/>
        <item x="5"/>
        <item x="6"/>
        <item x="7"/>
        <item x="8"/>
        <item x="9"/>
        <item x="10"/>
        <item x="11"/>
        <item x="12"/>
        <item x="13"/>
        <item t="default"/>
      </items>
    </pivotField>
    <pivotField showAll="0">
      <items count="6">
        <item x="4"/>
        <item x="0"/>
        <item x="2"/>
        <item x="1"/>
        <item x="3"/>
        <item t="default"/>
      </items>
    </pivotField>
    <pivotField showAll="0">
      <items count="5">
        <item x="3"/>
        <item x="0"/>
        <item x="2"/>
        <item x="1"/>
        <item t="default"/>
      </items>
    </pivotField>
    <pivotField numFmtId="44" showAll="0"/>
    <pivotField dataField="1" showAll="0">
      <items count="50">
        <item x="21"/>
        <item x="39"/>
        <item x="45"/>
        <item x="41"/>
        <item x="47"/>
        <item x="32"/>
        <item x="48"/>
        <item x="29"/>
        <item x="14"/>
        <item x="15"/>
        <item x="23"/>
        <item x="26"/>
        <item x="4"/>
        <item x="28"/>
        <item x="13"/>
        <item x="25"/>
        <item x="1"/>
        <item x="0"/>
        <item x="12"/>
        <item x="46"/>
        <item x="9"/>
        <item x="33"/>
        <item x="18"/>
        <item x="38"/>
        <item x="44"/>
        <item x="42"/>
        <item x="30"/>
        <item x="40"/>
        <item x="6"/>
        <item x="2"/>
        <item x="17"/>
        <item x="5"/>
        <item x="19"/>
        <item x="24"/>
        <item x="22"/>
        <item x="43"/>
        <item x="35"/>
        <item x="34"/>
        <item x="3"/>
        <item x="11"/>
        <item x="36"/>
        <item x="31"/>
        <item x="8"/>
        <item x="16"/>
        <item x="27"/>
        <item x="7"/>
        <item x="20"/>
        <item x="10"/>
        <item x="37"/>
        <item t="default"/>
      </items>
    </pivotField>
    <pivotField showAll="0"/>
    <pivotField numFmtId="44" showAll="0"/>
    <pivotField numFmtId="44" showAll="0"/>
    <pivotField showAll="0"/>
    <pivotField numFmtId="9" showAll="0">
      <items count="6">
        <item x="0"/>
        <item x="1"/>
        <item x="2"/>
        <item x="3"/>
        <item x="4"/>
        <item t="default"/>
      </items>
    </pivotField>
    <pivotField showAll="0"/>
    <pivotField showAll="0">
      <items count="3">
        <item x="0"/>
        <item x="1"/>
        <item t="default"/>
      </items>
    </pivotField>
    <pivotField showAll="0"/>
    <pivotField showAll="0"/>
    <pivotField showAll="0"/>
    <pivotField axis="axisRow" showAll="0">
      <items count="13">
        <item x="5"/>
        <item x="0"/>
        <item x="4"/>
        <item x="1"/>
        <item x="10"/>
        <item x="6"/>
        <item x="11"/>
        <item x="3"/>
        <item x="2"/>
        <item x="7"/>
        <item x="8"/>
        <item x="9"/>
        <item t="default"/>
      </items>
    </pivotField>
    <pivotField numFmtId="2" showAll="0"/>
    <pivotField numFmtId="44" showAll="0"/>
    <pivotField numFmtId="2" showAll="0"/>
    <pivotField showAll="0">
      <items count="7">
        <item sd="0" x="0"/>
        <item x="1"/>
        <item x="2"/>
        <item x="3"/>
        <item x="4"/>
        <item sd="0" x="5"/>
        <item t="default"/>
      </items>
    </pivotField>
    <pivotField axis="axisRow" showAll="0">
      <items count="5">
        <item sd="0" x="0"/>
        <item x="1"/>
        <item x="2"/>
        <item sd="0" x="3"/>
        <item t="default"/>
      </items>
    </pivotField>
  </pivotFields>
  <rowFields count="2">
    <field x="21"/>
    <field x="16"/>
  </rowFields>
  <rowItems count="16">
    <i>
      <x v="1"/>
    </i>
    <i r="1">
      <x/>
    </i>
    <i r="1">
      <x v="1"/>
    </i>
    <i r="1">
      <x v="2"/>
    </i>
    <i r="1">
      <x v="3"/>
    </i>
    <i r="1">
      <x v="4"/>
    </i>
    <i r="1">
      <x v="5"/>
    </i>
    <i r="1">
      <x v="6"/>
    </i>
    <i r="1">
      <x v="7"/>
    </i>
    <i r="1">
      <x v="8"/>
    </i>
    <i r="1">
      <x v="9"/>
    </i>
    <i r="1">
      <x v="10"/>
    </i>
    <i r="1">
      <x v="11"/>
    </i>
    <i>
      <x v="2"/>
    </i>
    <i r="1">
      <x/>
    </i>
    <i t="grand">
      <x/>
    </i>
  </rowItems>
  <colItems count="1">
    <i/>
  </colItems>
  <dataFields count="1">
    <dataField name="Sum of Quantity_Sold" fld="5" baseField="0" baseItem="0"/>
  </dataFields>
  <formats count="4">
    <format dxfId="13">
      <pivotArea collapsedLevelsAreSubtotals="1" fieldPosition="0">
        <references count="1">
          <reference field="21" count="1">
            <x v="1"/>
          </reference>
        </references>
      </pivotArea>
    </format>
    <format dxfId="12">
      <pivotArea collapsedLevelsAreSubtotals="1" fieldPosition="0">
        <references count="2">
          <reference field="16" count="0"/>
          <reference field="21" count="1" selected="0">
            <x v="1"/>
          </reference>
        </references>
      </pivotArea>
    </format>
    <format dxfId="11">
      <pivotArea collapsedLevelsAreSubtotals="1" fieldPosition="0">
        <references count="1">
          <reference field="21" count="1">
            <x v="2"/>
          </reference>
        </references>
      </pivotArea>
    </format>
    <format dxfId="10">
      <pivotArea collapsedLevelsAreSubtotals="1" fieldPosition="0">
        <references count="2">
          <reference field="16" count="1">
            <x v="0"/>
          </reference>
          <reference field="21" count="1" selected="0">
            <x v="2"/>
          </reference>
        </references>
      </pivotArea>
    </format>
  </formats>
  <chartFormats count="2">
    <chartFormat chart="5" format="52" series="1">
      <pivotArea type="data" outline="0" fieldPosition="0">
        <references count="1">
          <reference field="4294967294" count="1" selected="0">
            <x v="0"/>
          </reference>
        </references>
      </pivotArea>
    </chartFormat>
    <chartFormat chart="11" format="5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29CE28-5B38-44CF-91C8-3E2A0C20598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9">
  <location ref="A3:B11" firstHeaderRow="1" firstDataRow="1" firstDataCol="1"/>
  <pivotFields count="22">
    <pivotField showAll="0"/>
    <pivotField numFmtId="14" showAll="0">
      <items count="15">
        <item x="0"/>
        <item x="1"/>
        <item x="2"/>
        <item x="3"/>
        <item x="4"/>
        <item x="5"/>
        <item x="6"/>
        <item x="7"/>
        <item x="8"/>
        <item x="9"/>
        <item x="10"/>
        <item x="11"/>
        <item x="12"/>
        <item x="13"/>
        <item t="default"/>
      </items>
    </pivotField>
    <pivotField showAll="0">
      <items count="6">
        <item x="4"/>
        <item x="0"/>
        <item x="2"/>
        <item x="1"/>
        <item x="3"/>
        <item t="default"/>
      </items>
    </pivotField>
    <pivotField showAll="0">
      <items count="5">
        <item x="3"/>
        <item x="0"/>
        <item x="2"/>
        <item x="1"/>
        <item t="default"/>
      </items>
    </pivotField>
    <pivotField numFmtId="44" showAll="0"/>
    <pivotField dataField="1" showAll="0"/>
    <pivotField showAll="0"/>
    <pivotField numFmtId="44" showAll="0"/>
    <pivotField numFmtId="44" showAll="0"/>
    <pivotField showAll="0"/>
    <pivotField numFmtId="9" showAll="0">
      <items count="6">
        <item x="0"/>
        <item x="1"/>
        <item x="2"/>
        <item x="3"/>
        <item x="4"/>
        <item t="default"/>
      </items>
    </pivotField>
    <pivotField showAll="0"/>
    <pivotField showAll="0">
      <items count="3">
        <item x="0"/>
        <item x="1"/>
        <item t="default"/>
      </items>
    </pivotField>
    <pivotField showAll="0"/>
    <pivotField showAll="0"/>
    <pivotField axis="axisRow" showAll="0">
      <items count="8">
        <item x="5"/>
        <item x="4"/>
        <item x="3"/>
        <item x="6"/>
        <item x="1"/>
        <item x="0"/>
        <item x="2"/>
        <item t="default"/>
      </items>
    </pivotField>
    <pivotField showAll="0">
      <items count="13">
        <item x="5"/>
        <item x="0"/>
        <item x="4"/>
        <item x="1"/>
        <item x="10"/>
        <item x="6"/>
        <item x="11"/>
        <item x="3"/>
        <item x="2"/>
        <item x="7"/>
        <item x="8"/>
        <item x="9"/>
        <item t="default"/>
      </items>
    </pivotField>
    <pivotField numFmtId="2" showAll="0"/>
    <pivotField numFmtId="44" showAll="0"/>
    <pivotField numFmtId="2" showAll="0"/>
    <pivotField showAll="0">
      <items count="7">
        <item sd="0" x="0"/>
        <item x="1"/>
        <item x="2"/>
        <item x="3"/>
        <item x="4"/>
        <item sd="0" x="5"/>
        <item t="default"/>
      </items>
    </pivotField>
    <pivotField showAll="0">
      <items count="5">
        <item sd="0" x="0"/>
        <item x="1"/>
        <item x="2"/>
        <item sd="0" x="3"/>
        <item t="default"/>
      </items>
    </pivotField>
  </pivotFields>
  <rowFields count="1">
    <field x="15"/>
  </rowFields>
  <rowItems count="8">
    <i>
      <x/>
    </i>
    <i>
      <x v="1"/>
    </i>
    <i>
      <x v="2"/>
    </i>
    <i>
      <x v="3"/>
    </i>
    <i>
      <x v="4"/>
    </i>
    <i>
      <x v="5"/>
    </i>
    <i>
      <x v="6"/>
    </i>
    <i t="grand">
      <x/>
    </i>
  </rowItems>
  <colItems count="1">
    <i/>
  </colItems>
  <dataFields count="1">
    <dataField name="Sum of Quantity_Sold" fld="5" baseField="0" baseItem="0"/>
  </dataFields>
  <chartFormats count="2">
    <chartFormat chart="1" format="3" series="1">
      <pivotArea type="data" outline="0" fieldPosition="0">
        <references count="1">
          <reference field="4294967294" count="1" selected="0">
            <x v="0"/>
          </reference>
        </references>
      </pivotArea>
    </chartFormat>
    <chartFormat chart="7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1BF6781-906A-44C2-AD82-98290B2603A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A3:B7" firstHeaderRow="1" firstDataRow="1" firstDataCol="1"/>
  <pivotFields count="22">
    <pivotField showAll="0"/>
    <pivotField numFmtId="14" showAll="0">
      <items count="15">
        <item x="0"/>
        <item x="1"/>
        <item x="2"/>
        <item x="3"/>
        <item x="4"/>
        <item x="5"/>
        <item x="6"/>
        <item x="7"/>
        <item x="8"/>
        <item x="9"/>
        <item x="10"/>
        <item x="11"/>
        <item x="12"/>
        <item x="13"/>
        <item t="default"/>
      </items>
    </pivotField>
    <pivotField showAll="0" sortType="descending">
      <items count="6">
        <item x="4"/>
        <item x="0"/>
        <item x="2"/>
        <item x="1"/>
        <item x="3"/>
        <item t="default"/>
      </items>
      <autoSortScope>
        <pivotArea dataOnly="0" outline="0" fieldPosition="0">
          <references count="1">
            <reference field="4294967294" count="1" selected="0">
              <x v="0"/>
            </reference>
          </references>
        </pivotArea>
      </autoSortScope>
    </pivotField>
    <pivotField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dataField="1" numFmtId="44" showAll="0"/>
    <pivotField showAll="0">
      <items count="50">
        <item x="21"/>
        <item x="39"/>
        <item x="45"/>
        <item x="41"/>
        <item x="47"/>
        <item x="32"/>
        <item x="48"/>
        <item x="29"/>
        <item x="14"/>
        <item x="15"/>
        <item x="23"/>
        <item x="26"/>
        <item x="4"/>
        <item x="28"/>
        <item x="13"/>
        <item x="25"/>
        <item x="1"/>
        <item x="0"/>
        <item x="12"/>
        <item x="46"/>
        <item x="9"/>
        <item x="33"/>
        <item x="18"/>
        <item x="38"/>
        <item x="44"/>
        <item x="42"/>
        <item x="30"/>
        <item x="40"/>
        <item x="6"/>
        <item x="2"/>
        <item x="17"/>
        <item x="5"/>
        <item x="19"/>
        <item x="24"/>
        <item x="22"/>
        <item x="43"/>
        <item x="35"/>
        <item x="34"/>
        <item x="3"/>
        <item x="11"/>
        <item x="36"/>
        <item x="31"/>
        <item x="8"/>
        <item x="16"/>
        <item x="27"/>
        <item x="7"/>
        <item x="20"/>
        <item x="10"/>
        <item x="37"/>
        <item t="default"/>
      </items>
    </pivotField>
    <pivotField showAll="0"/>
    <pivotField numFmtId="44" showAll="0"/>
    <pivotField numFmtId="44" showAll="0"/>
    <pivotField showAll="0"/>
    <pivotField numFmtId="9" showAll="0">
      <items count="6">
        <item x="0"/>
        <item x="1"/>
        <item x="2"/>
        <item x="3"/>
        <item x="4"/>
        <item t="default"/>
      </items>
    </pivotField>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showAll="0"/>
    <pivotField showAll="0">
      <items count="13">
        <item x="5"/>
        <item x="0"/>
        <item x="4"/>
        <item x="1"/>
        <item x="10"/>
        <item x="6"/>
        <item x="11"/>
        <item x="3"/>
        <item x="2"/>
        <item x="7"/>
        <item x="8"/>
        <item x="9"/>
        <item t="default"/>
      </items>
    </pivotField>
    <pivotField numFmtId="2" showAll="0"/>
    <pivotField numFmtId="44" showAll="0"/>
    <pivotField numFmtId="2" showAll="0"/>
    <pivotField showAll="0">
      <items count="7">
        <item sd="0" x="0"/>
        <item x="1"/>
        <item x="2"/>
        <item x="3"/>
        <item x="4"/>
        <item sd="0" x="5"/>
        <item t="default"/>
      </items>
    </pivotField>
    <pivotField showAll="0">
      <items count="5">
        <item sd="0" x="0"/>
        <item x="1"/>
        <item x="2"/>
        <item sd="0" x="3"/>
        <item t="default"/>
      </items>
    </pivotField>
  </pivotFields>
  <rowFields count="1">
    <field x="11"/>
  </rowFields>
  <rowItems count="4">
    <i>
      <x v="2"/>
    </i>
    <i>
      <x/>
    </i>
    <i>
      <x v="1"/>
    </i>
    <i t="grand">
      <x/>
    </i>
  </rowItems>
  <colItems count="1">
    <i/>
  </colItems>
  <dataFields count="1">
    <dataField name="Sum of Sales_Amount" fld="4" showDataAs="percentOfTotal" baseField="0" baseItem="0" numFmtId="10"/>
  </dataFields>
  <formats count="2">
    <format dxfId="9">
      <pivotArea collapsedLevelsAreSubtotals="1" fieldPosition="0">
        <references count="1">
          <reference field="11" count="0"/>
        </references>
      </pivotArea>
    </format>
    <format dxfId="8">
      <pivotArea outline="0" fieldPosition="0">
        <references count="1">
          <reference field="4294967294" count="1">
            <x v="0"/>
          </reference>
        </references>
      </pivotArea>
    </format>
  </formats>
  <chartFormats count="9">
    <chartFormat chart="0" format="0" series="1">
      <pivotArea type="data" outline="0" fieldPosition="0">
        <references count="1">
          <reference field="4294967294" count="1" selected="0">
            <x v="0"/>
          </reference>
        </references>
      </pivotArea>
    </chartFormat>
    <chartFormat chart="5" format="51" series="1">
      <pivotArea type="data" outline="0" fieldPosition="0">
        <references count="1">
          <reference field="4294967294" count="1" selected="0">
            <x v="0"/>
          </reference>
        </references>
      </pivotArea>
    </chartFormat>
    <chartFormat chart="5" format="52">
      <pivotArea type="data" outline="0" fieldPosition="0">
        <references count="2">
          <reference field="4294967294" count="1" selected="0">
            <x v="0"/>
          </reference>
          <reference field="11" count="1" selected="0">
            <x v="2"/>
          </reference>
        </references>
      </pivotArea>
    </chartFormat>
    <chartFormat chart="5" format="53">
      <pivotArea type="data" outline="0" fieldPosition="0">
        <references count="2">
          <reference field="4294967294" count="1" selected="0">
            <x v="0"/>
          </reference>
          <reference field="11" count="1" selected="0">
            <x v="0"/>
          </reference>
        </references>
      </pivotArea>
    </chartFormat>
    <chartFormat chart="5" format="54">
      <pivotArea type="data" outline="0" fieldPosition="0">
        <references count="2">
          <reference field="4294967294" count="1" selected="0">
            <x v="0"/>
          </reference>
          <reference field="11" count="1" selected="0">
            <x v="1"/>
          </reference>
        </references>
      </pivotArea>
    </chartFormat>
    <chartFormat chart="15" format="59" series="1">
      <pivotArea type="data" outline="0" fieldPosition="0">
        <references count="1">
          <reference field="4294967294" count="1" selected="0">
            <x v="0"/>
          </reference>
        </references>
      </pivotArea>
    </chartFormat>
    <chartFormat chart="15" format="60">
      <pivotArea type="data" outline="0" fieldPosition="0">
        <references count="2">
          <reference field="4294967294" count="1" selected="0">
            <x v="0"/>
          </reference>
          <reference field="11" count="1" selected="0">
            <x v="2"/>
          </reference>
        </references>
      </pivotArea>
    </chartFormat>
    <chartFormat chart="15" format="61">
      <pivotArea type="data" outline="0" fieldPosition="0">
        <references count="2">
          <reference field="4294967294" count="1" selected="0">
            <x v="0"/>
          </reference>
          <reference field="11" count="1" selected="0">
            <x v="0"/>
          </reference>
        </references>
      </pivotArea>
    </chartFormat>
    <chartFormat chart="15" format="62">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E319791-FCE4-4938-9A39-D0BE02871161}"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7" firstHeaderRow="1" firstDataRow="1" firstDataCol="1"/>
  <pivotFields count="22">
    <pivotField showAll="0"/>
    <pivotField numFmtId="14" showAll="0">
      <items count="15">
        <item x="0"/>
        <item x="1"/>
        <item x="2"/>
        <item x="3"/>
        <item x="4"/>
        <item x="5"/>
        <item x="6"/>
        <item x="7"/>
        <item x="8"/>
        <item x="9"/>
        <item x="10"/>
        <item x="11"/>
        <item x="12"/>
        <item x="13"/>
        <item t="default"/>
      </items>
    </pivotField>
    <pivotField showAll="0">
      <items count="6">
        <item x="4"/>
        <item x="0"/>
        <item x="2"/>
        <item x="1"/>
        <item x="3"/>
        <item t="default"/>
      </items>
    </pivotField>
    <pivotField showAll="0">
      <items count="5">
        <item x="3"/>
        <item x="0"/>
        <item x="2"/>
        <item x="1"/>
        <item t="default"/>
      </items>
    </pivotField>
    <pivotField numFmtId="44" showAll="0"/>
    <pivotField showAll="0"/>
    <pivotField showAll="0"/>
    <pivotField numFmtId="44" showAll="0"/>
    <pivotField numFmtId="44" showAll="0"/>
    <pivotField showAll="0"/>
    <pivotField axis="axisRow" numFmtId="9" showAll="0">
      <items count="6">
        <item x="0"/>
        <item x="1"/>
        <item x="2"/>
        <item x="3"/>
        <item x="4"/>
        <item t="default"/>
      </items>
    </pivotField>
    <pivotField showAll="0"/>
    <pivotField showAll="0">
      <items count="3">
        <item x="0"/>
        <item x="1"/>
        <item t="default"/>
      </items>
    </pivotField>
    <pivotField showAll="0">
      <items count="21">
        <item x="18"/>
        <item x="12"/>
        <item x="4"/>
        <item x="16"/>
        <item x="14"/>
        <item x="15"/>
        <item x="0"/>
        <item x="19"/>
        <item x="11"/>
        <item x="7"/>
        <item x="9"/>
        <item x="3"/>
        <item x="10"/>
        <item x="2"/>
        <item x="6"/>
        <item x="17"/>
        <item x="1"/>
        <item x="5"/>
        <item x="13"/>
        <item x="8"/>
        <item t="default"/>
      </items>
    </pivotField>
    <pivotField showAll="0"/>
    <pivotField showAll="0"/>
    <pivotField showAll="0"/>
    <pivotField numFmtId="2" showAll="0"/>
    <pivotField dataField="1" numFmtId="44" showAll="0"/>
    <pivotField numFmtId="2" showAll="0"/>
    <pivotField showAll="0">
      <items count="7">
        <item x="0"/>
        <item x="1"/>
        <item x="2"/>
        <item x="3"/>
        <item x="4"/>
        <item x="5"/>
        <item t="default"/>
      </items>
    </pivotField>
    <pivotField showAll="0">
      <items count="5">
        <item x="0"/>
        <item x="1"/>
        <item x="2"/>
        <item x="3"/>
        <item t="default"/>
      </items>
    </pivotField>
  </pivotFields>
  <rowFields count="1">
    <field x="10"/>
  </rowFields>
  <rowItems count="4">
    <i>
      <x v="1"/>
    </i>
    <i>
      <x v="2"/>
    </i>
    <i>
      <x v="3"/>
    </i>
    <i t="grand">
      <x/>
    </i>
  </rowItems>
  <colItems count="1">
    <i/>
  </colItems>
  <dataFields count="1">
    <dataField name="Sum of Profit2" fld="18" baseField="0" baseItem="0" numFmtId="166"/>
  </dataFields>
  <formats count="2">
    <format dxfId="6">
      <pivotArea collapsedLevelsAreSubtotals="1" fieldPosition="0">
        <references count="1">
          <reference field="10" count="0"/>
        </references>
      </pivotArea>
    </format>
    <format dxfId="5">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D264D1A-4B9A-48BA-981A-3E7BD6E9270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7" firstHeaderRow="1" firstDataRow="1" firstDataCol="1"/>
  <pivotFields count="22">
    <pivotField showAll="0"/>
    <pivotField numFmtId="14" showAll="0">
      <items count="15">
        <item x="0"/>
        <item x="1"/>
        <item x="2"/>
        <item x="3"/>
        <item x="4"/>
        <item x="5"/>
        <item x="6"/>
        <item x="7"/>
        <item x="8"/>
        <item x="9"/>
        <item x="10"/>
        <item x="11"/>
        <item x="12"/>
        <item x="13"/>
        <item t="default"/>
      </items>
    </pivotField>
    <pivotField showAll="0">
      <items count="6">
        <item x="4"/>
        <item x="0"/>
        <item x="2"/>
        <item x="1"/>
        <item x="3"/>
        <item t="default"/>
      </items>
    </pivotField>
    <pivotField showAll="0">
      <items count="5">
        <item x="3"/>
        <item x="0"/>
        <item x="2"/>
        <item x="1"/>
        <item t="default"/>
      </items>
    </pivotField>
    <pivotField numFmtId="44" showAll="0"/>
    <pivotField showAll="0"/>
    <pivotField showAll="0"/>
    <pivotField numFmtId="44" showAll="0"/>
    <pivotField numFmtId="44" showAll="0"/>
    <pivotField showAll="0"/>
    <pivotField axis="axisRow" numFmtId="9" showAll="0">
      <items count="6">
        <item x="0"/>
        <item x="1"/>
        <item x="2"/>
        <item x="3"/>
        <item x="4"/>
        <item t="default"/>
      </items>
    </pivotField>
    <pivotField showAll="0"/>
    <pivotField showAll="0">
      <items count="3">
        <item x="0"/>
        <item x="1"/>
        <item t="default"/>
      </items>
    </pivotField>
    <pivotField showAll="0">
      <items count="21">
        <item x="18"/>
        <item x="12"/>
        <item x="4"/>
        <item x="16"/>
        <item x="14"/>
        <item x="15"/>
        <item x="0"/>
        <item x="19"/>
        <item x="11"/>
        <item x="7"/>
        <item x="9"/>
        <item x="3"/>
        <item x="10"/>
        <item x="2"/>
        <item x="6"/>
        <item x="17"/>
        <item x="1"/>
        <item x="5"/>
        <item x="13"/>
        <item x="8"/>
        <item t="default"/>
      </items>
    </pivotField>
    <pivotField showAll="0"/>
    <pivotField showAll="0"/>
    <pivotField showAll="0"/>
    <pivotField numFmtId="2" showAll="0"/>
    <pivotField dataField="1" numFmtId="44" showAll="0"/>
    <pivotField numFmtId="2" showAll="0"/>
    <pivotField showAll="0">
      <items count="7">
        <item x="0"/>
        <item x="1"/>
        <item x="2"/>
        <item x="3"/>
        <item x="4"/>
        <item x="5"/>
        <item t="default"/>
      </items>
    </pivotField>
    <pivotField showAll="0">
      <items count="5">
        <item x="0"/>
        <item x="1"/>
        <item x="2"/>
        <item x="3"/>
        <item t="default"/>
      </items>
    </pivotField>
  </pivotFields>
  <rowFields count="1">
    <field x="10"/>
  </rowFields>
  <rowItems count="4">
    <i>
      <x v="1"/>
    </i>
    <i>
      <x v="2"/>
    </i>
    <i>
      <x v="3"/>
    </i>
    <i t="grand">
      <x/>
    </i>
  </rowItems>
  <colItems count="1">
    <i/>
  </colItems>
  <dataFields count="1">
    <dataField name="Sum of Profit2" fld="18" baseField="0" baseItem="0"/>
  </dataFields>
  <formats count="1">
    <format dxfId="4">
      <pivotArea collapsedLevelsAreSubtotals="1" fieldPosition="0">
        <references count="1">
          <reference field="10"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73E28D8-3A60-4E2B-A6F7-9CCD2C8DF619}"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7" firstHeaderRow="1" firstDataRow="1" firstDataCol="1"/>
  <pivotFields count="22">
    <pivotField showAll="0"/>
    <pivotField numFmtId="14" showAll="0">
      <items count="15">
        <item x="0"/>
        <item x="1"/>
        <item x="2"/>
        <item x="3"/>
        <item x="4"/>
        <item x="5"/>
        <item x="6"/>
        <item x="7"/>
        <item x="8"/>
        <item x="9"/>
        <item x="10"/>
        <item x="11"/>
        <item x="12"/>
        <item x="13"/>
        <item t="default"/>
      </items>
    </pivotField>
    <pivotField showAll="0">
      <items count="6">
        <item x="4"/>
        <item x="0"/>
        <item x="2"/>
        <item x="1"/>
        <item x="3"/>
        <item t="default"/>
      </items>
    </pivotField>
    <pivotField showAll="0">
      <items count="5">
        <item x="3"/>
        <item x="0"/>
        <item x="2"/>
        <item x="1"/>
        <item t="default"/>
      </items>
    </pivotField>
    <pivotField numFmtId="44" showAll="0"/>
    <pivotField showAll="0"/>
    <pivotField showAll="0"/>
    <pivotField numFmtId="44" showAll="0"/>
    <pivotField numFmtId="44" showAll="0"/>
    <pivotField showAll="0"/>
    <pivotField axis="axisRow" numFmtId="9" showAll="0">
      <items count="6">
        <item x="0"/>
        <item x="1"/>
        <item x="2"/>
        <item x="3"/>
        <item x="4"/>
        <item t="default"/>
      </items>
    </pivotField>
    <pivotField showAll="0"/>
    <pivotField showAll="0">
      <items count="3">
        <item x="0"/>
        <item x="1"/>
        <item t="default"/>
      </items>
    </pivotField>
    <pivotField showAll="0">
      <items count="21">
        <item x="18"/>
        <item x="12"/>
        <item x="4"/>
        <item x="16"/>
        <item x="14"/>
        <item x="15"/>
        <item x="0"/>
        <item x="19"/>
        <item x="11"/>
        <item x="7"/>
        <item x="9"/>
        <item x="3"/>
        <item x="10"/>
        <item x="2"/>
        <item x="6"/>
        <item x="17"/>
        <item x="1"/>
        <item x="5"/>
        <item x="13"/>
        <item x="8"/>
        <item t="default"/>
      </items>
    </pivotField>
    <pivotField showAll="0"/>
    <pivotField showAll="0"/>
    <pivotField showAll="0"/>
    <pivotField numFmtId="2" showAll="0"/>
    <pivotField dataField="1" numFmtId="44" showAll="0"/>
    <pivotField numFmtId="2" showAll="0"/>
    <pivotField showAll="0">
      <items count="7">
        <item x="0"/>
        <item x="1"/>
        <item x="2"/>
        <item x="3"/>
        <item x="4"/>
        <item x="5"/>
        <item t="default"/>
      </items>
    </pivotField>
    <pivotField showAll="0">
      <items count="5">
        <item x="0"/>
        <item x="1"/>
        <item x="2"/>
        <item x="3"/>
        <item t="default"/>
      </items>
    </pivotField>
  </pivotFields>
  <rowFields count="1">
    <field x="10"/>
  </rowFields>
  <rowItems count="4">
    <i>
      <x v="1"/>
    </i>
    <i>
      <x v="2"/>
    </i>
    <i>
      <x v="3"/>
    </i>
    <i t="grand">
      <x/>
    </i>
  </rowItems>
  <colItems count="1">
    <i/>
  </colItems>
  <dataFields count="1">
    <dataField name="Sum of Profit2" fld="18" baseField="0" baseItem="0"/>
  </dataFields>
  <formats count="1">
    <format dxfId="3">
      <pivotArea collapsedLevelsAreSubtotals="1" fieldPosition="0">
        <references count="1">
          <reference field="10"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AC5FBF92-586F-4C54-9870-DCDC2E62E128}" sourceName="Sales_Channel">
  <pivotTables>
    <pivotTable tabId="8" name="PivotTable1"/>
    <pivotTable tabId="9" name="PivotTable1"/>
    <pivotTable tabId="14" name="PivotTable1"/>
    <pivotTable tabId="13" name="PivotTable1"/>
    <pivotTable tabId="12" name="PivotTable1"/>
    <pivotTable tabId="16" name="PivotTable1"/>
    <pivotTable tabId="5" name="PivotTable1"/>
    <pivotTable tabId="6" name="PivotTable1"/>
    <pivotTable tabId="7" name="PivotTable1"/>
    <pivotTable tabId="10" name="PivotTable1"/>
    <pivotTable tabId="18" name="PivotTable1"/>
  </pivotTables>
  <data>
    <tabular pivotCacheId="70600110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Channel" xr10:uid="{2E732EB9-2309-4EF2-A98D-2E6582C73C52}" cache="Slicer_Sales_Channel" caption="Sales_Channel" columnCount="2" showCaption="0" style="slicer darkmod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DF3976-08C1-473F-9A53-B587B8E3E9EC}" name="Table2" displayName="Table2" ref="A1:S1001" totalsRowShown="0" headerRowDxfId="45" tableBorderDxfId="44" headerRowCellStyle="Currency">
  <autoFilter ref="A1:S1001" xr:uid="{16DF3976-08C1-473F-9A53-B587B8E3E9EC}"/>
  <tableColumns count="19">
    <tableColumn id="1" xr3:uid="{61409DE6-2D66-4811-84F0-EC1DDB567E61}" name="Product_ID" dataDxfId="43"/>
    <tableColumn id="2" xr3:uid="{F6928689-BDDA-4F4A-84D0-DAC1F8257828}" name="Sale_Date" dataDxfId="42"/>
    <tableColumn id="3" xr3:uid="{9052FA3B-951D-4931-A1CA-FDFE37B71690}" name="Sales_Rep" dataDxfId="41"/>
    <tableColumn id="4" xr3:uid="{A0A9848D-67B6-448D-BFE2-AB0D2118ACED}" name="Region" dataDxfId="40"/>
    <tableColumn id="5" xr3:uid="{F786E99D-7229-460F-AACD-D29ACE3D235F}" name="Sales_Amount" dataDxfId="39" dataCellStyle="Currency"/>
    <tableColumn id="6" xr3:uid="{D0A23459-1F06-464E-B483-46869685B32B}" name="Quantity_Sold" dataDxfId="38"/>
    <tableColumn id="7" xr3:uid="{FE324076-3395-461B-961B-1F0471A0A7F4}" name="Product_Category" dataDxfId="37"/>
    <tableColumn id="8" xr3:uid="{6ED50693-5030-4561-A3FE-296EC45EA062}" name="Unit_Cost" dataDxfId="36" dataCellStyle="Currency"/>
    <tableColumn id="9" xr3:uid="{12B9B19E-CC4F-4276-BD50-E07161B5BF4C}" name="Unit_Price" dataDxfId="35" dataCellStyle="Currency"/>
    <tableColumn id="10" xr3:uid="{0A220E70-AE8A-4A33-AD0D-84754C8D0CEF}" name="Customer_Type" dataDxfId="34"/>
    <tableColumn id="11" xr3:uid="{665C6CFF-81B6-43C9-9DD4-5FDAA43802AE}" name="Discount" dataDxfId="33" dataCellStyle="Per cent"/>
    <tableColumn id="12" xr3:uid="{4FD0EDAB-4DDD-4E26-9E90-4F1A44F2CF94}" name="Payment_Method" dataDxfId="32"/>
    <tableColumn id="13" xr3:uid="{D9CBC5A4-F542-466A-B305-5C2779B90912}" name="Sales_Channel" dataDxfId="31"/>
    <tableColumn id="14" xr3:uid="{6E29BC32-79EB-41CC-AC4F-298FE3040C95}" name="Region_and_Sales_Rep" dataDxfId="30"/>
    <tableColumn id="16" xr3:uid="{3A343445-41C1-4CC5-AE85-6B79748D4788}" name="Day_of_week" dataDxfId="29">
      <calculatedColumnFormula>TEXT(B2,"ddd")</calculatedColumnFormula>
    </tableColumn>
    <tableColumn id="17" xr3:uid="{E01F6547-E6E0-4AF7-90FA-8442CD46CF83}" name="Month" dataDxfId="28">
      <calculatedColumnFormula>TEXT(B2,"mmm")</calculatedColumnFormula>
    </tableColumn>
    <tableColumn id="18" xr3:uid="{4A5907AC-4771-4972-9285-D1F939969AF0}" name="Discount_Amount" dataDxfId="27">
      <calculatedColumnFormula>(I2*F2)*K2</calculatedColumnFormula>
    </tableColumn>
    <tableColumn id="19" xr3:uid="{2EECD0FB-F366-4E5D-BF54-05A70B157E5A}" name="Profit" dataDxfId="26" dataCellStyle="Currency">
      <calculatedColumnFormula>((I2-H2)*F2)-Q2</calculatedColumnFormula>
    </tableColumn>
    <tableColumn id="20" xr3:uid="{D6CDEE69-4271-42E9-B152-90266ED2090B}" name="Average_Order_Value" dataDxfId="25">
      <calculatedColumnFormula>E2/F2</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3F509B5-66CA-4317-A314-6F8F3E1588F2}" name="Table3" displayName="Table3" ref="A1:T104" totalsRowShown="0">
  <autoFilter ref="A1:T104" xr:uid="{C3F509B5-66CA-4317-A314-6F8F3E1588F2}"/>
  <tableColumns count="20">
    <tableColumn id="1" xr3:uid="{8422F099-C34F-4C1D-95B2-F32D4B7F5334}" name="Product_ID"/>
    <tableColumn id="2" xr3:uid="{C0A293A5-E2C2-459F-94F2-6AEDAE308310}" name="Sale_Date" dataDxfId="7"/>
    <tableColumn id="3" xr3:uid="{75DB2468-805C-4803-B401-F400C3275535}" name="Sales_Rep"/>
    <tableColumn id="4" xr3:uid="{BC7167BA-18F1-4FC0-B219-987842BDF132}" name="Region"/>
    <tableColumn id="5" xr3:uid="{9A6E4DA4-2C89-46D1-8960-10D011AE0E63}" name="Sales_Amount"/>
    <tableColumn id="6" xr3:uid="{717D4288-B599-49C3-965C-EB61D47000D5}" name="Quantity_Sold"/>
    <tableColumn id="7" xr3:uid="{7CAE4BEC-E472-476F-A167-B12360CF6D6A}" name="Product_Category"/>
    <tableColumn id="8" xr3:uid="{76CC4661-E8BE-4FCC-B65F-D01560BEC9EA}" name="Unit_Cost"/>
    <tableColumn id="9" xr3:uid="{2F8B2252-C1B8-4527-85EE-1B0FBE757B41}" name="Unit_Price"/>
    <tableColumn id="10" xr3:uid="{6AC62B51-FFB8-441F-AF40-B8744A740B54}" name="Customer_Type"/>
    <tableColumn id="11" xr3:uid="{C5C90A30-A565-40DD-8079-CA9A2AFFFADC}" name="Discount"/>
    <tableColumn id="12" xr3:uid="{E5666AD9-DC15-4BE0-AF08-CEAFBCA8A4A5}" name="Payment_Method"/>
    <tableColumn id="13" xr3:uid="{9FCD423A-0EFE-4927-BC24-13D35BDA5986}" name="Sales_Channel"/>
    <tableColumn id="14" xr3:uid="{586CBD06-4208-4ECD-8CCE-6794877B3B02}" name="Region_and_Sales_Rep"/>
    <tableColumn id="15" xr3:uid="{1A305B2A-DADE-4757-9268-A8289898A86E}" name="Profit"/>
    <tableColumn id="16" xr3:uid="{251A5AE9-F29E-4B2C-9D7B-01035296525E}" name="Day_of_week"/>
    <tableColumn id="17" xr3:uid="{F7011495-495E-4FEE-B88C-699E93C83D11}" name="Month"/>
    <tableColumn id="18" xr3:uid="{E5064DCD-527B-4323-85B2-78C673EAB975}" name="Discount_Amount"/>
    <tableColumn id="19" xr3:uid="{6A11B35A-23BE-4510-B195-916584CFFAEB}" name="Profit2"/>
    <tableColumn id="20" xr3:uid="{644D91EE-DEC9-4B25-A940-81226193231F}" name="Average_Order_Val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6.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7.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8.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0.xml"/></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election activeCell="O19" sqref="O19"/>
    </sheetView>
  </sheetViews>
  <sheetFormatPr defaultRowHeight="14.4" x14ac:dyDescent="0.3"/>
  <cols>
    <col min="1" max="1" width="16.5546875" customWidth="1"/>
    <col min="2" max="2" width="12.109375" customWidth="1"/>
    <col min="5" max="5" width="14.88671875" customWidth="1"/>
    <col min="6" max="6" width="13.44140625" customWidth="1"/>
    <col min="7" max="7" width="16.21875" customWidth="1"/>
    <col min="8" max="8" width="13.33203125" customWidth="1"/>
    <col min="9" max="9" width="12.6640625" customWidth="1"/>
    <col min="10" max="10" width="17.6640625" customWidth="1"/>
    <col min="11" max="11" width="12.88671875" customWidth="1"/>
    <col min="12" max="12" width="13.109375" customWidth="1"/>
    <col min="13" max="13" width="14.6640625" customWidth="1"/>
    <col min="14" max="14" width="20.33203125" customWidth="1"/>
    <col min="15" max="15" width="11.6640625"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v>1052</v>
      </c>
      <c r="B2" s="1">
        <v>44960</v>
      </c>
      <c r="C2" t="s">
        <v>14</v>
      </c>
      <c r="D2" t="s">
        <v>15</v>
      </c>
      <c r="E2">
        <v>5053.97</v>
      </c>
      <c r="F2">
        <v>18</v>
      </c>
      <c r="G2" t="s">
        <v>16</v>
      </c>
      <c r="H2">
        <v>152.75</v>
      </c>
      <c r="I2">
        <v>267.22000000000003</v>
      </c>
      <c r="J2" t="s">
        <v>17</v>
      </c>
      <c r="K2">
        <v>0.09</v>
      </c>
      <c r="L2" t="s">
        <v>18</v>
      </c>
      <c r="M2" t="s">
        <v>19</v>
      </c>
      <c r="N2" t="s">
        <v>20</v>
      </c>
    </row>
    <row r="3" spans="1:14" x14ac:dyDescent="0.3">
      <c r="A3">
        <v>1093</v>
      </c>
      <c r="B3" s="1">
        <v>45037</v>
      </c>
      <c r="C3" t="s">
        <v>14</v>
      </c>
      <c r="D3" t="s">
        <v>21</v>
      </c>
      <c r="E3">
        <v>4384.0200000000004</v>
      </c>
      <c r="F3">
        <v>17</v>
      </c>
      <c r="G3" t="s">
        <v>16</v>
      </c>
      <c r="H3">
        <v>3816.39</v>
      </c>
      <c r="I3">
        <v>4209.4399999999996</v>
      </c>
      <c r="J3" t="s">
        <v>17</v>
      </c>
      <c r="K3">
        <v>0.11</v>
      </c>
      <c r="L3" t="s">
        <v>18</v>
      </c>
      <c r="M3" t="s">
        <v>22</v>
      </c>
      <c r="N3" t="s">
        <v>23</v>
      </c>
    </row>
    <row r="4" spans="1:14" x14ac:dyDescent="0.3">
      <c r="A4">
        <v>1015</v>
      </c>
      <c r="B4" s="1">
        <v>45190</v>
      </c>
      <c r="C4" t="s">
        <v>24</v>
      </c>
      <c r="D4" t="s">
        <v>25</v>
      </c>
      <c r="E4">
        <v>4631.2299999999996</v>
      </c>
      <c r="F4">
        <v>30</v>
      </c>
      <c r="G4" t="s">
        <v>26</v>
      </c>
      <c r="H4">
        <v>261.56</v>
      </c>
      <c r="I4">
        <v>371.4</v>
      </c>
      <c r="J4" t="s">
        <v>17</v>
      </c>
      <c r="K4">
        <v>0.2</v>
      </c>
      <c r="L4" t="s">
        <v>27</v>
      </c>
      <c r="M4" t="s">
        <v>22</v>
      </c>
      <c r="N4" t="s">
        <v>28</v>
      </c>
    </row>
    <row r="5" spans="1:14" x14ac:dyDescent="0.3">
      <c r="A5">
        <v>1072</v>
      </c>
      <c r="B5" s="1">
        <v>45162</v>
      </c>
      <c r="C5" t="s">
        <v>14</v>
      </c>
      <c r="D5" t="s">
        <v>25</v>
      </c>
      <c r="E5">
        <v>2167.94</v>
      </c>
      <c r="F5">
        <v>39</v>
      </c>
      <c r="G5" t="s">
        <v>29</v>
      </c>
      <c r="H5">
        <v>4330.03</v>
      </c>
      <c r="I5">
        <v>4467.75</v>
      </c>
      <c r="J5" t="s">
        <v>30</v>
      </c>
      <c r="K5">
        <v>0.02</v>
      </c>
      <c r="L5" t="s">
        <v>31</v>
      </c>
      <c r="M5" t="s">
        <v>22</v>
      </c>
      <c r="N5" t="s">
        <v>32</v>
      </c>
    </row>
    <row r="6" spans="1:14" x14ac:dyDescent="0.3">
      <c r="A6">
        <v>1061</v>
      </c>
      <c r="B6" s="1">
        <v>45009</v>
      </c>
      <c r="C6" t="s">
        <v>33</v>
      </c>
      <c r="D6" t="s">
        <v>34</v>
      </c>
      <c r="E6">
        <v>3750.2</v>
      </c>
      <c r="F6">
        <v>13</v>
      </c>
      <c r="G6" t="s">
        <v>35</v>
      </c>
      <c r="H6">
        <v>637.37</v>
      </c>
      <c r="I6">
        <v>692.71</v>
      </c>
      <c r="J6" t="s">
        <v>30</v>
      </c>
      <c r="K6">
        <v>0.08</v>
      </c>
      <c r="L6" t="s">
        <v>31</v>
      </c>
      <c r="M6" t="s">
        <v>19</v>
      </c>
      <c r="N6" t="s">
        <v>36</v>
      </c>
    </row>
    <row r="7" spans="1:14" x14ac:dyDescent="0.3">
      <c r="A7">
        <v>1021</v>
      </c>
      <c r="B7" s="1">
        <v>44968</v>
      </c>
      <c r="C7" t="s">
        <v>33</v>
      </c>
      <c r="D7" t="s">
        <v>21</v>
      </c>
      <c r="E7">
        <v>3761.15</v>
      </c>
      <c r="F7">
        <v>32</v>
      </c>
      <c r="G7" t="s">
        <v>26</v>
      </c>
      <c r="H7">
        <v>900.79</v>
      </c>
      <c r="I7">
        <v>1106.51</v>
      </c>
      <c r="J7" t="s">
        <v>30</v>
      </c>
      <c r="K7">
        <v>0.21</v>
      </c>
      <c r="L7" t="s">
        <v>18</v>
      </c>
      <c r="M7" t="s">
        <v>19</v>
      </c>
      <c r="N7" t="s">
        <v>37</v>
      </c>
    </row>
    <row r="8" spans="1:14" x14ac:dyDescent="0.3">
      <c r="A8">
        <v>1083</v>
      </c>
      <c r="B8" s="1">
        <v>45027</v>
      </c>
      <c r="C8" t="s">
        <v>14</v>
      </c>
      <c r="D8" t="s">
        <v>21</v>
      </c>
      <c r="E8">
        <v>618.30999999999995</v>
      </c>
      <c r="F8">
        <v>29</v>
      </c>
      <c r="G8" t="s">
        <v>16</v>
      </c>
      <c r="H8">
        <v>2408.81</v>
      </c>
      <c r="I8">
        <v>2624.09</v>
      </c>
      <c r="J8" t="s">
        <v>17</v>
      </c>
      <c r="K8">
        <v>0.14000000000000001</v>
      </c>
      <c r="L8" t="s">
        <v>18</v>
      </c>
      <c r="M8" t="s">
        <v>19</v>
      </c>
      <c r="N8" t="s">
        <v>23</v>
      </c>
    </row>
    <row r="9" spans="1:14" x14ac:dyDescent="0.3">
      <c r="A9">
        <v>1087</v>
      </c>
      <c r="B9" s="1">
        <v>44932</v>
      </c>
      <c r="C9" t="s">
        <v>38</v>
      </c>
      <c r="D9" t="s">
        <v>25</v>
      </c>
      <c r="E9">
        <v>7698.92</v>
      </c>
      <c r="F9">
        <v>46</v>
      </c>
      <c r="G9" t="s">
        <v>16</v>
      </c>
      <c r="H9">
        <v>3702.51</v>
      </c>
      <c r="I9">
        <v>3964.65</v>
      </c>
      <c r="J9" t="s">
        <v>30</v>
      </c>
      <c r="K9">
        <v>0.12</v>
      </c>
      <c r="L9" t="s">
        <v>27</v>
      </c>
      <c r="M9" t="s">
        <v>19</v>
      </c>
      <c r="N9" t="s">
        <v>39</v>
      </c>
    </row>
    <row r="10" spans="1:14" x14ac:dyDescent="0.3">
      <c r="A10">
        <v>1075</v>
      </c>
      <c r="B10" s="1">
        <v>45106</v>
      </c>
      <c r="C10" t="s">
        <v>24</v>
      </c>
      <c r="D10" t="s">
        <v>25</v>
      </c>
      <c r="E10">
        <v>4223.3900000000003</v>
      </c>
      <c r="F10">
        <v>30</v>
      </c>
      <c r="G10" t="s">
        <v>16</v>
      </c>
      <c r="H10">
        <v>738.06</v>
      </c>
      <c r="I10">
        <v>1095.45</v>
      </c>
      <c r="J10" t="s">
        <v>30</v>
      </c>
      <c r="K10">
        <v>0.05</v>
      </c>
      <c r="L10" t="s">
        <v>27</v>
      </c>
      <c r="M10" t="s">
        <v>19</v>
      </c>
      <c r="N10" t="s">
        <v>28</v>
      </c>
    </row>
    <row r="11" spans="1:14" x14ac:dyDescent="0.3">
      <c r="A11">
        <v>1075</v>
      </c>
      <c r="B11" s="1">
        <v>45208</v>
      </c>
      <c r="C11" t="s">
        <v>33</v>
      </c>
      <c r="D11" t="s">
        <v>21</v>
      </c>
      <c r="E11">
        <v>8239.58</v>
      </c>
      <c r="F11">
        <v>18</v>
      </c>
      <c r="G11" t="s">
        <v>29</v>
      </c>
      <c r="H11">
        <v>2228.35</v>
      </c>
      <c r="I11">
        <v>2682.34</v>
      </c>
      <c r="J11" t="s">
        <v>30</v>
      </c>
      <c r="K11">
        <v>0.13</v>
      </c>
      <c r="L11" t="s">
        <v>27</v>
      </c>
      <c r="M11" t="s">
        <v>19</v>
      </c>
      <c r="N11" t="s">
        <v>37</v>
      </c>
    </row>
    <row r="12" spans="1:14" x14ac:dyDescent="0.3">
      <c r="A12">
        <v>1088</v>
      </c>
      <c r="B12" s="1">
        <v>45246</v>
      </c>
      <c r="C12" t="s">
        <v>38</v>
      </c>
      <c r="D12" t="s">
        <v>15</v>
      </c>
      <c r="E12">
        <v>8518.4500000000007</v>
      </c>
      <c r="F12">
        <v>13</v>
      </c>
      <c r="G12" t="s">
        <v>16</v>
      </c>
      <c r="H12">
        <v>2440.11</v>
      </c>
      <c r="I12">
        <v>2517.6</v>
      </c>
      <c r="J12" t="s">
        <v>30</v>
      </c>
      <c r="K12">
        <v>0.23</v>
      </c>
      <c r="L12" t="s">
        <v>27</v>
      </c>
      <c r="M12" t="s">
        <v>22</v>
      </c>
      <c r="N12" t="s">
        <v>40</v>
      </c>
    </row>
    <row r="13" spans="1:14" x14ac:dyDescent="0.3">
      <c r="A13">
        <v>1100</v>
      </c>
      <c r="B13" s="1">
        <v>45152</v>
      </c>
      <c r="C13" t="s">
        <v>14</v>
      </c>
      <c r="D13" t="s">
        <v>21</v>
      </c>
      <c r="E13">
        <v>2198.7399999999998</v>
      </c>
      <c r="F13">
        <v>43</v>
      </c>
      <c r="G13" t="s">
        <v>26</v>
      </c>
      <c r="H13">
        <v>1100.81</v>
      </c>
      <c r="I13">
        <v>1137.44</v>
      </c>
      <c r="J13" t="s">
        <v>17</v>
      </c>
      <c r="K13">
        <v>0.08</v>
      </c>
      <c r="L13" t="s">
        <v>27</v>
      </c>
      <c r="M13" t="s">
        <v>19</v>
      </c>
      <c r="N13" t="s">
        <v>23</v>
      </c>
    </row>
    <row r="14" spans="1:14" x14ac:dyDescent="0.3">
      <c r="A14">
        <v>1024</v>
      </c>
      <c r="B14" s="1">
        <v>45241</v>
      </c>
      <c r="C14" t="s">
        <v>38</v>
      </c>
      <c r="D14" t="s">
        <v>21</v>
      </c>
      <c r="E14">
        <v>6607.8</v>
      </c>
      <c r="F14">
        <v>21</v>
      </c>
      <c r="G14" t="s">
        <v>26</v>
      </c>
      <c r="H14">
        <v>622.01</v>
      </c>
      <c r="I14">
        <v>641.09</v>
      </c>
      <c r="J14" t="s">
        <v>17</v>
      </c>
      <c r="K14">
        <v>0</v>
      </c>
      <c r="L14" t="s">
        <v>27</v>
      </c>
      <c r="M14" t="s">
        <v>22</v>
      </c>
      <c r="N14" t="s">
        <v>41</v>
      </c>
    </row>
    <row r="15" spans="1:14" x14ac:dyDescent="0.3">
      <c r="A15">
        <v>1003</v>
      </c>
      <c r="B15" s="1">
        <v>45291</v>
      </c>
      <c r="C15" t="s">
        <v>42</v>
      </c>
      <c r="D15" t="s">
        <v>25</v>
      </c>
      <c r="E15">
        <v>4775.59</v>
      </c>
      <c r="F15">
        <v>30</v>
      </c>
      <c r="G15" t="s">
        <v>16</v>
      </c>
      <c r="H15">
        <v>4190.28</v>
      </c>
      <c r="I15">
        <v>4270.6499999999996</v>
      </c>
      <c r="J15" t="s">
        <v>30</v>
      </c>
      <c r="K15">
        <v>0.2</v>
      </c>
      <c r="L15" t="s">
        <v>18</v>
      </c>
      <c r="M15" t="s">
        <v>19</v>
      </c>
      <c r="N15" t="s">
        <v>43</v>
      </c>
    </row>
    <row r="16" spans="1:14" x14ac:dyDescent="0.3">
      <c r="A16">
        <v>1022</v>
      </c>
      <c r="B16" s="1">
        <v>45155</v>
      </c>
      <c r="C16" t="s">
        <v>33</v>
      </c>
      <c r="D16" t="s">
        <v>25</v>
      </c>
      <c r="E16">
        <v>8813.5499999999993</v>
      </c>
      <c r="F16">
        <v>21</v>
      </c>
      <c r="G16" t="s">
        <v>26</v>
      </c>
      <c r="H16">
        <v>2537.1999999999998</v>
      </c>
      <c r="I16">
        <v>2869.6</v>
      </c>
      <c r="J16" t="s">
        <v>30</v>
      </c>
      <c r="K16">
        <v>0.28999999999999998</v>
      </c>
      <c r="L16" t="s">
        <v>27</v>
      </c>
      <c r="M16" t="s">
        <v>22</v>
      </c>
      <c r="N16" t="s">
        <v>44</v>
      </c>
    </row>
    <row r="17" spans="1:14" x14ac:dyDescent="0.3">
      <c r="A17">
        <v>1053</v>
      </c>
      <c r="B17" s="1">
        <v>45215</v>
      </c>
      <c r="C17" t="s">
        <v>14</v>
      </c>
      <c r="D17" t="s">
        <v>15</v>
      </c>
      <c r="E17">
        <v>2235.83</v>
      </c>
      <c r="F17">
        <v>48</v>
      </c>
      <c r="G17" t="s">
        <v>16</v>
      </c>
      <c r="H17">
        <v>121.19</v>
      </c>
      <c r="I17">
        <v>487.65</v>
      </c>
      <c r="J17" t="s">
        <v>30</v>
      </c>
      <c r="K17">
        <v>0.18</v>
      </c>
      <c r="L17" t="s">
        <v>18</v>
      </c>
      <c r="M17" t="s">
        <v>22</v>
      </c>
      <c r="N17" t="s">
        <v>20</v>
      </c>
    </row>
    <row r="18" spans="1:14" x14ac:dyDescent="0.3">
      <c r="A18">
        <v>1002</v>
      </c>
      <c r="B18" s="1">
        <v>45076</v>
      </c>
      <c r="C18" t="s">
        <v>24</v>
      </c>
      <c r="D18" t="s">
        <v>15</v>
      </c>
      <c r="E18">
        <v>6810.35</v>
      </c>
      <c r="F18">
        <v>17</v>
      </c>
      <c r="G18" t="s">
        <v>16</v>
      </c>
      <c r="H18">
        <v>4024.76</v>
      </c>
      <c r="I18">
        <v>4420.1499999999996</v>
      </c>
      <c r="J18" t="s">
        <v>17</v>
      </c>
      <c r="K18">
        <v>0.04</v>
      </c>
      <c r="L18" t="s">
        <v>18</v>
      </c>
      <c r="M18" t="s">
        <v>19</v>
      </c>
      <c r="N18" t="s">
        <v>45</v>
      </c>
    </row>
    <row r="19" spans="1:14" x14ac:dyDescent="0.3">
      <c r="A19">
        <v>1088</v>
      </c>
      <c r="B19" s="1">
        <v>45203</v>
      </c>
      <c r="C19" t="s">
        <v>14</v>
      </c>
      <c r="D19" t="s">
        <v>34</v>
      </c>
      <c r="E19">
        <v>6116.75</v>
      </c>
      <c r="F19">
        <v>40</v>
      </c>
      <c r="G19" t="s">
        <v>35</v>
      </c>
      <c r="H19">
        <v>4904.93</v>
      </c>
      <c r="I19">
        <v>5034.3500000000004</v>
      </c>
      <c r="J19" t="s">
        <v>30</v>
      </c>
      <c r="K19">
        <v>0.1</v>
      </c>
      <c r="L19" t="s">
        <v>31</v>
      </c>
      <c r="M19" t="s">
        <v>22</v>
      </c>
      <c r="N19" t="s">
        <v>46</v>
      </c>
    </row>
    <row r="20" spans="1:14" x14ac:dyDescent="0.3">
      <c r="A20">
        <v>1030</v>
      </c>
      <c r="B20" s="1">
        <v>45124</v>
      </c>
      <c r="C20" t="s">
        <v>24</v>
      </c>
      <c r="D20" t="s">
        <v>21</v>
      </c>
      <c r="E20">
        <v>3023.48</v>
      </c>
      <c r="F20">
        <v>19</v>
      </c>
      <c r="G20" t="s">
        <v>29</v>
      </c>
      <c r="H20">
        <v>3049.33</v>
      </c>
      <c r="I20">
        <v>3209.22</v>
      </c>
      <c r="J20" t="s">
        <v>17</v>
      </c>
      <c r="K20">
        <v>0.26</v>
      </c>
      <c r="L20" t="s">
        <v>18</v>
      </c>
      <c r="M20" t="s">
        <v>19</v>
      </c>
      <c r="N20" t="s">
        <v>47</v>
      </c>
    </row>
    <row r="21" spans="1:14" x14ac:dyDescent="0.3">
      <c r="A21">
        <v>1038</v>
      </c>
      <c r="B21" s="1">
        <v>44996</v>
      </c>
      <c r="C21" t="s">
        <v>14</v>
      </c>
      <c r="D21" t="s">
        <v>25</v>
      </c>
      <c r="E21">
        <v>1452.35</v>
      </c>
      <c r="F21">
        <v>15</v>
      </c>
      <c r="G21" t="s">
        <v>29</v>
      </c>
      <c r="H21">
        <v>2543.36</v>
      </c>
      <c r="I21">
        <v>2790.1</v>
      </c>
      <c r="J21" t="s">
        <v>17</v>
      </c>
      <c r="K21">
        <v>7.0000000000000007E-2</v>
      </c>
      <c r="L21" t="s">
        <v>18</v>
      </c>
      <c r="M21" t="s">
        <v>19</v>
      </c>
      <c r="N21" t="s">
        <v>32</v>
      </c>
    </row>
    <row r="22" spans="1:14" x14ac:dyDescent="0.3">
      <c r="A22">
        <v>1002</v>
      </c>
      <c r="B22" s="1">
        <v>45038</v>
      </c>
      <c r="C22" t="s">
        <v>38</v>
      </c>
      <c r="D22" t="s">
        <v>15</v>
      </c>
      <c r="E22">
        <v>6551.23</v>
      </c>
      <c r="F22">
        <v>9</v>
      </c>
      <c r="G22" t="s">
        <v>35</v>
      </c>
      <c r="H22">
        <v>4398.16</v>
      </c>
      <c r="I22">
        <v>4439.12</v>
      </c>
      <c r="J22" t="s">
        <v>30</v>
      </c>
      <c r="K22">
        <v>0.18</v>
      </c>
      <c r="L22" t="s">
        <v>27</v>
      </c>
      <c r="M22" t="s">
        <v>19</v>
      </c>
      <c r="N22" t="s">
        <v>40</v>
      </c>
    </row>
    <row r="23" spans="1:14" x14ac:dyDescent="0.3">
      <c r="A23">
        <v>1064</v>
      </c>
      <c r="B23" s="1">
        <v>44930</v>
      </c>
      <c r="C23" t="s">
        <v>38</v>
      </c>
      <c r="D23" t="s">
        <v>34</v>
      </c>
      <c r="E23">
        <v>7412.11</v>
      </c>
      <c r="F23">
        <v>10</v>
      </c>
      <c r="G23" t="s">
        <v>35</v>
      </c>
      <c r="H23">
        <v>4764.96</v>
      </c>
      <c r="I23">
        <v>5074.42</v>
      </c>
      <c r="J23" t="s">
        <v>30</v>
      </c>
      <c r="K23">
        <v>0.12</v>
      </c>
      <c r="L23" t="s">
        <v>18</v>
      </c>
      <c r="M23" t="s">
        <v>19</v>
      </c>
      <c r="N23" t="s">
        <v>48</v>
      </c>
    </row>
    <row r="24" spans="1:14" x14ac:dyDescent="0.3">
      <c r="A24">
        <v>1060</v>
      </c>
      <c r="B24" s="1">
        <v>45276</v>
      </c>
      <c r="C24" t="s">
        <v>38</v>
      </c>
      <c r="D24" t="s">
        <v>34</v>
      </c>
      <c r="E24">
        <v>3224.71</v>
      </c>
      <c r="F24">
        <v>44</v>
      </c>
      <c r="G24" t="s">
        <v>29</v>
      </c>
      <c r="H24">
        <v>3784.96</v>
      </c>
      <c r="I24">
        <v>4276.99</v>
      </c>
      <c r="J24" t="s">
        <v>30</v>
      </c>
      <c r="K24">
        <v>0.06</v>
      </c>
      <c r="L24" t="s">
        <v>27</v>
      </c>
      <c r="M24" t="s">
        <v>22</v>
      </c>
      <c r="N24" t="s">
        <v>48</v>
      </c>
    </row>
    <row r="25" spans="1:14" x14ac:dyDescent="0.3">
      <c r="A25">
        <v>1021</v>
      </c>
      <c r="B25" s="1">
        <v>45257</v>
      </c>
      <c r="C25" t="s">
        <v>42</v>
      </c>
      <c r="D25" t="s">
        <v>25</v>
      </c>
      <c r="E25">
        <v>6483.84</v>
      </c>
      <c r="F25">
        <v>31</v>
      </c>
      <c r="G25" t="s">
        <v>16</v>
      </c>
      <c r="H25">
        <v>2254.9899999999998</v>
      </c>
      <c r="I25">
        <v>2441.79</v>
      </c>
      <c r="J25" t="s">
        <v>17</v>
      </c>
      <c r="K25">
        <v>0.24</v>
      </c>
      <c r="L25" t="s">
        <v>27</v>
      </c>
      <c r="M25" t="s">
        <v>19</v>
      </c>
      <c r="N25" t="s">
        <v>43</v>
      </c>
    </row>
    <row r="26" spans="1:14" x14ac:dyDescent="0.3">
      <c r="A26">
        <v>1033</v>
      </c>
      <c r="B26" s="1">
        <v>45244</v>
      </c>
      <c r="C26" t="s">
        <v>24</v>
      </c>
      <c r="D26" t="s">
        <v>25</v>
      </c>
      <c r="E26">
        <v>4011.8</v>
      </c>
      <c r="F26">
        <v>23</v>
      </c>
      <c r="G26" t="s">
        <v>16</v>
      </c>
      <c r="H26">
        <v>2981.5</v>
      </c>
      <c r="I26">
        <v>3360.4</v>
      </c>
      <c r="J26" t="s">
        <v>17</v>
      </c>
      <c r="K26">
        <v>0.22</v>
      </c>
      <c r="L26" t="s">
        <v>27</v>
      </c>
      <c r="M26" t="s">
        <v>22</v>
      </c>
      <c r="N26" t="s">
        <v>28</v>
      </c>
    </row>
    <row r="27" spans="1:14" x14ac:dyDescent="0.3">
      <c r="A27">
        <v>1076</v>
      </c>
      <c r="B27" s="1">
        <v>45276</v>
      </c>
      <c r="C27" t="s">
        <v>38</v>
      </c>
      <c r="D27" t="s">
        <v>34</v>
      </c>
      <c r="E27">
        <v>7160.75</v>
      </c>
      <c r="F27">
        <v>30</v>
      </c>
      <c r="G27" t="s">
        <v>29</v>
      </c>
      <c r="H27">
        <v>3519.63</v>
      </c>
      <c r="I27">
        <v>3774.65</v>
      </c>
      <c r="J27" t="s">
        <v>30</v>
      </c>
      <c r="K27">
        <v>0.2</v>
      </c>
      <c r="L27" t="s">
        <v>31</v>
      </c>
      <c r="M27" t="s">
        <v>22</v>
      </c>
      <c r="N27" t="s">
        <v>48</v>
      </c>
    </row>
    <row r="28" spans="1:14" x14ac:dyDescent="0.3">
      <c r="A28">
        <v>1058</v>
      </c>
      <c r="B28" s="1">
        <v>45021</v>
      </c>
      <c r="C28" t="s">
        <v>42</v>
      </c>
      <c r="D28" t="s">
        <v>15</v>
      </c>
      <c r="E28">
        <v>2072.23</v>
      </c>
      <c r="F28">
        <v>33</v>
      </c>
      <c r="G28" t="s">
        <v>16</v>
      </c>
      <c r="H28">
        <v>1011.65</v>
      </c>
      <c r="I28">
        <v>1084.28</v>
      </c>
      <c r="J28" t="s">
        <v>17</v>
      </c>
      <c r="K28">
        <v>7.0000000000000007E-2</v>
      </c>
      <c r="L28" t="s">
        <v>27</v>
      </c>
      <c r="M28" t="s">
        <v>22</v>
      </c>
      <c r="N28" t="s">
        <v>49</v>
      </c>
    </row>
    <row r="29" spans="1:14" x14ac:dyDescent="0.3">
      <c r="A29">
        <v>1022</v>
      </c>
      <c r="B29" s="1">
        <v>45078</v>
      </c>
      <c r="C29" t="s">
        <v>24</v>
      </c>
      <c r="D29" t="s">
        <v>34</v>
      </c>
      <c r="E29">
        <v>8913.1299999999992</v>
      </c>
      <c r="F29">
        <v>9</v>
      </c>
      <c r="G29" t="s">
        <v>35</v>
      </c>
      <c r="H29">
        <v>2263.65</v>
      </c>
      <c r="I29">
        <v>2558.9499999999998</v>
      </c>
      <c r="J29" t="s">
        <v>30</v>
      </c>
      <c r="K29">
        <v>0.03</v>
      </c>
      <c r="L29" t="s">
        <v>18</v>
      </c>
      <c r="M29" t="s">
        <v>19</v>
      </c>
      <c r="N29" t="s">
        <v>50</v>
      </c>
    </row>
    <row r="30" spans="1:14" x14ac:dyDescent="0.3">
      <c r="A30">
        <v>1089</v>
      </c>
      <c r="B30" s="1">
        <v>45237</v>
      </c>
      <c r="C30" t="s">
        <v>14</v>
      </c>
      <c r="D30" t="s">
        <v>21</v>
      </c>
      <c r="E30">
        <v>2945.36</v>
      </c>
      <c r="F30">
        <v>47</v>
      </c>
      <c r="G30" t="s">
        <v>16</v>
      </c>
      <c r="H30">
        <v>4157.62</v>
      </c>
      <c r="I30">
        <v>4314.5600000000004</v>
      </c>
      <c r="J30" t="s">
        <v>30</v>
      </c>
      <c r="K30">
        <v>0.17</v>
      </c>
      <c r="L30" t="s">
        <v>27</v>
      </c>
      <c r="M30" t="s">
        <v>22</v>
      </c>
      <c r="N30" t="s">
        <v>23</v>
      </c>
    </row>
    <row r="31" spans="1:14" x14ac:dyDescent="0.3">
      <c r="A31">
        <v>1049</v>
      </c>
      <c r="B31" s="1">
        <v>45063</v>
      </c>
      <c r="C31" t="s">
        <v>42</v>
      </c>
      <c r="D31" t="s">
        <v>21</v>
      </c>
      <c r="E31">
        <v>3741.08</v>
      </c>
      <c r="F31">
        <v>1</v>
      </c>
      <c r="G31" t="s">
        <v>16</v>
      </c>
      <c r="H31">
        <v>3290.89</v>
      </c>
      <c r="I31">
        <v>3317.75</v>
      </c>
      <c r="J31" t="s">
        <v>17</v>
      </c>
      <c r="K31">
        <v>0.17</v>
      </c>
      <c r="L31" t="s">
        <v>27</v>
      </c>
      <c r="M31" t="s">
        <v>19</v>
      </c>
      <c r="N31" t="s">
        <v>51</v>
      </c>
    </row>
    <row r="32" spans="1:14" x14ac:dyDescent="0.3">
      <c r="A32">
        <v>1091</v>
      </c>
      <c r="B32" s="1">
        <v>45173</v>
      </c>
      <c r="C32" t="s">
        <v>33</v>
      </c>
      <c r="D32" t="s">
        <v>25</v>
      </c>
      <c r="E32">
        <v>675.11</v>
      </c>
      <c r="F32">
        <v>44</v>
      </c>
      <c r="G32" t="s">
        <v>26</v>
      </c>
      <c r="H32">
        <v>2085.46</v>
      </c>
      <c r="I32">
        <v>2406.58</v>
      </c>
      <c r="J32" t="s">
        <v>17</v>
      </c>
      <c r="K32">
        <v>0.06</v>
      </c>
      <c r="L32" t="s">
        <v>27</v>
      </c>
      <c r="M32" t="s">
        <v>22</v>
      </c>
      <c r="N32" t="s">
        <v>44</v>
      </c>
    </row>
    <row r="33" spans="1:14" x14ac:dyDescent="0.3">
      <c r="A33">
        <v>1059</v>
      </c>
      <c r="B33" s="1">
        <v>45169</v>
      </c>
      <c r="C33" t="s">
        <v>42</v>
      </c>
      <c r="D33" t="s">
        <v>15</v>
      </c>
      <c r="E33">
        <v>1203.97</v>
      </c>
      <c r="F33">
        <v>35</v>
      </c>
      <c r="G33" t="s">
        <v>26</v>
      </c>
      <c r="H33">
        <v>3333.64</v>
      </c>
      <c r="I33">
        <v>3764.52</v>
      </c>
      <c r="J33" t="s">
        <v>17</v>
      </c>
      <c r="K33">
        <v>0.02</v>
      </c>
      <c r="L33" t="s">
        <v>31</v>
      </c>
      <c r="M33" t="s">
        <v>19</v>
      </c>
      <c r="N33" t="s">
        <v>49</v>
      </c>
    </row>
    <row r="34" spans="1:14" x14ac:dyDescent="0.3">
      <c r="A34">
        <v>1042</v>
      </c>
      <c r="B34" s="1">
        <v>44957</v>
      </c>
      <c r="C34" t="s">
        <v>42</v>
      </c>
      <c r="D34" t="s">
        <v>15</v>
      </c>
      <c r="E34">
        <v>5207.03</v>
      </c>
      <c r="F34">
        <v>11</v>
      </c>
      <c r="G34" t="s">
        <v>26</v>
      </c>
      <c r="H34">
        <v>635.20000000000005</v>
      </c>
      <c r="I34">
        <v>814.14</v>
      </c>
      <c r="J34" t="s">
        <v>17</v>
      </c>
      <c r="K34">
        <v>0.02</v>
      </c>
      <c r="L34" t="s">
        <v>18</v>
      </c>
      <c r="M34" t="s">
        <v>19</v>
      </c>
      <c r="N34" t="s">
        <v>49</v>
      </c>
    </row>
    <row r="35" spans="1:14" x14ac:dyDescent="0.3">
      <c r="A35">
        <v>1092</v>
      </c>
      <c r="B35" s="1">
        <v>44966</v>
      </c>
      <c r="C35" t="s">
        <v>24</v>
      </c>
      <c r="D35" t="s">
        <v>21</v>
      </c>
      <c r="E35">
        <v>2749.17</v>
      </c>
      <c r="F35">
        <v>34</v>
      </c>
      <c r="G35" t="s">
        <v>16</v>
      </c>
      <c r="H35">
        <v>2037.41</v>
      </c>
      <c r="I35">
        <v>2238.65</v>
      </c>
      <c r="J35" t="s">
        <v>30</v>
      </c>
      <c r="K35">
        <v>0.3</v>
      </c>
      <c r="L35" t="s">
        <v>31</v>
      </c>
      <c r="M35" t="s">
        <v>19</v>
      </c>
      <c r="N35" t="s">
        <v>47</v>
      </c>
    </row>
    <row r="36" spans="1:14" x14ac:dyDescent="0.3">
      <c r="A36">
        <v>1060</v>
      </c>
      <c r="B36" s="1">
        <v>45155</v>
      </c>
      <c r="C36" t="s">
        <v>14</v>
      </c>
      <c r="D36" t="s">
        <v>34</v>
      </c>
      <c r="E36">
        <v>8371.25</v>
      </c>
      <c r="F36">
        <v>16</v>
      </c>
      <c r="G36" t="s">
        <v>29</v>
      </c>
      <c r="H36">
        <v>3975.99</v>
      </c>
      <c r="I36">
        <v>4422.59</v>
      </c>
      <c r="J36" t="s">
        <v>30</v>
      </c>
      <c r="K36">
        <v>0.24</v>
      </c>
      <c r="L36" t="s">
        <v>18</v>
      </c>
      <c r="M36" t="s">
        <v>19</v>
      </c>
      <c r="N36" t="s">
        <v>46</v>
      </c>
    </row>
    <row r="37" spans="1:14" x14ac:dyDescent="0.3">
      <c r="A37">
        <v>1080</v>
      </c>
      <c r="B37" s="1">
        <v>44962</v>
      </c>
      <c r="C37" t="s">
        <v>33</v>
      </c>
      <c r="D37" t="s">
        <v>25</v>
      </c>
      <c r="E37">
        <v>245.46</v>
      </c>
      <c r="F37">
        <v>9</v>
      </c>
      <c r="G37" t="s">
        <v>35</v>
      </c>
      <c r="H37">
        <v>1141.52</v>
      </c>
      <c r="I37">
        <v>1550.19</v>
      </c>
      <c r="J37" t="s">
        <v>30</v>
      </c>
      <c r="K37">
        <v>0.28000000000000003</v>
      </c>
      <c r="L37" t="s">
        <v>31</v>
      </c>
      <c r="M37" t="s">
        <v>22</v>
      </c>
      <c r="N37" t="s">
        <v>44</v>
      </c>
    </row>
    <row r="38" spans="1:14" x14ac:dyDescent="0.3">
      <c r="A38">
        <v>1015</v>
      </c>
      <c r="B38" s="1">
        <v>45149</v>
      </c>
      <c r="C38" t="s">
        <v>38</v>
      </c>
      <c r="D38" t="s">
        <v>34</v>
      </c>
      <c r="E38">
        <v>3853.03</v>
      </c>
      <c r="F38">
        <v>32</v>
      </c>
      <c r="G38" t="s">
        <v>16</v>
      </c>
      <c r="H38">
        <v>970.51</v>
      </c>
      <c r="I38">
        <v>1330.84</v>
      </c>
      <c r="J38" t="s">
        <v>17</v>
      </c>
      <c r="K38">
        <v>0.06</v>
      </c>
      <c r="L38" t="s">
        <v>18</v>
      </c>
      <c r="M38" t="s">
        <v>22</v>
      </c>
      <c r="N38" t="s">
        <v>48</v>
      </c>
    </row>
    <row r="39" spans="1:14" x14ac:dyDescent="0.3">
      <c r="A39">
        <v>1062</v>
      </c>
      <c r="B39" s="1">
        <v>44932</v>
      </c>
      <c r="C39" t="s">
        <v>38</v>
      </c>
      <c r="D39" t="s">
        <v>34</v>
      </c>
      <c r="E39">
        <v>3439.72</v>
      </c>
      <c r="F39">
        <v>15</v>
      </c>
      <c r="G39" t="s">
        <v>29</v>
      </c>
      <c r="H39">
        <v>4756.55</v>
      </c>
      <c r="I39">
        <v>4888.46</v>
      </c>
      <c r="J39" t="s">
        <v>30</v>
      </c>
      <c r="K39">
        <v>0.28999999999999998</v>
      </c>
      <c r="L39" t="s">
        <v>31</v>
      </c>
      <c r="M39" t="s">
        <v>19</v>
      </c>
      <c r="N39" t="s">
        <v>48</v>
      </c>
    </row>
    <row r="40" spans="1:14" x14ac:dyDescent="0.3">
      <c r="A40">
        <v>1062</v>
      </c>
      <c r="B40" s="1">
        <v>45248</v>
      </c>
      <c r="C40" t="s">
        <v>42</v>
      </c>
      <c r="D40" t="s">
        <v>34</v>
      </c>
      <c r="E40">
        <v>291.33999999999997</v>
      </c>
      <c r="F40">
        <v>12</v>
      </c>
      <c r="G40" t="s">
        <v>16</v>
      </c>
      <c r="H40">
        <v>1088.99</v>
      </c>
      <c r="I40">
        <v>1545</v>
      </c>
      <c r="J40" t="s">
        <v>17</v>
      </c>
      <c r="K40">
        <v>0.04</v>
      </c>
      <c r="L40" t="s">
        <v>27</v>
      </c>
      <c r="M40" t="s">
        <v>22</v>
      </c>
      <c r="N40" t="s">
        <v>52</v>
      </c>
    </row>
    <row r="41" spans="1:14" x14ac:dyDescent="0.3">
      <c r="A41">
        <v>1047</v>
      </c>
      <c r="B41" s="1">
        <v>45146</v>
      </c>
      <c r="C41" t="s">
        <v>24</v>
      </c>
      <c r="D41" t="s">
        <v>15</v>
      </c>
      <c r="E41">
        <v>1331.25</v>
      </c>
      <c r="F41">
        <v>33</v>
      </c>
      <c r="G41" t="s">
        <v>35</v>
      </c>
      <c r="H41">
        <v>1341.55</v>
      </c>
      <c r="I41">
        <v>1427.21</v>
      </c>
      <c r="J41" t="s">
        <v>17</v>
      </c>
      <c r="K41">
        <v>0.15</v>
      </c>
      <c r="L41" t="s">
        <v>31</v>
      </c>
      <c r="M41" t="s">
        <v>19</v>
      </c>
      <c r="N41" t="s">
        <v>45</v>
      </c>
    </row>
    <row r="42" spans="1:14" x14ac:dyDescent="0.3">
      <c r="A42">
        <v>1062</v>
      </c>
      <c r="B42" s="1">
        <v>45001</v>
      </c>
      <c r="C42" t="s">
        <v>24</v>
      </c>
      <c r="D42" t="s">
        <v>21</v>
      </c>
      <c r="E42">
        <v>4195.0600000000004</v>
      </c>
      <c r="F42">
        <v>45</v>
      </c>
      <c r="G42" t="s">
        <v>16</v>
      </c>
      <c r="H42">
        <v>4849.6000000000004</v>
      </c>
      <c r="I42">
        <v>5166.72</v>
      </c>
      <c r="J42" t="s">
        <v>17</v>
      </c>
      <c r="K42">
        <v>0.25</v>
      </c>
      <c r="L42" t="s">
        <v>31</v>
      </c>
      <c r="M42" t="s">
        <v>19</v>
      </c>
      <c r="N42" t="s">
        <v>47</v>
      </c>
    </row>
    <row r="43" spans="1:14" x14ac:dyDescent="0.3">
      <c r="A43">
        <v>1051</v>
      </c>
      <c r="B43" s="1">
        <v>44930</v>
      </c>
      <c r="C43" t="s">
        <v>38</v>
      </c>
      <c r="D43" t="s">
        <v>15</v>
      </c>
      <c r="E43">
        <v>4979.3599999999997</v>
      </c>
      <c r="F43">
        <v>14</v>
      </c>
      <c r="G43" t="s">
        <v>35</v>
      </c>
      <c r="H43">
        <v>3686.81</v>
      </c>
      <c r="I43">
        <v>3710.92</v>
      </c>
      <c r="J43" t="s">
        <v>30</v>
      </c>
      <c r="K43">
        <v>0.1</v>
      </c>
      <c r="L43" t="s">
        <v>27</v>
      </c>
      <c r="M43" t="s">
        <v>22</v>
      </c>
      <c r="N43" t="s">
        <v>40</v>
      </c>
    </row>
    <row r="44" spans="1:14" x14ac:dyDescent="0.3">
      <c r="A44">
        <v>1055</v>
      </c>
      <c r="B44" s="1">
        <v>45261</v>
      </c>
      <c r="C44" t="s">
        <v>33</v>
      </c>
      <c r="D44" t="s">
        <v>21</v>
      </c>
      <c r="E44">
        <v>4102.47</v>
      </c>
      <c r="F44">
        <v>8</v>
      </c>
      <c r="G44" t="s">
        <v>16</v>
      </c>
      <c r="H44">
        <v>3513</v>
      </c>
      <c r="I44">
        <v>3838.42</v>
      </c>
      <c r="J44" t="s">
        <v>17</v>
      </c>
      <c r="K44">
        <v>0.13</v>
      </c>
      <c r="L44" t="s">
        <v>27</v>
      </c>
      <c r="M44" t="s">
        <v>19</v>
      </c>
      <c r="N44" t="s">
        <v>37</v>
      </c>
    </row>
    <row r="45" spans="1:14" x14ac:dyDescent="0.3">
      <c r="A45">
        <v>1064</v>
      </c>
      <c r="B45" s="1">
        <v>45060</v>
      </c>
      <c r="C45" t="s">
        <v>14</v>
      </c>
      <c r="D45" t="s">
        <v>25</v>
      </c>
      <c r="E45">
        <v>5356.28</v>
      </c>
      <c r="F45">
        <v>8</v>
      </c>
      <c r="G45" t="s">
        <v>35</v>
      </c>
      <c r="H45">
        <v>4271.99</v>
      </c>
      <c r="I45">
        <v>4417.79</v>
      </c>
      <c r="J45" t="s">
        <v>17</v>
      </c>
      <c r="K45">
        <v>0.04</v>
      </c>
      <c r="L45" t="s">
        <v>18</v>
      </c>
      <c r="M45" t="s">
        <v>19</v>
      </c>
      <c r="N45" t="s">
        <v>32</v>
      </c>
    </row>
    <row r="46" spans="1:14" x14ac:dyDescent="0.3">
      <c r="A46">
        <v>1003</v>
      </c>
      <c r="B46" s="1">
        <v>45044</v>
      </c>
      <c r="C46" t="s">
        <v>33</v>
      </c>
      <c r="D46" t="s">
        <v>25</v>
      </c>
      <c r="E46">
        <v>5991.8</v>
      </c>
      <c r="F46">
        <v>27</v>
      </c>
      <c r="G46" t="s">
        <v>16</v>
      </c>
      <c r="H46">
        <v>623.32000000000005</v>
      </c>
      <c r="I46">
        <v>853.66</v>
      </c>
      <c r="J46" t="s">
        <v>17</v>
      </c>
      <c r="K46">
        <v>0.04</v>
      </c>
      <c r="L46" t="s">
        <v>18</v>
      </c>
      <c r="M46" t="s">
        <v>19</v>
      </c>
      <c r="N46" t="s">
        <v>44</v>
      </c>
    </row>
    <row r="47" spans="1:14" x14ac:dyDescent="0.3">
      <c r="A47">
        <v>1051</v>
      </c>
      <c r="B47" s="1">
        <v>45020</v>
      </c>
      <c r="C47" t="s">
        <v>14</v>
      </c>
      <c r="D47" t="s">
        <v>34</v>
      </c>
      <c r="E47">
        <v>198.25</v>
      </c>
      <c r="F47">
        <v>12</v>
      </c>
      <c r="G47" t="s">
        <v>35</v>
      </c>
      <c r="H47">
        <v>3544.48</v>
      </c>
      <c r="I47">
        <v>3723.66</v>
      </c>
      <c r="J47" t="s">
        <v>17</v>
      </c>
      <c r="K47">
        <v>0.19</v>
      </c>
      <c r="L47" t="s">
        <v>18</v>
      </c>
      <c r="M47" t="s">
        <v>19</v>
      </c>
      <c r="N47" t="s">
        <v>46</v>
      </c>
    </row>
    <row r="48" spans="1:14" x14ac:dyDescent="0.3">
      <c r="A48">
        <v>1007</v>
      </c>
      <c r="B48" s="1">
        <v>44988</v>
      </c>
      <c r="C48" t="s">
        <v>38</v>
      </c>
      <c r="D48" t="s">
        <v>21</v>
      </c>
      <c r="E48">
        <v>4694.54</v>
      </c>
      <c r="F48">
        <v>1</v>
      </c>
      <c r="G48" t="s">
        <v>26</v>
      </c>
      <c r="H48">
        <v>2543.2600000000002</v>
      </c>
      <c r="I48">
        <v>2637.91</v>
      </c>
      <c r="J48" t="s">
        <v>17</v>
      </c>
      <c r="K48">
        <v>0.2</v>
      </c>
      <c r="L48" t="s">
        <v>31</v>
      </c>
      <c r="M48" t="s">
        <v>19</v>
      </c>
      <c r="N48" t="s">
        <v>41</v>
      </c>
    </row>
    <row r="49" spans="1:14" x14ac:dyDescent="0.3">
      <c r="A49">
        <v>1021</v>
      </c>
      <c r="B49" s="1">
        <v>45120</v>
      </c>
      <c r="C49" t="s">
        <v>14</v>
      </c>
      <c r="D49" t="s">
        <v>21</v>
      </c>
      <c r="E49">
        <v>9638.64</v>
      </c>
      <c r="F49">
        <v>43</v>
      </c>
      <c r="G49" t="s">
        <v>16</v>
      </c>
      <c r="H49">
        <v>4154.3</v>
      </c>
      <c r="I49">
        <v>4469.07</v>
      </c>
      <c r="J49" t="s">
        <v>17</v>
      </c>
      <c r="K49">
        <v>0.23</v>
      </c>
      <c r="L49" t="s">
        <v>18</v>
      </c>
      <c r="M49" t="s">
        <v>22</v>
      </c>
      <c r="N49" t="s">
        <v>23</v>
      </c>
    </row>
    <row r="50" spans="1:14" x14ac:dyDescent="0.3">
      <c r="A50">
        <v>1073</v>
      </c>
      <c r="B50" s="1">
        <v>45261</v>
      </c>
      <c r="C50" t="s">
        <v>24</v>
      </c>
      <c r="D50" t="s">
        <v>21</v>
      </c>
      <c r="E50">
        <v>5238.42</v>
      </c>
      <c r="F50">
        <v>40</v>
      </c>
      <c r="G50" t="s">
        <v>16</v>
      </c>
      <c r="H50">
        <v>2565.3000000000002</v>
      </c>
      <c r="I50">
        <v>3007.47</v>
      </c>
      <c r="J50" t="s">
        <v>17</v>
      </c>
      <c r="K50">
        <v>0.17</v>
      </c>
      <c r="L50" t="s">
        <v>31</v>
      </c>
      <c r="M50" t="s">
        <v>22</v>
      </c>
      <c r="N50" t="s">
        <v>47</v>
      </c>
    </row>
    <row r="51" spans="1:14" x14ac:dyDescent="0.3">
      <c r="A51">
        <v>1039</v>
      </c>
      <c r="B51" s="1">
        <v>45129</v>
      </c>
      <c r="C51" t="s">
        <v>42</v>
      </c>
      <c r="D51" t="s">
        <v>34</v>
      </c>
      <c r="E51">
        <v>6807.67</v>
      </c>
      <c r="F51">
        <v>42</v>
      </c>
      <c r="G51" t="s">
        <v>29</v>
      </c>
      <c r="H51">
        <v>3120.19</v>
      </c>
      <c r="I51">
        <v>3600.14</v>
      </c>
      <c r="J51" t="s">
        <v>17</v>
      </c>
      <c r="K51">
        <v>0.19</v>
      </c>
      <c r="L51" t="s">
        <v>31</v>
      </c>
      <c r="M51" t="s">
        <v>22</v>
      </c>
      <c r="N51" t="s">
        <v>52</v>
      </c>
    </row>
    <row r="52" spans="1:14" x14ac:dyDescent="0.3">
      <c r="A52">
        <v>1018</v>
      </c>
      <c r="B52" s="1">
        <v>44952</v>
      </c>
      <c r="C52" t="s">
        <v>42</v>
      </c>
      <c r="D52" t="s">
        <v>34</v>
      </c>
      <c r="E52">
        <v>3187.45</v>
      </c>
      <c r="F52">
        <v>11</v>
      </c>
      <c r="G52" t="s">
        <v>29</v>
      </c>
      <c r="H52">
        <v>2414.8200000000002</v>
      </c>
      <c r="I52">
        <v>2519.0700000000002</v>
      </c>
      <c r="J52" t="s">
        <v>17</v>
      </c>
      <c r="K52">
        <v>0</v>
      </c>
      <c r="L52" t="s">
        <v>18</v>
      </c>
      <c r="M52" t="s">
        <v>19</v>
      </c>
      <c r="N52" t="s">
        <v>52</v>
      </c>
    </row>
    <row r="53" spans="1:14" x14ac:dyDescent="0.3">
      <c r="A53">
        <v>1004</v>
      </c>
      <c r="B53" s="1">
        <v>45099</v>
      </c>
      <c r="C53" t="s">
        <v>38</v>
      </c>
      <c r="D53" t="s">
        <v>25</v>
      </c>
      <c r="E53">
        <v>7762.51</v>
      </c>
      <c r="F53">
        <v>39</v>
      </c>
      <c r="G53" t="s">
        <v>35</v>
      </c>
      <c r="H53">
        <v>2416.89</v>
      </c>
      <c r="I53">
        <v>2778.4</v>
      </c>
      <c r="J53" t="s">
        <v>17</v>
      </c>
      <c r="K53">
        <v>0.05</v>
      </c>
      <c r="L53" t="s">
        <v>18</v>
      </c>
      <c r="M53" t="s">
        <v>19</v>
      </c>
      <c r="N53" t="s">
        <v>39</v>
      </c>
    </row>
    <row r="54" spans="1:14" x14ac:dyDescent="0.3">
      <c r="A54">
        <v>1089</v>
      </c>
      <c r="B54" s="1">
        <v>45226</v>
      </c>
      <c r="C54" t="s">
        <v>24</v>
      </c>
      <c r="D54" t="s">
        <v>15</v>
      </c>
      <c r="E54">
        <v>7751.92</v>
      </c>
      <c r="F54">
        <v>43</v>
      </c>
      <c r="G54" t="s">
        <v>16</v>
      </c>
      <c r="H54">
        <v>3851.45</v>
      </c>
      <c r="I54">
        <v>4186.9799999999996</v>
      </c>
      <c r="J54" t="s">
        <v>17</v>
      </c>
      <c r="K54">
        <v>0.3</v>
      </c>
      <c r="L54" t="s">
        <v>31</v>
      </c>
      <c r="M54" t="s">
        <v>19</v>
      </c>
      <c r="N54" t="s">
        <v>45</v>
      </c>
    </row>
    <row r="55" spans="1:14" x14ac:dyDescent="0.3">
      <c r="A55">
        <v>1060</v>
      </c>
      <c r="B55" s="1">
        <v>45059</v>
      </c>
      <c r="C55" t="s">
        <v>33</v>
      </c>
      <c r="D55" t="s">
        <v>21</v>
      </c>
      <c r="E55">
        <v>5260.83</v>
      </c>
      <c r="F55">
        <v>31</v>
      </c>
      <c r="G55" t="s">
        <v>35</v>
      </c>
      <c r="H55">
        <v>3161.4</v>
      </c>
      <c r="I55">
        <v>3339.66</v>
      </c>
      <c r="J55" t="s">
        <v>17</v>
      </c>
      <c r="K55">
        <v>0.02</v>
      </c>
      <c r="L55" t="s">
        <v>27</v>
      </c>
      <c r="M55" t="s">
        <v>19</v>
      </c>
      <c r="N55" t="s">
        <v>37</v>
      </c>
    </row>
    <row r="56" spans="1:14" x14ac:dyDescent="0.3">
      <c r="A56">
        <v>1014</v>
      </c>
      <c r="B56" s="1">
        <v>45252</v>
      </c>
      <c r="C56" t="s">
        <v>24</v>
      </c>
      <c r="D56" t="s">
        <v>21</v>
      </c>
      <c r="E56">
        <v>9762.5400000000009</v>
      </c>
      <c r="F56">
        <v>17</v>
      </c>
      <c r="G56" t="s">
        <v>26</v>
      </c>
      <c r="H56">
        <v>3184.65</v>
      </c>
      <c r="I56">
        <v>3204.01</v>
      </c>
      <c r="J56" t="s">
        <v>30</v>
      </c>
      <c r="K56">
        <v>0.2</v>
      </c>
      <c r="L56" t="s">
        <v>27</v>
      </c>
      <c r="M56" t="s">
        <v>19</v>
      </c>
      <c r="N56" t="s">
        <v>47</v>
      </c>
    </row>
    <row r="57" spans="1:14" x14ac:dyDescent="0.3">
      <c r="A57">
        <v>1009</v>
      </c>
      <c r="B57" s="1">
        <v>45044</v>
      </c>
      <c r="C57" t="s">
        <v>42</v>
      </c>
      <c r="D57" t="s">
        <v>15</v>
      </c>
      <c r="E57">
        <v>1342.95</v>
      </c>
      <c r="F57">
        <v>33</v>
      </c>
      <c r="G57" t="s">
        <v>29</v>
      </c>
      <c r="H57">
        <v>2278.9</v>
      </c>
      <c r="I57">
        <v>2626.9</v>
      </c>
      <c r="J57" t="s">
        <v>30</v>
      </c>
      <c r="K57">
        <v>0.05</v>
      </c>
      <c r="L57" t="s">
        <v>31</v>
      </c>
      <c r="M57" t="s">
        <v>19</v>
      </c>
      <c r="N57" t="s">
        <v>49</v>
      </c>
    </row>
    <row r="58" spans="1:14" x14ac:dyDescent="0.3">
      <c r="A58">
        <v>1090</v>
      </c>
      <c r="B58" s="1">
        <v>45250</v>
      </c>
      <c r="C58" t="s">
        <v>42</v>
      </c>
      <c r="D58" t="s">
        <v>21</v>
      </c>
      <c r="E58">
        <v>267.77999999999997</v>
      </c>
      <c r="F58">
        <v>32</v>
      </c>
      <c r="G58" t="s">
        <v>35</v>
      </c>
      <c r="H58">
        <v>2678.99</v>
      </c>
      <c r="I58">
        <v>3152.28</v>
      </c>
      <c r="J58" t="s">
        <v>17</v>
      </c>
      <c r="K58">
        <v>0.22</v>
      </c>
      <c r="L58" t="s">
        <v>18</v>
      </c>
      <c r="M58" t="s">
        <v>22</v>
      </c>
      <c r="N58" t="s">
        <v>51</v>
      </c>
    </row>
    <row r="59" spans="1:14" x14ac:dyDescent="0.3">
      <c r="A59">
        <v>1053</v>
      </c>
      <c r="B59" s="1">
        <v>45201</v>
      </c>
      <c r="C59" t="s">
        <v>24</v>
      </c>
      <c r="D59" t="s">
        <v>34</v>
      </c>
      <c r="E59">
        <v>7724.57</v>
      </c>
      <c r="F59">
        <v>29</v>
      </c>
      <c r="G59" t="s">
        <v>35</v>
      </c>
      <c r="H59">
        <v>3741.3</v>
      </c>
      <c r="I59">
        <v>4061.04</v>
      </c>
      <c r="J59" t="s">
        <v>17</v>
      </c>
      <c r="K59">
        <v>0.21</v>
      </c>
      <c r="L59" t="s">
        <v>31</v>
      </c>
      <c r="M59" t="s">
        <v>19</v>
      </c>
      <c r="N59" t="s">
        <v>50</v>
      </c>
    </row>
    <row r="60" spans="1:14" x14ac:dyDescent="0.3">
      <c r="A60">
        <v>1002</v>
      </c>
      <c r="B60" s="1">
        <v>45138</v>
      </c>
      <c r="C60" t="s">
        <v>24</v>
      </c>
      <c r="D60" t="s">
        <v>34</v>
      </c>
      <c r="E60">
        <v>8090.84</v>
      </c>
      <c r="F60">
        <v>21</v>
      </c>
      <c r="G60" t="s">
        <v>29</v>
      </c>
      <c r="H60">
        <v>4138.41</v>
      </c>
      <c r="I60">
        <v>4361.7</v>
      </c>
      <c r="J60" t="s">
        <v>17</v>
      </c>
      <c r="K60">
        <v>7.0000000000000007E-2</v>
      </c>
      <c r="L60" t="s">
        <v>31</v>
      </c>
      <c r="M60" t="s">
        <v>22</v>
      </c>
      <c r="N60" t="s">
        <v>50</v>
      </c>
    </row>
    <row r="61" spans="1:14" x14ac:dyDescent="0.3">
      <c r="A61">
        <v>1084</v>
      </c>
      <c r="B61" s="1">
        <v>45151</v>
      </c>
      <c r="C61" t="s">
        <v>42</v>
      </c>
      <c r="D61" t="s">
        <v>21</v>
      </c>
      <c r="E61">
        <v>1290.05</v>
      </c>
      <c r="F61">
        <v>21</v>
      </c>
      <c r="G61" t="s">
        <v>16</v>
      </c>
      <c r="H61">
        <v>3497.98</v>
      </c>
      <c r="I61">
        <v>3765.31</v>
      </c>
      <c r="J61" t="s">
        <v>30</v>
      </c>
      <c r="K61">
        <v>0.08</v>
      </c>
      <c r="L61" t="s">
        <v>18</v>
      </c>
      <c r="M61" t="s">
        <v>19</v>
      </c>
      <c r="N61" t="s">
        <v>51</v>
      </c>
    </row>
    <row r="62" spans="1:14" x14ac:dyDescent="0.3">
      <c r="A62">
        <v>1092</v>
      </c>
      <c r="B62" s="1">
        <v>44946</v>
      </c>
      <c r="C62" t="s">
        <v>33</v>
      </c>
      <c r="D62" t="s">
        <v>34</v>
      </c>
      <c r="E62">
        <v>2729.27</v>
      </c>
      <c r="F62">
        <v>40</v>
      </c>
      <c r="G62" t="s">
        <v>35</v>
      </c>
      <c r="H62">
        <v>4624.16</v>
      </c>
      <c r="I62">
        <v>4731.9799999999996</v>
      </c>
      <c r="J62" t="s">
        <v>30</v>
      </c>
      <c r="K62">
        <v>0.2</v>
      </c>
      <c r="L62" t="s">
        <v>27</v>
      </c>
      <c r="M62" t="s">
        <v>22</v>
      </c>
      <c r="N62" t="s">
        <v>36</v>
      </c>
    </row>
    <row r="63" spans="1:14" x14ac:dyDescent="0.3">
      <c r="A63">
        <v>1060</v>
      </c>
      <c r="B63" s="1">
        <v>45039</v>
      </c>
      <c r="C63" t="s">
        <v>38</v>
      </c>
      <c r="D63" t="s">
        <v>34</v>
      </c>
      <c r="E63">
        <v>273.77</v>
      </c>
      <c r="F63">
        <v>23</v>
      </c>
      <c r="G63" t="s">
        <v>29</v>
      </c>
      <c r="H63">
        <v>4110.6000000000004</v>
      </c>
      <c r="I63">
        <v>4488.37</v>
      </c>
      <c r="J63" t="s">
        <v>30</v>
      </c>
      <c r="K63">
        <v>0.12</v>
      </c>
      <c r="L63" t="s">
        <v>31</v>
      </c>
      <c r="M63" t="s">
        <v>19</v>
      </c>
      <c r="N63" t="s">
        <v>48</v>
      </c>
    </row>
    <row r="64" spans="1:14" x14ac:dyDescent="0.3">
      <c r="A64">
        <v>1071</v>
      </c>
      <c r="B64" s="1">
        <v>45066</v>
      </c>
      <c r="C64" t="s">
        <v>38</v>
      </c>
      <c r="D64" t="s">
        <v>21</v>
      </c>
      <c r="E64">
        <v>3003.76</v>
      </c>
      <c r="F64">
        <v>6</v>
      </c>
      <c r="G64" t="s">
        <v>16</v>
      </c>
      <c r="H64">
        <v>2831.23</v>
      </c>
      <c r="I64">
        <v>3206.98</v>
      </c>
      <c r="J64" t="s">
        <v>17</v>
      </c>
      <c r="K64">
        <v>0.06</v>
      </c>
      <c r="L64" t="s">
        <v>27</v>
      </c>
      <c r="M64" t="s">
        <v>22</v>
      </c>
      <c r="N64" t="s">
        <v>41</v>
      </c>
    </row>
    <row r="65" spans="1:14" x14ac:dyDescent="0.3">
      <c r="A65">
        <v>1044</v>
      </c>
      <c r="B65" s="1">
        <v>44973</v>
      </c>
      <c r="C65" t="s">
        <v>24</v>
      </c>
      <c r="D65" t="s">
        <v>25</v>
      </c>
      <c r="E65">
        <v>7754.1</v>
      </c>
      <c r="F65">
        <v>22</v>
      </c>
      <c r="G65" t="s">
        <v>26</v>
      </c>
      <c r="H65">
        <v>3373.46</v>
      </c>
      <c r="I65">
        <v>3454.76</v>
      </c>
      <c r="J65" t="s">
        <v>17</v>
      </c>
      <c r="K65">
        <v>0.22</v>
      </c>
      <c r="L65" t="s">
        <v>27</v>
      </c>
      <c r="M65" t="s">
        <v>22</v>
      </c>
      <c r="N65" t="s">
        <v>28</v>
      </c>
    </row>
    <row r="66" spans="1:14" x14ac:dyDescent="0.3">
      <c r="A66">
        <v>1008</v>
      </c>
      <c r="B66" s="1">
        <v>44927</v>
      </c>
      <c r="C66" t="s">
        <v>38</v>
      </c>
      <c r="D66" t="s">
        <v>15</v>
      </c>
      <c r="E66">
        <v>5227.8100000000004</v>
      </c>
      <c r="F66">
        <v>38</v>
      </c>
      <c r="G66" t="s">
        <v>29</v>
      </c>
      <c r="H66">
        <v>4635.2299999999996</v>
      </c>
      <c r="I66">
        <v>5075.4399999999996</v>
      </c>
      <c r="J66" t="s">
        <v>17</v>
      </c>
      <c r="K66">
        <v>0.05</v>
      </c>
      <c r="L66" t="s">
        <v>18</v>
      </c>
      <c r="M66" t="s">
        <v>19</v>
      </c>
      <c r="N66" t="s">
        <v>40</v>
      </c>
    </row>
    <row r="67" spans="1:14" x14ac:dyDescent="0.3">
      <c r="A67">
        <v>1047</v>
      </c>
      <c r="B67" s="1">
        <v>45016</v>
      </c>
      <c r="C67" t="s">
        <v>42</v>
      </c>
      <c r="D67" t="s">
        <v>34</v>
      </c>
      <c r="E67">
        <v>3546.15</v>
      </c>
      <c r="F67">
        <v>37</v>
      </c>
      <c r="G67" t="s">
        <v>35</v>
      </c>
      <c r="H67">
        <v>3114.88</v>
      </c>
      <c r="I67">
        <v>3256.78</v>
      </c>
      <c r="J67" t="s">
        <v>17</v>
      </c>
      <c r="K67">
        <v>0.26</v>
      </c>
      <c r="L67" t="s">
        <v>31</v>
      </c>
      <c r="M67" t="s">
        <v>19</v>
      </c>
      <c r="N67" t="s">
        <v>52</v>
      </c>
    </row>
    <row r="68" spans="1:14" x14ac:dyDescent="0.3">
      <c r="A68">
        <v>1035</v>
      </c>
      <c r="B68" s="1">
        <v>45068</v>
      </c>
      <c r="C68" t="s">
        <v>42</v>
      </c>
      <c r="D68" t="s">
        <v>25</v>
      </c>
      <c r="E68">
        <v>3780.22</v>
      </c>
      <c r="F68">
        <v>45</v>
      </c>
      <c r="G68" t="s">
        <v>26</v>
      </c>
      <c r="H68">
        <v>4132.79</v>
      </c>
      <c r="I68">
        <v>4624.1000000000004</v>
      </c>
      <c r="J68" t="s">
        <v>30</v>
      </c>
      <c r="K68">
        <v>0.15</v>
      </c>
      <c r="L68" t="s">
        <v>31</v>
      </c>
      <c r="M68" t="s">
        <v>22</v>
      </c>
      <c r="N68" t="s">
        <v>43</v>
      </c>
    </row>
    <row r="69" spans="1:14" x14ac:dyDescent="0.3">
      <c r="A69">
        <v>1078</v>
      </c>
      <c r="B69" s="1">
        <v>45246</v>
      </c>
      <c r="C69" t="s">
        <v>24</v>
      </c>
      <c r="D69" t="s">
        <v>34</v>
      </c>
      <c r="E69">
        <v>113.4</v>
      </c>
      <c r="F69">
        <v>8</v>
      </c>
      <c r="G69" t="s">
        <v>16</v>
      </c>
      <c r="H69">
        <v>3459.61</v>
      </c>
      <c r="I69">
        <v>3657.23</v>
      </c>
      <c r="J69" t="s">
        <v>17</v>
      </c>
      <c r="K69">
        <v>0.03</v>
      </c>
      <c r="L69" t="s">
        <v>27</v>
      </c>
      <c r="M69" t="s">
        <v>19</v>
      </c>
      <c r="N69" t="s">
        <v>50</v>
      </c>
    </row>
    <row r="70" spans="1:14" x14ac:dyDescent="0.3">
      <c r="A70">
        <v>1081</v>
      </c>
      <c r="B70" s="1">
        <v>44964</v>
      </c>
      <c r="C70" t="s">
        <v>24</v>
      </c>
      <c r="D70" t="s">
        <v>34</v>
      </c>
      <c r="E70">
        <v>3068.03</v>
      </c>
      <c r="F70">
        <v>41</v>
      </c>
      <c r="G70" t="s">
        <v>16</v>
      </c>
      <c r="H70">
        <v>2782.08</v>
      </c>
      <c r="I70">
        <v>2879.24</v>
      </c>
      <c r="J70" t="s">
        <v>30</v>
      </c>
      <c r="K70">
        <v>0.21</v>
      </c>
      <c r="L70" t="s">
        <v>27</v>
      </c>
      <c r="M70" t="s">
        <v>19</v>
      </c>
      <c r="N70" t="s">
        <v>50</v>
      </c>
    </row>
    <row r="71" spans="1:14" x14ac:dyDescent="0.3">
      <c r="A71">
        <v>1036</v>
      </c>
      <c r="B71" s="1">
        <v>45219</v>
      </c>
      <c r="C71" t="s">
        <v>24</v>
      </c>
      <c r="D71" t="s">
        <v>15</v>
      </c>
      <c r="E71">
        <v>6499.94</v>
      </c>
      <c r="F71">
        <v>49</v>
      </c>
      <c r="G71" t="s">
        <v>29</v>
      </c>
      <c r="H71">
        <v>1247.0999999999999</v>
      </c>
      <c r="I71">
        <v>1429.44</v>
      </c>
      <c r="J71" t="s">
        <v>30</v>
      </c>
      <c r="K71">
        <v>0.16</v>
      </c>
      <c r="L71" t="s">
        <v>18</v>
      </c>
      <c r="M71" t="s">
        <v>19</v>
      </c>
      <c r="N71" t="s">
        <v>45</v>
      </c>
    </row>
    <row r="72" spans="1:14" x14ac:dyDescent="0.3">
      <c r="A72">
        <v>1050</v>
      </c>
      <c r="B72" s="1">
        <v>45065</v>
      </c>
      <c r="C72" t="s">
        <v>33</v>
      </c>
      <c r="D72" t="s">
        <v>34</v>
      </c>
      <c r="E72">
        <v>9744.52</v>
      </c>
      <c r="F72">
        <v>35</v>
      </c>
      <c r="G72" t="s">
        <v>29</v>
      </c>
      <c r="H72">
        <v>2158.69</v>
      </c>
      <c r="I72">
        <v>2384.38</v>
      </c>
      <c r="J72" t="s">
        <v>17</v>
      </c>
      <c r="K72">
        <v>0.09</v>
      </c>
      <c r="L72" t="s">
        <v>27</v>
      </c>
      <c r="M72" t="s">
        <v>22</v>
      </c>
      <c r="N72" t="s">
        <v>36</v>
      </c>
    </row>
    <row r="73" spans="1:14" x14ac:dyDescent="0.3">
      <c r="A73">
        <v>1004</v>
      </c>
      <c r="B73" s="1">
        <v>45282</v>
      </c>
      <c r="C73" t="s">
        <v>38</v>
      </c>
      <c r="D73" t="s">
        <v>15</v>
      </c>
      <c r="E73">
        <v>8485.9</v>
      </c>
      <c r="F73">
        <v>11</v>
      </c>
      <c r="G73" t="s">
        <v>29</v>
      </c>
      <c r="H73">
        <v>4840.33</v>
      </c>
      <c r="I73">
        <v>4884.29</v>
      </c>
      <c r="J73" t="s">
        <v>30</v>
      </c>
      <c r="K73">
        <v>0.13</v>
      </c>
      <c r="L73" t="s">
        <v>18</v>
      </c>
      <c r="M73" t="s">
        <v>19</v>
      </c>
      <c r="N73" t="s">
        <v>40</v>
      </c>
    </row>
    <row r="74" spans="1:14" x14ac:dyDescent="0.3">
      <c r="A74">
        <v>1002</v>
      </c>
      <c r="B74" s="1">
        <v>45259</v>
      </c>
      <c r="C74" t="s">
        <v>24</v>
      </c>
      <c r="D74" t="s">
        <v>15</v>
      </c>
      <c r="E74">
        <v>333.59</v>
      </c>
      <c r="F74">
        <v>24</v>
      </c>
      <c r="G74" t="s">
        <v>16</v>
      </c>
      <c r="H74">
        <v>3305.94</v>
      </c>
      <c r="I74">
        <v>3599.27</v>
      </c>
      <c r="J74" t="s">
        <v>30</v>
      </c>
      <c r="K74">
        <v>0.09</v>
      </c>
      <c r="L74" t="s">
        <v>31</v>
      </c>
      <c r="M74" t="s">
        <v>22</v>
      </c>
      <c r="N74" t="s">
        <v>45</v>
      </c>
    </row>
    <row r="75" spans="1:14" x14ac:dyDescent="0.3">
      <c r="A75">
        <v>1006</v>
      </c>
      <c r="B75" s="1">
        <v>45185</v>
      </c>
      <c r="C75" t="s">
        <v>14</v>
      </c>
      <c r="D75" t="s">
        <v>15</v>
      </c>
      <c r="E75">
        <v>8995.75</v>
      </c>
      <c r="F75">
        <v>49</v>
      </c>
      <c r="G75" t="s">
        <v>26</v>
      </c>
      <c r="H75">
        <v>2843.76</v>
      </c>
      <c r="I75">
        <v>3146.6</v>
      </c>
      <c r="J75" t="s">
        <v>30</v>
      </c>
      <c r="K75">
        <v>0.08</v>
      </c>
      <c r="L75" t="s">
        <v>18</v>
      </c>
      <c r="M75" t="s">
        <v>22</v>
      </c>
      <c r="N75" t="s">
        <v>20</v>
      </c>
    </row>
    <row r="76" spans="1:14" x14ac:dyDescent="0.3">
      <c r="A76">
        <v>1054</v>
      </c>
      <c r="B76" s="1">
        <v>45087</v>
      </c>
      <c r="C76" t="s">
        <v>14</v>
      </c>
      <c r="D76" t="s">
        <v>25</v>
      </c>
      <c r="E76">
        <v>7853.66</v>
      </c>
      <c r="F76">
        <v>21</v>
      </c>
      <c r="G76" t="s">
        <v>16</v>
      </c>
      <c r="H76">
        <v>4668.1400000000003</v>
      </c>
      <c r="I76">
        <v>5040.22</v>
      </c>
      <c r="J76" t="s">
        <v>30</v>
      </c>
      <c r="K76">
        <v>0.05</v>
      </c>
      <c r="L76" t="s">
        <v>27</v>
      </c>
      <c r="M76" t="s">
        <v>19</v>
      </c>
      <c r="N76" t="s">
        <v>32</v>
      </c>
    </row>
    <row r="77" spans="1:14" x14ac:dyDescent="0.3">
      <c r="A77">
        <v>1004</v>
      </c>
      <c r="B77" s="1">
        <v>45104</v>
      </c>
      <c r="C77" t="s">
        <v>42</v>
      </c>
      <c r="D77" t="s">
        <v>21</v>
      </c>
      <c r="E77">
        <v>7825.72</v>
      </c>
      <c r="F77">
        <v>2</v>
      </c>
      <c r="G77" t="s">
        <v>35</v>
      </c>
      <c r="H77">
        <v>2953.23</v>
      </c>
      <c r="I77">
        <v>2977.52</v>
      </c>
      <c r="J77" t="s">
        <v>17</v>
      </c>
      <c r="K77">
        <v>0.11</v>
      </c>
      <c r="L77" t="s">
        <v>31</v>
      </c>
      <c r="M77" t="s">
        <v>22</v>
      </c>
      <c r="N77" t="s">
        <v>51</v>
      </c>
    </row>
    <row r="78" spans="1:14" x14ac:dyDescent="0.3">
      <c r="A78">
        <v>1054</v>
      </c>
      <c r="B78" s="1">
        <v>44936</v>
      </c>
      <c r="C78" t="s">
        <v>38</v>
      </c>
      <c r="D78" t="s">
        <v>25</v>
      </c>
      <c r="E78">
        <v>4634.16</v>
      </c>
      <c r="F78">
        <v>40</v>
      </c>
      <c r="G78" t="s">
        <v>16</v>
      </c>
      <c r="H78">
        <v>2654.11</v>
      </c>
      <c r="I78">
        <v>2929.32</v>
      </c>
      <c r="J78" t="s">
        <v>17</v>
      </c>
      <c r="K78">
        <v>0.08</v>
      </c>
      <c r="L78" t="s">
        <v>18</v>
      </c>
      <c r="M78" t="s">
        <v>19</v>
      </c>
      <c r="N78" t="s">
        <v>39</v>
      </c>
    </row>
    <row r="79" spans="1:14" x14ac:dyDescent="0.3">
      <c r="A79">
        <v>1093</v>
      </c>
      <c r="B79" s="1">
        <v>45187</v>
      </c>
      <c r="C79" t="s">
        <v>24</v>
      </c>
      <c r="D79" t="s">
        <v>21</v>
      </c>
      <c r="E79">
        <v>4040.25</v>
      </c>
      <c r="F79">
        <v>19</v>
      </c>
      <c r="G79" t="s">
        <v>35</v>
      </c>
      <c r="H79">
        <v>3808.59</v>
      </c>
      <c r="I79">
        <v>3844.51</v>
      </c>
      <c r="J79" t="s">
        <v>30</v>
      </c>
      <c r="K79">
        <v>0.21</v>
      </c>
      <c r="L79" t="s">
        <v>31</v>
      </c>
      <c r="M79" t="s">
        <v>19</v>
      </c>
      <c r="N79" t="s">
        <v>47</v>
      </c>
    </row>
    <row r="80" spans="1:14" x14ac:dyDescent="0.3">
      <c r="A80">
        <v>1063</v>
      </c>
      <c r="B80" s="1">
        <v>45064</v>
      </c>
      <c r="C80" t="s">
        <v>14</v>
      </c>
      <c r="D80" t="s">
        <v>21</v>
      </c>
      <c r="E80">
        <v>3098.87</v>
      </c>
      <c r="F80">
        <v>39</v>
      </c>
      <c r="G80" t="s">
        <v>26</v>
      </c>
      <c r="H80">
        <v>3577.69</v>
      </c>
      <c r="I80">
        <v>3931.25</v>
      </c>
      <c r="J80" t="s">
        <v>17</v>
      </c>
      <c r="K80">
        <v>0.21</v>
      </c>
      <c r="L80" t="s">
        <v>18</v>
      </c>
      <c r="M80" t="s">
        <v>22</v>
      </c>
      <c r="N80" t="s">
        <v>23</v>
      </c>
    </row>
    <row r="81" spans="1:14" x14ac:dyDescent="0.3">
      <c r="A81">
        <v>1018</v>
      </c>
      <c r="B81" s="1">
        <v>45098</v>
      </c>
      <c r="C81" t="s">
        <v>38</v>
      </c>
      <c r="D81" t="s">
        <v>15</v>
      </c>
      <c r="E81">
        <v>750.38</v>
      </c>
      <c r="F81">
        <v>28</v>
      </c>
      <c r="G81" t="s">
        <v>29</v>
      </c>
      <c r="H81">
        <v>1006.14</v>
      </c>
      <c r="I81">
        <v>1043.45</v>
      </c>
      <c r="J81" t="s">
        <v>30</v>
      </c>
      <c r="K81">
        <v>0.15</v>
      </c>
      <c r="L81" t="s">
        <v>27</v>
      </c>
      <c r="M81" t="s">
        <v>22</v>
      </c>
      <c r="N81" t="s">
        <v>40</v>
      </c>
    </row>
    <row r="82" spans="1:14" x14ac:dyDescent="0.3">
      <c r="A82">
        <v>1090</v>
      </c>
      <c r="B82" s="1">
        <v>44939</v>
      </c>
      <c r="C82" t="s">
        <v>42</v>
      </c>
      <c r="D82" t="s">
        <v>34</v>
      </c>
      <c r="E82">
        <v>2359.5300000000002</v>
      </c>
      <c r="F82">
        <v>17</v>
      </c>
      <c r="G82" t="s">
        <v>29</v>
      </c>
      <c r="H82">
        <v>2382.98</v>
      </c>
      <c r="I82">
        <v>2839.73</v>
      </c>
      <c r="J82" t="s">
        <v>17</v>
      </c>
      <c r="K82">
        <v>0.23</v>
      </c>
      <c r="L82" t="s">
        <v>27</v>
      </c>
      <c r="M82" t="s">
        <v>22</v>
      </c>
      <c r="N82" t="s">
        <v>52</v>
      </c>
    </row>
    <row r="83" spans="1:14" x14ac:dyDescent="0.3">
      <c r="A83">
        <v>1044</v>
      </c>
      <c r="B83" s="1">
        <v>45094</v>
      </c>
      <c r="C83" t="s">
        <v>33</v>
      </c>
      <c r="D83" t="s">
        <v>15</v>
      </c>
      <c r="E83">
        <v>2541.38</v>
      </c>
      <c r="F83">
        <v>6</v>
      </c>
      <c r="G83" t="s">
        <v>16</v>
      </c>
      <c r="H83">
        <v>2388.9499999999998</v>
      </c>
      <c r="I83">
        <v>2742.97</v>
      </c>
      <c r="J83" t="s">
        <v>17</v>
      </c>
      <c r="K83">
        <v>0.25</v>
      </c>
      <c r="L83" t="s">
        <v>31</v>
      </c>
      <c r="M83" t="s">
        <v>22</v>
      </c>
      <c r="N83" t="s">
        <v>53</v>
      </c>
    </row>
    <row r="84" spans="1:14" x14ac:dyDescent="0.3">
      <c r="A84">
        <v>1034</v>
      </c>
      <c r="B84" s="1">
        <v>45056</v>
      </c>
      <c r="C84" t="s">
        <v>38</v>
      </c>
      <c r="D84" t="s">
        <v>34</v>
      </c>
      <c r="E84">
        <v>4892.3599999999997</v>
      </c>
      <c r="F84">
        <v>19</v>
      </c>
      <c r="G84" t="s">
        <v>29</v>
      </c>
      <c r="H84">
        <v>1922.21</v>
      </c>
      <c r="I84">
        <v>2180.83</v>
      </c>
      <c r="J84" t="s">
        <v>17</v>
      </c>
      <c r="K84">
        <v>0.17</v>
      </c>
      <c r="L84" t="s">
        <v>31</v>
      </c>
      <c r="M84" t="s">
        <v>22</v>
      </c>
      <c r="N84" t="s">
        <v>48</v>
      </c>
    </row>
    <row r="85" spans="1:14" x14ac:dyDescent="0.3">
      <c r="A85">
        <v>1074</v>
      </c>
      <c r="B85" s="1">
        <v>45010</v>
      </c>
      <c r="C85" t="s">
        <v>38</v>
      </c>
      <c r="D85" t="s">
        <v>21</v>
      </c>
      <c r="E85">
        <v>7499.7</v>
      </c>
      <c r="F85">
        <v>38</v>
      </c>
      <c r="G85" t="s">
        <v>26</v>
      </c>
      <c r="H85">
        <v>2610.6</v>
      </c>
      <c r="I85">
        <v>2836.94</v>
      </c>
      <c r="J85" t="s">
        <v>17</v>
      </c>
      <c r="K85">
        <v>0.19</v>
      </c>
      <c r="L85" t="s">
        <v>31</v>
      </c>
      <c r="M85" t="s">
        <v>19</v>
      </c>
      <c r="N85" t="s">
        <v>41</v>
      </c>
    </row>
    <row r="86" spans="1:14" x14ac:dyDescent="0.3">
      <c r="A86">
        <v>1062</v>
      </c>
      <c r="B86" s="1">
        <v>45247</v>
      </c>
      <c r="C86" t="s">
        <v>33</v>
      </c>
      <c r="D86" t="s">
        <v>15</v>
      </c>
      <c r="E86">
        <v>4790.72</v>
      </c>
      <c r="F86">
        <v>28</v>
      </c>
      <c r="G86" t="s">
        <v>29</v>
      </c>
      <c r="H86">
        <v>2094.88</v>
      </c>
      <c r="I86">
        <v>2168.91</v>
      </c>
      <c r="J86" t="s">
        <v>17</v>
      </c>
      <c r="K86">
        <v>0.08</v>
      </c>
      <c r="L86" t="s">
        <v>18</v>
      </c>
      <c r="M86" t="s">
        <v>22</v>
      </c>
      <c r="N86" t="s">
        <v>53</v>
      </c>
    </row>
    <row r="87" spans="1:14" x14ac:dyDescent="0.3">
      <c r="A87">
        <v>1100</v>
      </c>
      <c r="B87" s="1">
        <v>45245</v>
      </c>
      <c r="C87" t="s">
        <v>38</v>
      </c>
      <c r="D87" t="s">
        <v>34</v>
      </c>
      <c r="E87">
        <v>672.66</v>
      </c>
      <c r="F87">
        <v>2</v>
      </c>
      <c r="G87" t="s">
        <v>16</v>
      </c>
      <c r="H87">
        <v>1036.76</v>
      </c>
      <c r="I87">
        <v>1189.3499999999999</v>
      </c>
      <c r="J87" t="s">
        <v>30</v>
      </c>
      <c r="K87">
        <v>0.27</v>
      </c>
      <c r="L87" t="s">
        <v>27</v>
      </c>
      <c r="M87" t="s">
        <v>19</v>
      </c>
      <c r="N87" t="s">
        <v>48</v>
      </c>
    </row>
    <row r="88" spans="1:14" x14ac:dyDescent="0.3">
      <c r="A88">
        <v>1014</v>
      </c>
      <c r="B88" s="1">
        <v>45027</v>
      </c>
      <c r="C88" t="s">
        <v>42</v>
      </c>
      <c r="D88" t="s">
        <v>25</v>
      </c>
      <c r="E88">
        <v>9582.1200000000008</v>
      </c>
      <c r="F88">
        <v>38</v>
      </c>
      <c r="G88" t="s">
        <v>26</v>
      </c>
      <c r="H88">
        <v>2091.21</v>
      </c>
      <c r="I88">
        <v>2527</v>
      </c>
      <c r="J88" t="s">
        <v>17</v>
      </c>
      <c r="K88">
        <v>0.01</v>
      </c>
      <c r="L88" t="s">
        <v>31</v>
      </c>
      <c r="M88" t="s">
        <v>19</v>
      </c>
      <c r="N88" t="s">
        <v>43</v>
      </c>
    </row>
    <row r="89" spans="1:14" x14ac:dyDescent="0.3">
      <c r="A89">
        <v>1095</v>
      </c>
      <c r="B89" s="1">
        <v>45255</v>
      </c>
      <c r="C89" t="s">
        <v>42</v>
      </c>
      <c r="D89" t="s">
        <v>34</v>
      </c>
      <c r="E89">
        <v>9432.9699999999993</v>
      </c>
      <c r="F89">
        <v>37</v>
      </c>
      <c r="G89" t="s">
        <v>35</v>
      </c>
      <c r="H89">
        <v>407.77</v>
      </c>
      <c r="I89">
        <v>860.95</v>
      </c>
      <c r="J89" t="s">
        <v>30</v>
      </c>
      <c r="K89">
        <v>0.1</v>
      </c>
      <c r="L89" t="s">
        <v>31</v>
      </c>
      <c r="M89" t="s">
        <v>22</v>
      </c>
      <c r="N89" t="s">
        <v>52</v>
      </c>
    </row>
    <row r="90" spans="1:14" x14ac:dyDescent="0.3">
      <c r="A90">
        <v>1048</v>
      </c>
      <c r="B90" s="1">
        <v>45199</v>
      </c>
      <c r="C90" t="s">
        <v>33</v>
      </c>
      <c r="D90" t="s">
        <v>15</v>
      </c>
      <c r="E90">
        <v>7873.38</v>
      </c>
      <c r="F90">
        <v>4</v>
      </c>
      <c r="G90" t="s">
        <v>16</v>
      </c>
      <c r="H90">
        <v>2900.14</v>
      </c>
      <c r="I90">
        <v>2910.51</v>
      </c>
      <c r="J90" t="s">
        <v>30</v>
      </c>
      <c r="K90">
        <v>0.22</v>
      </c>
      <c r="L90" t="s">
        <v>31</v>
      </c>
      <c r="M90" t="s">
        <v>22</v>
      </c>
      <c r="N90" t="s">
        <v>53</v>
      </c>
    </row>
    <row r="91" spans="1:14" x14ac:dyDescent="0.3">
      <c r="A91">
        <v>1015</v>
      </c>
      <c r="B91" s="1">
        <v>45191</v>
      </c>
      <c r="C91" t="s">
        <v>24</v>
      </c>
      <c r="D91" t="s">
        <v>25</v>
      </c>
      <c r="E91">
        <v>9914.15</v>
      </c>
      <c r="F91">
        <v>22</v>
      </c>
      <c r="G91" t="s">
        <v>35</v>
      </c>
      <c r="H91">
        <v>4275.59</v>
      </c>
      <c r="I91">
        <v>4576.72</v>
      </c>
      <c r="J91" t="s">
        <v>17</v>
      </c>
      <c r="K91">
        <v>0.02</v>
      </c>
      <c r="L91" t="s">
        <v>18</v>
      </c>
      <c r="M91" t="s">
        <v>22</v>
      </c>
      <c r="N91" t="s">
        <v>28</v>
      </c>
    </row>
    <row r="92" spans="1:14" x14ac:dyDescent="0.3">
      <c r="A92">
        <v>1072</v>
      </c>
      <c r="B92" s="1">
        <v>44964</v>
      </c>
      <c r="C92" t="s">
        <v>14</v>
      </c>
      <c r="D92" t="s">
        <v>34</v>
      </c>
      <c r="E92">
        <v>5490.38</v>
      </c>
      <c r="F92">
        <v>26</v>
      </c>
      <c r="G92" t="s">
        <v>26</v>
      </c>
      <c r="H92">
        <v>3640.17</v>
      </c>
      <c r="I92">
        <v>4002.63</v>
      </c>
      <c r="J92" t="s">
        <v>30</v>
      </c>
      <c r="K92">
        <v>0.05</v>
      </c>
      <c r="L92" t="s">
        <v>31</v>
      </c>
      <c r="M92" t="s">
        <v>22</v>
      </c>
      <c r="N92" t="s">
        <v>46</v>
      </c>
    </row>
    <row r="93" spans="1:14" x14ac:dyDescent="0.3">
      <c r="A93">
        <v>1078</v>
      </c>
      <c r="B93" s="1">
        <v>45020</v>
      </c>
      <c r="C93" t="s">
        <v>24</v>
      </c>
      <c r="D93" t="s">
        <v>34</v>
      </c>
      <c r="E93">
        <v>9631.41</v>
      </c>
      <c r="F93">
        <v>49</v>
      </c>
      <c r="G93" t="s">
        <v>16</v>
      </c>
      <c r="H93">
        <v>1833.95</v>
      </c>
      <c r="I93">
        <v>2147.14</v>
      </c>
      <c r="J93" t="s">
        <v>17</v>
      </c>
      <c r="K93">
        <v>0.18</v>
      </c>
      <c r="L93" t="s">
        <v>31</v>
      </c>
      <c r="M93" t="s">
        <v>22</v>
      </c>
      <c r="N93" t="s">
        <v>50</v>
      </c>
    </row>
    <row r="94" spans="1:14" x14ac:dyDescent="0.3">
      <c r="A94">
        <v>1087</v>
      </c>
      <c r="B94" s="1">
        <v>45021</v>
      </c>
      <c r="C94" t="s">
        <v>38</v>
      </c>
      <c r="D94" t="s">
        <v>34</v>
      </c>
      <c r="E94">
        <v>848.49</v>
      </c>
      <c r="F94">
        <v>43</v>
      </c>
      <c r="G94" t="s">
        <v>16</v>
      </c>
      <c r="H94">
        <v>481</v>
      </c>
      <c r="I94">
        <v>531.02</v>
      </c>
      <c r="J94" t="s">
        <v>30</v>
      </c>
      <c r="K94">
        <v>0.17</v>
      </c>
      <c r="L94" t="s">
        <v>18</v>
      </c>
      <c r="M94" t="s">
        <v>19</v>
      </c>
      <c r="N94" t="s">
        <v>48</v>
      </c>
    </row>
    <row r="95" spans="1:14" x14ac:dyDescent="0.3">
      <c r="A95">
        <v>1062</v>
      </c>
      <c r="B95" s="1">
        <v>45231</v>
      </c>
      <c r="C95" t="s">
        <v>14</v>
      </c>
      <c r="D95" t="s">
        <v>34</v>
      </c>
      <c r="E95">
        <v>3720.24</v>
      </c>
      <c r="F95">
        <v>36</v>
      </c>
      <c r="G95" t="s">
        <v>26</v>
      </c>
      <c r="H95">
        <v>1050.6400000000001</v>
      </c>
      <c r="I95">
        <v>1167.33</v>
      </c>
      <c r="J95" t="s">
        <v>30</v>
      </c>
      <c r="K95">
        <v>0.22</v>
      </c>
      <c r="L95" t="s">
        <v>18</v>
      </c>
      <c r="M95" t="s">
        <v>19</v>
      </c>
      <c r="N95" t="s">
        <v>46</v>
      </c>
    </row>
    <row r="96" spans="1:14" x14ac:dyDescent="0.3">
      <c r="A96">
        <v>1040</v>
      </c>
      <c r="B96" s="1">
        <v>44995</v>
      </c>
      <c r="C96" t="s">
        <v>33</v>
      </c>
      <c r="D96" t="s">
        <v>34</v>
      </c>
      <c r="E96">
        <v>2331.27</v>
      </c>
      <c r="F96">
        <v>13</v>
      </c>
      <c r="G96" t="s">
        <v>29</v>
      </c>
      <c r="H96">
        <v>2750.18</v>
      </c>
      <c r="I96">
        <v>2882.85</v>
      </c>
      <c r="J96" t="s">
        <v>17</v>
      </c>
      <c r="K96">
        <v>0.24</v>
      </c>
      <c r="L96" t="s">
        <v>31</v>
      </c>
      <c r="M96" t="s">
        <v>19</v>
      </c>
      <c r="N96" t="s">
        <v>36</v>
      </c>
    </row>
    <row r="97" spans="1:14" x14ac:dyDescent="0.3">
      <c r="A97">
        <v>1085</v>
      </c>
      <c r="B97" s="1">
        <v>45244</v>
      </c>
      <c r="C97" t="s">
        <v>33</v>
      </c>
      <c r="D97" t="s">
        <v>25</v>
      </c>
      <c r="E97">
        <v>2038.75</v>
      </c>
      <c r="F97">
        <v>32</v>
      </c>
      <c r="G97" t="s">
        <v>16</v>
      </c>
      <c r="H97">
        <v>1074.93</v>
      </c>
      <c r="I97">
        <v>1492.48</v>
      </c>
      <c r="J97" t="s">
        <v>17</v>
      </c>
      <c r="K97">
        <v>0.04</v>
      </c>
      <c r="L97" t="s">
        <v>31</v>
      </c>
      <c r="M97" t="s">
        <v>22</v>
      </c>
      <c r="N97" t="s">
        <v>44</v>
      </c>
    </row>
    <row r="98" spans="1:14" x14ac:dyDescent="0.3">
      <c r="A98">
        <v>1080</v>
      </c>
      <c r="B98" s="1">
        <v>45162</v>
      </c>
      <c r="C98" t="s">
        <v>14</v>
      </c>
      <c r="D98" t="s">
        <v>21</v>
      </c>
      <c r="E98">
        <v>1493.95</v>
      </c>
      <c r="F98">
        <v>17</v>
      </c>
      <c r="G98" t="s">
        <v>16</v>
      </c>
      <c r="H98">
        <v>2742.67</v>
      </c>
      <c r="I98">
        <v>2979.64</v>
      </c>
      <c r="J98" t="s">
        <v>17</v>
      </c>
      <c r="K98">
        <v>0.01</v>
      </c>
      <c r="L98" t="s">
        <v>18</v>
      </c>
      <c r="M98" t="s">
        <v>22</v>
      </c>
      <c r="N98" t="s">
        <v>23</v>
      </c>
    </row>
    <row r="99" spans="1:14" x14ac:dyDescent="0.3">
      <c r="A99">
        <v>1082</v>
      </c>
      <c r="B99" s="1">
        <v>45260</v>
      </c>
      <c r="C99" t="s">
        <v>42</v>
      </c>
      <c r="D99" t="s">
        <v>25</v>
      </c>
      <c r="E99">
        <v>6261.9</v>
      </c>
      <c r="F99">
        <v>41</v>
      </c>
      <c r="G99" t="s">
        <v>35</v>
      </c>
      <c r="H99">
        <v>1196.42</v>
      </c>
      <c r="I99">
        <v>1444.97</v>
      </c>
      <c r="J99" t="s">
        <v>17</v>
      </c>
      <c r="K99">
        <v>0.21</v>
      </c>
      <c r="L99" t="s">
        <v>27</v>
      </c>
      <c r="M99" t="s">
        <v>19</v>
      </c>
      <c r="N99" t="s">
        <v>43</v>
      </c>
    </row>
    <row r="100" spans="1:14" x14ac:dyDescent="0.3">
      <c r="A100">
        <v>1053</v>
      </c>
      <c r="B100" s="1">
        <v>45063</v>
      </c>
      <c r="C100" t="s">
        <v>14</v>
      </c>
      <c r="D100" t="s">
        <v>25</v>
      </c>
      <c r="E100">
        <v>7835.09</v>
      </c>
      <c r="F100">
        <v>36</v>
      </c>
      <c r="G100" t="s">
        <v>29</v>
      </c>
      <c r="H100">
        <v>4252.17</v>
      </c>
      <c r="I100">
        <v>4720.2700000000004</v>
      </c>
      <c r="J100" t="s">
        <v>30</v>
      </c>
      <c r="K100">
        <v>0.09</v>
      </c>
      <c r="L100" t="s">
        <v>18</v>
      </c>
      <c r="M100" t="s">
        <v>22</v>
      </c>
      <c r="N100" t="s">
        <v>32</v>
      </c>
    </row>
    <row r="101" spans="1:14" x14ac:dyDescent="0.3">
      <c r="A101">
        <v>1024</v>
      </c>
      <c r="B101" s="1">
        <v>45002</v>
      </c>
      <c r="C101" t="s">
        <v>38</v>
      </c>
      <c r="D101" t="s">
        <v>25</v>
      </c>
      <c r="E101">
        <v>5825.15</v>
      </c>
      <c r="F101">
        <v>46</v>
      </c>
      <c r="G101" t="s">
        <v>35</v>
      </c>
      <c r="H101">
        <v>2016.49</v>
      </c>
      <c r="I101">
        <v>2338.66</v>
      </c>
      <c r="J101" t="s">
        <v>17</v>
      </c>
      <c r="K101">
        <v>0.19</v>
      </c>
      <c r="L101" t="s">
        <v>27</v>
      </c>
      <c r="M101" t="s">
        <v>22</v>
      </c>
      <c r="N101" t="s">
        <v>39</v>
      </c>
    </row>
    <row r="102" spans="1:14" x14ac:dyDescent="0.3">
      <c r="A102">
        <v>1026</v>
      </c>
      <c r="B102" s="1">
        <v>44961</v>
      </c>
      <c r="C102" t="s">
        <v>42</v>
      </c>
      <c r="D102" t="s">
        <v>21</v>
      </c>
      <c r="E102">
        <v>1554.93</v>
      </c>
      <c r="F102">
        <v>19</v>
      </c>
      <c r="G102" t="s">
        <v>35</v>
      </c>
      <c r="H102">
        <v>1265.48</v>
      </c>
      <c r="I102">
        <v>1715.83</v>
      </c>
      <c r="J102" t="s">
        <v>30</v>
      </c>
      <c r="K102">
        <v>0.05</v>
      </c>
      <c r="L102" t="s">
        <v>31</v>
      </c>
      <c r="M102" t="s">
        <v>22</v>
      </c>
      <c r="N102" t="s">
        <v>51</v>
      </c>
    </row>
    <row r="103" spans="1:14" x14ac:dyDescent="0.3">
      <c r="A103">
        <v>1089</v>
      </c>
      <c r="B103" s="1">
        <v>44927</v>
      </c>
      <c r="C103" t="s">
        <v>33</v>
      </c>
      <c r="D103" t="s">
        <v>15</v>
      </c>
      <c r="E103">
        <v>8130.13</v>
      </c>
      <c r="F103">
        <v>35</v>
      </c>
      <c r="G103" t="s">
        <v>29</v>
      </c>
      <c r="H103">
        <v>4071.01</v>
      </c>
      <c r="I103">
        <v>4304.7</v>
      </c>
      <c r="J103" t="s">
        <v>30</v>
      </c>
      <c r="K103">
        <v>0.14000000000000001</v>
      </c>
      <c r="L103" t="s">
        <v>31</v>
      </c>
      <c r="M103" t="s">
        <v>19</v>
      </c>
      <c r="N103" t="s">
        <v>53</v>
      </c>
    </row>
    <row r="104" spans="1:14" x14ac:dyDescent="0.3">
      <c r="A104">
        <v>1060</v>
      </c>
      <c r="B104" s="1">
        <v>45222</v>
      </c>
      <c r="C104" t="s">
        <v>14</v>
      </c>
      <c r="D104" t="s">
        <v>21</v>
      </c>
      <c r="E104">
        <v>6395.95</v>
      </c>
      <c r="F104">
        <v>46</v>
      </c>
      <c r="G104" t="s">
        <v>29</v>
      </c>
      <c r="H104">
        <v>1747.05</v>
      </c>
      <c r="I104">
        <v>1830.27</v>
      </c>
      <c r="J104" t="s">
        <v>30</v>
      </c>
      <c r="K104">
        <v>0.15</v>
      </c>
      <c r="L104" t="s">
        <v>27</v>
      </c>
      <c r="M104" t="s">
        <v>22</v>
      </c>
      <c r="N104" t="s">
        <v>23</v>
      </c>
    </row>
    <row r="105" spans="1:14" x14ac:dyDescent="0.3">
      <c r="A105">
        <v>1041</v>
      </c>
      <c r="B105" s="1">
        <v>45246</v>
      </c>
      <c r="C105" t="s">
        <v>24</v>
      </c>
      <c r="D105" t="s">
        <v>25</v>
      </c>
      <c r="E105">
        <v>3942.84</v>
      </c>
      <c r="F105">
        <v>40</v>
      </c>
      <c r="G105" t="s">
        <v>26</v>
      </c>
      <c r="H105">
        <v>601.86</v>
      </c>
      <c r="I105">
        <v>1067.53</v>
      </c>
      <c r="J105" t="s">
        <v>30</v>
      </c>
      <c r="K105">
        <v>0.18</v>
      </c>
      <c r="L105" t="s">
        <v>18</v>
      </c>
      <c r="M105" t="s">
        <v>19</v>
      </c>
      <c r="N105" t="s">
        <v>28</v>
      </c>
    </row>
    <row r="106" spans="1:14" x14ac:dyDescent="0.3">
      <c r="A106">
        <v>1029</v>
      </c>
      <c r="B106" s="1">
        <v>44986</v>
      </c>
      <c r="C106" t="s">
        <v>24</v>
      </c>
      <c r="D106" t="s">
        <v>34</v>
      </c>
      <c r="E106">
        <v>6773.89</v>
      </c>
      <c r="F106">
        <v>28</v>
      </c>
      <c r="G106" t="s">
        <v>29</v>
      </c>
      <c r="H106">
        <v>2873.53</v>
      </c>
      <c r="I106">
        <v>3108.3</v>
      </c>
      <c r="J106" t="s">
        <v>30</v>
      </c>
      <c r="K106">
        <v>0.15</v>
      </c>
      <c r="L106" t="s">
        <v>31</v>
      </c>
      <c r="M106" t="s">
        <v>22</v>
      </c>
      <c r="N106" t="s">
        <v>50</v>
      </c>
    </row>
    <row r="107" spans="1:14" x14ac:dyDescent="0.3">
      <c r="A107">
        <v>1015</v>
      </c>
      <c r="B107" s="1">
        <v>45246</v>
      </c>
      <c r="C107" t="s">
        <v>38</v>
      </c>
      <c r="D107" t="s">
        <v>34</v>
      </c>
      <c r="E107">
        <v>2673.06</v>
      </c>
      <c r="F107">
        <v>1</v>
      </c>
      <c r="G107" t="s">
        <v>16</v>
      </c>
      <c r="H107">
        <v>2928.74</v>
      </c>
      <c r="I107">
        <v>3027.74</v>
      </c>
      <c r="J107" t="s">
        <v>30</v>
      </c>
      <c r="K107">
        <v>0.15</v>
      </c>
      <c r="L107" t="s">
        <v>27</v>
      </c>
      <c r="M107" t="s">
        <v>22</v>
      </c>
      <c r="N107" t="s">
        <v>48</v>
      </c>
    </row>
    <row r="108" spans="1:14" x14ac:dyDescent="0.3">
      <c r="A108">
        <v>1045</v>
      </c>
      <c r="B108" s="1">
        <v>45275</v>
      </c>
      <c r="C108" t="s">
        <v>24</v>
      </c>
      <c r="D108" t="s">
        <v>25</v>
      </c>
      <c r="E108">
        <v>3517.4</v>
      </c>
      <c r="F108">
        <v>42</v>
      </c>
      <c r="G108" t="s">
        <v>29</v>
      </c>
      <c r="H108">
        <v>3587.74</v>
      </c>
      <c r="I108">
        <v>3745.91</v>
      </c>
      <c r="J108" t="s">
        <v>17</v>
      </c>
      <c r="K108">
        <v>0.1</v>
      </c>
      <c r="L108" t="s">
        <v>18</v>
      </c>
      <c r="M108" t="s">
        <v>19</v>
      </c>
      <c r="N108" t="s">
        <v>28</v>
      </c>
    </row>
    <row r="109" spans="1:14" x14ac:dyDescent="0.3">
      <c r="A109">
        <v>1065</v>
      </c>
      <c r="B109" s="1">
        <v>45254</v>
      </c>
      <c r="C109" t="s">
        <v>14</v>
      </c>
      <c r="D109" t="s">
        <v>34</v>
      </c>
      <c r="E109">
        <v>9183.11</v>
      </c>
      <c r="F109">
        <v>18</v>
      </c>
      <c r="G109" t="s">
        <v>26</v>
      </c>
      <c r="H109">
        <v>1239.0899999999999</v>
      </c>
      <c r="I109">
        <v>1273.98</v>
      </c>
      <c r="J109" t="s">
        <v>30</v>
      </c>
      <c r="K109">
        <v>0.02</v>
      </c>
      <c r="L109" t="s">
        <v>27</v>
      </c>
      <c r="M109" t="s">
        <v>22</v>
      </c>
      <c r="N109" t="s">
        <v>46</v>
      </c>
    </row>
    <row r="110" spans="1:14" x14ac:dyDescent="0.3">
      <c r="A110">
        <v>1089</v>
      </c>
      <c r="B110" s="1">
        <v>45193</v>
      </c>
      <c r="C110" t="s">
        <v>14</v>
      </c>
      <c r="D110" t="s">
        <v>25</v>
      </c>
      <c r="E110">
        <v>2975.99</v>
      </c>
      <c r="F110">
        <v>48</v>
      </c>
      <c r="G110" t="s">
        <v>26</v>
      </c>
      <c r="H110">
        <v>2246.67</v>
      </c>
      <c r="I110">
        <v>2486.14</v>
      </c>
      <c r="J110" t="s">
        <v>30</v>
      </c>
      <c r="K110">
        <v>0.03</v>
      </c>
      <c r="L110" t="s">
        <v>18</v>
      </c>
      <c r="M110" t="s">
        <v>22</v>
      </c>
      <c r="N110" t="s">
        <v>32</v>
      </c>
    </row>
    <row r="111" spans="1:14" x14ac:dyDescent="0.3">
      <c r="A111">
        <v>1071</v>
      </c>
      <c r="B111" s="1">
        <v>45287</v>
      </c>
      <c r="C111" t="s">
        <v>24</v>
      </c>
      <c r="D111" t="s">
        <v>34</v>
      </c>
      <c r="E111">
        <v>4752.88</v>
      </c>
      <c r="F111">
        <v>40</v>
      </c>
      <c r="G111" t="s">
        <v>26</v>
      </c>
      <c r="H111">
        <v>1447.72</v>
      </c>
      <c r="I111">
        <v>1875.75</v>
      </c>
      <c r="J111" t="s">
        <v>30</v>
      </c>
      <c r="K111">
        <v>0.13</v>
      </c>
      <c r="L111" t="s">
        <v>18</v>
      </c>
      <c r="M111" t="s">
        <v>22</v>
      </c>
      <c r="N111" t="s">
        <v>50</v>
      </c>
    </row>
    <row r="112" spans="1:14" x14ac:dyDescent="0.3">
      <c r="A112">
        <v>1009</v>
      </c>
      <c r="B112" s="1">
        <v>45155</v>
      </c>
      <c r="C112" t="s">
        <v>14</v>
      </c>
      <c r="D112" t="s">
        <v>21</v>
      </c>
      <c r="E112">
        <v>8912.4</v>
      </c>
      <c r="F112">
        <v>33</v>
      </c>
      <c r="G112" t="s">
        <v>29</v>
      </c>
      <c r="H112">
        <v>450.72</v>
      </c>
      <c r="I112">
        <v>918.17</v>
      </c>
      <c r="J112" t="s">
        <v>17</v>
      </c>
      <c r="K112">
        <v>0.11</v>
      </c>
      <c r="L112" t="s">
        <v>18</v>
      </c>
      <c r="M112" t="s">
        <v>19</v>
      </c>
      <c r="N112" t="s">
        <v>23</v>
      </c>
    </row>
    <row r="113" spans="1:14" x14ac:dyDescent="0.3">
      <c r="A113">
        <v>1088</v>
      </c>
      <c r="B113" s="1">
        <v>45196</v>
      </c>
      <c r="C113" t="s">
        <v>38</v>
      </c>
      <c r="D113" t="s">
        <v>15</v>
      </c>
      <c r="E113">
        <v>7106.44</v>
      </c>
      <c r="F113">
        <v>12</v>
      </c>
      <c r="G113" t="s">
        <v>29</v>
      </c>
      <c r="H113">
        <v>4389.24</v>
      </c>
      <c r="I113">
        <v>4856.22</v>
      </c>
      <c r="J113" t="s">
        <v>17</v>
      </c>
      <c r="K113">
        <v>0.15</v>
      </c>
      <c r="L113" t="s">
        <v>18</v>
      </c>
      <c r="M113" t="s">
        <v>22</v>
      </c>
      <c r="N113" t="s">
        <v>40</v>
      </c>
    </row>
    <row r="114" spans="1:14" x14ac:dyDescent="0.3">
      <c r="A114">
        <v>1001</v>
      </c>
      <c r="B114" s="1">
        <v>45242</v>
      </c>
      <c r="C114" t="s">
        <v>42</v>
      </c>
      <c r="D114" t="s">
        <v>15</v>
      </c>
      <c r="E114">
        <v>715.81</v>
      </c>
      <c r="F114">
        <v>8</v>
      </c>
      <c r="G114" t="s">
        <v>35</v>
      </c>
      <c r="H114">
        <v>3657.91</v>
      </c>
      <c r="I114">
        <v>3729.27</v>
      </c>
      <c r="J114" t="s">
        <v>30</v>
      </c>
      <c r="K114">
        <v>0.09</v>
      </c>
      <c r="L114" t="s">
        <v>27</v>
      </c>
      <c r="M114" t="s">
        <v>22</v>
      </c>
      <c r="N114" t="s">
        <v>49</v>
      </c>
    </row>
    <row r="115" spans="1:14" x14ac:dyDescent="0.3">
      <c r="A115">
        <v>1008</v>
      </c>
      <c r="B115" s="1">
        <v>45212</v>
      </c>
      <c r="C115" t="s">
        <v>38</v>
      </c>
      <c r="D115" t="s">
        <v>21</v>
      </c>
      <c r="E115">
        <v>1558.3</v>
      </c>
      <c r="F115">
        <v>24</v>
      </c>
      <c r="G115" t="s">
        <v>35</v>
      </c>
      <c r="H115">
        <v>1542.24</v>
      </c>
      <c r="I115">
        <v>1739.45</v>
      </c>
      <c r="J115" t="s">
        <v>17</v>
      </c>
      <c r="K115">
        <v>0.21</v>
      </c>
      <c r="L115" t="s">
        <v>27</v>
      </c>
      <c r="M115" t="s">
        <v>22</v>
      </c>
      <c r="N115" t="s">
        <v>41</v>
      </c>
    </row>
    <row r="116" spans="1:14" x14ac:dyDescent="0.3">
      <c r="A116">
        <v>1088</v>
      </c>
      <c r="B116" s="1">
        <v>45217</v>
      </c>
      <c r="C116" t="s">
        <v>38</v>
      </c>
      <c r="D116" t="s">
        <v>21</v>
      </c>
      <c r="E116">
        <v>177.63</v>
      </c>
      <c r="F116">
        <v>16</v>
      </c>
      <c r="G116" t="s">
        <v>16</v>
      </c>
      <c r="H116">
        <v>3016.9</v>
      </c>
      <c r="I116">
        <v>3040.73</v>
      </c>
      <c r="J116" t="s">
        <v>30</v>
      </c>
      <c r="K116">
        <v>0.26</v>
      </c>
      <c r="L116" t="s">
        <v>27</v>
      </c>
      <c r="M116" t="s">
        <v>22</v>
      </c>
      <c r="N116" t="s">
        <v>41</v>
      </c>
    </row>
    <row r="117" spans="1:14" x14ac:dyDescent="0.3">
      <c r="A117">
        <v>1063</v>
      </c>
      <c r="B117" s="1">
        <v>45139</v>
      </c>
      <c r="C117" t="s">
        <v>14</v>
      </c>
      <c r="D117" t="s">
        <v>25</v>
      </c>
      <c r="E117">
        <v>6346.13</v>
      </c>
      <c r="F117">
        <v>4</v>
      </c>
      <c r="G117" t="s">
        <v>35</v>
      </c>
      <c r="H117">
        <v>1046.26</v>
      </c>
      <c r="I117">
        <v>1475.29</v>
      </c>
      <c r="J117" t="s">
        <v>17</v>
      </c>
      <c r="K117">
        <v>0.09</v>
      </c>
      <c r="L117" t="s">
        <v>27</v>
      </c>
      <c r="M117" t="s">
        <v>22</v>
      </c>
      <c r="N117" t="s">
        <v>32</v>
      </c>
    </row>
    <row r="118" spans="1:14" x14ac:dyDescent="0.3">
      <c r="A118">
        <v>1011</v>
      </c>
      <c r="B118" s="1">
        <v>45091</v>
      </c>
      <c r="C118" t="s">
        <v>42</v>
      </c>
      <c r="D118" t="s">
        <v>25</v>
      </c>
      <c r="E118">
        <v>4531.97</v>
      </c>
      <c r="F118">
        <v>38</v>
      </c>
      <c r="G118" t="s">
        <v>16</v>
      </c>
      <c r="H118">
        <v>4456.67</v>
      </c>
      <c r="I118">
        <v>4642.46</v>
      </c>
      <c r="J118" t="s">
        <v>30</v>
      </c>
      <c r="K118">
        <v>0.06</v>
      </c>
      <c r="L118" t="s">
        <v>27</v>
      </c>
      <c r="M118" t="s">
        <v>19</v>
      </c>
      <c r="N118" t="s">
        <v>43</v>
      </c>
    </row>
    <row r="119" spans="1:14" x14ac:dyDescent="0.3">
      <c r="A119">
        <v>1081</v>
      </c>
      <c r="B119" s="1">
        <v>44931</v>
      </c>
      <c r="C119" t="s">
        <v>14</v>
      </c>
      <c r="D119" t="s">
        <v>25</v>
      </c>
      <c r="E119">
        <v>1429.32</v>
      </c>
      <c r="F119">
        <v>44</v>
      </c>
      <c r="G119" t="s">
        <v>26</v>
      </c>
      <c r="H119">
        <v>618.79</v>
      </c>
      <c r="I119">
        <v>938.04</v>
      </c>
      <c r="J119" t="s">
        <v>17</v>
      </c>
      <c r="K119">
        <v>0.03</v>
      </c>
      <c r="L119" t="s">
        <v>18</v>
      </c>
      <c r="M119" t="s">
        <v>19</v>
      </c>
      <c r="N119" t="s">
        <v>32</v>
      </c>
    </row>
    <row r="120" spans="1:14" x14ac:dyDescent="0.3">
      <c r="A120">
        <v>1008</v>
      </c>
      <c r="B120" s="1">
        <v>45265</v>
      </c>
      <c r="C120" t="s">
        <v>33</v>
      </c>
      <c r="D120" t="s">
        <v>34</v>
      </c>
      <c r="E120">
        <v>9583.5499999999993</v>
      </c>
      <c r="F120">
        <v>27</v>
      </c>
      <c r="G120" t="s">
        <v>35</v>
      </c>
      <c r="H120">
        <v>68.989999999999995</v>
      </c>
      <c r="I120">
        <v>429.29</v>
      </c>
      <c r="J120" t="s">
        <v>17</v>
      </c>
      <c r="K120">
        <v>0.18</v>
      </c>
      <c r="L120" t="s">
        <v>31</v>
      </c>
      <c r="M120" t="s">
        <v>22</v>
      </c>
      <c r="N120" t="s">
        <v>36</v>
      </c>
    </row>
    <row r="121" spans="1:14" x14ac:dyDescent="0.3">
      <c r="A121">
        <v>1035</v>
      </c>
      <c r="B121" s="1">
        <v>45004</v>
      </c>
      <c r="C121" t="s">
        <v>14</v>
      </c>
      <c r="D121" t="s">
        <v>25</v>
      </c>
      <c r="E121">
        <v>5343.63</v>
      </c>
      <c r="F121">
        <v>9</v>
      </c>
      <c r="G121" t="s">
        <v>29</v>
      </c>
      <c r="H121">
        <v>2534.94</v>
      </c>
      <c r="I121">
        <v>2755.56</v>
      </c>
      <c r="J121" t="s">
        <v>17</v>
      </c>
      <c r="K121">
        <v>0.13</v>
      </c>
      <c r="L121" t="s">
        <v>31</v>
      </c>
      <c r="M121" t="s">
        <v>22</v>
      </c>
      <c r="N121" t="s">
        <v>32</v>
      </c>
    </row>
    <row r="122" spans="1:14" x14ac:dyDescent="0.3">
      <c r="A122">
        <v>1035</v>
      </c>
      <c r="B122" s="1">
        <v>44988</v>
      </c>
      <c r="C122" t="s">
        <v>14</v>
      </c>
      <c r="D122" t="s">
        <v>21</v>
      </c>
      <c r="E122">
        <v>2494.7399999999998</v>
      </c>
      <c r="F122">
        <v>47</v>
      </c>
      <c r="G122" t="s">
        <v>35</v>
      </c>
      <c r="H122">
        <v>2936.48</v>
      </c>
      <c r="I122">
        <v>3096.64</v>
      </c>
      <c r="J122" t="s">
        <v>30</v>
      </c>
      <c r="K122">
        <v>0.06</v>
      </c>
      <c r="L122" t="s">
        <v>27</v>
      </c>
      <c r="M122" t="s">
        <v>19</v>
      </c>
      <c r="N122" t="s">
        <v>23</v>
      </c>
    </row>
    <row r="123" spans="1:14" x14ac:dyDescent="0.3">
      <c r="A123">
        <v>1033</v>
      </c>
      <c r="B123" s="1">
        <v>45058</v>
      </c>
      <c r="C123" t="s">
        <v>14</v>
      </c>
      <c r="D123" t="s">
        <v>15</v>
      </c>
      <c r="E123">
        <v>5055.9799999999996</v>
      </c>
      <c r="F123">
        <v>16</v>
      </c>
      <c r="G123" t="s">
        <v>16</v>
      </c>
      <c r="H123">
        <v>2915.88</v>
      </c>
      <c r="I123">
        <v>3397.36</v>
      </c>
      <c r="J123" t="s">
        <v>30</v>
      </c>
      <c r="K123">
        <v>0.2</v>
      </c>
      <c r="L123" t="s">
        <v>27</v>
      </c>
      <c r="M123" t="s">
        <v>22</v>
      </c>
      <c r="N123" t="s">
        <v>20</v>
      </c>
    </row>
    <row r="124" spans="1:14" x14ac:dyDescent="0.3">
      <c r="A124">
        <v>1005</v>
      </c>
      <c r="B124" s="1">
        <v>45015</v>
      </c>
      <c r="C124" t="s">
        <v>42</v>
      </c>
      <c r="D124" t="s">
        <v>34</v>
      </c>
      <c r="E124">
        <v>6828.24</v>
      </c>
      <c r="F124">
        <v>12</v>
      </c>
      <c r="G124" t="s">
        <v>35</v>
      </c>
      <c r="H124">
        <v>319.83</v>
      </c>
      <c r="I124">
        <v>802.43</v>
      </c>
      <c r="J124" t="s">
        <v>30</v>
      </c>
      <c r="K124">
        <v>0.04</v>
      </c>
      <c r="L124" t="s">
        <v>31</v>
      </c>
      <c r="M124" t="s">
        <v>22</v>
      </c>
      <c r="N124" t="s">
        <v>52</v>
      </c>
    </row>
    <row r="125" spans="1:14" x14ac:dyDescent="0.3">
      <c r="A125">
        <v>1041</v>
      </c>
      <c r="B125" s="1">
        <v>45163</v>
      </c>
      <c r="C125" t="s">
        <v>14</v>
      </c>
      <c r="D125" t="s">
        <v>25</v>
      </c>
      <c r="E125">
        <v>854.77</v>
      </c>
      <c r="F125">
        <v>31</v>
      </c>
      <c r="G125" t="s">
        <v>26</v>
      </c>
      <c r="H125">
        <v>1604.52</v>
      </c>
      <c r="I125">
        <v>1756.34</v>
      </c>
      <c r="J125" t="s">
        <v>17</v>
      </c>
      <c r="K125">
        <v>0.17</v>
      </c>
      <c r="L125" t="s">
        <v>18</v>
      </c>
      <c r="M125" t="s">
        <v>22</v>
      </c>
      <c r="N125" t="s">
        <v>32</v>
      </c>
    </row>
    <row r="126" spans="1:14" x14ac:dyDescent="0.3">
      <c r="A126">
        <v>1028</v>
      </c>
      <c r="B126" s="1">
        <v>44968</v>
      </c>
      <c r="C126" t="s">
        <v>42</v>
      </c>
      <c r="D126" t="s">
        <v>34</v>
      </c>
      <c r="E126">
        <v>2819.57</v>
      </c>
      <c r="F126">
        <v>24</v>
      </c>
      <c r="G126" t="s">
        <v>29</v>
      </c>
      <c r="H126">
        <v>2521.0300000000002</v>
      </c>
      <c r="I126">
        <v>2766.05</v>
      </c>
      <c r="J126" t="s">
        <v>17</v>
      </c>
      <c r="K126">
        <v>0.16</v>
      </c>
      <c r="L126" t="s">
        <v>27</v>
      </c>
      <c r="M126" t="s">
        <v>22</v>
      </c>
      <c r="N126" t="s">
        <v>52</v>
      </c>
    </row>
    <row r="127" spans="1:14" x14ac:dyDescent="0.3">
      <c r="A127">
        <v>1007</v>
      </c>
      <c r="B127" s="1">
        <v>45015</v>
      </c>
      <c r="C127" t="s">
        <v>24</v>
      </c>
      <c r="D127" t="s">
        <v>34</v>
      </c>
      <c r="E127">
        <v>8088.96</v>
      </c>
      <c r="F127">
        <v>14</v>
      </c>
      <c r="G127" t="s">
        <v>16</v>
      </c>
      <c r="H127">
        <v>1122.07</v>
      </c>
      <c r="I127">
        <v>1608.76</v>
      </c>
      <c r="J127" t="s">
        <v>30</v>
      </c>
      <c r="K127">
        <v>0.22</v>
      </c>
      <c r="L127" t="s">
        <v>18</v>
      </c>
      <c r="M127" t="s">
        <v>22</v>
      </c>
      <c r="N127" t="s">
        <v>50</v>
      </c>
    </row>
    <row r="128" spans="1:14" x14ac:dyDescent="0.3">
      <c r="A128">
        <v>1073</v>
      </c>
      <c r="B128" s="1">
        <v>45222</v>
      </c>
      <c r="C128" t="s">
        <v>33</v>
      </c>
      <c r="D128" t="s">
        <v>25</v>
      </c>
      <c r="E128">
        <v>4650.68</v>
      </c>
      <c r="F128">
        <v>45</v>
      </c>
      <c r="G128" t="s">
        <v>29</v>
      </c>
      <c r="H128">
        <v>4369.5</v>
      </c>
      <c r="I128">
        <v>4381.8900000000003</v>
      </c>
      <c r="J128" t="s">
        <v>17</v>
      </c>
      <c r="K128">
        <v>0.02</v>
      </c>
      <c r="L128" t="s">
        <v>31</v>
      </c>
      <c r="M128" t="s">
        <v>22</v>
      </c>
      <c r="N128" t="s">
        <v>44</v>
      </c>
    </row>
    <row r="129" spans="1:14" x14ac:dyDescent="0.3">
      <c r="A129">
        <v>1072</v>
      </c>
      <c r="B129" s="1">
        <v>45254</v>
      </c>
      <c r="C129" t="s">
        <v>42</v>
      </c>
      <c r="D129" t="s">
        <v>34</v>
      </c>
      <c r="E129">
        <v>5511.11</v>
      </c>
      <c r="F129">
        <v>25</v>
      </c>
      <c r="G129" t="s">
        <v>29</v>
      </c>
      <c r="H129">
        <v>481.19</v>
      </c>
      <c r="I129">
        <v>693.4</v>
      </c>
      <c r="J129" t="s">
        <v>30</v>
      </c>
      <c r="K129">
        <v>0.27</v>
      </c>
      <c r="L129" t="s">
        <v>31</v>
      </c>
      <c r="M129" t="s">
        <v>22</v>
      </c>
      <c r="N129" t="s">
        <v>52</v>
      </c>
    </row>
    <row r="130" spans="1:14" x14ac:dyDescent="0.3">
      <c r="A130">
        <v>1012</v>
      </c>
      <c r="B130" s="1">
        <v>45221</v>
      </c>
      <c r="C130" t="s">
        <v>24</v>
      </c>
      <c r="D130" t="s">
        <v>15</v>
      </c>
      <c r="E130">
        <v>4384.88</v>
      </c>
      <c r="F130">
        <v>34</v>
      </c>
      <c r="G130" t="s">
        <v>16</v>
      </c>
      <c r="H130">
        <v>2462.5500000000002</v>
      </c>
      <c r="I130">
        <v>2521.77</v>
      </c>
      <c r="J130" t="s">
        <v>30</v>
      </c>
      <c r="K130">
        <v>0.21</v>
      </c>
      <c r="L130" t="s">
        <v>27</v>
      </c>
      <c r="M130" t="s">
        <v>22</v>
      </c>
      <c r="N130" t="s">
        <v>45</v>
      </c>
    </row>
    <row r="131" spans="1:14" x14ac:dyDescent="0.3">
      <c r="A131">
        <v>1034</v>
      </c>
      <c r="B131" s="1">
        <v>45030</v>
      </c>
      <c r="C131" t="s">
        <v>42</v>
      </c>
      <c r="D131" t="s">
        <v>21</v>
      </c>
      <c r="E131">
        <v>534.61</v>
      </c>
      <c r="F131">
        <v>3</v>
      </c>
      <c r="G131" t="s">
        <v>29</v>
      </c>
      <c r="H131">
        <v>3472.51</v>
      </c>
      <c r="I131">
        <v>3732</v>
      </c>
      <c r="J131" t="s">
        <v>30</v>
      </c>
      <c r="K131">
        <v>0.06</v>
      </c>
      <c r="L131" t="s">
        <v>18</v>
      </c>
      <c r="M131" t="s">
        <v>19</v>
      </c>
      <c r="N131" t="s">
        <v>51</v>
      </c>
    </row>
    <row r="132" spans="1:14" x14ac:dyDescent="0.3">
      <c r="A132">
        <v>1033</v>
      </c>
      <c r="B132" s="1">
        <v>44940</v>
      </c>
      <c r="C132" t="s">
        <v>42</v>
      </c>
      <c r="D132" t="s">
        <v>21</v>
      </c>
      <c r="E132">
        <v>1740.92</v>
      </c>
      <c r="F132">
        <v>24</v>
      </c>
      <c r="G132" t="s">
        <v>29</v>
      </c>
      <c r="H132">
        <v>1345.67</v>
      </c>
      <c r="I132">
        <v>1367.76</v>
      </c>
      <c r="J132" t="s">
        <v>30</v>
      </c>
      <c r="K132">
        <v>0.06</v>
      </c>
      <c r="L132" t="s">
        <v>27</v>
      </c>
      <c r="M132" t="s">
        <v>19</v>
      </c>
      <c r="N132" t="s">
        <v>51</v>
      </c>
    </row>
    <row r="133" spans="1:14" x14ac:dyDescent="0.3">
      <c r="A133">
        <v>1048</v>
      </c>
      <c r="B133" s="1">
        <v>45214</v>
      </c>
      <c r="C133" t="s">
        <v>33</v>
      </c>
      <c r="D133" t="s">
        <v>15</v>
      </c>
      <c r="E133">
        <v>4510.8599999999997</v>
      </c>
      <c r="F133">
        <v>42</v>
      </c>
      <c r="G133" t="s">
        <v>35</v>
      </c>
      <c r="H133">
        <v>3139.99</v>
      </c>
      <c r="I133">
        <v>3349.37</v>
      </c>
      <c r="J133" t="s">
        <v>17</v>
      </c>
      <c r="K133">
        <v>0.13</v>
      </c>
      <c r="L133" t="s">
        <v>31</v>
      </c>
      <c r="M133" t="s">
        <v>22</v>
      </c>
      <c r="N133" t="s">
        <v>53</v>
      </c>
    </row>
    <row r="134" spans="1:14" x14ac:dyDescent="0.3">
      <c r="A134">
        <v>1023</v>
      </c>
      <c r="B134" s="1">
        <v>45105</v>
      </c>
      <c r="C134" t="s">
        <v>38</v>
      </c>
      <c r="D134" t="s">
        <v>34</v>
      </c>
      <c r="E134">
        <v>2170.94</v>
      </c>
      <c r="F134">
        <v>9</v>
      </c>
      <c r="G134" t="s">
        <v>29</v>
      </c>
      <c r="H134">
        <v>4155.46</v>
      </c>
      <c r="I134">
        <v>4273.6000000000004</v>
      </c>
      <c r="J134" t="s">
        <v>17</v>
      </c>
      <c r="K134">
        <v>0.25</v>
      </c>
      <c r="L134" t="s">
        <v>18</v>
      </c>
      <c r="M134" t="s">
        <v>22</v>
      </c>
      <c r="N134" t="s">
        <v>48</v>
      </c>
    </row>
    <row r="135" spans="1:14" x14ac:dyDescent="0.3">
      <c r="A135">
        <v>1062</v>
      </c>
      <c r="B135" s="1">
        <v>45051</v>
      </c>
      <c r="C135" t="s">
        <v>38</v>
      </c>
      <c r="D135" t="s">
        <v>25</v>
      </c>
      <c r="E135">
        <v>594.79</v>
      </c>
      <c r="F135">
        <v>26</v>
      </c>
      <c r="G135" t="s">
        <v>29</v>
      </c>
      <c r="H135">
        <v>992.17</v>
      </c>
      <c r="I135">
        <v>1263.49</v>
      </c>
      <c r="J135" t="s">
        <v>17</v>
      </c>
      <c r="K135">
        <v>0.25</v>
      </c>
      <c r="L135" t="s">
        <v>27</v>
      </c>
      <c r="M135" t="s">
        <v>22</v>
      </c>
      <c r="N135" t="s">
        <v>39</v>
      </c>
    </row>
    <row r="136" spans="1:14" x14ac:dyDescent="0.3">
      <c r="A136">
        <v>1088</v>
      </c>
      <c r="B136" s="1">
        <v>45279</v>
      </c>
      <c r="C136" t="s">
        <v>42</v>
      </c>
      <c r="D136" t="s">
        <v>34</v>
      </c>
      <c r="E136">
        <v>8452.1299999999992</v>
      </c>
      <c r="F136">
        <v>20</v>
      </c>
      <c r="G136" t="s">
        <v>29</v>
      </c>
      <c r="H136">
        <v>4590.24</v>
      </c>
      <c r="I136">
        <v>5088.28</v>
      </c>
      <c r="J136" t="s">
        <v>30</v>
      </c>
      <c r="K136">
        <v>0.16</v>
      </c>
      <c r="L136" t="s">
        <v>27</v>
      </c>
      <c r="M136" t="s">
        <v>22</v>
      </c>
      <c r="N136" t="s">
        <v>52</v>
      </c>
    </row>
    <row r="137" spans="1:14" x14ac:dyDescent="0.3">
      <c r="A137">
        <v>1037</v>
      </c>
      <c r="B137" s="1">
        <v>44949</v>
      </c>
      <c r="C137" t="s">
        <v>14</v>
      </c>
      <c r="D137" t="s">
        <v>15</v>
      </c>
      <c r="E137">
        <v>9813.81</v>
      </c>
      <c r="F137">
        <v>40</v>
      </c>
      <c r="G137" t="s">
        <v>29</v>
      </c>
      <c r="H137">
        <v>2790.11</v>
      </c>
      <c r="I137">
        <v>3192.37</v>
      </c>
      <c r="J137" t="s">
        <v>17</v>
      </c>
      <c r="K137">
        <v>0.26</v>
      </c>
      <c r="L137" t="s">
        <v>27</v>
      </c>
      <c r="M137" t="s">
        <v>19</v>
      </c>
      <c r="N137" t="s">
        <v>20</v>
      </c>
    </row>
    <row r="138" spans="1:14" x14ac:dyDescent="0.3">
      <c r="A138">
        <v>1099</v>
      </c>
      <c r="B138" s="1">
        <v>44989</v>
      </c>
      <c r="C138" t="s">
        <v>24</v>
      </c>
      <c r="D138" t="s">
        <v>34</v>
      </c>
      <c r="E138">
        <v>7952.11</v>
      </c>
      <c r="F138">
        <v>10</v>
      </c>
      <c r="G138" t="s">
        <v>16</v>
      </c>
      <c r="H138">
        <v>1531.2</v>
      </c>
      <c r="I138">
        <v>1955.56</v>
      </c>
      <c r="J138" t="s">
        <v>30</v>
      </c>
      <c r="K138">
        <v>0</v>
      </c>
      <c r="L138" t="s">
        <v>31</v>
      </c>
      <c r="M138" t="s">
        <v>19</v>
      </c>
      <c r="N138" t="s">
        <v>50</v>
      </c>
    </row>
    <row r="139" spans="1:14" x14ac:dyDescent="0.3">
      <c r="A139">
        <v>1044</v>
      </c>
      <c r="B139" s="1">
        <v>45069</v>
      </c>
      <c r="C139" t="s">
        <v>14</v>
      </c>
      <c r="D139" t="s">
        <v>21</v>
      </c>
      <c r="E139">
        <v>8552.4699999999993</v>
      </c>
      <c r="F139">
        <v>19</v>
      </c>
      <c r="G139" t="s">
        <v>26</v>
      </c>
      <c r="H139">
        <v>2182.75</v>
      </c>
      <c r="I139">
        <v>2504.0300000000002</v>
      </c>
      <c r="J139" t="s">
        <v>30</v>
      </c>
      <c r="K139">
        <v>0.01</v>
      </c>
      <c r="L139" t="s">
        <v>27</v>
      </c>
      <c r="M139" t="s">
        <v>19</v>
      </c>
      <c r="N139" t="s">
        <v>23</v>
      </c>
    </row>
    <row r="140" spans="1:14" x14ac:dyDescent="0.3">
      <c r="A140">
        <v>1086</v>
      </c>
      <c r="B140" s="1">
        <v>45079</v>
      </c>
      <c r="C140" t="s">
        <v>14</v>
      </c>
      <c r="D140" t="s">
        <v>34</v>
      </c>
      <c r="E140">
        <v>2495.5700000000002</v>
      </c>
      <c r="F140">
        <v>3</v>
      </c>
      <c r="G140" t="s">
        <v>35</v>
      </c>
      <c r="H140">
        <v>1595.35</v>
      </c>
      <c r="I140">
        <v>1625.71</v>
      </c>
      <c r="J140" t="s">
        <v>30</v>
      </c>
      <c r="K140">
        <v>0.27</v>
      </c>
      <c r="L140" t="s">
        <v>18</v>
      </c>
      <c r="M140" t="s">
        <v>19</v>
      </c>
      <c r="N140" t="s">
        <v>46</v>
      </c>
    </row>
    <row r="141" spans="1:14" x14ac:dyDescent="0.3">
      <c r="A141">
        <v>1091</v>
      </c>
      <c r="B141" s="1">
        <v>45071</v>
      </c>
      <c r="C141" t="s">
        <v>42</v>
      </c>
      <c r="D141" t="s">
        <v>15</v>
      </c>
      <c r="E141">
        <v>9610.2099999999991</v>
      </c>
      <c r="F141">
        <v>24</v>
      </c>
      <c r="G141" t="s">
        <v>29</v>
      </c>
      <c r="H141">
        <v>3639.3</v>
      </c>
      <c r="I141">
        <v>3750.63</v>
      </c>
      <c r="J141" t="s">
        <v>30</v>
      </c>
      <c r="K141">
        <v>0.23</v>
      </c>
      <c r="L141" t="s">
        <v>27</v>
      </c>
      <c r="M141" t="s">
        <v>22</v>
      </c>
      <c r="N141" t="s">
        <v>49</v>
      </c>
    </row>
    <row r="142" spans="1:14" x14ac:dyDescent="0.3">
      <c r="A142">
        <v>1035</v>
      </c>
      <c r="B142" s="1">
        <v>45151</v>
      </c>
      <c r="C142" t="s">
        <v>42</v>
      </c>
      <c r="D142" t="s">
        <v>21</v>
      </c>
      <c r="E142">
        <v>2049.56</v>
      </c>
      <c r="F142">
        <v>5</v>
      </c>
      <c r="G142" t="s">
        <v>29</v>
      </c>
      <c r="H142">
        <v>3991.69</v>
      </c>
      <c r="I142">
        <v>4454.97</v>
      </c>
      <c r="J142" t="s">
        <v>30</v>
      </c>
      <c r="K142">
        <v>0.14000000000000001</v>
      </c>
      <c r="L142" t="s">
        <v>31</v>
      </c>
      <c r="M142" t="s">
        <v>22</v>
      </c>
      <c r="N142" t="s">
        <v>51</v>
      </c>
    </row>
    <row r="143" spans="1:14" x14ac:dyDescent="0.3">
      <c r="A143">
        <v>1065</v>
      </c>
      <c r="B143" s="1">
        <v>45235</v>
      </c>
      <c r="C143" t="s">
        <v>42</v>
      </c>
      <c r="D143" t="s">
        <v>34</v>
      </c>
      <c r="E143">
        <v>9519.16</v>
      </c>
      <c r="F143">
        <v>3</v>
      </c>
      <c r="G143" t="s">
        <v>16</v>
      </c>
      <c r="H143">
        <v>4173.04</v>
      </c>
      <c r="I143">
        <v>4362.4399999999996</v>
      </c>
      <c r="J143" t="s">
        <v>30</v>
      </c>
      <c r="K143">
        <v>0.23</v>
      </c>
      <c r="L143" t="s">
        <v>27</v>
      </c>
      <c r="M143" t="s">
        <v>22</v>
      </c>
      <c r="N143" t="s">
        <v>52</v>
      </c>
    </row>
    <row r="144" spans="1:14" x14ac:dyDescent="0.3">
      <c r="A144">
        <v>1099</v>
      </c>
      <c r="B144" s="1">
        <v>45030</v>
      </c>
      <c r="C144" t="s">
        <v>42</v>
      </c>
      <c r="D144" t="s">
        <v>34</v>
      </c>
      <c r="E144">
        <v>9948.7099999999991</v>
      </c>
      <c r="F144">
        <v>27</v>
      </c>
      <c r="G144" t="s">
        <v>26</v>
      </c>
      <c r="H144">
        <v>4929.55</v>
      </c>
      <c r="I144">
        <v>4990.33</v>
      </c>
      <c r="J144" t="s">
        <v>17</v>
      </c>
      <c r="K144">
        <v>0.28999999999999998</v>
      </c>
      <c r="L144" t="s">
        <v>31</v>
      </c>
      <c r="M144" t="s">
        <v>19</v>
      </c>
      <c r="N144" t="s">
        <v>52</v>
      </c>
    </row>
    <row r="145" spans="1:14" x14ac:dyDescent="0.3">
      <c r="A145">
        <v>1047</v>
      </c>
      <c r="B145" s="1">
        <v>45030</v>
      </c>
      <c r="C145" t="s">
        <v>38</v>
      </c>
      <c r="D145" t="s">
        <v>21</v>
      </c>
      <c r="E145">
        <v>7146.06</v>
      </c>
      <c r="F145">
        <v>16</v>
      </c>
      <c r="G145" t="s">
        <v>29</v>
      </c>
      <c r="H145">
        <v>3966.86</v>
      </c>
      <c r="I145">
        <v>4321.04</v>
      </c>
      <c r="J145" t="s">
        <v>17</v>
      </c>
      <c r="K145">
        <v>0.23</v>
      </c>
      <c r="L145" t="s">
        <v>31</v>
      </c>
      <c r="M145" t="s">
        <v>22</v>
      </c>
      <c r="N145" t="s">
        <v>41</v>
      </c>
    </row>
    <row r="146" spans="1:14" x14ac:dyDescent="0.3">
      <c r="A146">
        <v>1078</v>
      </c>
      <c r="B146" s="1">
        <v>44965</v>
      </c>
      <c r="C146" t="s">
        <v>42</v>
      </c>
      <c r="D146" t="s">
        <v>25</v>
      </c>
      <c r="E146">
        <v>9813.32</v>
      </c>
      <c r="F146">
        <v>49</v>
      </c>
      <c r="G146" t="s">
        <v>16</v>
      </c>
      <c r="H146">
        <v>3026.85</v>
      </c>
      <c r="I146">
        <v>3183.58</v>
      </c>
      <c r="J146" t="s">
        <v>17</v>
      </c>
      <c r="K146">
        <v>0.25</v>
      </c>
      <c r="L146" t="s">
        <v>18</v>
      </c>
      <c r="M146" t="s">
        <v>22</v>
      </c>
      <c r="N146" t="s">
        <v>43</v>
      </c>
    </row>
    <row r="147" spans="1:14" x14ac:dyDescent="0.3">
      <c r="A147">
        <v>1003</v>
      </c>
      <c r="B147" s="1">
        <v>45124</v>
      </c>
      <c r="C147" t="s">
        <v>38</v>
      </c>
      <c r="D147" t="s">
        <v>21</v>
      </c>
      <c r="E147">
        <v>5738.44</v>
      </c>
      <c r="F147">
        <v>15</v>
      </c>
      <c r="G147" t="s">
        <v>35</v>
      </c>
      <c r="H147">
        <v>1729.14</v>
      </c>
      <c r="I147">
        <v>1870.88</v>
      </c>
      <c r="J147" t="s">
        <v>17</v>
      </c>
      <c r="K147">
        <v>0.23</v>
      </c>
      <c r="L147" t="s">
        <v>18</v>
      </c>
      <c r="M147" t="s">
        <v>19</v>
      </c>
      <c r="N147" t="s">
        <v>41</v>
      </c>
    </row>
    <row r="148" spans="1:14" x14ac:dyDescent="0.3">
      <c r="A148">
        <v>1001</v>
      </c>
      <c r="B148" s="1">
        <v>45060</v>
      </c>
      <c r="C148" t="s">
        <v>38</v>
      </c>
      <c r="D148" t="s">
        <v>25</v>
      </c>
      <c r="E148">
        <v>2669.46</v>
      </c>
      <c r="F148">
        <v>35</v>
      </c>
      <c r="G148" t="s">
        <v>35</v>
      </c>
      <c r="H148">
        <v>2745.75</v>
      </c>
      <c r="I148">
        <v>3244.76</v>
      </c>
      <c r="J148" t="s">
        <v>30</v>
      </c>
      <c r="K148">
        <v>0.05</v>
      </c>
      <c r="L148" t="s">
        <v>27</v>
      </c>
      <c r="M148" t="s">
        <v>19</v>
      </c>
      <c r="N148" t="s">
        <v>39</v>
      </c>
    </row>
    <row r="149" spans="1:14" x14ac:dyDescent="0.3">
      <c r="A149">
        <v>1005</v>
      </c>
      <c r="B149" s="1">
        <v>44993</v>
      </c>
      <c r="C149" t="s">
        <v>42</v>
      </c>
      <c r="D149" t="s">
        <v>15</v>
      </c>
      <c r="E149">
        <v>4426.26</v>
      </c>
      <c r="F149">
        <v>12</v>
      </c>
      <c r="G149" t="s">
        <v>29</v>
      </c>
      <c r="H149">
        <v>253.29</v>
      </c>
      <c r="I149">
        <v>683.78</v>
      </c>
      <c r="J149" t="s">
        <v>30</v>
      </c>
      <c r="K149">
        <v>0.25</v>
      </c>
      <c r="L149" t="s">
        <v>31</v>
      </c>
      <c r="M149" t="s">
        <v>19</v>
      </c>
      <c r="N149" t="s">
        <v>49</v>
      </c>
    </row>
    <row r="150" spans="1:14" x14ac:dyDescent="0.3">
      <c r="A150">
        <v>1090</v>
      </c>
      <c r="B150" s="1">
        <v>45105</v>
      </c>
      <c r="C150" t="s">
        <v>33</v>
      </c>
      <c r="D150" t="s">
        <v>15</v>
      </c>
      <c r="E150">
        <v>5976.25</v>
      </c>
      <c r="F150">
        <v>41</v>
      </c>
      <c r="G150" t="s">
        <v>29</v>
      </c>
      <c r="H150">
        <v>3736.88</v>
      </c>
      <c r="I150">
        <v>3946.77</v>
      </c>
      <c r="J150" t="s">
        <v>17</v>
      </c>
      <c r="K150">
        <v>0.06</v>
      </c>
      <c r="L150" t="s">
        <v>31</v>
      </c>
      <c r="M150" t="s">
        <v>19</v>
      </c>
      <c r="N150" t="s">
        <v>53</v>
      </c>
    </row>
    <row r="151" spans="1:14" x14ac:dyDescent="0.3">
      <c r="A151">
        <v>1014</v>
      </c>
      <c r="B151" s="1">
        <v>44968</v>
      </c>
      <c r="C151" t="s">
        <v>24</v>
      </c>
      <c r="D151" t="s">
        <v>21</v>
      </c>
      <c r="E151">
        <v>823.51</v>
      </c>
      <c r="F151">
        <v>44</v>
      </c>
      <c r="G151" t="s">
        <v>26</v>
      </c>
      <c r="H151">
        <v>2257.48</v>
      </c>
      <c r="I151">
        <v>2747.81</v>
      </c>
      <c r="J151" t="s">
        <v>17</v>
      </c>
      <c r="K151">
        <v>0.27</v>
      </c>
      <c r="L151" t="s">
        <v>18</v>
      </c>
      <c r="M151" t="s">
        <v>19</v>
      </c>
      <c r="N151" t="s">
        <v>47</v>
      </c>
    </row>
    <row r="152" spans="1:14" x14ac:dyDescent="0.3">
      <c r="A152">
        <v>1027</v>
      </c>
      <c r="B152" s="1">
        <v>44941</v>
      </c>
      <c r="C152" t="s">
        <v>14</v>
      </c>
      <c r="D152" t="s">
        <v>21</v>
      </c>
      <c r="E152">
        <v>6261.2</v>
      </c>
      <c r="F152">
        <v>26</v>
      </c>
      <c r="G152" t="s">
        <v>26</v>
      </c>
      <c r="H152">
        <v>149.11000000000001</v>
      </c>
      <c r="I152">
        <v>477.67</v>
      </c>
      <c r="J152" t="s">
        <v>17</v>
      </c>
      <c r="K152">
        <v>0.14000000000000001</v>
      </c>
      <c r="L152" t="s">
        <v>18</v>
      </c>
      <c r="M152" t="s">
        <v>22</v>
      </c>
      <c r="N152" t="s">
        <v>23</v>
      </c>
    </row>
    <row r="153" spans="1:14" x14ac:dyDescent="0.3">
      <c r="A153">
        <v>1009</v>
      </c>
      <c r="B153" s="1">
        <v>45037</v>
      </c>
      <c r="C153" t="s">
        <v>38</v>
      </c>
      <c r="D153" t="s">
        <v>15</v>
      </c>
      <c r="E153">
        <v>9813.66</v>
      </c>
      <c r="F153">
        <v>47</v>
      </c>
      <c r="G153" t="s">
        <v>29</v>
      </c>
      <c r="H153">
        <v>359.41</v>
      </c>
      <c r="I153">
        <v>733</v>
      </c>
      <c r="J153" t="s">
        <v>17</v>
      </c>
      <c r="K153">
        <v>0.2</v>
      </c>
      <c r="L153" t="s">
        <v>27</v>
      </c>
      <c r="M153" t="s">
        <v>22</v>
      </c>
      <c r="N153" t="s">
        <v>40</v>
      </c>
    </row>
    <row r="154" spans="1:14" x14ac:dyDescent="0.3">
      <c r="A154">
        <v>1079</v>
      </c>
      <c r="B154" s="1">
        <v>45083</v>
      </c>
      <c r="C154" t="s">
        <v>24</v>
      </c>
      <c r="D154" t="s">
        <v>25</v>
      </c>
      <c r="E154">
        <v>1982.07</v>
      </c>
      <c r="F154">
        <v>34</v>
      </c>
      <c r="G154" t="s">
        <v>16</v>
      </c>
      <c r="H154">
        <v>1967.96</v>
      </c>
      <c r="I154">
        <v>1993.4</v>
      </c>
      <c r="J154" t="s">
        <v>17</v>
      </c>
      <c r="K154">
        <v>0.15</v>
      </c>
      <c r="L154" t="s">
        <v>31</v>
      </c>
      <c r="M154" t="s">
        <v>19</v>
      </c>
      <c r="N154" t="s">
        <v>28</v>
      </c>
    </row>
    <row r="155" spans="1:14" x14ac:dyDescent="0.3">
      <c r="A155">
        <v>1015</v>
      </c>
      <c r="B155" s="1">
        <v>45215</v>
      </c>
      <c r="C155" t="s">
        <v>33</v>
      </c>
      <c r="D155" t="s">
        <v>15</v>
      </c>
      <c r="E155">
        <v>7946.69</v>
      </c>
      <c r="F155">
        <v>23</v>
      </c>
      <c r="G155" t="s">
        <v>26</v>
      </c>
      <c r="H155">
        <v>2937.94</v>
      </c>
      <c r="I155">
        <v>3007.53</v>
      </c>
      <c r="J155" t="s">
        <v>17</v>
      </c>
      <c r="K155">
        <v>0.03</v>
      </c>
      <c r="L155" t="s">
        <v>18</v>
      </c>
      <c r="M155" t="s">
        <v>22</v>
      </c>
      <c r="N155" t="s">
        <v>53</v>
      </c>
    </row>
    <row r="156" spans="1:14" x14ac:dyDescent="0.3">
      <c r="A156">
        <v>1090</v>
      </c>
      <c r="B156" s="1">
        <v>45157</v>
      </c>
      <c r="C156" t="s">
        <v>14</v>
      </c>
      <c r="D156" t="s">
        <v>21</v>
      </c>
      <c r="E156">
        <v>9088.2000000000007</v>
      </c>
      <c r="F156">
        <v>31</v>
      </c>
      <c r="G156" t="s">
        <v>29</v>
      </c>
      <c r="H156">
        <v>2347.81</v>
      </c>
      <c r="I156">
        <v>2668.02</v>
      </c>
      <c r="J156" t="s">
        <v>17</v>
      </c>
      <c r="K156">
        <v>0.09</v>
      </c>
      <c r="L156" t="s">
        <v>27</v>
      </c>
      <c r="M156" t="s">
        <v>22</v>
      </c>
      <c r="N156" t="s">
        <v>23</v>
      </c>
    </row>
    <row r="157" spans="1:14" x14ac:dyDescent="0.3">
      <c r="A157">
        <v>1042</v>
      </c>
      <c r="B157" s="1">
        <v>45083</v>
      </c>
      <c r="C157" t="s">
        <v>14</v>
      </c>
      <c r="D157" t="s">
        <v>15</v>
      </c>
      <c r="E157">
        <v>9442.65</v>
      </c>
      <c r="F157">
        <v>20</v>
      </c>
      <c r="G157" t="s">
        <v>26</v>
      </c>
      <c r="H157">
        <v>3115.06</v>
      </c>
      <c r="I157">
        <v>3565.58</v>
      </c>
      <c r="J157" t="s">
        <v>17</v>
      </c>
      <c r="K157">
        <v>0.3</v>
      </c>
      <c r="L157" t="s">
        <v>31</v>
      </c>
      <c r="M157" t="s">
        <v>22</v>
      </c>
      <c r="N157" t="s">
        <v>20</v>
      </c>
    </row>
    <row r="158" spans="1:14" x14ac:dyDescent="0.3">
      <c r="A158">
        <v>1077</v>
      </c>
      <c r="B158" s="1">
        <v>44964</v>
      </c>
      <c r="C158" t="s">
        <v>38</v>
      </c>
      <c r="D158" t="s">
        <v>21</v>
      </c>
      <c r="E158">
        <v>9605.34</v>
      </c>
      <c r="F158">
        <v>12</v>
      </c>
      <c r="G158" t="s">
        <v>29</v>
      </c>
      <c r="H158">
        <v>2427.46</v>
      </c>
      <c r="I158">
        <v>2743.09</v>
      </c>
      <c r="J158" t="s">
        <v>30</v>
      </c>
      <c r="K158">
        <v>0.28999999999999998</v>
      </c>
      <c r="L158" t="s">
        <v>31</v>
      </c>
      <c r="M158" t="s">
        <v>22</v>
      </c>
      <c r="N158" t="s">
        <v>41</v>
      </c>
    </row>
    <row r="159" spans="1:14" x14ac:dyDescent="0.3">
      <c r="A159">
        <v>1051</v>
      </c>
      <c r="B159" s="1">
        <v>45023</v>
      </c>
      <c r="C159" t="s">
        <v>42</v>
      </c>
      <c r="D159" t="s">
        <v>21</v>
      </c>
      <c r="E159">
        <v>5262.45</v>
      </c>
      <c r="F159">
        <v>23</v>
      </c>
      <c r="G159" t="s">
        <v>35</v>
      </c>
      <c r="H159">
        <v>3325.43</v>
      </c>
      <c r="I159">
        <v>3401.1</v>
      </c>
      <c r="J159" t="s">
        <v>30</v>
      </c>
      <c r="K159">
        <v>0.1</v>
      </c>
      <c r="L159" t="s">
        <v>18</v>
      </c>
      <c r="M159" t="s">
        <v>19</v>
      </c>
      <c r="N159" t="s">
        <v>51</v>
      </c>
    </row>
    <row r="160" spans="1:14" x14ac:dyDescent="0.3">
      <c r="A160">
        <v>1063</v>
      </c>
      <c r="B160" s="1">
        <v>45215</v>
      </c>
      <c r="C160" t="s">
        <v>33</v>
      </c>
      <c r="D160" t="s">
        <v>15</v>
      </c>
      <c r="E160">
        <v>9775.35</v>
      </c>
      <c r="F160">
        <v>4</v>
      </c>
      <c r="G160" t="s">
        <v>29</v>
      </c>
      <c r="H160">
        <v>1134.67</v>
      </c>
      <c r="I160">
        <v>1201.3900000000001</v>
      </c>
      <c r="J160" t="s">
        <v>30</v>
      </c>
      <c r="K160">
        <v>0.3</v>
      </c>
      <c r="L160" t="s">
        <v>27</v>
      </c>
      <c r="M160" t="s">
        <v>22</v>
      </c>
      <c r="N160" t="s">
        <v>53</v>
      </c>
    </row>
    <row r="161" spans="1:14" x14ac:dyDescent="0.3">
      <c r="A161">
        <v>1096</v>
      </c>
      <c r="B161" s="1">
        <v>45180</v>
      </c>
      <c r="C161" t="s">
        <v>38</v>
      </c>
      <c r="D161" t="s">
        <v>25</v>
      </c>
      <c r="E161">
        <v>7597.37</v>
      </c>
      <c r="F161">
        <v>23</v>
      </c>
      <c r="G161" t="s">
        <v>35</v>
      </c>
      <c r="H161">
        <v>608.57000000000005</v>
      </c>
      <c r="I161">
        <v>1032.22</v>
      </c>
      <c r="J161" t="s">
        <v>30</v>
      </c>
      <c r="K161">
        <v>0.25</v>
      </c>
      <c r="L161" t="s">
        <v>18</v>
      </c>
      <c r="M161" t="s">
        <v>22</v>
      </c>
      <c r="N161" t="s">
        <v>39</v>
      </c>
    </row>
    <row r="162" spans="1:14" x14ac:dyDescent="0.3">
      <c r="A162">
        <v>1052</v>
      </c>
      <c r="B162" s="1">
        <v>45122</v>
      </c>
      <c r="C162" t="s">
        <v>33</v>
      </c>
      <c r="D162" t="s">
        <v>34</v>
      </c>
      <c r="E162">
        <v>1700.55</v>
      </c>
      <c r="F162">
        <v>48</v>
      </c>
      <c r="G162" t="s">
        <v>26</v>
      </c>
      <c r="H162">
        <v>3002.35</v>
      </c>
      <c r="I162">
        <v>3080.61</v>
      </c>
      <c r="J162" t="s">
        <v>17</v>
      </c>
      <c r="K162">
        <v>0.18</v>
      </c>
      <c r="L162" t="s">
        <v>27</v>
      </c>
      <c r="M162" t="s">
        <v>22</v>
      </c>
      <c r="N162" t="s">
        <v>36</v>
      </c>
    </row>
    <row r="163" spans="1:14" x14ac:dyDescent="0.3">
      <c r="A163">
        <v>1096</v>
      </c>
      <c r="B163" s="1">
        <v>45012</v>
      </c>
      <c r="C163" t="s">
        <v>42</v>
      </c>
      <c r="D163" t="s">
        <v>15</v>
      </c>
      <c r="E163">
        <v>4821.3100000000004</v>
      </c>
      <c r="F163">
        <v>48</v>
      </c>
      <c r="G163" t="s">
        <v>29</v>
      </c>
      <c r="H163">
        <v>2449.21</v>
      </c>
      <c r="I163">
        <v>2714.12</v>
      </c>
      <c r="J163" t="s">
        <v>30</v>
      </c>
      <c r="K163">
        <v>0.01</v>
      </c>
      <c r="L163" t="s">
        <v>31</v>
      </c>
      <c r="M163" t="s">
        <v>19</v>
      </c>
      <c r="N163" t="s">
        <v>49</v>
      </c>
    </row>
    <row r="164" spans="1:14" x14ac:dyDescent="0.3">
      <c r="A164">
        <v>1004</v>
      </c>
      <c r="B164" s="1">
        <v>45248</v>
      </c>
      <c r="C164" t="s">
        <v>42</v>
      </c>
      <c r="D164" t="s">
        <v>34</v>
      </c>
      <c r="E164">
        <v>7211.48</v>
      </c>
      <c r="F164">
        <v>1</v>
      </c>
      <c r="G164" t="s">
        <v>26</v>
      </c>
      <c r="H164">
        <v>182.99</v>
      </c>
      <c r="I164">
        <v>211.18</v>
      </c>
      <c r="J164" t="s">
        <v>17</v>
      </c>
      <c r="K164">
        <v>0.27</v>
      </c>
      <c r="L164" t="s">
        <v>27</v>
      </c>
      <c r="M164" t="s">
        <v>22</v>
      </c>
      <c r="N164" t="s">
        <v>52</v>
      </c>
    </row>
    <row r="165" spans="1:14" x14ac:dyDescent="0.3">
      <c r="A165">
        <v>1094</v>
      </c>
      <c r="B165" s="1">
        <v>44936</v>
      </c>
      <c r="C165" t="s">
        <v>38</v>
      </c>
      <c r="D165" t="s">
        <v>15</v>
      </c>
      <c r="E165">
        <v>2548.67</v>
      </c>
      <c r="F165">
        <v>25</v>
      </c>
      <c r="G165" t="s">
        <v>35</v>
      </c>
      <c r="H165">
        <v>1933.39</v>
      </c>
      <c r="I165">
        <v>1982.92</v>
      </c>
      <c r="J165" t="s">
        <v>30</v>
      </c>
      <c r="K165">
        <v>0.17</v>
      </c>
      <c r="L165" t="s">
        <v>27</v>
      </c>
      <c r="M165" t="s">
        <v>19</v>
      </c>
      <c r="N165" t="s">
        <v>40</v>
      </c>
    </row>
    <row r="166" spans="1:14" x14ac:dyDescent="0.3">
      <c r="A166">
        <v>1023</v>
      </c>
      <c r="B166" s="1">
        <v>44931</v>
      </c>
      <c r="C166" t="s">
        <v>42</v>
      </c>
      <c r="D166" t="s">
        <v>34</v>
      </c>
      <c r="E166">
        <v>6442.09</v>
      </c>
      <c r="F166">
        <v>2</v>
      </c>
      <c r="G166" t="s">
        <v>29</v>
      </c>
      <c r="H166">
        <v>575.32000000000005</v>
      </c>
      <c r="I166">
        <v>914.77</v>
      </c>
      <c r="J166" t="s">
        <v>17</v>
      </c>
      <c r="K166">
        <v>0.26</v>
      </c>
      <c r="L166" t="s">
        <v>27</v>
      </c>
      <c r="M166" t="s">
        <v>19</v>
      </c>
      <c r="N166" t="s">
        <v>52</v>
      </c>
    </row>
    <row r="167" spans="1:14" x14ac:dyDescent="0.3">
      <c r="A167">
        <v>1015</v>
      </c>
      <c r="B167" s="1">
        <v>45049</v>
      </c>
      <c r="C167" t="s">
        <v>24</v>
      </c>
      <c r="D167" t="s">
        <v>25</v>
      </c>
      <c r="E167">
        <v>6699.34</v>
      </c>
      <c r="F167">
        <v>30</v>
      </c>
      <c r="G167" t="s">
        <v>26</v>
      </c>
      <c r="H167">
        <v>2680.22</v>
      </c>
      <c r="I167">
        <v>3027.92</v>
      </c>
      <c r="J167" t="s">
        <v>17</v>
      </c>
      <c r="K167">
        <v>0.25</v>
      </c>
      <c r="L167" t="s">
        <v>27</v>
      </c>
      <c r="M167" t="s">
        <v>19</v>
      </c>
      <c r="N167" t="s">
        <v>28</v>
      </c>
    </row>
    <row r="168" spans="1:14" x14ac:dyDescent="0.3">
      <c r="A168">
        <v>1043</v>
      </c>
      <c r="B168" s="1">
        <v>45256</v>
      </c>
      <c r="C168" t="s">
        <v>14</v>
      </c>
      <c r="D168" t="s">
        <v>25</v>
      </c>
      <c r="E168">
        <v>1710.73</v>
      </c>
      <c r="F168">
        <v>3</v>
      </c>
      <c r="G168" t="s">
        <v>35</v>
      </c>
      <c r="H168">
        <v>2009.1</v>
      </c>
      <c r="I168">
        <v>2186.42</v>
      </c>
      <c r="J168" t="s">
        <v>30</v>
      </c>
      <c r="K168">
        <v>0.25</v>
      </c>
      <c r="L168" t="s">
        <v>27</v>
      </c>
      <c r="M168" t="s">
        <v>19</v>
      </c>
      <c r="N168" t="s">
        <v>32</v>
      </c>
    </row>
    <row r="169" spans="1:14" x14ac:dyDescent="0.3">
      <c r="A169">
        <v>1029</v>
      </c>
      <c r="B169" s="1">
        <v>45279</v>
      </c>
      <c r="C169" t="s">
        <v>38</v>
      </c>
      <c r="D169" t="s">
        <v>15</v>
      </c>
      <c r="E169">
        <v>5694.34</v>
      </c>
      <c r="F169">
        <v>21</v>
      </c>
      <c r="G169" t="s">
        <v>26</v>
      </c>
      <c r="H169">
        <v>3085.1</v>
      </c>
      <c r="I169">
        <v>3200.75</v>
      </c>
      <c r="J169" t="s">
        <v>30</v>
      </c>
      <c r="K169">
        <v>0.21</v>
      </c>
      <c r="L169" t="s">
        <v>18</v>
      </c>
      <c r="M169" t="s">
        <v>22</v>
      </c>
      <c r="N169" t="s">
        <v>40</v>
      </c>
    </row>
    <row r="170" spans="1:14" x14ac:dyDescent="0.3">
      <c r="A170">
        <v>1036</v>
      </c>
      <c r="B170" s="1">
        <v>45044</v>
      </c>
      <c r="C170" t="s">
        <v>33</v>
      </c>
      <c r="D170" t="s">
        <v>21</v>
      </c>
      <c r="E170">
        <v>7739.11</v>
      </c>
      <c r="F170">
        <v>25</v>
      </c>
      <c r="G170" t="s">
        <v>16</v>
      </c>
      <c r="H170">
        <v>4037.73</v>
      </c>
      <c r="I170">
        <v>4446.45</v>
      </c>
      <c r="J170" t="s">
        <v>17</v>
      </c>
      <c r="K170">
        <v>0.09</v>
      </c>
      <c r="L170" t="s">
        <v>27</v>
      </c>
      <c r="M170" t="s">
        <v>19</v>
      </c>
      <c r="N170" t="s">
        <v>37</v>
      </c>
    </row>
    <row r="171" spans="1:14" x14ac:dyDescent="0.3">
      <c r="A171">
        <v>1013</v>
      </c>
      <c r="B171" s="1">
        <v>45220</v>
      </c>
      <c r="C171" t="s">
        <v>24</v>
      </c>
      <c r="D171" t="s">
        <v>34</v>
      </c>
      <c r="E171">
        <v>5039.07</v>
      </c>
      <c r="F171">
        <v>20</v>
      </c>
      <c r="G171" t="s">
        <v>35</v>
      </c>
      <c r="H171">
        <v>1533.36</v>
      </c>
      <c r="I171">
        <v>1649.74</v>
      </c>
      <c r="J171" t="s">
        <v>17</v>
      </c>
      <c r="K171">
        <v>0.1</v>
      </c>
      <c r="L171" t="s">
        <v>27</v>
      </c>
      <c r="M171" t="s">
        <v>19</v>
      </c>
      <c r="N171" t="s">
        <v>50</v>
      </c>
    </row>
    <row r="172" spans="1:14" x14ac:dyDescent="0.3">
      <c r="A172">
        <v>1032</v>
      </c>
      <c r="B172" s="1">
        <v>45085</v>
      </c>
      <c r="C172" t="s">
        <v>38</v>
      </c>
      <c r="D172" t="s">
        <v>21</v>
      </c>
      <c r="E172">
        <v>219.82</v>
      </c>
      <c r="F172">
        <v>49</v>
      </c>
      <c r="G172" t="s">
        <v>35</v>
      </c>
      <c r="H172">
        <v>4812.41</v>
      </c>
      <c r="I172">
        <v>5088</v>
      </c>
      <c r="J172" t="s">
        <v>17</v>
      </c>
      <c r="K172">
        <v>0.09</v>
      </c>
      <c r="L172" t="s">
        <v>31</v>
      </c>
      <c r="M172" t="s">
        <v>19</v>
      </c>
      <c r="N172" t="s">
        <v>41</v>
      </c>
    </row>
    <row r="173" spans="1:14" x14ac:dyDescent="0.3">
      <c r="A173">
        <v>1071</v>
      </c>
      <c r="B173" s="1">
        <v>45229</v>
      </c>
      <c r="C173" t="s">
        <v>42</v>
      </c>
      <c r="D173" t="s">
        <v>21</v>
      </c>
      <c r="E173">
        <v>189.48</v>
      </c>
      <c r="F173">
        <v>22</v>
      </c>
      <c r="G173" t="s">
        <v>35</v>
      </c>
      <c r="H173">
        <v>2701.39</v>
      </c>
      <c r="I173">
        <v>3185.81</v>
      </c>
      <c r="J173" t="s">
        <v>30</v>
      </c>
      <c r="K173">
        <v>0.01</v>
      </c>
      <c r="L173" t="s">
        <v>27</v>
      </c>
      <c r="M173" t="s">
        <v>19</v>
      </c>
      <c r="N173" t="s">
        <v>51</v>
      </c>
    </row>
    <row r="174" spans="1:14" x14ac:dyDescent="0.3">
      <c r="A174">
        <v>1059</v>
      </c>
      <c r="B174" s="1">
        <v>45154</v>
      </c>
      <c r="C174" t="s">
        <v>42</v>
      </c>
      <c r="D174" t="s">
        <v>21</v>
      </c>
      <c r="E174">
        <v>3634.59</v>
      </c>
      <c r="F174">
        <v>21</v>
      </c>
      <c r="G174" t="s">
        <v>29</v>
      </c>
      <c r="H174">
        <v>3110.54</v>
      </c>
      <c r="I174">
        <v>3192.99</v>
      </c>
      <c r="J174" t="s">
        <v>30</v>
      </c>
      <c r="K174">
        <v>0.17</v>
      </c>
      <c r="L174" t="s">
        <v>31</v>
      </c>
      <c r="M174" t="s">
        <v>19</v>
      </c>
      <c r="N174" t="s">
        <v>51</v>
      </c>
    </row>
    <row r="175" spans="1:14" x14ac:dyDescent="0.3">
      <c r="A175">
        <v>1086</v>
      </c>
      <c r="B175" s="1">
        <v>45291</v>
      </c>
      <c r="C175" t="s">
        <v>42</v>
      </c>
      <c r="D175" t="s">
        <v>25</v>
      </c>
      <c r="E175">
        <v>9269.32</v>
      </c>
      <c r="F175">
        <v>33</v>
      </c>
      <c r="G175" t="s">
        <v>29</v>
      </c>
      <c r="H175">
        <v>3419.33</v>
      </c>
      <c r="I175">
        <v>3890.36</v>
      </c>
      <c r="J175" t="s">
        <v>17</v>
      </c>
      <c r="K175">
        <v>0.21</v>
      </c>
      <c r="L175" t="s">
        <v>18</v>
      </c>
      <c r="M175" t="s">
        <v>22</v>
      </c>
      <c r="N175" t="s">
        <v>43</v>
      </c>
    </row>
    <row r="176" spans="1:14" x14ac:dyDescent="0.3">
      <c r="A176">
        <v>1028</v>
      </c>
      <c r="B176" s="1">
        <v>45142</v>
      </c>
      <c r="C176" t="s">
        <v>42</v>
      </c>
      <c r="D176" t="s">
        <v>15</v>
      </c>
      <c r="E176">
        <v>2363.9</v>
      </c>
      <c r="F176">
        <v>38</v>
      </c>
      <c r="G176" t="s">
        <v>29</v>
      </c>
      <c r="H176">
        <v>3350.32</v>
      </c>
      <c r="I176">
        <v>3449.94</v>
      </c>
      <c r="J176" t="s">
        <v>30</v>
      </c>
      <c r="K176">
        <v>0.26</v>
      </c>
      <c r="L176" t="s">
        <v>18</v>
      </c>
      <c r="M176" t="s">
        <v>19</v>
      </c>
      <c r="N176" t="s">
        <v>49</v>
      </c>
    </row>
    <row r="177" spans="1:14" x14ac:dyDescent="0.3">
      <c r="A177">
        <v>1066</v>
      </c>
      <c r="B177" s="1">
        <v>45110</v>
      </c>
      <c r="C177" t="s">
        <v>33</v>
      </c>
      <c r="D177" t="s">
        <v>15</v>
      </c>
      <c r="E177">
        <v>6380.2</v>
      </c>
      <c r="F177">
        <v>15</v>
      </c>
      <c r="G177" t="s">
        <v>16</v>
      </c>
      <c r="H177">
        <v>2579.31</v>
      </c>
      <c r="I177">
        <v>2867.36</v>
      </c>
      <c r="J177" t="s">
        <v>17</v>
      </c>
      <c r="K177">
        <v>0.04</v>
      </c>
      <c r="L177" t="s">
        <v>27</v>
      </c>
      <c r="M177" t="s">
        <v>22</v>
      </c>
      <c r="N177" t="s">
        <v>53</v>
      </c>
    </row>
    <row r="178" spans="1:14" x14ac:dyDescent="0.3">
      <c r="A178">
        <v>1042</v>
      </c>
      <c r="B178" s="1">
        <v>44941</v>
      </c>
      <c r="C178" t="s">
        <v>24</v>
      </c>
      <c r="D178" t="s">
        <v>25</v>
      </c>
      <c r="E178">
        <v>2298.5500000000002</v>
      </c>
      <c r="F178">
        <v>46</v>
      </c>
      <c r="G178" t="s">
        <v>16</v>
      </c>
      <c r="H178">
        <v>2172.38</v>
      </c>
      <c r="I178">
        <v>2367.11</v>
      </c>
      <c r="J178" t="s">
        <v>30</v>
      </c>
      <c r="K178">
        <v>0.16</v>
      </c>
      <c r="L178" t="s">
        <v>18</v>
      </c>
      <c r="M178" t="s">
        <v>22</v>
      </c>
      <c r="N178" t="s">
        <v>28</v>
      </c>
    </row>
    <row r="179" spans="1:14" x14ac:dyDescent="0.3">
      <c r="A179">
        <v>1045</v>
      </c>
      <c r="B179" s="1">
        <v>45083</v>
      </c>
      <c r="C179" t="s">
        <v>14</v>
      </c>
      <c r="D179" t="s">
        <v>25</v>
      </c>
      <c r="E179">
        <v>3284.53</v>
      </c>
      <c r="F179">
        <v>15</v>
      </c>
      <c r="G179" t="s">
        <v>35</v>
      </c>
      <c r="H179">
        <v>316.22000000000003</v>
      </c>
      <c r="I179">
        <v>799.04</v>
      </c>
      <c r="J179" t="s">
        <v>30</v>
      </c>
      <c r="K179">
        <v>0</v>
      </c>
      <c r="L179" t="s">
        <v>27</v>
      </c>
      <c r="M179" t="s">
        <v>19</v>
      </c>
      <c r="N179" t="s">
        <v>32</v>
      </c>
    </row>
    <row r="180" spans="1:14" x14ac:dyDescent="0.3">
      <c r="A180">
        <v>1062</v>
      </c>
      <c r="B180" s="1">
        <v>45062</v>
      </c>
      <c r="C180" t="s">
        <v>33</v>
      </c>
      <c r="D180" t="s">
        <v>15</v>
      </c>
      <c r="E180">
        <v>8495.6200000000008</v>
      </c>
      <c r="F180">
        <v>46</v>
      </c>
      <c r="G180" t="s">
        <v>16</v>
      </c>
      <c r="H180">
        <v>159.32</v>
      </c>
      <c r="I180">
        <v>303.36</v>
      </c>
      <c r="J180" t="s">
        <v>30</v>
      </c>
      <c r="K180">
        <v>0.03</v>
      </c>
      <c r="L180" t="s">
        <v>18</v>
      </c>
      <c r="M180" t="s">
        <v>22</v>
      </c>
      <c r="N180" t="s">
        <v>53</v>
      </c>
    </row>
    <row r="181" spans="1:14" x14ac:dyDescent="0.3">
      <c r="A181">
        <v>1057</v>
      </c>
      <c r="B181" s="1">
        <v>45187</v>
      </c>
      <c r="C181" t="s">
        <v>33</v>
      </c>
      <c r="D181" t="s">
        <v>21</v>
      </c>
      <c r="E181">
        <v>7315.73</v>
      </c>
      <c r="F181">
        <v>25</v>
      </c>
      <c r="G181" t="s">
        <v>26</v>
      </c>
      <c r="H181">
        <v>1821.91</v>
      </c>
      <c r="I181">
        <v>2027.74</v>
      </c>
      <c r="J181" t="s">
        <v>30</v>
      </c>
      <c r="K181">
        <v>0.02</v>
      </c>
      <c r="L181" t="s">
        <v>27</v>
      </c>
      <c r="M181" t="s">
        <v>22</v>
      </c>
      <c r="N181" t="s">
        <v>37</v>
      </c>
    </row>
    <row r="182" spans="1:14" x14ac:dyDescent="0.3">
      <c r="A182">
        <v>1006</v>
      </c>
      <c r="B182" s="1">
        <v>45083</v>
      </c>
      <c r="C182" t="s">
        <v>14</v>
      </c>
      <c r="D182" t="s">
        <v>34</v>
      </c>
      <c r="E182">
        <v>1044.45</v>
      </c>
      <c r="F182">
        <v>21</v>
      </c>
      <c r="G182" t="s">
        <v>35</v>
      </c>
      <c r="H182">
        <v>1701.62</v>
      </c>
      <c r="I182">
        <v>2193.2199999999998</v>
      </c>
      <c r="J182" t="s">
        <v>30</v>
      </c>
      <c r="K182">
        <v>0.22</v>
      </c>
      <c r="L182" t="s">
        <v>27</v>
      </c>
      <c r="M182" t="s">
        <v>22</v>
      </c>
      <c r="N182" t="s">
        <v>46</v>
      </c>
    </row>
    <row r="183" spans="1:14" x14ac:dyDescent="0.3">
      <c r="A183">
        <v>1028</v>
      </c>
      <c r="B183" s="1">
        <v>44973</v>
      </c>
      <c r="C183" t="s">
        <v>14</v>
      </c>
      <c r="D183" t="s">
        <v>34</v>
      </c>
      <c r="E183">
        <v>4344.1499999999996</v>
      </c>
      <c r="F183">
        <v>24</v>
      </c>
      <c r="G183" t="s">
        <v>35</v>
      </c>
      <c r="H183">
        <v>1969.09</v>
      </c>
      <c r="I183">
        <v>2241.96</v>
      </c>
      <c r="J183" t="s">
        <v>17</v>
      </c>
      <c r="K183">
        <v>0.02</v>
      </c>
      <c r="L183" t="s">
        <v>31</v>
      </c>
      <c r="M183" t="s">
        <v>19</v>
      </c>
      <c r="N183" t="s">
        <v>46</v>
      </c>
    </row>
    <row r="184" spans="1:14" x14ac:dyDescent="0.3">
      <c r="A184">
        <v>1028</v>
      </c>
      <c r="B184" s="1">
        <v>45250</v>
      </c>
      <c r="C184" t="s">
        <v>42</v>
      </c>
      <c r="D184" t="s">
        <v>34</v>
      </c>
      <c r="E184">
        <v>388.78</v>
      </c>
      <c r="F184">
        <v>5</v>
      </c>
      <c r="G184" t="s">
        <v>26</v>
      </c>
      <c r="H184">
        <v>734.92</v>
      </c>
      <c r="I184">
        <v>991.21</v>
      </c>
      <c r="J184" t="s">
        <v>17</v>
      </c>
      <c r="K184">
        <v>0.21</v>
      </c>
      <c r="L184" t="s">
        <v>31</v>
      </c>
      <c r="M184" t="s">
        <v>19</v>
      </c>
      <c r="N184" t="s">
        <v>52</v>
      </c>
    </row>
    <row r="185" spans="1:14" x14ac:dyDescent="0.3">
      <c r="A185">
        <v>1044</v>
      </c>
      <c r="B185" s="1">
        <v>45258</v>
      </c>
      <c r="C185" t="s">
        <v>33</v>
      </c>
      <c r="D185" t="s">
        <v>21</v>
      </c>
      <c r="E185">
        <v>4860.8100000000004</v>
      </c>
      <c r="F185">
        <v>6</v>
      </c>
      <c r="G185" t="s">
        <v>35</v>
      </c>
      <c r="H185">
        <v>3703.93</v>
      </c>
      <c r="I185">
        <v>3840.24</v>
      </c>
      <c r="J185" t="s">
        <v>30</v>
      </c>
      <c r="K185">
        <v>7.0000000000000007E-2</v>
      </c>
      <c r="L185" t="s">
        <v>31</v>
      </c>
      <c r="M185" t="s">
        <v>19</v>
      </c>
      <c r="N185" t="s">
        <v>37</v>
      </c>
    </row>
    <row r="186" spans="1:14" x14ac:dyDescent="0.3">
      <c r="A186">
        <v>1084</v>
      </c>
      <c r="B186" s="1">
        <v>45099</v>
      </c>
      <c r="C186" t="s">
        <v>38</v>
      </c>
      <c r="D186" t="s">
        <v>15</v>
      </c>
      <c r="E186">
        <v>6658.1</v>
      </c>
      <c r="F186">
        <v>49</v>
      </c>
      <c r="G186" t="s">
        <v>16</v>
      </c>
      <c r="H186">
        <v>4291.97</v>
      </c>
      <c r="I186">
        <v>4645.6400000000003</v>
      </c>
      <c r="J186" t="s">
        <v>17</v>
      </c>
      <c r="K186">
        <v>0.26</v>
      </c>
      <c r="L186" t="s">
        <v>31</v>
      </c>
      <c r="M186" t="s">
        <v>19</v>
      </c>
      <c r="N186" t="s">
        <v>40</v>
      </c>
    </row>
    <row r="187" spans="1:14" x14ac:dyDescent="0.3">
      <c r="A187">
        <v>1030</v>
      </c>
      <c r="B187" s="1">
        <v>45056</v>
      </c>
      <c r="C187" t="s">
        <v>14</v>
      </c>
      <c r="D187" t="s">
        <v>25</v>
      </c>
      <c r="E187">
        <v>1273.18</v>
      </c>
      <c r="F187">
        <v>43</v>
      </c>
      <c r="G187" t="s">
        <v>29</v>
      </c>
      <c r="H187">
        <v>4696.6400000000003</v>
      </c>
      <c r="I187">
        <v>4713.68</v>
      </c>
      <c r="J187" t="s">
        <v>17</v>
      </c>
      <c r="K187">
        <v>0.24</v>
      </c>
      <c r="L187" t="s">
        <v>27</v>
      </c>
      <c r="M187" t="s">
        <v>19</v>
      </c>
      <c r="N187" t="s">
        <v>32</v>
      </c>
    </row>
    <row r="188" spans="1:14" x14ac:dyDescent="0.3">
      <c r="A188">
        <v>1062</v>
      </c>
      <c r="B188" s="1">
        <v>45021</v>
      </c>
      <c r="C188" t="s">
        <v>14</v>
      </c>
      <c r="D188" t="s">
        <v>15</v>
      </c>
      <c r="E188">
        <v>2959.96</v>
      </c>
      <c r="F188">
        <v>48</v>
      </c>
      <c r="G188" t="s">
        <v>26</v>
      </c>
      <c r="H188">
        <v>2487.19</v>
      </c>
      <c r="I188">
        <v>2521.4499999999998</v>
      </c>
      <c r="J188" t="s">
        <v>30</v>
      </c>
      <c r="K188">
        <v>0.28999999999999998</v>
      </c>
      <c r="L188" t="s">
        <v>18</v>
      </c>
      <c r="M188" t="s">
        <v>19</v>
      </c>
      <c r="N188" t="s">
        <v>20</v>
      </c>
    </row>
    <row r="189" spans="1:14" x14ac:dyDescent="0.3">
      <c r="A189">
        <v>1075</v>
      </c>
      <c r="B189" s="1">
        <v>45041</v>
      </c>
      <c r="C189" t="s">
        <v>24</v>
      </c>
      <c r="D189" t="s">
        <v>21</v>
      </c>
      <c r="E189">
        <v>4038.58</v>
      </c>
      <c r="F189">
        <v>44</v>
      </c>
      <c r="G189" t="s">
        <v>16</v>
      </c>
      <c r="H189">
        <v>3519.29</v>
      </c>
      <c r="I189">
        <v>3822.98</v>
      </c>
      <c r="J189" t="s">
        <v>17</v>
      </c>
      <c r="K189">
        <v>0.27</v>
      </c>
      <c r="L189" t="s">
        <v>27</v>
      </c>
      <c r="M189" t="s">
        <v>19</v>
      </c>
      <c r="N189" t="s">
        <v>47</v>
      </c>
    </row>
    <row r="190" spans="1:14" x14ac:dyDescent="0.3">
      <c r="A190">
        <v>1092</v>
      </c>
      <c r="B190" s="1">
        <v>45169</v>
      </c>
      <c r="C190" t="s">
        <v>38</v>
      </c>
      <c r="D190" t="s">
        <v>25</v>
      </c>
      <c r="E190">
        <v>9203.36</v>
      </c>
      <c r="F190">
        <v>47</v>
      </c>
      <c r="G190" t="s">
        <v>26</v>
      </c>
      <c r="H190">
        <v>4284.9799999999996</v>
      </c>
      <c r="I190">
        <v>4462.3999999999996</v>
      </c>
      <c r="J190" t="s">
        <v>30</v>
      </c>
      <c r="K190">
        <v>0.28000000000000003</v>
      </c>
      <c r="L190" t="s">
        <v>31</v>
      </c>
      <c r="M190" t="s">
        <v>22</v>
      </c>
      <c r="N190" t="s">
        <v>39</v>
      </c>
    </row>
    <row r="191" spans="1:14" x14ac:dyDescent="0.3">
      <c r="A191">
        <v>1089</v>
      </c>
      <c r="B191" s="1">
        <v>45218</v>
      </c>
      <c r="C191" t="s">
        <v>38</v>
      </c>
      <c r="D191" t="s">
        <v>21</v>
      </c>
      <c r="E191">
        <v>9933.2199999999993</v>
      </c>
      <c r="F191">
        <v>23</v>
      </c>
      <c r="G191" t="s">
        <v>26</v>
      </c>
      <c r="H191">
        <v>2120.54</v>
      </c>
      <c r="I191">
        <v>2597.67</v>
      </c>
      <c r="J191" t="s">
        <v>17</v>
      </c>
      <c r="K191">
        <v>0.26</v>
      </c>
      <c r="L191" t="s">
        <v>31</v>
      </c>
      <c r="M191" t="s">
        <v>22</v>
      </c>
      <c r="N191" t="s">
        <v>41</v>
      </c>
    </row>
    <row r="192" spans="1:14" x14ac:dyDescent="0.3">
      <c r="A192">
        <v>1062</v>
      </c>
      <c r="B192" s="1">
        <v>45208</v>
      </c>
      <c r="C192" t="s">
        <v>14</v>
      </c>
      <c r="D192" t="s">
        <v>34</v>
      </c>
      <c r="E192">
        <v>544.62</v>
      </c>
      <c r="F192">
        <v>4</v>
      </c>
      <c r="G192" t="s">
        <v>35</v>
      </c>
      <c r="H192">
        <v>1581.59</v>
      </c>
      <c r="I192">
        <v>2034.15</v>
      </c>
      <c r="J192" t="s">
        <v>17</v>
      </c>
      <c r="K192">
        <v>0.21</v>
      </c>
      <c r="L192" t="s">
        <v>18</v>
      </c>
      <c r="M192" t="s">
        <v>19</v>
      </c>
      <c r="N192" t="s">
        <v>46</v>
      </c>
    </row>
    <row r="193" spans="1:14" x14ac:dyDescent="0.3">
      <c r="A193">
        <v>1097</v>
      </c>
      <c r="B193" s="1">
        <v>45225</v>
      </c>
      <c r="C193" t="s">
        <v>42</v>
      </c>
      <c r="D193" t="s">
        <v>34</v>
      </c>
      <c r="E193">
        <v>7633.98</v>
      </c>
      <c r="F193">
        <v>27</v>
      </c>
      <c r="G193" t="s">
        <v>35</v>
      </c>
      <c r="H193">
        <v>4686.79</v>
      </c>
      <c r="I193">
        <v>5046.51</v>
      </c>
      <c r="J193" t="s">
        <v>17</v>
      </c>
      <c r="K193">
        <v>0.05</v>
      </c>
      <c r="L193" t="s">
        <v>31</v>
      </c>
      <c r="M193" t="s">
        <v>22</v>
      </c>
      <c r="N193" t="s">
        <v>52</v>
      </c>
    </row>
    <row r="194" spans="1:14" x14ac:dyDescent="0.3">
      <c r="A194">
        <v>1001</v>
      </c>
      <c r="B194" s="1">
        <v>45209</v>
      </c>
      <c r="C194" t="s">
        <v>24</v>
      </c>
      <c r="D194" t="s">
        <v>21</v>
      </c>
      <c r="E194">
        <v>3780.07</v>
      </c>
      <c r="F194">
        <v>18</v>
      </c>
      <c r="G194" t="s">
        <v>16</v>
      </c>
      <c r="H194">
        <v>2602.6</v>
      </c>
      <c r="I194">
        <v>3013.49</v>
      </c>
      <c r="J194" t="s">
        <v>17</v>
      </c>
      <c r="K194">
        <v>0.08</v>
      </c>
      <c r="L194" t="s">
        <v>27</v>
      </c>
      <c r="M194" t="s">
        <v>19</v>
      </c>
      <c r="N194" t="s">
        <v>47</v>
      </c>
    </row>
    <row r="195" spans="1:14" x14ac:dyDescent="0.3">
      <c r="A195">
        <v>1027</v>
      </c>
      <c r="B195" s="1">
        <v>44995</v>
      </c>
      <c r="C195" t="s">
        <v>38</v>
      </c>
      <c r="D195" t="s">
        <v>25</v>
      </c>
      <c r="E195">
        <v>3985.34</v>
      </c>
      <c r="F195">
        <v>21</v>
      </c>
      <c r="G195" t="s">
        <v>26</v>
      </c>
      <c r="H195">
        <v>2511.41</v>
      </c>
      <c r="I195">
        <v>2848.4</v>
      </c>
      <c r="J195" t="s">
        <v>17</v>
      </c>
      <c r="K195">
        <v>0.06</v>
      </c>
      <c r="L195" t="s">
        <v>27</v>
      </c>
      <c r="M195" t="s">
        <v>19</v>
      </c>
      <c r="N195" t="s">
        <v>39</v>
      </c>
    </row>
    <row r="196" spans="1:14" x14ac:dyDescent="0.3">
      <c r="A196">
        <v>1062</v>
      </c>
      <c r="B196" s="1">
        <v>45074</v>
      </c>
      <c r="C196" t="s">
        <v>14</v>
      </c>
      <c r="D196" t="s">
        <v>25</v>
      </c>
      <c r="E196">
        <v>7567.22</v>
      </c>
      <c r="F196">
        <v>28</v>
      </c>
      <c r="G196" t="s">
        <v>35</v>
      </c>
      <c r="H196">
        <v>933.16</v>
      </c>
      <c r="I196">
        <v>1004.7</v>
      </c>
      <c r="J196" t="s">
        <v>17</v>
      </c>
      <c r="K196">
        <v>0.18</v>
      </c>
      <c r="L196" t="s">
        <v>27</v>
      </c>
      <c r="M196" t="s">
        <v>19</v>
      </c>
      <c r="N196" t="s">
        <v>32</v>
      </c>
    </row>
    <row r="197" spans="1:14" x14ac:dyDescent="0.3">
      <c r="A197">
        <v>1077</v>
      </c>
      <c r="B197" s="1">
        <v>44937</v>
      </c>
      <c r="C197" t="s">
        <v>38</v>
      </c>
      <c r="D197" t="s">
        <v>15</v>
      </c>
      <c r="E197">
        <v>9192.42</v>
      </c>
      <c r="F197">
        <v>35</v>
      </c>
      <c r="G197" t="s">
        <v>35</v>
      </c>
      <c r="H197">
        <v>585.37</v>
      </c>
      <c r="I197">
        <v>970.49</v>
      </c>
      <c r="J197" t="s">
        <v>17</v>
      </c>
      <c r="K197">
        <v>0.15</v>
      </c>
      <c r="L197" t="s">
        <v>27</v>
      </c>
      <c r="M197" t="s">
        <v>22</v>
      </c>
      <c r="N197" t="s">
        <v>40</v>
      </c>
    </row>
    <row r="198" spans="1:14" x14ac:dyDescent="0.3">
      <c r="A198">
        <v>1003</v>
      </c>
      <c r="B198" s="1">
        <v>45180</v>
      </c>
      <c r="C198" t="s">
        <v>24</v>
      </c>
      <c r="D198" t="s">
        <v>34</v>
      </c>
      <c r="E198">
        <v>9514.19</v>
      </c>
      <c r="F198">
        <v>22</v>
      </c>
      <c r="G198" t="s">
        <v>26</v>
      </c>
      <c r="H198">
        <v>4218.43</v>
      </c>
      <c r="I198">
        <v>4331.42</v>
      </c>
      <c r="J198" t="s">
        <v>30</v>
      </c>
      <c r="K198">
        <v>0.26</v>
      </c>
      <c r="L198" t="s">
        <v>27</v>
      </c>
      <c r="M198" t="s">
        <v>19</v>
      </c>
      <c r="N198" t="s">
        <v>50</v>
      </c>
    </row>
    <row r="199" spans="1:14" x14ac:dyDescent="0.3">
      <c r="A199">
        <v>1070</v>
      </c>
      <c r="B199" s="1">
        <v>45256</v>
      </c>
      <c r="C199" t="s">
        <v>24</v>
      </c>
      <c r="D199" t="s">
        <v>15</v>
      </c>
      <c r="E199">
        <v>5813.51</v>
      </c>
      <c r="F199">
        <v>40</v>
      </c>
      <c r="G199" t="s">
        <v>16</v>
      </c>
      <c r="H199">
        <v>3089.96</v>
      </c>
      <c r="I199">
        <v>3258.45</v>
      </c>
      <c r="J199" t="s">
        <v>30</v>
      </c>
      <c r="K199">
        <v>0.28999999999999998</v>
      </c>
      <c r="L199" t="s">
        <v>18</v>
      </c>
      <c r="M199" t="s">
        <v>19</v>
      </c>
      <c r="N199" t="s">
        <v>45</v>
      </c>
    </row>
    <row r="200" spans="1:14" x14ac:dyDescent="0.3">
      <c r="A200">
        <v>1072</v>
      </c>
      <c r="B200" s="1">
        <v>45286</v>
      </c>
      <c r="C200" t="s">
        <v>33</v>
      </c>
      <c r="D200" t="s">
        <v>15</v>
      </c>
      <c r="E200">
        <v>3635.5</v>
      </c>
      <c r="F200">
        <v>23</v>
      </c>
      <c r="G200" t="s">
        <v>16</v>
      </c>
      <c r="H200">
        <v>1662.83</v>
      </c>
      <c r="I200">
        <v>2074.25</v>
      </c>
      <c r="J200" t="s">
        <v>30</v>
      </c>
      <c r="K200">
        <v>0.12</v>
      </c>
      <c r="L200" t="s">
        <v>27</v>
      </c>
      <c r="M200" t="s">
        <v>19</v>
      </c>
      <c r="N200" t="s">
        <v>53</v>
      </c>
    </row>
    <row r="201" spans="1:14" x14ac:dyDescent="0.3">
      <c r="A201">
        <v>1027</v>
      </c>
      <c r="B201" s="1">
        <v>44964</v>
      </c>
      <c r="C201" t="s">
        <v>14</v>
      </c>
      <c r="D201" t="s">
        <v>21</v>
      </c>
      <c r="E201">
        <v>7896.74</v>
      </c>
      <c r="F201">
        <v>3</v>
      </c>
      <c r="G201" t="s">
        <v>26</v>
      </c>
      <c r="H201">
        <v>999.09</v>
      </c>
      <c r="I201">
        <v>1271.99</v>
      </c>
      <c r="J201" t="s">
        <v>30</v>
      </c>
      <c r="K201">
        <v>0.15</v>
      </c>
      <c r="L201" t="s">
        <v>31</v>
      </c>
      <c r="M201" t="s">
        <v>19</v>
      </c>
      <c r="N201" t="s">
        <v>23</v>
      </c>
    </row>
    <row r="202" spans="1:14" x14ac:dyDescent="0.3">
      <c r="A202">
        <v>1009</v>
      </c>
      <c r="B202" s="1">
        <v>45060</v>
      </c>
      <c r="C202" t="s">
        <v>24</v>
      </c>
      <c r="D202" t="s">
        <v>21</v>
      </c>
      <c r="E202">
        <v>2584.91</v>
      </c>
      <c r="F202">
        <v>40</v>
      </c>
      <c r="G202" t="s">
        <v>16</v>
      </c>
      <c r="H202">
        <v>2799.71</v>
      </c>
      <c r="I202">
        <v>3231.08</v>
      </c>
      <c r="J202" t="s">
        <v>17</v>
      </c>
      <c r="K202">
        <v>0.28999999999999998</v>
      </c>
      <c r="L202" t="s">
        <v>31</v>
      </c>
      <c r="M202" t="s">
        <v>22</v>
      </c>
      <c r="N202" t="s">
        <v>47</v>
      </c>
    </row>
    <row r="203" spans="1:14" x14ac:dyDescent="0.3">
      <c r="A203">
        <v>1062</v>
      </c>
      <c r="B203" s="1">
        <v>45126</v>
      </c>
      <c r="C203" t="s">
        <v>33</v>
      </c>
      <c r="D203" t="s">
        <v>15</v>
      </c>
      <c r="E203">
        <v>5684.33</v>
      </c>
      <c r="F203">
        <v>10</v>
      </c>
      <c r="G203" t="s">
        <v>35</v>
      </c>
      <c r="H203">
        <v>2940.4</v>
      </c>
      <c r="I203">
        <v>3054.79</v>
      </c>
      <c r="J203" t="s">
        <v>17</v>
      </c>
      <c r="K203">
        <v>0.08</v>
      </c>
      <c r="L203" t="s">
        <v>31</v>
      </c>
      <c r="M203" t="s">
        <v>19</v>
      </c>
      <c r="N203" t="s">
        <v>53</v>
      </c>
    </row>
    <row r="204" spans="1:14" x14ac:dyDescent="0.3">
      <c r="A204">
        <v>1037</v>
      </c>
      <c r="B204" s="1">
        <v>44949</v>
      </c>
      <c r="C204" t="s">
        <v>33</v>
      </c>
      <c r="D204" t="s">
        <v>34</v>
      </c>
      <c r="E204">
        <v>3649.93</v>
      </c>
      <c r="F204">
        <v>25</v>
      </c>
      <c r="G204" t="s">
        <v>26</v>
      </c>
      <c r="H204">
        <v>1074.6199999999999</v>
      </c>
      <c r="I204">
        <v>1382.43</v>
      </c>
      <c r="J204" t="s">
        <v>17</v>
      </c>
      <c r="K204">
        <v>0.24</v>
      </c>
      <c r="L204" t="s">
        <v>31</v>
      </c>
      <c r="M204" t="s">
        <v>22</v>
      </c>
      <c r="N204" t="s">
        <v>36</v>
      </c>
    </row>
    <row r="205" spans="1:14" x14ac:dyDescent="0.3">
      <c r="A205">
        <v>1097</v>
      </c>
      <c r="B205" s="1">
        <v>45229</v>
      </c>
      <c r="C205" t="s">
        <v>38</v>
      </c>
      <c r="D205" t="s">
        <v>21</v>
      </c>
      <c r="E205">
        <v>6600.65</v>
      </c>
      <c r="F205">
        <v>49</v>
      </c>
      <c r="G205" t="s">
        <v>35</v>
      </c>
      <c r="H205">
        <v>4264.46</v>
      </c>
      <c r="I205">
        <v>4315.5200000000004</v>
      </c>
      <c r="J205" t="s">
        <v>30</v>
      </c>
      <c r="K205">
        <v>7.0000000000000007E-2</v>
      </c>
      <c r="L205" t="s">
        <v>18</v>
      </c>
      <c r="M205" t="s">
        <v>22</v>
      </c>
      <c r="N205" t="s">
        <v>41</v>
      </c>
    </row>
    <row r="206" spans="1:14" x14ac:dyDescent="0.3">
      <c r="A206">
        <v>1051</v>
      </c>
      <c r="B206" s="1">
        <v>45272</v>
      </c>
      <c r="C206" t="s">
        <v>38</v>
      </c>
      <c r="D206" t="s">
        <v>15</v>
      </c>
      <c r="E206">
        <v>2479.9499999999998</v>
      </c>
      <c r="F206">
        <v>8</v>
      </c>
      <c r="G206" t="s">
        <v>29</v>
      </c>
      <c r="H206">
        <v>467.11</v>
      </c>
      <c r="I206">
        <v>792.21</v>
      </c>
      <c r="J206" t="s">
        <v>30</v>
      </c>
      <c r="K206">
        <v>0.2</v>
      </c>
      <c r="L206" t="s">
        <v>31</v>
      </c>
      <c r="M206" t="s">
        <v>19</v>
      </c>
      <c r="N206" t="s">
        <v>40</v>
      </c>
    </row>
    <row r="207" spans="1:14" x14ac:dyDescent="0.3">
      <c r="A207">
        <v>1044</v>
      </c>
      <c r="B207" s="1">
        <v>45228</v>
      </c>
      <c r="C207" t="s">
        <v>33</v>
      </c>
      <c r="D207" t="s">
        <v>15</v>
      </c>
      <c r="E207">
        <v>1996.77</v>
      </c>
      <c r="F207">
        <v>11</v>
      </c>
      <c r="G207" t="s">
        <v>29</v>
      </c>
      <c r="H207">
        <v>1812.66</v>
      </c>
      <c r="I207">
        <v>2196.3000000000002</v>
      </c>
      <c r="J207" t="s">
        <v>30</v>
      </c>
      <c r="K207">
        <v>0.08</v>
      </c>
      <c r="L207" t="s">
        <v>18</v>
      </c>
      <c r="M207" t="s">
        <v>19</v>
      </c>
      <c r="N207" t="s">
        <v>53</v>
      </c>
    </row>
    <row r="208" spans="1:14" x14ac:dyDescent="0.3">
      <c r="A208">
        <v>1024</v>
      </c>
      <c r="B208" s="1">
        <v>45289</v>
      </c>
      <c r="C208" t="s">
        <v>38</v>
      </c>
      <c r="D208" t="s">
        <v>15</v>
      </c>
      <c r="E208">
        <v>9190.57</v>
      </c>
      <c r="F208">
        <v>5</v>
      </c>
      <c r="G208" t="s">
        <v>16</v>
      </c>
      <c r="H208">
        <v>3417.9</v>
      </c>
      <c r="I208">
        <v>3714.52</v>
      </c>
      <c r="J208" t="s">
        <v>17</v>
      </c>
      <c r="K208">
        <v>0.27</v>
      </c>
      <c r="L208" t="s">
        <v>31</v>
      </c>
      <c r="M208" t="s">
        <v>22</v>
      </c>
      <c r="N208" t="s">
        <v>40</v>
      </c>
    </row>
    <row r="209" spans="1:14" x14ac:dyDescent="0.3">
      <c r="A209">
        <v>1079</v>
      </c>
      <c r="B209" s="1">
        <v>45144</v>
      </c>
      <c r="C209" t="s">
        <v>24</v>
      </c>
      <c r="D209" t="s">
        <v>15</v>
      </c>
      <c r="E209">
        <v>1107.8599999999999</v>
      </c>
      <c r="F209">
        <v>45</v>
      </c>
      <c r="G209" t="s">
        <v>29</v>
      </c>
      <c r="H209">
        <v>1406.9</v>
      </c>
      <c r="I209">
        <v>1547.35</v>
      </c>
      <c r="J209" t="s">
        <v>30</v>
      </c>
      <c r="K209">
        <v>0.17</v>
      </c>
      <c r="L209" t="s">
        <v>18</v>
      </c>
      <c r="M209" t="s">
        <v>22</v>
      </c>
      <c r="N209" t="s">
        <v>45</v>
      </c>
    </row>
    <row r="210" spans="1:14" x14ac:dyDescent="0.3">
      <c r="A210">
        <v>1059</v>
      </c>
      <c r="B210" s="1">
        <v>45067</v>
      </c>
      <c r="C210" t="s">
        <v>42</v>
      </c>
      <c r="D210" t="s">
        <v>15</v>
      </c>
      <c r="E210">
        <v>5108.9799999999996</v>
      </c>
      <c r="F210">
        <v>37</v>
      </c>
      <c r="G210" t="s">
        <v>35</v>
      </c>
      <c r="H210">
        <v>4146.99</v>
      </c>
      <c r="I210">
        <v>4172.3500000000004</v>
      </c>
      <c r="J210" t="s">
        <v>17</v>
      </c>
      <c r="K210">
        <v>0.06</v>
      </c>
      <c r="L210" t="s">
        <v>18</v>
      </c>
      <c r="M210" t="s">
        <v>22</v>
      </c>
      <c r="N210" t="s">
        <v>49</v>
      </c>
    </row>
    <row r="211" spans="1:14" x14ac:dyDescent="0.3">
      <c r="A211">
        <v>1032</v>
      </c>
      <c r="B211" s="1">
        <v>45030</v>
      </c>
      <c r="C211" t="s">
        <v>24</v>
      </c>
      <c r="D211" t="s">
        <v>15</v>
      </c>
      <c r="E211">
        <v>2286.44</v>
      </c>
      <c r="F211">
        <v>45</v>
      </c>
      <c r="G211" t="s">
        <v>29</v>
      </c>
      <c r="H211">
        <v>3712.35</v>
      </c>
      <c r="I211">
        <v>3780.88</v>
      </c>
      <c r="J211" t="s">
        <v>30</v>
      </c>
      <c r="K211">
        <v>7.0000000000000007E-2</v>
      </c>
      <c r="L211" t="s">
        <v>18</v>
      </c>
      <c r="M211" t="s">
        <v>22</v>
      </c>
      <c r="N211" t="s">
        <v>45</v>
      </c>
    </row>
    <row r="212" spans="1:14" x14ac:dyDescent="0.3">
      <c r="A212">
        <v>1096</v>
      </c>
      <c r="B212" s="1">
        <v>45136</v>
      </c>
      <c r="C212" t="s">
        <v>33</v>
      </c>
      <c r="D212" t="s">
        <v>21</v>
      </c>
      <c r="E212">
        <v>485.41</v>
      </c>
      <c r="F212">
        <v>38</v>
      </c>
      <c r="G212" t="s">
        <v>35</v>
      </c>
      <c r="H212">
        <v>3955.66</v>
      </c>
      <c r="I212">
        <v>4270.59</v>
      </c>
      <c r="J212" t="s">
        <v>17</v>
      </c>
      <c r="K212">
        <v>0.15</v>
      </c>
      <c r="L212" t="s">
        <v>31</v>
      </c>
      <c r="M212" t="s">
        <v>19</v>
      </c>
      <c r="N212" t="s">
        <v>37</v>
      </c>
    </row>
    <row r="213" spans="1:14" x14ac:dyDescent="0.3">
      <c r="A213">
        <v>1088</v>
      </c>
      <c r="B213" s="1">
        <v>45037</v>
      </c>
      <c r="C213" t="s">
        <v>33</v>
      </c>
      <c r="D213" t="s">
        <v>34</v>
      </c>
      <c r="E213">
        <v>456.59</v>
      </c>
      <c r="F213">
        <v>29</v>
      </c>
      <c r="G213" t="s">
        <v>16</v>
      </c>
      <c r="H213">
        <v>639.58000000000004</v>
      </c>
      <c r="I213">
        <v>1107.45</v>
      </c>
      <c r="J213" t="s">
        <v>30</v>
      </c>
      <c r="K213">
        <v>0.28999999999999998</v>
      </c>
      <c r="L213" t="s">
        <v>18</v>
      </c>
      <c r="M213" t="s">
        <v>22</v>
      </c>
      <c r="N213" t="s">
        <v>36</v>
      </c>
    </row>
    <row r="214" spans="1:14" x14ac:dyDescent="0.3">
      <c r="A214">
        <v>1052</v>
      </c>
      <c r="B214" s="1">
        <v>45030</v>
      </c>
      <c r="C214" t="s">
        <v>24</v>
      </c>
      <c r="D214" t="s">
        <v>15</v>
      </c>
      <c r="E214">
        <v>1834.7</v>
      </c>
      <c r="F214">
        <v>5</v>
      </c>
      <c r="G214" t="s">
        <v>16</v>
      </c>
      <c r="H214">
        <v>745.71</v>
      </c>
      <c r="I214">
        <v>856.91</v>
      </c>
      <c r="J214" t="s">
        <v>17</v>
      </c>
      <c r="K214">
        <v>0.23</v>
      </c>
      <c r="L214" t="s">
        <v>27</v>
      </c>
      <c r="M214" t="s">
        <v>22</v>
      </c>
      <c r="N214" t="s">
        <v>45</v>
      </c>
    </row>
    <row r="215" spans="1:14" x14ac:dyDescent="0.3">
      <c r="A215">
        <v>1062</v>
      </c>
      <c r="B215" s="1">
        <v>45242</v>
      </c>
      <c r="C215" t="s">
        <v>38</v>
      </c>
      <c r="D215" t="s">
        <v>25</v>
      </c>
      <c r="E215">
        <v>8681.0300000000007</v>
      </c>
      <c r="F215">
        <v>9</v>
      </c>
      <c r="G215" t="s">
        <v>35</v>
      </c>
      <c r="H215">
        <v>1468.05</v>
      </c>
      <c r="I215">
        <v>1838.21</v>
      </c>
      <c r="J215" t="s">
        <v>30</v>
      </c>
      <c r="K215">
        <v>0.15</v>
      </c>
      <c r="L215" t="s">
        <v>27</v>
      </c>
      <c r="M215" t="s">
        <v>22</v>
      </c>
      <c r="N215" t="s">
        <v>39</v>
      </c>
    </row>
    <row r="216" spans="1:14" x14ac:dyDescent="0.3">
      <c r="A216">
        <v>1058</v>
      </c>
      <c r="B216" s="1">
        <v>45097</v>
      </c>
      <c r="C216" t="s">
        <v>38</v>
      </c>
      <c r="D216" t="s">
        <v>21</v>
      </c>
      <c r="E216">
        <v>2896.54</v>
      </c>
      <c r="F216">
        <v>48</v>
      </c>
      <c r="G216" t="s">
        <v>29</v>
      </c>
      <c r="H216">
        <v>2614.48</v>
      </c>
      <c r="I216">
        <v>3049.04</v>
      </c>
      <c r="J216" t="s">
        <v>30</v>
      </c>
      <c r="K216">
        <v>0.1</v>
      </c>
      <c r="L216" t="s">
        <v>31</v>
      </c>
      <c r="M216" t="s">
        <v>22</v>
      </c>
      <c r="N216" t="s">
        <v>41</v>
      </c>
    </row>
    <row r="217" spans="1:14" x14ac:dyDescent="0.3">
      <c r="A217">
        <v>1052</v>
      </c>
      <c r="B217" s="1">
        <v>45282</v>
      </c>
      <c r="C217" t="s">
        <v>33</v>
      </c>
      <c r="D217" t="s">
        <v>21</v>
      </c>
      <c r="E217">
        <v>9509.5499999999993</v>
      </c>
      <c r="F217">
        <v>2</v>
      </c>
      <c r="G217" t="s">
        <v>16</v>
      </c>
      <c r="H217">
        <v>3752.68</v>
      </c>
      <c r="I217">
        <v>4017.91</v>
      </c>
      <c r="J217" t="s">
        <v>17</v>
      </c>
      <c r="K217">
        <v>0.16</v>
      </c>
      <c r="L217" t="s">
        <v>27</v>
      </c>
      <c r="M217" t="s">
        <v>19</v>
      </c>
      <c r="N217" t="s">
        <v>37</v>
      </c>
    </row>
    <row r="218" spans="1:14" x14ac:dyDescent="0.3">
      <c r="A218">
        <v>1012</v>
      </c>
      <c r="B218" s="1">
        <v>45250</v>
      </c>
      <c r="C218" t="s">
        <v>14</v>
      </c>
      <c r="D218" t="s">
        <v>15</v>
      </c>
      <c r="E218">
        <v>5858.06</v>
      </c>
      <c r="F218">
        <v>1</v>
      </c>
      <c r="G218" t="s">
        <v>26</v>
      </c>
      <c r="H218">
        <v>4190.83</v>
      </c>
      <c r="I218">
        <v>4528.7700000000004</v>
      </c>
      <c r="J218" t="s">
        <v>17</v>
      </c>
      <c r="K218">
        <v>0.22</v>
      </c>
      <c r="L218" t="s">
        <v>27</v>
      </c>
      <c r="M218" t="s">
        <v>19</v>
      </c>
      <c r="N218" t="s">
        <v>20</v>
      </c>
    </row>
    <row r="219" spans="1:14" x14ac:dyDescent="0.3">
      <c r="A219">
        <v>1039</v>
      </c>
      <c r="B219" s="1">
        <v>45059</v>
      </c>
      <c r="C219" t="s">
        <v>38</v>
      </c>
      <c r="D219" t="s">
        <v>21</v>
      </c>
      <c r="E219">
        <v>4422.4799999999996</v>
      </c>
      <c r="F219">
        <v>40</v>
      </c>
      <c r="G219" t="s">
        <v>16</v>
      </c>
      <c r="H219">
        <v>3536.46</v>
      </c>
      <c r="I219">
        <v>3945.82</v>
      </c>
      <c r="J219" t="s">
        <v>30</v>
      </c>
      <c r="K219">
        <v>0.24</v>
      </c>
      <c r="L219" t="s">
        <v>27</v>
      </c>
      <c r="M219" t="s">
        <v>19</v>
      </c>
      <c r="N219" t="s">
        <v>41</v>
      </c>
    </row>
    <row r="220" spans="1:14" x14ac:dyDescent="0.3">
      <c r="A220">
        <v>1002</v>
      </c>
      <c r="B220" s="1">
        <v>45219</v>
      </c>
      <c r="C220" t="s">
        <v>24</v>
      </c>
      <c r="D220" t="s">
        <v>15</v>
      </c>
      <c r="E220">
        <v>5842.88</v>
      </c>
      <c r="F220">
        <v>30</v>
      </c>
      <c r="G220" t="s">
        <v>29</v>
      </c>
      <c r="H220">
        <v>4646.55</v>
      </c>
      <c r="I220">
        <v>4784.28</v>
      </c>
      <c r="J220" t="s">
        <v>17</v>
      </c>
      <c r="K220">
        <v>0.1</v>
      </c>
      <c r="L220" t="s">
        <v>31</v>
      </c>
      <c r="M220" t="s">
        <v>22</v>
      </c>
      <c r="N220" t="s">
        <v>45</v>
      </c>
    </row>
    <row r="221" spans="1:14" x14ac:dyDescent="0.3">
      <c r="A221">
        <v>1003</v>
      </c>
      <c r="B221" s="1">
        <v>45254</v>
      </c>
      <c r="C221" t="s">
        <v>38</v>
      </c>
      <c r="D221" t="s">
        <v>34</v>
      </c>
      <c r="E221">
        <v>5215.3100000000004</v>
      </c>
      <c r="F221">
        <v>11</v>
      </c>
      <c r="G221" t="s">
        <v>26</v>
      </c>
      <c r="H221">
        <v>3706.78</v>
      </c>
      <c r="I221">
        <v>3862.26</v>
      </c>
      <c r="J221" t="s">
        <v>30</v>
      </c>
      <c r="K221">
        <v>0.22</v>
      </c>
      <c r="L221" t="s">
        <v>31</v>
      </c>
      <c r="M221" t="s">
        <v>22</v>
      </c>
      <c r="N221" t="s">
        <v>48</v>
      </c>
    </row>
    <row r="222" spans="1:14" x14ac:dyDescent="0.3">
      <c r="A222">
        <v>1056</v>
      </c>
      <c r="B222" s="1">
        <v>45053</v>
      </c>
      <c r="C222" t="s">
        <v>24</v>
      </c>
      <c r="D222" t="s">
        <v>34</v>
      </c>
      <c r="E222">
        <v>7611.88</v>
      </c>
      <c r="F222">
        <v>28</v>
      </c>
      <c r="G222" t="s">
        <v>29</v>
      </c>
      <c r="H222">
        <v>1566.03</v>
      </c>
      <c r="I222">
        <v>1576.34</v>
      </c>
      <c r="J222" t="s">
        <v>17</v>
      </c>
      <c r="K222">
        <v>0.2</v>
      </c>
      <c r="L222" t="s">
        <v>27</v>
      </c>
      <c r="M222" t="s">
        <v>19</v>
      </c>
      <c r="N222" t="s">
        <v>50</v>
      </c>
    </row>
    <row r="223" spans="1:14" x14ac:dyDescent="0.3">
      <c r="A223">
        <v>1081</v>
      </c>
      <c r="B223" s="1">
        <v>45032</v>
      </c>
      <c r="C223" t="s">
        <v>33</v>
      </c>
      <c r="D223" t="s">
        <v>21</v>
      </c>
      <c r="E223">
        <v>2896.71</v>
      </c>
      <c r="F223">
        <v>44</v>
      </c>
      <c r="G223" t="s">
        <v>35</v>
      </c>
      <c r="H223">
        <v>1362.15</v>
      </c>
      <c r="I223">
        <v>1844.07</v>
      </c>
      <c r="J223" t="s">
        <v>30</v>
      </c>
      <c r="K223">
        <v>0.28999999999999998</v>
      </c>
      <c r="L223" t="s">
        <v>31</v>
      </c>
      <c r="M223" t="s">
        <v>19</v>
      </c>
      <c r="N223" t="s">
        <v>37</v>
      </c>
    </row>
    <row r="224" spans="1:14" x14ac:dyDescent="0.3">
      <c r="A224">
        <v>1059</v>
      </c>
      <c r="B224" s="1">
        <v>45018</v>
      </c>
      <c r="C224" t="s">
        <v>38</v>
      </c>
      <c r="D224" t="s">
        <v>21</v>
      </c>
      <c r="E224">
        <v>3595.2</v>
      </c>
      <c r="F224">
        <v>12</v>
      </c>
      <c r="G224" t="s">
        <v>26</v>
      </c>
      <c r="H224">
        <v>3496.15</v>
      </c>
      <c r="I224">
        <v>3955.75</v>
      </c>
      <c r="J224" t="s">
        <v>17</v>
      </c>
      <c r="K224">
        <v>0.28000000000000003</v>
      </c>
      <c r="L224" t="s">
        <v>18</v>
      </c>
      <c r="M224" t="s">
        <v>22</v>
      </c>
      <c r="N224" t="s">
        <v>41</v>
      </c>
    </row>
    <row r="225" spans="1:14" x14ac:dyDescent="0.3">
      <c r="A225">
        <v>1002</v>
      </c>
      <c r="B225" s="1">
        <v>45213</v>
      </c>
      <c r="C225" t="s">
        <v>24</v>
      </c>
      <c r="D225" t="s">
        <v>25</v>
      </c>
      <c r="E225">
        <v>8951.5300000000007</v>
      </c>
      <c r="F225">
        <v>39</v>
      </c>
      <c r="G225" t="s">
        <v>29</v>
      </c>
      <c r="H225">
        <v>1004.71</v>
      </c>
      <c r="I225">
        <v>1389.35</v>
      </c>
      <c r="J225" t="s">
        <v>30</v>
      </c>
      <c r="K225">
        <v>0.24</v>
      </c>
      <c r="L225" t="s">
        <v>27</v>
      </c>
      <c r="M225" t="s">
        <v>19</v>
      </c>
      <c r="N225" t="s">
        <v>28</v>
      </c>
    </row>
    <row r="226" spans="1:14" x14ac:dyDescent="0.3">
      <c r="A226">
        <v>1002</v>
      </c>
      <c r="B226" s="1">
        <v>44977</v>
      </c>
      <c r="C226" t="s">
        <v>33</v>
      </c>
      <c r="D226" t="s">
        <v>21</v>
      </c>
      <c r="E226">
        <v>9469.92</v>
      </c>
      <c r="F226">
        <v>26</v>
      </c>
      <c r="G226" t="s">
        <v>26</v>
      </c>
      <c r="H226">
        <v>508.94</v>
      </c>
      <c r="I226">
        <v>557.69000000000005</v>
      </c>
      <c r="J226" t="s">
        <v>30</v>
      </c>
      <c r="K226">
        <v>0.22</v>
      </c>
      <c r="L226" t="s">
        <v>31</v>
      </c>
      <c r="M226" t="s">
        <v>22</v>
      </c>
      <c r="N226" t="s">
        <v>37</v>
      </c>
    </row>
    <row r="227" spans="1:14" x14ac:dyDescent="0.3">
      <c r="A227">
        <v>1092</v>
      </c>
      <c r="B227" s="1">
        <v>44955</v>
      </c>
      <c r="C227" t="s">
        <v>14</v>
      </c>
      <c r="D227" t="s">
        <v>25</v>
      </c>
      <c r="E227">
        <v>8936.33</v>
      </c>
      <c r="F227">
        <v>13</v>
      </c>
      <c r="G227" t="s">
        <v>29</v>
      </c>
      <c r="H227">
        <v>2684.5</v>
      </c>
      <c r="I227">
        <v>2913.78</v>
      </c>
      <c r="J227" t="s">
        <v>30</v>
      </c>
      <c r="K227">
        <v>0.08</v>
      </c>
      <c r="L227" t="s">
        <v>31</v>
      </c>
      <c r="M227" t="s">
        <v>22</v>
      </c>
      <c r="N227" t="s">
        <v>32</v>
      </c>
    </row>
    <row r="228" spans="1:14" x14ac:dyDescent="0.3">
      <c r="A228">
        <v>1054</v>
      </c>
      <c r="B228" s="1">
        <v>45222</v>
      </c>
      <c r="C228" t="s">
        <v>24</v>
      </c>
      <c r="D228" t="s">
        <v>34</v>
      </c>
      <c r="E228">
        <v>4252.54</v>
      </c>
      <c r="F228">
        <v>8</v>
      </c>
      <c r="G228" t="s">
        <v>26</v>
      </c>
      <c r="H228">
        <v>4117.13</v>
      </c>
      <c r="I228">
        <v>4177.0600000000004</v>
      </c>
      <c r="J228" t="s">
        <v>17</v>
      </c>
      <c r="K228">
        <v>0.25</v>
      </c>
      <c r="L228" t="s">
        <v>27</v>
      </c>
      <c r="M228" t="s">
        <v>22</v>
      </c>
      <c r="N228" t="s">
        <v>50</v>
      </c>
    </row>
    <row r="229" spans="1:14" x14ac:dyDescent="0.3">
      <c r="A229">
        <v>1087</v>
      </c>
      <c r="B229" s="1">
        <v>45223</v>
      </c>
      <c r="C229" t="s">
        <v>14</v>
      </c>
      <c r="D229" t="s">
        <v>34</v>
      </c>
      <c r="E229">
        <v>7825.62</v>
      </c>
      <c r="F229">
        <v>28</v>
      </c>
      <c r="G229" t="s">
        <v>29</v>
      </c>
      <c r="H229">
        <v>551.83000000000004</v>
      </c>
      <c r="I229">
        <v>569.63</v>
      </c>
      <c r="J229" t="s">
        <v>30</v>
      </c>
      <c r="K229">
        <v>0.13</v>
      </c>
      <c r="L229" t="s">
        <v>31</v>
      </c>
      <c r="M229" t="s">
        <v>22</v>
      </c>
      <c r="N229" t="s">
        <v>46</v>
      </c>
    </row>
    <row r="230" spans="1:14" x14ac:dyDescent="0.3">
      <c r="A230">
        <v>1096</v>
      </c>
      <c r="B230" s="1">
        <v>45140</v>
      </c>
      <c r="C230" t="s">
        <v>14</v>
      </c>
      <c r="D230" t="s">
        <v>15</v>
      </c>
      <c r="E230">
        <v>4815.72</v>
      </c>
      <c r="F230">
        <v>30</v>
      </c>
      <c r="G230" t="s">
        <v>35</v>
      </c>
      <c r="H230">
        <v>3969.86</v>
      </c>
      <c r="I230">
        <v>4281.79</v>
      </c>
      <c r="J230" t="s">
        <v>17</v>
      </c>
      <c r="K230">
        <v>0.08</v>
      </c>
      <c r="L230" t="s">
        <v>27</v>
      </c>
      <c r="M230" t="s">
        <v>22</v>
      </c>
      <c r="N230" t="s">
        <v>20</v>
      </c>
    </row>
    <row r="231" spans="1:14" x14ac:dyDescent="0.3">
      <c r="A231">
        <v>1097</v>
      </c>
      <c r="B231" s="1">
        <v>45193</v>
      </c>
      <c r="C231" t="s">
        <v>42</v>
      </c>
      <c r="D231" t="s">
        <v>34</v>
      </c>
      <c r="E231">
        <v>5025.6400000000003</v>
      </c>
      <c r="F231">
        <v>9</v>
      </c>
      <c r="G231" t="s">
        <v>26</v>
      </c>
      <c r="H231">
        <v>4067.28</v>
      </c>
      <c r="I231">
        <v>4548.09</v>
      </c>
      <c r="J231" t="s">
        <v>17</v>
      </c>
      <c r="K231">
        <v>0.12</v>
      </c>
      <c r="L231" t="s">
        <v>31</v>
      </c>
      <c r="M231" t="s">
        <v>22</v>
      </c>
      <c r="N231" t="s">
        <v>52</v>
      </c>
    </row>
    <row r="232" spans="1:14" x14ac:dyDescent="0.3">
      <c r="A232">
        <v>1001</v>
      </c>
      <c r="B232" s="1">
        <v>45183</v>
      </c>
      <c r="C232" t="s">
        <v>38</v>
      </c>
      <c r="D232" t="s">
        <v>25</v>
      </c>
      <c r="E232">
        <v>2126.33</v>
      </c>
      <c r="F232">
        <v>39</v>
      </c>
      <c r="G232" t="s">
        <v>26</v>
      </c>
      <c r="H232">
        <v>2437.2600000000002</v>
      </c>
      <c r="I232">
        <v>2889.67</v>
      </c>
      <c r="J232" t="s">
        <v>17</v>
      </c>
      <c r="K232">
        <v>0.25</v>
      </c>
      <c r="L232" t="s">
        <v>18</v>
      </c>
      <c r="M232" t="s">
        <v>19</v>
      </c>
      <c r="N232" t="s">
        <v>39</v>
      </c>
    </row>
    <row r="233" spans="1:14" x14ac:dyDescent="0.3">
      <c r="A233">
        <v>1019</v>
      </c>
      <c r="B233" s="1">
        <v>45228</v>
      </c>
      <c r="C233" t="s">
        <v>24</v>
      </c>
      <c r="D233" t="s">
        <v>21</v>
      </c>
      <c r="E233">
        <v>5952.19</v>
      </c>
      <c r="F233">
        <v>31</v>
      </c>
      <c r="G233" t="s">
        <v>26</v>
      </c>
      <c r="H233">
        <v>333.69</v>
      </c>
      <c r="I233">
        <v>685.1</v>
      </c>
      <c r="J233" t="s">
        <v>30</v>
      </c>
      <c r="K233">
        <v>0.04</v>
      </c>
      <c r="L233" t="s">
        <v>27</v>
      </c>
      <c r="M233" t="s">
        <v>19</v>
      </c>
      <c r="N233" t="s">
        <v>47</v>
      </c>
    </row>
    <row r="234" spans="1:14" x14ac:dyDescent="0.3">
      <c r="A234">
        <v>1002</v>
      </c>
      <c r="B234" s="1">
        <v>45027</v>
      </c>
      <c r="C234" t="s">
        <v>14</v>
      </c>
      <c r="D234" t="s">
        <v>15</v>
      </c>
      <c r="E234">
        <v>1942.75</v>
      </c>
      <c r="F234">
        <v>21</v>
      </c>
      <c r="G234" t="s">
        <v>26</v>
      </c>
      <c r="H234">
        <v>914.22</v>
      </c>
      <c r="I234">
        <v>971.57</v>
      </c>
      <c r="J234" t="s">
        <v>17</v>
      </c>
      <c r="K234">
        <v>0.14000000000000001</v>
      </c>
      <c r="L234" t="s">
        <v>18</v>
      </c>
      <c r="M234" t="s">
        <v>19</v>
      </c>
      <c r="N234" t="s">
        <v>20</v>
      </c>
    </row>
    <row r="235" spans="1:14" x14ac:dyDescent="0.3">
      <c r="A235">
        <v>1053</v>
      </c>
      <c r="B235" s="1">
        <v>45272</v>
      </c>
      <c r="C235" t="s">
        <v>42</v>
      </c>
      <c r="D235" t="s">
        <v>25</v>
      </c>
      <c r="E235">
        <v>3382.49</v>
      </c>
      <c r="F235">
        <v>47</v>
      </c>
      <c r="G235" t="s">
        <v>35</v>
      </c>
      <c r="H235">
        <v>3551.76</v>
      </c>
      <c r="I235">
        <v>3696.1</v>
      </c>
      <c r="J235" t="s">
        <v>17</v>
      </c>
      <c r="K235">
        <v>0.15</v>
      </c>
      <c r="L235" t="s">
        <v>27</v>
      </c>
      <c r="M235" t="s">
        <v>22</v>
      </c>
      <c r="N235" t="s">
        <v>43</v>
      </c>
    </row>
    <row r="236" spans="1:14" x14ac:dyDescent="0.3">
      <c r="A236">
        <v>1044</v>
      </c>
      <c r="B236" s="1">
        <v>45036</v>
      </c>
      <c r="C236" t="s">
        <v>33</v>
      </c>
      <c r="D236" t="s">
        <v>21</v>
      </c>
      <c r="E236">
        <v>8564.7999999999993</v>
      </c>
      <c r="F236">
        <v>34</v>
      </c>
      <c r="G236" t="s">
        <v>26</v>
      </c>
      <c r="H236">
        <v>3573.3</v>
      </c>
      <c r="I236">
        <v>3740.13</v>
      </c>
      <c r="J236" t="s">
        <v>17</v>
      </c>
      <c r="K236">
        <v>0.01</v>
      </c>
      <c r="L236" t="s">
        <v>31</v>
      </c>
      <c r="M236" t="s">
        <v>19</v>
      </c>
      <c r="N236" t="s">
        <v>37</v>
      </c>
    </row>
    <row r="237" spans="1:14" x14ac:dyDescent="0.3">
      <c r="A237">
        <v>1090</v>
      </c>
      <c r="B237" s="1">
        <v>45108</v>
      </c>
      <c r="C237" t="s">
        <v>24</v>
      </c>
      <c r="D237" t="s">
        <v>15</v>
      </c>
      <c r="E237">
        <v>2150.0500000000002</v>
      </c>
      <c r="F237">
        <v>31</v>
      </c>
      <c r="G237" t="s">
        <v>16</v>
      </c>
      <c r="H237">
        <v>4496.8599999999997</v>
      </c>
      <c r="I237">
        <v>4880.8</v>
      </c>
      <c r="J237" t="s">
        <v>30</v>
      </c>
      <c r="K237">
        <v>0.06</v>
      </c>
      <c r="L237" t="s">
        <v>18</v>
      </c>
      <c r="M237" t="s">
        <v>22</v>
      </c>
      <c r="N237" t="s">
        <v>45</v>
      </c>
    </row>
    <row r="238" spans="1:14" x14ac:dyDescent="0.3">
      <c r="A238">
        <v>1032</v>
      </c>
      <c r="B238" s="1">
        <v>45239</v>
      </c>
      <c r="C238" t="s">
        <v>14</v>
      </c>
      <c r="D238" t="s">
        <v>34</v>
      </c>
      <c r="E238">
        <v>804.47</v>
      </c>
      <c r="F238">
        <v>25</v>
      </c>
      <c r="G238" t="s">
        <v>35</v>
      </c>
      <c r="H238">
        <v>2934.3</v>
      </c>
      <c r="I238">
        <v>3337.4</v>
      </c>
      <c r="J238" t="s">
        <v>17</v>
      </c>
      <c r="K238">
        <v>0.25</v>
      </c>
      <c r="L238" t="s">
        <v>31</v>
      </c>
      <c r="M238" t="s">
        <v>22</v>
      </c>
      <c r="N238" t="s">
        <v>46</v>
      </c>
    </row>
    <row r="239" spans="1:14" x14ac:dyDescent="0.3">
      <c r="A239">
        <v>1070</v>
      </c>
      <c r="B239" s="1">
        <v>44927</v>
      </c>
      <c r="C239" t="s">
        <v>38</v>
      </c>
      <c r="D239" t="s">
        <v>25</v>
      </c>
      <c r="E239">
        <v>783.18</v>
      </c>
      <c r="F239">
        <v>12</v>
      </c>
      <c r="G239" t="s">
        <v>16</v>
      </c>
      <c r="H239">
        <v>664.33</v>
      </c>
      <c r="I239">
        <v>863.03</v>
      </c>
      <c r="J239" t="s">
        <v>17</v>
      </c>
      <c r="K239">
        <v>0.25</v>
      </c>
      <c r="L239" t="s">
        <v>27</v>
      </c>
      <c r="M239" t="s">
        <v>22</v>
      </c>
      <c r="N239" t="s">
        <v>39</v>
      </c>
    </row>
    <row r="240" spans="1:14" x14ac:dyDescent="0.3">
      <c r="A240">
        <v>1032</v>
      </c>
      <c r="B240" s="1">
        <v>45245</v>
      </c>
      <c r="C240" t="s">
        <v>42</v>
      </c>
      <c r="D240" t="s">
        <v>21</v>
      </c>
      <c r="E240">
        <v>9413.77</v>
      </c>
      <c r="F240">
        <v>1</v>
      </c>
      <c r="G240" t="s">
        <v>26</v>
      </c>
      <c r="H240">
        <v>651</v>
      </c>
      <c r="I240">
        <v>865.76</v>
      </c>
      <c r="J240" t="s">
        <v>17</v>
      </c>
      <c r="K240">
        <v>0.09</v>
      </c>
      <c r="L240" t="s">
        <v>27</v>
      </c>
      <c r="M240" t="s">
        <v>22</v>
      </c>
      <c r="N240" t="s">
        <v>51</v>
      </c>
    </row>
    <row r="241" spans="1:14" x14ac:dyDescent="0.3">
      <c r="A241">
        <v>1068</v>
      </c>
      <c r="B241" s="1">
        <v>44981</v>
      </c>
      <c r="C241" t="s">
        <v>14</v>
      </c>
      <c r="D241" t="s">
        <v>15</v>
      </c>
      <c r="E241">
        <v>5118.51</v>
      </c>
      <c r="F241">
        <v>22</v>
      </c>
      <c r="G241" t="s">
        <v>29</v>
      </c>
      <c r="H241">
        <v>3619.61</v>
      </c>
      <c r="I241">
        <v>3651.42</v>
      </c>
      <c r="J241" t="s">
        <v>17</v>
      </c>
      <c r="K241">
        <v>0.26</v>
      </c>
      <c r="L241" t="s">
        <v>27</v>
      </c>
      <c r="M241" t="s">
        <v>19</v>
      </c>
      <c r="N241" t="s">
        <v>20</v>
      </c>
    </row>
    <row r="242" spans="1:14" x14ac:dyDescent="0.3">
      <c r="A242">
        <v>1055</v>
      </c>
      <c r="B242" s="1">
        <v>45075</v>
      </c>
      <c r="C242" t="s">
        <v>38</v>
      </c>
      <c r="D242" t="s">
        <v>15</v>
      </c>
      <c r="E242">
        <v>4153.18</v>
      </c>
      <c r="F242">
        <v>40</v>
      </c>
      <c r="G242" t="s">
        <v>16</v>
      </c>
      <c r="H242">
        <v>959.73</v>
      </c>
      <c r="I242">
        <v>1111.4100000000001</v>
      </c>
      <c r="J242" t="s">
        <v>30</v>
      </c>
      <c r="K242">
        <v>0.23</v>
      </c>
      <c r="L242" t="s">
        <v>27</v>
      </c>
      <c r="M242" t="s">
        <v>19</v>
      </c>
      <c r="N242" t="s">
        <v>40</v>
      </c>
    </row>
    <row r="243" spans="1:14" x14ac:dyDescent="0.3">
      <c r="A243">
        <v>1075</v>
      </c>
      <c r="B243" s="1">
        <v>45235</v>
      </c>
      <c r="C243" t="s">
        <v>14</v>
      </c>
      <c r="D243" t="s">
        <v>34</v>
      </c>
      <c r="E243">
        <v>8127.7</v>
      </c>
      <c r="F243">
        <v>37</v>
      </c>
      <c r="G243" t="s">
        <v>26</v>
      </c>
      <c r="H243">
        <v>1675.51</v>
      </c>
      <c r="I243">
        <v>1906.64</v>
      </c>
      <c r="J243" t="s">
        <v>30</v>
      </c>
      <c r="K243">
        <v>0.13</v>
      </c>
      <c r="L243" t="s">
        <v>27</v>
      </c>
      <c r="M243" t="s">
        <v>19</v>
      </c>
      <c r="N243" t="s">
        <v>46</v>
      </c>
    </row>
    <row r="244" spans="1:14" x14ac:dyDescent="0.3">
      <c r="A244">
        <v>1056</v>
      </c>
      <c r="B244" s="1">
        <v>45063</v>
      </c>
      <c r="C244" t="s">
        <v>24</v>
      </c>
      <c r="D244" t="s">
        <v>21</v>
      </c>
      <c r="E244">
        <v>8374.68</v>
      </c>
      <c r="F244">
        <v>47</v>
      </c>
      <c r="G244" t="s">
        <v>16</v>
      </c>
      <c r="H244">
        <v>2461.6999999999998</v>
      </c>
      <c r="I244">
        <v>2529.02</v>
      </c>
      <c r="J244" t="s">
        <v>17</v>
      </c>
      <c r="K244">
        <v>0.22</v>
      </c>
      <c r="L244" t="s">
        <v>18</v>
      </c>
      <c r="M244" t="s">
        <v>22</v>
      </c>
      <c r="N244" t="s">
        <v>47</v>
      </c>
    </row>
    <row r="245" spans="1:14" x14ac:dyDescent="0.3">
      <c r="A245">
        <v>1017</v>
      </c>
      <c r="B245" s="1">
        <v>45128</v>
      </c>
      <c r="C245" t="s">
        <v>24</v>
      </c>
      <c r="D245" t="s">
        <v>34</v>
      </c>
      <c r="E245">
        <v>3388.69</v>
      </c>
      <c r="F245">
        <v>1</v>
      </c>
      <c r="G245" t="s">
        <v>26</v>
      </c>
      <c r="H245">
        <v>172.59</v>
      </c>
      <c r="I245">
        <v>404.69</v>
      </c>
      <c r="J245" t="s">
        <v>17</v>
      </c>
      <c r="K245">
        <v>0.28999999999999998</v>
      </c>
      <c r="L245" t="s">
        <v>27</v>
      </c>
      <c r="M245" t="s">
        <v>19</v>
      </c>
      <c r="N245" t="s">
        <v>50</v>
      </c>
    </row>
    <row r="246" spans="1:14" x14ac:dyDescent="0.3">
      <c r="A246">
        <v>1038</v>
      </c>
      <c r="B246" s="1">
        <v>45239</v>
      </c>
      <c r="C246" t="s">
        <v>24</v>
      </c>
      <c r="D246" t="s">
        <v>34</v>
      </c>
      <c r="E246">
        <v>6966.82</v>
      </c>
      <c r="F246">
        <v>1</v>
      </c>
      <c r="G246" t="s">
        <v>26</v>
      </c>
      <c r="H246">
        <v>1281.6500000000001</v>
      </c>
      <c r="I246">
        <v>1709.71</v>
      </c>
      <c r="J246" t="s">
        <v>17</v>
      </c>
      <c r="K246">
        <v>0.14000000000000001</v>
      </c>
      <c r="L246" t="s">
        <v>31</v>
      </c>
      <c r="M246" t="s">
        <v>19</v>
      </c>
      <c r="N246" t="s">
        <v>50</v>
      </c>
    </row>
    <row r="247" spans="1:14" x14ac:dyDescent="0.3">
      <c r="A247">
        <v>1024</v>
      </c>
      <c r="B247" s="1">
        <v>45043</v>
      </c>
      <c r="C247" t="s">
        <v>42</v>
      </c>
      <c r="D247" t="s">
        <v>21</v>
      </c>
      <c r="E247">
        <v>7734.12</v>
      </c>
      <c r="F247">
        <v>42</v>
      </c>
      <c r="G247" t="s">
        <v>26</v>
      </c>
      <c r="H247">
        <v>2069.0500000000002</v>
      </c>
      <c r="I247">
        <v>2363.9</v>
      </c>
      <c r="J247" t="s">
        <v>17</v>
      </c>
      <c r="K247">
        <v>7.0000000000000007E-2</v>
      </c>
      <c r="L247" t="s">
        <v>18</v>
      </c>
      <c r="M247" t="s">
        <v>19</v>
      </c>
      <c r="N247" t="s">
        <v>51</v>
      </c>
    </row>
    <row r="248" spans="1:14" x14ac:dyDescent="0.3">
      <c r="A248">
        <v>1069</v>
      </c>
      <c r="B248" s="1">
        <v>45080</v>
      </c>
      <c r="C248" t="s">
        <v>24</v>
      </c>
      <c r="D248" t="s">
        <v>21</v>
      </c>
      <c r="E248">
        <v>6581.04</v>
      </c>
      <c r="F248">
        <v>42</v>
      </c>
      <c r="G248" t="s">
        <v>29</v>
      </c>
      <c r="H248">
        <v>1434.2</v>
      </c>
      <c r="I248">
        <v>1482.88</v>
      </c>
      <c r="J248" t="s">
        <v>30</v>
      </c>
      <c r="K248">
        <v>0.28000000000000003</v>
      </c>
      <c r="L248" t="s">
        <v>31</v>
      </c>
      <c r="M248" t="s">
        <v>22</v>
      </c>
      <c r="N248" t="s">
        <v>47</v>
      </c>
    </row>
    <row r="249" spans="1:14" x14ac:dyDescent="0.3">
      <c r="A249">
        <v>1098</v>
      </c>
      <c r="B249" s="1">
        <v>45217</v>
      </c>
      <c r="C249" t="s">
        <v>38</v>
      </c>
      <c r="D249" t="s">
        <v>21</v>
      </c>
      <c r="E249">
        <v>1600.79</v>
      </c>
      <c r="F249">
        <v>21</v>
      </c>
      <c r="G249" t="s">
        <v>16</v>
      </c>
      <c r="H249">
        <v>725.03</v>
      </c>
      <c r="I249">
        <v>828.95</v>
      </c>
      <c r="J249" t="s">
        <v>30</v>
      </c>
      <c r="K249">
        <v>0.18</v>
      </c>
      <c r="L249" t="s">
        <v>27</v>
      </c>
      <c r="M249" t="s">
        <v>19</v>
      </c>
      <c r="N249" t="s">
        <v>41</v>
      </c>
    </row>
    <row r="250" spans="1:14" x14ac:dyDescent="0.3">
      <c r="A250">
        <v>1070</v>
      </c>
      <c r="B250" s="1">
        <v>44989</v>
      </c>
      <c r="C250" t="s">
        <v>14</v>
      </c>
      <c r="D250" t="s">
        <v>25</v>
      </c>
      <c r="E250">
        <v>8771.24</v>
      </c>
      <c r="F250">
        <v>15</v>
      </c>
      <c r="G250" t="s">
        <v>35</v>
      </c>
      <c r="H250">
        <v>3653.66</v>
      </c>
      <c r="I250">
        <v>3896.19</v>
      </c>
      <c r="J250" t="s">
        <v>30</v>
      </c>
      <c r="K250">
        <v>0.03</v>
      </c>
      <c r="L250" t="s">
        <v>31</v>
      </c>
      <c r="M250" t="s">
        <v>22</v>
      </c>
      <c r="N250" t="s">
        <v>32</v>
      </c>
    </row>
    <row r="251" spans="1:14" x14ac:dyDescent="0.3">
      <c r="A251">
        <v>1086</v>
      </c>
      <c r="B251" s="1">
        <v>45170</v>
      </c>
      <c r="C251" t="s">
        <v>33</v>
      </c>
      <c r="D251" t="s">
        <v>21</v>
      </c>
      <c r="E251">
        <v>5437.04</v>
      </c>
      <c r="F251">
        <v>17</v>
      </c>
      <c r="G251" t="s">
        <v>35</v>
      </c>
      <c r="H251">
        <v>4075.08</v>
      </c>
      <c r="I251">
        <v>4262.21</v>
      </c>
      <c r="J251" t="s">
        <v>30</v>
      </c>
      <c r="K251">
        <v>0.17</v>
      </c>
      <c r="L251" t="s">
        <v>18</v>
      </c>
      <c r="M251" t="s">
        <v>19</v>
      </c>
      <c r="N251" t="s">
        <v>37</v>
      </c>
    </row>
    <row r="252" spans="1:14" x14ac:dyDescent="0.3">
      <c r="A252">
        <v>1011</v>
      </c>
      <c r="B252" s="1">
        <v>44951</v>
      </c>
      <c r="C252" t="s">
        <v>38</v>
      </c>
      <c r="D252" t="s">
        <v>15</v>
      </c>
      <c r="E252">
        <v>2896.48</v>
      </c>
      <c r="F252">
        <v>22</v>
      </c>
      <c r="G252" t="s">
        <v>35</v>
      </c>
      <c r="H252">
        <v>1324.52</v>
      </c>
      <c r="I252">
        <v>1510.3</v>
      </c>
      <c r="J252" t="s">
        <v>17</v>
      </c>
      <c r="K252">
        <v>0.15</v>
      </c>
      <c r="L252" t="s">
        <v>18</v>
      </c>
      <c r="M252" t="s">
        <v>22</v>
      </c>
      <c r="N252" t="s">
        <v>40</v>
      </c>
    </row>
    <row r="253" spans="1:14" x14ac:dyDescent="0.3">
      <c r="A253">
        <v>1016</v>
      </c>
      <c r="B253" s="1">
        <v>45016</v>
      </c>
      <c r="C253" t="s">
        <v>38</v>
      </c>
      <c r="D253" t="s">
        <v>34</v>
      </c>
      <c r="E253">
        <v>4309.76</v>
      </c>
      <c r="F253">
        <v>38</v>
      </c>
      <c r="G253" t="s">
        <v>35</v>
      </c>
      <c r="H253">
        <v>3883.38</v>
      </c>
      <c r="I253">
        <v>4152.72</v>
      </c>
      <c r="J253" t="s">
        <v>17</v>
      </c>
      <c r="K253">
        <v>0.26</v>
      </c>
      <c r="L253" t="s">
        <v>18</v>
      </c>
      <c r="M253" t="s">
        <v>19</v>
      </c>
      <c r="N253" t="s">
        <v>48</v>
      </c>
    </row>
    <row r="254" spans="1:14" x14ac:dyDescent="0.3">
      <c r="A254">
        <v>1097</v>
      </c>
      <c r="B254" s="1">
        <v>45001</v>
      </c>
      <c r="C254" t="s">
        <v>24</v>
      </c>
      <c r="D254" t="s">
        <v>25</v>
      </c>
      <c r="E254">
        <v>471.95</v>
      </c>
      <c r="F254">
        <v>35</v>
      </c>
      <c r="G254" t="s">
        <v>26</v>
      </c>
      <c r="H254">
        <v>1958.49</v>
      </c>
      <c r="I254">
        <v>2254.84</v>
      </c>
      <c r="J254" t="s">
        <v>30</v>
      </c>
      <c r="K254">
        <v>0.16</v>
      </c>
      <c r="L254" t="s">
        <v>31</v>
      </c>
      <c r="M254" t="s">
        <v>19</v>
      </c>
      <c r="N254" t="s">
        <v>28</v>
      </c>
    </row>
    <row r="255" spans="1:14" x14ac:dyDescent="0.3">
      <c r="A255">
        <v>1073</v>
      </c>
      <c r="B255" s="1">
        <v>45220</v>
      </c>
      <c r="C255" t="s">
        <v>42</v>
      </c>
      <c r="D255" t="s">
        <v>21</v>
      </c>
      <c r="E255">
        <v>1365.88</v>
      </c>
      <c r="F255">
        <v>45</v>
      </c>
      <c r="G255" t="s">
        <v>16</v>
      </c>
      <c r="H255">
        <v>2558.09</v>
      </c>
      <c r="I255">
        <v>2958.55</v>
      </c>
      <c r="J255" t="s">
        <v>30</v>
      </c>
      <c r="K255">
        <v>0.08</v>
      </c>
      <c r="L255" t="s">
        <v>18</v>
      </c>
      <c r="M255" t="s">
        <v>19</v>
      </c>
      <c r="N255" t="s">
        <v>51</v>
      </c>
    </row>
    <row r="256" spans="1:14" x14ac:dyDescent="0.3">
      <c r="A256">
        <v>1059</v>
      </c>
      <c r="B256" s="1">
        <v>45136</v>
      </c>
      <c r="C256" t="s">
        <v>14</v>
      </c>
      <c r="D256" t="s">
        <v>25</v>
      </c>
      <c r="E256">
        <v>7678.91</v>
      </c>
      <c r="F256">
        <v>16</v>
      </c>
      <c r="G256" t="s">
        <v>16</v>
      </c>
      <c r="H256">
        <v>4287.21</v>
      </c>
      <c r="I256">
        <v>4464.28</v>
      </c>
      <c r="J256" t="s">
        <v>17</v>
      </c>
      <c r="K256">
        <v>0.2</v>
      </c>
      <c r="L256" t="s">
        <v>31</v>
      </c>
      <c r="M256" t="s">
        <v>22</v>
      </c>
      <c r="N256" t="s">
        <v>32</v>
      </c>
    </row>
    <row r="257" spans="1:14" x14ac:dyDescent="0.3">
      <c r="A257">
        <v>1070</v>
      </c>
      <c r="B257" s="1">
        <v>45273</v>
      </c>
      <c r="C257" t="s">
        <v>42</v>
      </c>
      <c r="D257" t="s">
        <v>21</v>
      </c>
      <c r="E257">
        <v>100.12</v>
      </c>
      <c r="F257">
        <v>8</v>
      </c>
      <c r="G257" t="s">
        <v>29</v>
      </c>
      <c r="H257">
        <v>3762.27</v>
      </c>
      <c r="I257">
        <v>4166.95</v>
      </c>
      <c r="J257" t="s">
        <v>17</v>
      </c>
      <c r="K257">
        <v>0.16</v>
      </c>
      <c r="L257" t="s">
        <v>27</v>
      </c>
      <c r="M257" t="s">
        <v>19</v>
      </c>
      <c r="N257" t="s">
        <v>51</v>
      </c>
    </row>
    <row r="258" spans="1:14" x14ac:dyDescent="0.3">
      <c r="A258">
        <v>1080</v>
      </c>
      <c r="B258" s="1">
        <v>44943</v>
      </c>
      <c r="C258" t="s">
        <v>14</v>
      </c>
      <c r="D258" t="s">
        <v>25</v>
      </c>
      <c r="E258">
        <v>4224</v>
      </c>
      <c r="F258">
        <v>47</v>
      </c>
      <c r="G258" t="s">
        <v>16</v>
      </c>
      <c r="H258">
        <v>4035.33</v>
      </c>
      <c r="I258">
        <v>4211.25</v>
      </c>
      <c r="J258" t="s">
        <v>17</v>
      </c>
      <c r="K258">
        <v>7.0000000000000007E-2</v>
      </c>
      <c r="L258" t="s">
        <v>27</v>
      </c>
      <c r="M258" t="s">
        <v>19</v>
      </c>
      <c r="N258" t="s">
        <v>32</v>
      </c>
    </row>
    <row r="259" spans="1:14" x14ac:dyDescent="0.3">
      <c r="A259">
        <v>1093</v>
      </c>
      <c r="B259" s="1">
        <v>45054</v>
      </c>
      <c r="C259" t="s">
        <v>14</v>
      </c>
      <c r="D259" t="s">
        <v>34</v>
      </c>
      <c r="E259">
        <v>5272.85</v>
      </c>
      <c r="F259">
        <v>17</v>
      </c>
      <c r="G259" t="s">
        <v>16</v>
      </c>
      <c r="H259">
        <v>727.38</v>
      </c>
      <c r="I259">
        <v>764.54</v>
      </c>
      <c r="J259" t="s">
        <v>17</v>
      </c>
      <c r="K259">
        <v>0.17</v>
      </c>
      <c r="L259" t="s">
        <v>31</v>
      </c>
      <c r="M259" t="s">
        <v>22</v>
      </c>
      <c r="N259" t="s">
        <v>46</v>
      </c>
    </row>
    <row r="260" spans="1:14" x14ac:dyDescent="0.3">
      <c r="A260">
        <v>1003</v>
      </c>
      <c r="B260" s="1">
        <v>45290</v>
      </c>
      <c r="C260" t="s">
        <v>42</v>
      </c>
      <c r="D260" t="s">
        <v>34</v>
      </c>
      <c r="E260">
        <v>640.88</v>
      </c>
      <c r="F260">
        <v>17</v>
      </c>
      <c r="G260" t="s">
        <v>16</v>
      </c>
      <c r="H260">
        <v>395.11</v>
      </c>
      <c r="I260">
        <v>676.66</v>
      </c>
      <c r="J260" t="s">
        <v>17</v>
      </c>
      <c r="K260">
        <v>0.25</v>
      </c>
      <c r="L260" t="s">
        <v>18</v>
      </c>
      <c r="M260" t="s">
        <v>22</v>
      </c>
      <c r="N260" t="s">
        <v>52</v>
      </c>
    </row>
    <row r="261" spans="1:14" x14ac:dyDescent="0.3">
      <c r="A261">
        <v>1020</v>
      </c>
      <c r="B261" s="1">
        <v>45177</v>
      </c>
      <c r="C261" t="s">
        <v>38</v>
      </c>
      <c r="D261" t="s">
        <v>15</v>
      </c>
      <c r="E261">
        <v>9733.4699999999993</v>
      </c>
      <c r="F261">
        <v>26</v>
      </c>
      <c r="G261" t="s">
        <v>29</v>
      </c>
      <c r="H261">
        <v>4472.3500000000004</v>
      </c>
      <c r="I261">
        <v>4770.42</v>
      </c>
      <c r="J261" t="s">
        <v>30</v>
      </c>
      <c r="K261">
        <v>0.01</v>
      </c>
      <c r="L261" t="s">
        <v>31</v>
      </c>
      <c r="M261" t="s">
        <v>22</v>
      </c>
      <c r="N261" t="s">
        <v>40</v>
      </c>
    </row>
    <row r="262" spans="1:14" x14ac:dyDescent="0.3">
      <c r="A262">
        <v>1059</v>
      </c>
      <c r="B262" s="1">
        <v>45105</v>
      </c>
      <c r="C262" t="s">
        <v>14</v>
      </c>
      <c r="D262" t="s">
        <v>15</v>
      </c>
      <c r="E262">
        <v>2338.64</v>
      </c>
      <c r="F262">
        <v>13</v>
      </c>
      <c r="G262" t="s">
        <v>35</v>
      </c>
      <c r="H262">
        <v>1969.78</v>
      </c>
      <c r="I262">
        <v>2437.6999999999998</v>
      </c>
      <c r="J262" t="s">
        <v>30</v>
      </c>
      <c r="K262">
        <v>0.19</v>
      </c>
      <c r="L262" t="s">
        <v>31</v>
      </c>
      <c r="M262" t="s">
        <v>22</v>
      </c>
      <c r="N262" t="s">
        <v>20</v>
      </c>
    </row>
    <row r="263" spans="1:14" x14ac:dyDescent="0.3">
      <c r="A263">
        <v>1036</v>
      </c>
      <c r="B263" s="1">
        <v>45108</v>
      </c>
      <c r="C263" t="s">
        <v>42</v>
      </c>
      <c r="D263" t="s">
        <v>21</v>
      </c>
      <c r="E263">
        <v>3111.57</v>
      </c>
      <c r="F263">
        <v>17</v>
      </c>
      <c r="G263" t="s">
        <v>16</v>
      </c>
      <c r="H263">
        <v>1475</v>
      </c>
      <c r="I263">
        <v>1840.77</v>
      </c>
      <c r="J263" t="s">
        <v>17</v>
      </c>
      <c r="K263">
        <v>0.1</v>
      </c>
      <c r="L263" t="s">
        <v>31</v>
      </c>
      <c r="M263" t="s">
        <v>19</v>
      </c>
      <c r="N263" t="s">
        <v>51</v>
      </c>
    </row>
    <row r="264" spans="1:14" x14ac:dyDescent="0.3">
      <c r="A264">
        <v>1019</v>
      </c>
      <c r="B264" s="1">
        <v>45078</v>
      </c>
      <c r="C264" t="s">
        <v>14</v>
      </c>
      <c r="D264" t="s">
        <v>34</v>
      </c>
      <c r="E264">
        <v>3109.03</v>
      </c>
      <c r="F264">
        <v>38</v>
      </c>
      <c r="G264" t="s">
        <v>29</v>
      </c>
      <c r="H264">
        <v>3637.25</v>
      </c>
      <c r="I264">
        <v>4096.96</v>
      </c>
      <c r="J264" t="s">
        <v>17</v>
      </c>
      <c r="K264">
        <v>0.09</v>
      </c>
      <c r="L264" t="s">
        <v>27</v>
      </c>
      <c r="M264" t="s">
        <v>19</v>
      </c>
      <c r="N264" t="s">
        <v>46</v>
      </c>
    </row>
    <row r="265" spans="1:14" x14ac:dyDescent="0.3">
      <c r="A265">
        <v>1090</v>
      </c>
      <c r="B265" s="1">
        <v>44951</v>
      </c>
      <c r="C265" t="s">
        <v>33</v>
      </c>
      <c r="D265" t="s">
        <v>25</v>
      </c>
      <c r="E265">
        <v>2381.12</v>
      </c>
      <c r="F265">
        <v>17</v>
      </c>
      <c r="G265" t="s">
        <v>29</v>
      </c>
      <c r="H265">
        <v>4190.26</v>
      </c>
      <c r="I265">
        <v>4645.3500000000004</v>
      </c>
      <c r="J265" t="s">
        <v>30</v>
      </c>
      <c r="K265">
        <v>0.12</v>
      </c>
      <c r="L265" t="s">
        <v>31</v>
      </c>
      <c r="M265" t="s">
        <v>22</v>
      </c>
      <c r="N265" t="s">
        <v>44</v>
      </c>
    </row>
    <row r="266" spans="1:14" x14ac:dyDescent="0.3">
      <c r="A266">
        <v>1067</v>
      </c>
      <c r="B266" s="1">
        <v>45106</v>
      </c>
      <c r="C266" t="s">
        <v>38</v>
      </c>
      <c r="D266" t="s">
        <v>25</v>
      </c>
      <c r="E266">
        <v>114.59</v>
      </c>
      <c r="F266">
        <v>48</v>
      </c>
      <c r="G266" t="s">
        <v>26</v>
      </c>
      <c r="H266">
        <v>4319.32</v>
      </c>
      <c r="I266">
        <v>4625.5600000000004</v>
      </c>
      <c r="J266" t="s">
        <v>17</v>
      </c>
      <c r="K266">
        <v>0.1</v>
      </c>
      <c r="L266" t="s">
        <v>27</v>
      </c>
      <c r="M266" t="s">
        <v>19</v>
      </c>
      <c r="N266" t="s">
        <v>39</v>
      </c>
    </row>
    <row r="267" spans="1:14" x14ac:dyDescent="0.3">
      <c r="A267">
        <v>1019</v>
      </c>
      <c r="B267" s="1">
        <v>45124</v>
      </c>
      <c r="C267" t="s">
        <v>24</v>
      </c>
      <c r="D267" t="s">
        <v>25</v>
      </c>
      <c r="E267">
        <v>7320.51</v>
      </c>
      <c r="F267">
        <v>14</v>
      </c>
      <c r="G267" t="s">
        <v>29</v>
      </c>
      <c r="H267">
        <v>1614.19</v>
      </c>
      <c r="I267">
        <v>1882.79</v>
      </c>
      <c r="J267" t="s">
        <v>30</v>
      </c>
      <c r="K267">
        <v>0.25</v>
      </c>
      <c r="L267" t="s">
        <v>31</v>
      </c>
      <c r="M267" t="s">
        <v>22</v>
      </c>
      <c r="N267" t="s">
        <v>28</v>
      </c>
    </row>
    <row r="268" spans="1:14" x14ac:dyDescent="0.3">
      <c r="A268">
        <v>1020</v>
      </c>
      <c r="B268" s="1">
        <v>45270</v>
      </c>
      <c r="C268" t="s">
        <v>14</v>
      </c>
      <c r="D268" t="s">
        <v>15</v>
      </c>
      <c r="E268">
        <v>9671.77</v>
      </c>
      <c r="F268">
        <v>45</v>
      </c>
      <c r="G268" t="s">
        <v>35</v>
      </c>
      <c r="H268">
        <v>4268.45</v>
      </c>
      <c r="I268">
        <v>4551.6000000000004</v>
      </c>
      <c r="J268" t="s">
        <v>30</v>
      </c>
      <c r="K268">
        <v>0.08</v>
      </c>
      <c r="L268" t="s">
        <v>27</v>
      </c>
      <c r="M268" t="s">
        <v>19</v>
      </c>
      <c r="N268" t="s">
        <v>20</v>
      </c>
    </row>
    <row r="269" spans="1:14" x14ac:dyDescent="0.3">
      <c r="A269">
        <v>1096</v>
      </c>
      <c r="B269" s="1">
        <v>45087</v>
      </c>
      <c r="C269" t="s">
        <v>33</v>
      </c>
      <c r="D269" t="s">
        <v>25</v>
      </c>
      <c r="E269">
        <v>2320.5100000000002</v>
      </c>
      <c r="F269">
        <v>6</v>
      </c>
      <c r="G269" t="s">
        <v>16</v>
      </c>
      <c r="H269">
        <v>252.62</v>
      </c>
      <c r="I269">
        <v>742</v>
      </c>
      <c r="J269" t="s">
        <v>30</v>
      </c>
      <c r="K269">
        <v>0.22</v>
      </c>
      <c r="L269" t="s">
        <v>31</v>
      </c>
      <c r="M269" t="s">
        <v>22</v>
      </c>
      <c r="N269" t="s">
        <v>44</v>
      </c>
    </row>
    <row r="270" spans="1:14" x14ac:dyDescent="0.3">
      <c r="A270">
        <v>1071</v>
      </c>
      <c r="B270" s="1">
        <v>45103</v>
      </c>
      <c r="C270" t="s">
        <v>24</v>
      </c>
      <c r="D270" t="s">
        <v>15</v>
      </c>
      <c r="E270">
        <v>6664.17</v>
      </c>
      <c r="F270">
        <v>35</v>
      </c>
      <c r="G270" t="s">
        <v>29</v>
      </c>
      <c r="H270">
        <v>295.82</v>
      </c>
      <c r="I270">
        <v>684.67</v>
      </c>
      <c r="J270" t="s">
        <v>30</v>
      </c>
      <c r="K270">
        <v>0.03</v>
      </c>
      <c r="L270" t="s">
        <v>31</v>
      </c>
      <c r="M270" t="s">
        <v>19</v>
      </c>
      <c r="N270" t="s">
        <v>45</v>
      </c>
    </row>
    <row r="271" spans="1:14" x14ac:dyDescent="0.3">
      <c r="A271">
        <v>1052</v>
      </c>
      <c r="B271" s="1">
        <v>45211</v>
      </c>
      <c r="C271" t="s">
        <v>24</v>
      </c>
      <c r="D271" t="s">
        <v>15</v>
      </c>
      <c r="E271">
        <v>7444.77</v>
      </c>
      <c r="F271">
        <v>46</v>
      </c>
      <c r="G271" t="s">
        <v>35</v>
      </c>
      <c r="H271">
        <v>3136.42</v>
      </c>
      <c r="I271">
        <v>3198.49</v>
      </c>
      <c r="J271" t="s">
        <v>17</v>
      </c>
      <c r="K271">
        <v>0.28999999999999998</v>
      </c>
      <c r="L271" t="s">
        <v>18</v>
      </c>
      <c r="M271" t="s">
        <v>22</v>
      </c>
      <c r="N271" t="s">
        <v>45</v>
      </c>
    </row>
    <row r="272" spans="1:14" x14ac:dyDescent="0.3">
      <c r="A272">
        <v>1033</v>
      </c>
      <c r="B272" s="1">
        <v>44989</v>
      </c>
      <c r="C272" t="s">
        <v>14</v>
      </c>
      <c r="D272" t="s">
        <v>21</v>
      </c>
      <c r="E272">
        <v>8499.41</v>
      </c>
      <c r="F272">
        <v>14</v>
      </c>
      <c r="G272" t="s">
        <v>29</v>
      </c>
      <c r="H272">
        <v>362.38</v>
      </c>
      <c r="I272">
        <v>753.81</v>
      </c>
      <c r="J272" t="s">
        <v>17</v>
      </c>
      <c r="K272">
        <v>0.19</v>
      </c>
      <c r="L272" t="s">
        <v>18</v>
      </c>
      <c r="M272" t="s">
        <v>22</v>
      </c>
      <c r="N272" t="s">
        <v>23</v>
      </c>
    </row>
    <row r="273" spans="1:14" x14ac:dyDescent="0.3">
      <c r="A273">
        <v>1040</v>
      </c>
      <c r="B273" s="1">
        <v>45076</v>
      </c>
      <c r="C273" t="s">
        <v>42</v>
      </c>
      <c r="D273" t="s">
        <v>25</v>
      </c>
      <c r="E273">
        <v>4284.03</v>
      </c>
      <c r="F273">
        <v>47</v>
      </c>
      <c r="G273" t="s">
        <v>29</v>
      </c>
      <c r="H273">
        <v>1656.82</v>
      </c>
      <c r="I273">
        <v>1750.38</v>
      </c>
      <c r="J273" t="s">
        <v>30</v>
      </c>
      <c r="K273">
        <v>0.21</v>
      </c>
      <c r="L273" t="s">
        <v>31</v>
      </c>
      <c r="M273" t="s">
        <v>19</v>
      </c>
      <c r="N273" t="s">
        <v>43</v>
      </c>
    </row>
    <row r="274" spans="1:14" x14ac:dyDescent="0.3">
      <c r="A274">
        <v>1039</v>
      </c>
      <c r="B274" s="1">
        <v>45080</v>
      </c>
      <c r="C274" t="s">
        <v>14</v>
      </c>
      <c r="D274" t="s">
        <v>25</v>
      </c>
      <c r="E274">
        <v>3099.02</v>
      </c>
      <c r="F274">
        <v>8</v>
      </c>
      <c r="G274" t="s">
        <v>29</v>
      </c>
      <c r="H274">
        <v>3380.14</v>
      </c>
      <c r="I274">
        <v>3609.34</v>
      </c>
      <c r="J274" t="s">
        <v>17</v>
      </c>
      <c r="K274">
        <v>0.09</v>
      </c>
      <c r="L274" t="s">
        <v>31</v>
      </c>
      <c r="M274" t="s">
        <v>19</v>
      </c>
      <c r="N274" t="s">
        <v>32</v>
      </c>
    </row>
    <row r="275" spans="1:14" x14ac:dyDescent="0.3">
      <c r="A275">
        <v>1082</v>
      </c>
      <c r="B275" s="1">
        <v>45082</v>
      </c>
      <c r="C275" t="s">
        <v>33</v>
      </c>
      <c r="D275" t="s">
        <v>34</v>
      </c>
      <c r="E275">
        <v>3320.42</v>
      </c>
      <c r="F275">
        <v>15</v>
      </c>
      <c r="G275" t="s">
        <v>29</v>
      </c>
      <c r="H275">
        <v>1719.47</v>
      </c>
      <c r="I275">
        <v>1832.6</v>
      </c>
      <c r="J275" t="s">
        <v>17</v>
      </c>
      <c r="K275">
        <v>0.12</v>
      </c>
      <c r="L275" t="s">
        <v>31</v>
      </c>
      <c r="M275" t="s">
        <v>19</v>
      </c>
      <c r="N275" t="s">
        <v>36</v>
      </c>
    </row>
    <row r="276" spans="1:14" x14ac:dyDescent="0.3">
      <c r="A276">
        <v>1001</v>
      </c>
      <c r="B276" s="1">
        <v>44975</v>
      </c>
      <c r="C276" t="s">
        <v>24</v>
      </c>
      <c r="D276" t="s">
        <v>21</v>
      </c>
      <c r="E276">
        <v>7154.95</v>
      </c>
      <c r="F276">
        <v>27</v>
      </c>
      <c r="G276" t="s">
        <v>29</v>
      </c>
      <c r="H276">
        <v>939.02</v>
      </c>
      <c r="I276">
        <v>1286.92</v>
      </c>
      <c r="J276" t="s">
        <v>17</v>
      </c>
      <c r="K276">
        <v>7.0000000000000007E-2</v>
      </c>
      <c r="L276" t="s">
        <v>31</v>
      </c>
      <c r="M276" t="s">
        <v>22</v>
      </c>
      <c r="N276" t="s">
        <v>47</v>
      </c>
    </row>
    <row r="277" spans="1:14" x14ac:dyDescent="0.3">
      <c r="A277">
        <v>1011</v>
      </c>
      <c r="B277" s="1">
        <v>45263</v>
      </c>
      <c r="C277" t="s">
        <v>14</v>
      </c>
      <c r="D277" t="s">
        <v>34</v>
      </c>
      <c r="E277">
        <v>8186.12</v>
      </c>
      <c r="F277">
        <v>13</v>
      </c>
      <c r="G277" t="s">
        <v>35</v>
      </c>
      <c r="H277">
        <v>1442.69</v>
      </c>
      <c r="I277">
        <v>1882.57</v>
      </c>
      <c r="J277" t="s">
        <v>17</v>
      </c>
      <c r="K277">
        <v>0.28000000000000003</v>
      </c>
      <c r="L277" t="s">
        <v>18</v>
      </c>
      <c r="M277" t="s">
        <v>19</v>
      </c>
      <c r="N277" t="s">
        <v>46</v>
      </c>
    </row>
    <row r="278" spans="1:14" x14ac:dyDescent="0.3">
      <c r="A278">
        <v>1092</v>
      </c>
      <c r="B278" s="1">
        <v>45010</v>
      </c>
      <c r="C278" t="s">
        <v>42</v>
      </c>
      <c r="D278" t="s">
        <v>21</v>
      </c>
      <c r="E278">
        <v>1897.98</v>
      </c>
      <c r="F278">
        <v>49</v>
      </c>
      <c r="G278" t="s">
        <v>16</v>
      </c>
      <c r="H278">
        <v>2315</v>
      </c>
      <c r="I278">
        <v>2467.2800000000002</v>
      </c>
      <c r="J278" t="s">
        <v>30</v>
      </c>
      <c r="K278">
        <v>0.15</v>
      </c>
      <c r="L278" t="s">
        <v>27</v>
      </c>
      <c r="M278" t="s">
        <v>22</v>
      </c>
      <c r="N278" t="s">
        <v>51</v>
      </c>
    </row>
    <row r="279" spans="1:14" x14ac:dyDescent="0.3">
      <c r="A279">
        <v>1057</v>
      </c>
      <c r="B279" s="1">
        <v>45287</v>
      </c>
      <c r="C279" t="s">
        <v>14</v>
      </c>
      <c r="D279" t="s">
        <v>25</v>
      </c>
      <c r="E279">
        <v>3772.32</v>
      </c>
      <c r="F279">
        <v>31</v>
      </c>
      <c r="G279" t="s">
        <v>16</v>
      </c>
      <c r="H279">
        <v>2403.16</v>
      </c>
      <c r="I279">
        <v>2453.35</v>
      </c>
      <c r="J279" t="s">
        <v>17</v>
      </c>
      <c r="K279">
        <v>0.19</v>
      </c>
      <c r="L279" t="s">
        <v>31</v>
      </c>
      <c r="M279" t="s">
        <v>19</v>
      </c>
      <c r="N279" t="s">
        <v>32</v>
      </c>
    </row>
    <row r="280" spans="1:14" x14ac:dyDescent="0.3">
      <c r="A280">
        <v>1089</v>
      </c>
      <c r="B280" s="1">
        <v>45103</v>
      </c>
      <c r="C280" t="s">
        <v>38</v>
      </c>
      <c r="D280" t="s">
        <v>15</v>
      </c>
      <c r="E280">
        <v>9029.2099999999991</v>
      </c>
      <c r="F280">
        <v>35</v>
      </c>
      <c r="G280" t="s">
        <v>16</v>
      </c>
      <c r="H280">
        <v>3925.85</v>
      </c>
      <c r="I280">
        <v>4082.11</v>
      </c>
      <c r="J280" t="s">
        <v>30</v>
      </c>
      <c r="K280">
        <v>0.22</v>
      </c>
      <c r="L280" t="s">
        <v>18</v>
      </c>
      <c r="M280" t="s">
        <v>19</v>
      </c>
      <c r="N280" t="s">
        <v>40</v>
      </c>
    </row>
    <row r="281" spans="1:14" x14ac:dyDescent="0.3">
      <c r="A281">
        <v>1050</v>
      </c>
      <c r="B281" s="1">
        <v>45074</v>
      </c>
      <c r="C281" t="s">
        <v>42</v>
      </c>
      <c r="D281" t="s">
        <v>15</v>
      </c>
      <c r="E281">
        <v>8086.27</v>
      </c>
      <c r="F281">
        <v>6</v>
      </c>
      <c r="G281" t="s">
        <v>16</v>
      </c>
      <c r="H281">
        <v>3763.26</v>
      </c>
      <c r="I281">
        <v>4102.72</v>
      </c>
      <c r="J281" t="s">
        <v>30</v>
      </c>
      <c r="K281">
        <v>0.11</v>
      </c>
      <c r="L281" t="s">
        <v>31</v>
      </c>
      <c r="M281" t="s">
        <v>22</v>
      </c>
      <c r="N281" t="s">
        <v>49</v>
      </c>
    </row>
    <row r="282" spans="1:14" x14ac:dyDescent="0.3">
      <c r="A282">
        <v>1023</v>
      </c>
      <c r="B282" s="1">
        <v>45044</v>
      </c>
      <c r="C282" t="s">
        <v>33</v>
      </c>
      <c r="D282" t="s">
        <v>15</v>
      </c>
      <c r="E282">
        <v>9850.1</v>
      </c>
      <c r="F282">
        <v>5</v>
      </c>
      <c r="G282" t="s">
        <v>35</v>
      </c>
      <c r="H282">
        <v>2311.25</v>
      </c>
      <c r="I282">
        <v>2482.34</v>
      </c>
      <c r="J282" t="s">
        <v>17</v>
      </c>
      <c r="K282">
        <v>0.22</v>
      </c>
      <c r="L282" t="s">
        <v>31</v>
      </c>
      <c r="M282" t="s">
        <v>22</v>
      </c>
      <c r="N282" t="s">
        <v>53</v>
      </c>
    </row>
    <row r="283" spans="1:14" x14ac:dyDescent="0.3">
      <c r="A283">
        <v>1031</v>
      </c>
      <c r="B283" s="1">
        <v>45268</v>
      </c>
      <c r="C283" t="s">
        <v>24</v>
      </c>
      <c r="D283" t="s">
        <v>15</v>
      </c>
      <c r="E283">
        <v>7567.06</v>
      </c>
      <c r="F283">
        <v>22</v>
      </c>
      <c r="G283" t="s">
        <v>26</v>
      </c>
      <c r="H283">
        <v>4236.05</v>
      </c>
      <c r="I283">
        <v>4382.32</v>
      </c>
      <c r="J283" t="s">
        <v>30</v>
      </c>
      <c r="K283">
        <v>0.2</v>
      </c>
      <c r="L283" t="s">
        <v>27</v>
      </c>
      <c r="M283" t="s">
        <v>19</v>
      </c>
      <c r="N283" t="s">
        <v>45</v>
      </c>
    </row>
    <row r="284" spans="1:14" x14ac:dyDescent="0.3">
      <c r="A284">
        <v>1094</v>
      </c>
      <c r="B284" s="1">
        <v>44989</v>
      </c>
      <c r="C284" t="s">
        <v>14</v>
      </c>
      <c r="D284" t="s">
        <v>15</v>
      </c>
      <c r="E284">
        <v>3992.63</v>
      </c>
      <c r="F284">
        <v>49</v>
      </c>
      <c r="G284" t="s">
        <v>26</v>
      </c>
      <c r="H284">
        <v>615.47</v>
      </c>
      <c r="I284">
        <v>715.84</v>
      </c>
      <c r="J284" t="s">
        <v>17</v>
      </c>
      <c r="K284">
        <v>0.21</v>
      </c>
      <c r="L284" t="s">
        <v>31</v>
      </c>
      <c r="M284" t="s">
        <v>22</v>
      </c>
      <c r="N284" t="s">
        <v>20</v>
      </c>
    </row>
    <row r="285" spans="1:14" x14ac:dyDescent="0.3">
      <c r="A285">
        <v>1042</v>
      </c>
      <c r="B285" s="1">
        <v>45115</v>
      </c>
      <c r="C285" t="s">
        <v>42</v>
      </c>
      <c r="D285" t="s">
        <v>34</v>
      </c>
      <c r="E285">
        <v>5947.31</v>
      </c>
      <c r="F285">
        <v>23</v>
      </c>
      <c r="G285" t="s">
        <v>35</v>
      </c>
      <c r="H285">
        <v>1314</v>
      </c>
      <c r="I285">
        <v>1567.78</v>
      </c>
      <c r="J285" t="s">
        <v>17</v>
      </c>
      <c r="K285">
        <v>0.15</v>
      </c>
      <c r="L285" t="s">
        <v>31</v>
      </c>
      <c r="M285" t="s">
        <v>22</v>
      </c>
      <c r="N285" t="s">
        <v>52</v>
      </c>
    </row>
    <row r="286" spans="1:14" x14ac:dyDescent="0.3">
      <c r="A286">
        <v>1099</v>
      </c>
      <c r="B286" s="1">
        <v>45286</v>
      </c>
      <c r="C286" t="s">
        <v>38</v>
      </c>
      <c r="D286" t="s">
        <v>21</v>
      </c>
      <c r="E286">
        <v>6644.04</v>
      </c>
      <c r="F286">
        <v>25</v>
      </c>
      <c r="G286" t="s">
        <v>35</v>
      </c>
      <c r="H286">
        <v>4148.4799999999996</v>
      </c>
      <c r="I286">
        <v>4293.6899999999996</v>
      </c>
      <c r="J286" t="s">
        <v>30</v>
      </c>
      <c r="K286">
        <v>0.11</v>
      </c>
      <c r="L286" t="s">
        <v>27</v>
      </c>
      <c r="M286" t="s">
        <v>19</v>
      </c>
      <c r="N286" t="s">
        <v>41</v>
      </c>
    </row>
    <row r="287" spans="1:14" x14ac:dyDescent="0.3">
      <c r="A287">
        <v>1007</v>
      </c>
      <c r="B287" s="1">
        <v>44975</v>
      </c>
      <c r="C287" t="s">
        <v>42</v>
      </c>
      <c r="D287" t="s">
        <v>25</v>
      </c>
      <c r="E287">
        <v>876.71</v>
      </c>
      <c r="F287">
        <v>34</v>
      </c>
      <c r="G287" t="s">
        <v>29</v>
      </c>
      <c r="H287">
        <v>1921.07</v>
      </c>
      <c r="I287">
        <v>2289.27</v>
      </c>
      <c r="J287" t="s">
        <v>17</v>
      </c>
      <c r="K287">
        <v>7.0000000000000007E-2</v>
      </c>
      <c r="L287" t="s">
        <v>27</v>
      </c>
      <c r="M287" t="s">
        <v>22</v>
      </c>
      <c r="N287" t="s">
        <v>43</v>
      </c>
    </row>
    <row r="288" spans="1:14" x14ac:dyDescent="0.3">
      <c r="A288">
        <v>1016</v>
      </c>
      <c r="B288" s="1">
        <v>45253</v>
      </c>
      <c r="C288" t="s">
        <v>38</v>
      </c>
      <c r="D288" t="s">
        <v>34</v>
      </c>
      <c r="E288">
        <v>5490.52</v>
      </c>
      <c r="F288">
        <v>26</v>
      </c>
      <c r="G288" t="s">
        <v>29</v>
      </c>
      <c r="H288">
        <v>4906.8500000000004</v>
      </c>
      <c r="I288">
        <v>4954.3900000000003</v>
      </c>
      <c r="J288" t="s">
        <v>30</v>
      </c>
      <c r="K288">
        <v>0.25</v>
      </c>
      <c r="L288" t="s">
        <v>27</v>
      </c>
      <c r="M288" t="s">
        <v>19</v>
      </c>
      <c r="N288" t="s">
        <v>48</v>
      </c>
    </row>
    <row r="289" spans="1:14" x14ac:dyDescent="0.3">
      <c r="A289">
        <v>1090</v>
      </c>
      <c r="B289" s="1">
        <v>45183</v>
      </c>
      <c r="C289" t="s">
        <v>33</v>
      </c>
      <c r="D289" t="s">
        <v>21</v>
      </c>
      <c r="E289">
        <v>7122.28</v>
      </c>
      <c r="F289">
        <v>47</v>
      </c>
      <c r="G289" t="s">
        <v>29</v>
      </c>
      <c r="H289">
        <v>2357.9499999999998</v>
      </c>
      <c r="I289">
        <v>2693.33</v>
      </c>
      <c r="J289" t="s">
        <v>30</v>
      </c>
      <c r="K289">
        <v>0.18</v>
      </c>
      <c r="L289" t="s">
        <v>27</v>
      </c>
      <c r="M289" t="s">
        <v>19</v>
      </c>
      <c r="N289" t="s">
        <v>37</v>
      </c>
    </row>
    <row r="290" spans="1:14" x14ac:dyDescent="0.3">
      <c r="A290">
        <v>1060</v>
      </c>
      <c r="B290" s="1">
        <v>45150</v>
      </c>
      <c r="C290" t="s">
        <v>24</v>
      </c>
      <c r="D290" t="s">
        <v>15</v>
      </c>
      <c r="E290">
        <v>1756.48</v>
      </c>
      <c r="F290">
        <v>5</v>
      </c>
      <c r="G290" t="s">
        <v>16</v>
      </c>
      <c r="H290">
        <v>3970.08</v>
      </c>
      <c r="I290">
        <v>4096.4799999999996</v>
      </c>
      <c r="J290" t="s">
        <v>17</v>
      </c>
      <c r="K290">
        <v>0.13</v>
      </c>
      <c r="L290" t="s">
        <v>18</v>
      </c>
      <c r="M290" t="s">
        <v>22</v>
      </c>
      <c r="N290" t="s">
        <v>45</v>
      </c>
    </row>
    <row r="291" spans="1:14" x14ac:dyDescent="0.3">
      <c r="A291">
        <v>1002</v>
      </c>
      <c r="B291" s="1">
        <v>45067</v>
      </c>
      <c r="C291" t="s">
        <v>33</v>
      </c>
      <c r="D291" t="s">
        <v>21</v>
      </c>
      <c r="E291">
        <v>7828.25</v>
      </c>
      <c r="F291">
        <v>26</v>
      </c>
      <c r="G291" t="s">
        <v>29</v>
      </c>
      <c r="H291">
        <v>2041.42</v>
      </c>
      <c r="I291">
        <v>2291.17</v>
      </c>
      <c r="J291" t="s">
        <v>17</v>
      </c>
      <c r="K291">
        <v>0.28000000000000003</v>
      </c>
      <c r="L291" t="s">
        <v>18</v>
      </c>
      <c r="M291" t="s">
        <v>19</v>
      </c>
      <c r="N291" t="s">
        <v>37</v>
      </c>
    </row>
    <row r="292" spans="1:14" x14ac:dyDescent="0.3">
      <c r="A292">
        <v>1001</v>
      </c>
      <c r="B292" s="1">
        <v>45141</v>
      </c>
      <c r="C292" t="s">
        <v>14</v>
      </c>
      <c r="D292" t="s">
        <v>21</v>
      </c>
      <c r="E292">
        <v>5879.35</v>
      </c>
      <c r="F292">
        <v>20</v>
      </c>
      <c r="G292" t="s">
        <v>26</v>
      </c>
      <c r="H292">
        <v>2153.52</v>
      </c>
      <c r="I292">
        <v>2303.6999999999998</v>
      </c>
      <c r="J292" t="s">
        <v>17</v>
      </c>
      <c r="K292">
        <v>0.01</v>
      </c>
      <c r="L292" t="s">
        <v>18</v>
      </c>
      <c r="M292" t="s">
        <v>22</v>
      </c>
      <c r="N292" t="s">
        <v>23</v>
      </c>
    </row>
    <row r="293" spans="1:14" x14ac:dyDescent="0.3">
      <c r="A293">
        <v>1048</v>
      </c>
      <c r="B293" s="1">
        <v>45137</v>
      </c>
      <c r="C293" t="s">
        <v>42</v>
      </c>
      <c r="D293" t="s">
        <v>15</v>
      </c>
      <c r="E293">
        <v>9527</v>
      </c>
      <c r="F293">
        <v>6</v>
      </c>
      <c r="G293" t="s">
        <v>16</v>
      </c>
      <c r="H293">
        <v>1945.27</v>
      </c>
      <c r="I293">
        <v>2309.4299999999998</v>
      </c>
      <c r="J293" t="s">
        <v>30</v>
      </c>
      <c r="K293">
        <v>0.26</v>
      </c>
      <c r="L293" t="s">
        <v>31</v>
      </c>
      <c r="M293" t="s">
        <v>19</v>
      </c>
      <c r="N293" t="s">
        <v>49</v>
      </c>
    </row>
    <row r="294" spans="1:14" x14ac:dyDescent="0.3">
      <c r="A294">
        <v>1012</v>
      </c>
      <c r="B294" s="1">
        <v>45244</v>
      </c>
      <c r="C294" t="s">
        <v>38</v>
      </c>
      <c r="D294" t="s">
        <v>15</v>
      </c>
      <c r="E294">
        <v>519.98</v>
      </c>
      <c r="F294">
        <v>6</v>
      </c>
      <c r="G294" t="s">
        <v>29</v>
      </c>
      <c r="H294">
        <v>3609.42</v>
      </c>
      <c r="I294">
        <v>4082.62</v>
      </c>
      <c r="J294" t="s">
        <v>17</v>
      </c>
      <c r="K294">
        <v>0.3</v>
      </c>
      <c r="L294" t="s">
        <v>27</v>
      </c>
      <c r="M294" t="s">
        <v>22</v>
      </c>
      <c r="N294" t="s">
        <v>40</v>
      </c>
    </row>
    <row r="295" spans="1:14" x14ac:dyDescent="0.3">
      <c r="A295">
        <v>1069</v>
      </c>
      <c r="B295" s="1">
        <v>44958</v>
      </c>
      <c r="C295" t="s">
        <v>38</v>
      </c>
      <c r="D295" t="s">
        <v>15</v>
      </c>
      <c r="E295">
        <v>2726.73</v>
      </c>
      <c r="F295">
        <v>18</v>
      </c>
      <c r="G295" t="s">
        <v>16</v>
      </c>
      <c r="H295">
        <v>2760.21</v>
      </c>
      <c r="I295">
        <v>3219.58</v>
      </c>
      <c r="J295" t="s">
        <v>30</v>
      </c>
      <c r="K295">
        <v>0.27</v>
      </c>
      <c r="L295" t="s">
        <v>27</v>
      </c>
      <c r="M295" t="s">
        <v>22</v>
      </c>
      <c r="N295" t="s">
        <v>40</v>
      </c>
    </row>
    <row r="296" spans="1:14" x14ac:dyDescent="0.3">
      <c r="A296">
        <v>1037</v>
      </c>
      <c r="B296" s="1">
        <v>45084</v>
      </c>
      <c r="C296" t="s">
        <v>42</v>
      </c>
      <c r="D296" t="s">
        <v>25</v>
      </c>
      <c r="E296">
        <v>6055.38</v>
      </c>
      <c r="F296">
        <v>4</v>
      </c>
      <c r="G296" t="s">
        <v>26</v>
      </c>
      <c r="H296">
        <v>4721.7</v>
      </c>
      <c r="I296">
        <v>5017.58</v>
      </c>
      <c r="J296" t="s">
        <v>30</v>
      </c>
      <c r="K296">
        <v>0.24</v>
      </c>
      <c r="L296" t="s">
        <v>18</v>
      </c>
      <c r="M296" t="s">
        <v>22</v>
      </c>
      <c r="N296" t="s">
        <v>43</v>
      </c>
    </row>
    <row r="297" spans="1:14" x14ac:dyDescent="0.3">
      <c r="A297">
        <v>1032</v>
      </c>
      <c r="B297" s="1">
        <v>45211</v>
      </c>
      <c r="C297" t="s">
        <v>42</v>
      </c>
      <c r="D297" t="s">
        <v>15</v>
      </c>
      <c r="E297">
        <v>3035.94</v>
      </c>
      <c r="F297">
        <v>17</v>
      </c>
      <c r="G297" t="s">
        <v>29</v>
      </c>
      <c r="H297">
        <v>1291.9100000000001</v>
      </c>
      <c r="I297">
        <v>1528.59</v>
      </c>
      <c r="J297" t="s">
        <v>17</v>
      </c>
      <c r="K297">
        <v>0.11</v>
      </c>
      <c r="L297" t="s">
        <v>31</v>
      </c>
      <c r="M297" t="s">
        <v>22</v>
      </c>
      <c r="N297" t="s">
        <v>49</v>
      </c>
    </row>
    <row r="298" spans="1:14" x14ac:dyDescent="0.3">
      <c r="A298">
        <v>1009</v>
      </c>
      <c r="B298" s="1">
        <v>45231</v>
      </c>
      <c r="C298" t="s">
        <v>14</v>
      </c>
      <c r="D298" t="s">
        <v>25</v>
      </c>
      <c r="E298">
        <v>7172.8</v>
      </c>
      <c r="F298">
        <v>14</v>
      </c>
      <c r="G298" t="s">
        <v>26</v>
      </c>
      <c r="H298">
        <v>547.79</v>
      </c>
      <c r="I298">
        <v>958.76</v>
      </c>
      <c r="J298" t="s">
        <v>17</v>
      </c>
      <c r="K298">
        <v>7.0000000000000007E-2</v>
      </c>
      <c r="L298" t="s">
        <v>31</v>
      </c>
      <c r="M298" t="s">
        <v>22</v>
      </c>
      <c r="N298" t="s">
        <v>32</v>
      </c>
    </row>
    <row r="299" spans="1:14" x14ac:dyDescent="0.3">
      <c r="A299">
        <v>1099</v>
      </c>
      <c r="B299" s="1">
        <v>45212</v>
      </c>
      <c r="C299" t="s">
        <v>33</v>
      </c>
      <c r="D299" t="s">
        <v>15</v>
      </c>
      <c r="E299">
        <v>7614.15</v>
      </c>
      <c r="F299">
        <v>14</v>
      </c>
      <c r="G299" t="s">
        <v>26</v>
      </c>
      <c r="H299">
        <v>1996.64</v>
      </c>
      <c r="I299">
        <v>2341.4699999999998</v>
      </c>
      <c r="J299" t="s">
        <v>17</v>
      </c>
      <c r="K299">
        <v>0.22</v>
      </c>
      <c r="L299" t="s">
        <v>31</v>
      </c>
      <c r="M299" t="s">
        <v>19</v>
      </c>
      <c r="N299" t="s">
        <v>53</v>
      </c>
    </row>
    <row r="300" spans="1:14" x14ac:dyDescent="0.3">
      <c r="A300">
        <v>1019</v>
      </c>
      <c r="B300" s="1">
        <v>45070</v>
      </c>
      <c r="C300" t="s">
        <v>38</v>
      </c>
      <c r="D300" t="s">
        <v>25</v>
      </c>
      <c r="E300">
        <v>1114.9100000000001</v>
      </c>
      <c r="F300">
        <v>13</v>
      </c>
      <c r="G300" t="s">
        <v>26</v>
      </c>
      <c r="H300">
        <v>3102.73</v>
      </c>
      <c r="I300">
        <v>3202.68</v>
      </c>
      <c r="J300" t="s">
        <v>30</v>
      </c>
      <c r="K300">
        <v>0.09</v>
      </c>
      <c r="L300" t="s">
        <v>18</v>
      </c>
      <c r="M300" t="s">
        <v>19</v>
      </c>
      <c r="N300" t="s">
        <v>39</v>
      </c>
    </row>
    <row r="301" spans="1:14" x14ac:dyDescent="0.3">
      <c r="A301">
        <v>1048</v>
      </c>
      <c r="B301" s="1">
        <v>44945</v>
      </c>
      <c r="C301" t="s">
        <v>14</v>
      </c>
      <c r="D301" t="s">
        <v>21</v>
      </c>
      <c r="E301">
        <v>5187.16</v>
      </c>
      <c r="F301">
        <v>7</v>
      </c>
      <c r="G301" t="s">
        <v>29</v>
      </c>
      <c r="H301">
        <v>4310.95</v>
      </c>
      <c r="I301">
        <v>4723.2</v>
      </c>
      <c r="J301" t="s">
        <v>17</v>
      </c>
      <c r="K301">
        <v>0.05</v>
      </c>
      <c r="L301" t="s">
        <v>31</v>
      </c>
      <c r="M301" t="s">
        <v>22</v>
      </c>
      <c r="N301" t="s">
        <v>23</v>
      </c>
    </row>
    <row r="302" spans="1:14" x14ac:dyDescent="0.3">
      <c r="A302">
        <v>1080</v>
      </c>
      <c r="B302" s="1">
        <v>44944</v>
      </c>
      <c r="C302" t="s">
        <v>33</v>
      </c>
      <c r="D302" t="s">
        <v>34</v>
      </c>
      <c r="E302">
        <v>5138.0200000000004</v>
      </c>
      <c r="F302">
        <v>44</v>
      </c>
      <c r="G302" t="s">
        <v>35</v>
      </c>
      <c r="H302">
        <v>1763.67</v>
      </c>
      <c r="I302">
        <v>1983.82</v>
      </c>
      <c r="J302" t="s">
        <v>30</v>
      </c>
      <c r="K302">
        <v>0.24</v>
      </c>
      <c r="L302" t="s">
        <v>31</v>
      </c>
      <c r="M302" t="s">
        <v>19</v>
      </c>
      <c r="N302" t="s">
        <v>36</v>
      </c>
    </row>
    <row r="303" spans="1:14" x14ac:dyDescent="0.3">
      <c r="A303">
        <v>1003</v>
      </c>
      <c r="B303" s="1">
        <v>45183</v>
      </c>
      <c r="C303" t="s">
        <v>14</v>
      </c>
      <c r="D303" t="s">
        <v>21</v>
      </c>
      <c r="E303">
        <v>3755.88</v>
      </c>
      <c r="F303">
        <v>15</v>
      </c>
      <c r="G303" t="s">
        <v>29</v>
      </c>
      <c r="H303">
        <v>3286.24</v>
      </c>
      <c r="I303">
        <v>3388.84</v>
      </c>
      <c r="J303" t="s">
        <v>17</v>
      </c>
      <c r="K303">
        <v>0.09</v>
      </c>
      <c r="L303" t="s">
        <v>31</v>
      </c>
      <c r="M303" t="s">
        <v>22</v>
      </c>
      <c r="N303" t="s">
        <v>23</v>
      </c>
    </row>
    <row r="304" spans="1:14" x14ac:dyDescent="0.3">
      <c r="A304">
        <v>1020</v>
      </c>
      <c r="B304" s="1">
        <v>45004</v>
      </c>
      <c r="C304" t="s">
        <v>38</v>
      </c>
      <c r="D304" t="s">
        <v>21</v>
      </c>
      <c r="E304">
        <v>9335.9599999999991</v>
      </c>
      <c r="F304">
        <v>19</v>
      </c>
      <c r="G304" t="s">
        <v>26</v>
      </c>
      <c r="H304">
        <v>1783.48</v>
      </c>
      <c r="I304">
        <v>1931.56</v>
      </c>
      <c r="J304" t="s">
        <v>17</v>
      </c>
      <c r="K304">
        <v>0.27</v>
      </c>
      <c r="L304" t="s">
        <v>27</v>
      </c>
      <c r="M304" t="s">
        <v>22</v>
      </c>
      <c r="N304" t="s">
        <v>41</v>
      </c>
    </row>
    <row r="305" spans="1:14" x14ac:dyDescent="0.3">
      <c r="A305">
        <v>1024</v>
      </c>
      <c r="B305" s="1">
        <v>45101</v>
      </c>
      <c r="C305" t="s">
        <v>42</v>
      </c>
      <c r="D305" t="s">
        <v>15</v>
      </c>
      <c r="E305">
        <v>8292.31</v>
      </c>
      <c r="F305">
        <v>43</v>
      </c>
      <c r="G305" t="s">
        <v>29</v>
      </c>
      <c r="H305">
        <v>3105.24</v>
      </c>
      <c r="I305">
        <v>3246.33</v>
      </c>
      <c r="J305" t="s">
        <v>30</v>
      </c>
      <c r="K305">
        <v>0.25</v>
      </c>
      <c r="L305" t="s">
        <v>18</v>
      </c>
      <c r="M305" t="s">
        <v>19</v>
      </c>
      <c r="N305" t="s">
        <v>49</v>
      </c>
    </row>
    <row r="306" spans="1:14" x14ac:dyDescent="0.3">
      <c r="A306">
        <v>1054</v>
      </c>
      <c r="B306" s="1">
        <v>45120</v>
      </c>
      <c r="C306" t="s">
        <v>42</v>
      </c>
      <c r="D306" t="s">
        <v>25</v>
      </c>
      <c r="E306">
        <v>7002.37</v>
      </c>
      <c r="F306">
        <v>47</v>
      </c>
      <c r="G306" t="s">
        <v>26</v>
      </c>
      <c r="H306">
        <v>4429.8</v>
      </c>
      <c r="I306">
        <v>4694.21</v>
      </c>
      <c r="J306" t="s">
        <v>30</v>
      </c>
      <c r="K306">
        <v>0.25</v>
      </c>
      <c r="L306" t="s">
        <v>27</v>
      </c>
      <c r="M306" t="s">
        <v>19</v>
      </c>
      <c r="N306" t="s">
        <v>43</v>
      </c>
    </row>
    <row r="307" spans="1:14" x14ac:dyDescent="0.3">
      <c r="A307">
        <v>1033</v>
      </c>
      <c r="B307" s="1">
        <v>45039</v>
      </c>
      <c r="C307" t="s">
        <v>33</v>
      </c>
      <c r="D307" t="s">
        <v>34</v>
      </c>
      <c r="E307">
        <v>7171.83</v>
      </c>
      <c r="F307">
        <v>44</v>
      </c>
      <c r="G307" t="s">
        <v>35</v>
      </c>
      <c r="H307">
        <v>1195.22</v>
      </c>
      <c r="I307">
        <v>1320.06</v>
      </c>
      <c r="J307" t="s">
        <v>17</v>
      </c>
      <c r="K307">
        <v>0.23</v>
      </c>
      <c r="L307" t="s">
        <v>27</v>
      </c>
      <c r="M307" t="s">
        <v>22</v>
      </c>
      <c r="N307" t="s">
        <v>36</v>
      </c>
    </row>
    <row r="308" spans="1:14" x14ac:dyDescent="0.3">
      <c r="A308">
        <v>1024</v>
      </c>
      <c r="B308" s="1">
        <v>45040</v>
      </c>
      <c r="C308" t="s">
        <v>24</v>
      </c>
      <c r="D308" t="s">
        <v>15</v>
      </c>
      <c r="E308">
        <v>4670.99</v>
      </c>
      <c r="F308">
        <v>35</v>
      </c>
      <c r="G308" t="s">
        <v>16</v>
      </c>
      <c r="H308">
        <v>2051</v>
      </c>
      <c r="I308">
        <v>2121.5500000000002</v>
      </c>
      <c r="J308" t="s">
        <v>17</v>
      </c>
      <c r="K308">
        <v>0.26</v>
      </c>
      <c r="L308" t="s">
        <v>18</v>
      </c>
      <c r="M308" t="s">
        <v>22</v>
      </c>
      <c r="N308" t="s">
        <v>45</v>
      </c>
    </row>
    <row r="309" spans="1:14" x14ac:dyDescent="0.3">
      <c r="A309">
        <v>1075</v>
      </c>
      <c r="B309" s="1">
        <v>45148</v>
      </c>
      <c r="C309" t="s">
        <v>33</v>
      </c>
      <c r="D309" t="s">
        <v>15</v>
      </c>
      <c r="E309">
        <v>9217.85</v>
      </c>
      <c r="F309">
        <v>17</v>
      </c>
      <c r="G309" t="s">
        <v>35</v>
      </c>
      <c r="H309">
        <v>4966.66</v>
      </c>
      <c r="I309">
        <v>5037.2700000000004</v>
      </c>
      <c r="J309" t="s">
        <v>17</v>
      </c>
      <c r="K309">
        <v>0.24</v>
      </c>
      <c r="L309" t="s">
        <v>27</v>
      </c>
      <c r="M309" t="s">
        <v>22</v>
      </c>
      <c r="N309" t="s">
        <v>53</v>
      </c>
    </row>
    <row r="310" spans="1:14" x14ac:dyDescent="0.3">
      <c r="A310">
        <v>1072</v>
      </c>
      <c r="B310" s="1">
        <v>45092</v>
      </c>
      <c r="C310" t="s">
        <v>24</v>
      </c>
      <c r="D310" t="s">
        <v>15</v>
      </c>
      <c r="E310">
        <v>6976.49</v>
      </c>
      <c r="F310">
        <v>35</v>
      </c>
      <c r="G310" t="s">
        <v>35</v>
      </c>
      <c r="H310">
        <v>4349.3599999999997</v>
      </c>
      <c r="I310">
        <v>4645.17</v>
      </c>
      <c r="J310" t="s">
        <v>17</v>
      </c>
      <c r="K310">
        <v>0.18</v>
      </c>
      <c r="L310" t="s">
        <v>31</v>
      </c>
      <c r="M310" t="s">
        <v>22</v>
      </c>
      <c r="N310" t="s">
        <v>45</v>
      </c>
    </row>
    <row r="311" spans="1:14" x14ac:dyDescent="0.3">
      <c r="A311">
        <v>1036</v>
      </c>
      <c r="B311" s="1">
        <v>45245</v>
      </c>
      <c r="C311" t="s">
        <v>14</v>
      </c>
      <c r="D311" t="s">
        <v>21</v>
      </c>
      <c r="E311">
        <v>7316.91</v>
      </c>
      <c r="F311">
        <v>19</v>
      </c>
      <c r="G311" t="s">
        <v>16</v>
      </c>
      <c r="H311">
        <v>2844.97</v>
      </c>
      <c r="I311">
        <v>3215</v>
      </c>
      <c r="J311" t="s">
        <v>17</v>
      </c>
      <c r="K311">
        <v>0.09</v>
      </c>
      <c r="L311" t="s">
        <v>31</v>
      </c>
      <c r="M311" t="s">
        <v>22</v>
      </c>
      <c r="N311" t="s">
        <v>23</v>
      </c>
    </row>
    <row r="312" spans="1:14" x14ac:dyDescent="0.3">
      <c r="A312">
        <v>1038</v>
      </c>
      <c r="B312" s="1">
        <v>45058</v>
      </c>
      <c r="C312" t="s">
        <v>14</v>
      </c>
      <c r="D312" t="s">
        <v>25</v>
      </c>
      <c r="E312">
        <v>8630.74</v>
      </c>
      <c r="F312">
        <v>20</v>
      </c>
      <c r="G312" t="s">
        <v>29</v>
      </c>
      <c r="H312">
        <v>2607.31</v>
      </c>
      <c r="I312">
        <v>2774.86</v>
      </c>
      <c r="J312" t="s">
        <v>30</v>
      </c>
      <c r="K312">
        <v>0.27</v>
      </c>
      <c r="L312" t="s">
        <v>31</v>
      </c>
      <c r="M312" t="s">
        <v>22</v>
      </c>
      <c r="N312" t="s">
        <v>32</v>
      </c>
    </row>
    <row r="313" spans="1:14" x14ac:dyDescent="0.3">
      <c r="A313">
        <v>1084</v>
      </c>
      <c r="B313" s="1">
        <v>45190</v>
      </c>
      <c r="C313" t="s">
        <v>38</v>
      </c>
      <c r="D313" t="s">
        <v>25</v>
      </c>
      <c r="E313">
        <v>2813.31</v>
      </c>
      <c r="F313">
        <v>36</v>
      </c>
      <c r="G313" t="s">
        <v>16</v>
      </c>
      <c r="H313">
        <v>1458.77</v>
      </c>
      <c r="I313">
        <v>1485.75</v>
      </c>
      <c r="J313" t="s">
        <v>30</v>
      </c>
      <c r="K313">
        <v>0.25</v>
      </c>
      <c r="L313" t="s">
        <v>31</v>
      </c>
      <c r="M313" t="s">
        <v>19</v>
      </c>
      <c r="N313" t="s">
        <v>39</v>
      </c>
    </row>
    <row r="314" spans="1:14" x14ac:dyDescent="0.3">
      <c r="A314">
        <v>1099</v>
      </c>
      <c r="B314" s="1">
        <v>44981</v>
      </c>
      <c r="C314" t="s">
        <v>24</v>
      </c>
      <c r="D314" t="s">
        <v>34</v>
      </c>
      <c r="E314">
        <v>8090</v>
      </c>
      <c r="F314">
        <v>35</v>
      </c>
      <c r="G314" t="s">
        <v>29</v>
      </c>
      <c r="H314">
        <v>2610.19</v>
      </c>
      <c r="I314">
        <v>2682.53</v>
      </c>
      <c r="J314" t="s">
        <v>30</v>
      </c>
      <c r="K314">
        <v>0.14000000000000001</v>
      </c>
      <c r="L314" t="s">
        <v>18</v>
      </c>
      <c r="M314" t="s">
        <v>22</v>
      </c>
      <c r="N314" t="s">
        <v>50</v>
      </c>
    </row>
    <row r="315" spans="1:14" x14ac:dyDescent="0.3">
      <c r="A315">
        <v>1089</v>
      </c>
      <c r="B315" s="1">
        <v>45285</v>
      </c>
      <c r="C315" t="s">
        <v>38</v>
      </c>
      <c r="D315" t="s">
        <v>25</v>
      </c>
      <c r="E315">
        <v>2032.88</v>
      </c>
      <c r="F315">
        <v>32</v>
      </c>
      <c r="G315" t="s">
        <v>29</v>
      </c>
      <c r="H315">
        <v>4248.5</v>
      </c>
      <c r="I315">
        <v>4706.7</v>
      </c>
      <c r="J315" t="s">
        <v>30</v>
      </c>
      <c r="K315">
        <v>0.01</v>
      </c>
      <c r="L315" t="s">
        <v>27</v>
      </c>
      <c r="M315" t="s">
        <v>22</v>
      </c>
      <c r="N315" t="s">
        <v>39</v>
      </c>
    </row>
    <row r="316" spans="1:14" x14ac:dyDescent="0.3">
      <c r="A316">
        <v>1099</v>
      </c>
      <c r="B316" s="1">
        <v>45057</v>
      </c>
      <c r="C316" t="s">
        <v>42</v>
      </c>
      <c r="D316" t="s">
        <v>25</v>
      </c>
      <c r="E316">
        <v>3518.89</v>
      </c>
      <c r="F316">
        <v>48</v>
      </c>
      <c r="G316" t="s">
        <v>26</v>
      </c>
      <c r="H316">
        <v>3441.61</v>
      </c>
      <c r="I316">
        <v>3693.45</v>
      </c>
      <c r="J316" t="s">
        <v>17</v>
      </c>
      <c r="K316">
        <v>0.19</v>
      </c>
      <c r="L316" t="s">
        <v>27</v>
      </c>
      <c r="M316" t="s">
        <v>19</v>
      </c>
      <c r="N316" t="s">
        <v>43</v>
      </c>
    </row>
    <row r="317" spans="1:14" x14ac:dyDescent="0.3">
      <c r="A317">
        <v>1025</v>
      </c>
      <c r="B317" s="1">
        <v>45214</v>
      </c>
      <c r="C317" t="s">
        <v>24</v>
      </c>
      <c r="D317" t="s">
        <v>15</v>
      </c>
      <c r="E317">
        <v>3422.54</v>
      </c>
      <c r="F317">
        <v>44</v>
      </c>
      <c r="G317" t="s">
        <v>26</v>
      </c>
      <c r="H317">
        <v>1485.72</v>
      </c>
      <c r="I317">
        <v>1717.97</v>
      </c>
      <c r="J317" t="s">
        <v>30</v>
      </c>
      <c r="K317">
        <v>0.02</v>
      </c>
      <c r="L317" t="s">
        <v>31</v>
      </c>
      <c r="M317" t="s">
        <v>22</v>
      </c>
      <c r="N317" t="s">
        <v>45</v>
      </c>
    </row>
    <row r="318" spans="1:14" x14ac:dyDescent="0.3">
      <c r="A318">
        <v>1093</v>
      </c>
      <c r="B318" s="1">
        <v>45192</v>
      </c>
      <c r="C318" t="s">
        <v>33</v>
      </c>
      <c r="D318" t="s">
        <v>15</v>
      </c>
      <c r="E318">
        <v>9787.4</v>
      </c>
      <c r="F318">
        <v>40</v>
      </c>
      <c r="G318" t="s">
        <v>16</v>
      </c>
      <c r="H318">
        <v>1047.25</v>
      </c>
      <c r="I318">
        <v>1075.8900000000001</v>
      </c>
      <c r="J318" t="s">
        <v>30</v>
      </c>
      <c r="K318">
        <v>0.28000000000000003</v>
      </c>
      <c r="L318" t="s">
        <v>31</v>
      </c>
      <c r="M318" t="s">
        <v>22</v>
      </c>
      <c r="N318" t="s">
        <v>53</v>
      </c>
    </row>
    <row r="319" spans="1:14" x14ac:dyDescent="0.3">
      <c r="A319">
        <v>1018</v>
      </c>
      <c r="B319" s="1">
        <v>45292</v>
      </c>
      <c r="C319" t="s">
        <v>42</v>
      </c>
      <c r="D319" t="s">
        <v>21</v>
      </c>
      <c r="E319">
        <v>8579.7199999999993</v>
      </c>
      <c r="F319">
        <v>24</v>
      </c>
      <c r="G319" t="s">
        <v>35</v>
      </c>
      <c r="H319">
        <v>1362.78</v>
      </c>
      <c r="I319">
        <v>1729.81</v>
      </c>
      <c r="J319" t="s">
        <v>30</v>
      </c>
      <c r="K319">
        <v>0.28999999999999998</v>
      </c>
      <c r="L319" t="s">
        <v>27</v>
      </c>
      <c r="M319" t="s">
        <v>19</v>
      </c>
      <c r="N319" t="s">
        <v>51</v>
      </c>
    </row>
    <row r="320" spans="1:14" x14ac:dyDescent="0.3">
      <c r="A320">
        <v>1082</v>
      </c>
      <c r="B320" s="1">
        <v>45088</v>
      </c>
      <c r="C320" t="s">
        <v>42</v>
      </c>
      <c r="D320" t="s">
        <v>15</v>
      </c>
      <c r="E320">
        <v>7041.58</v>
      </c>
      <c r="F320">
        <v>17</v>
      </c>
      <c r="G320" t="s">
        <v>16</v>
      </c>
      <c r="H320">
        <v>890.31</v>
      </c>
      <c r="I320">
        <v>1159.06</v>
      </c>
      <c r="J320" t="s">
        <v>17</v>
      </c>
      <c r="K320">
        <v>0.06</v>
      </c>
      <c r="L320" t="s">
        <v>18</v>
      </c>
      <c r="M320" t="s">
        <v>22</v>
      </c>
      <c r="N320" t="s">
        <v>49</v>
      </c>
    </row>
    <row r="321" spans="1:14" x14ac:dyDescent="0.3">
      <c r="A321">
        <v>1066</v>
      </c>
      <c r="B321" s="1">
        <v>45013</v>
      </c>
      <c r="C321" t="s">
        <v>33</v>
      </c>
      <c r="D321" t="s">
        <v>15</v>
      </c>
      <c r="E321">
        <v>7297.86</v>
      </c>
      <c r="F321">
        <v>7</v>
      </c>
      <c r="G321" t="s">
        <v>29</v>
      </c>
      <c r="H321">
        <v>523.41999999999996</v>
      </c>
      <c r="I321">
        <v>632.44000000000005</v>
      </c>
      <c r="J321" t="s">
        <v>30</v>
      </c>
      <c r="K321">
        <v>0.2</v>
      </c>
      <c r="L321" t="s">
        <v>27</v>
      </c>
      <c r="M321" t="s">
        <v>19</v>
      </c>
      <c r="N321" t="s">
        <v>53</v>
      </c>
    </row>
    <row r="322" spans="1:14" x14ac:dyDescent="0.3">
      <c r="A322">
        <v>1054</v>
      </c>
      <c r="B322" s="1">
        <v>44981</v>
      </c>
      <c r="C322" t="s">
        <v>42</v>
      </c>
      <c r="D322" t="s">
        <v>15</v>
      </c>
      <c r="E322">
        <v>5664.52</v>
      </c>
      <c r="F322">
        <v>43</v>
      </c>
      <c r="G322" t="s">
        <v>26</v>
      </c>
      <c r="H322">
        <v>2124.7199999999998</v>
      </c>
      <c r="I322">
        <v>2188.66</v>
      </c>
      <c r="J322" t="s">
        <v>17</v>
      </c>
      <c r="K322">
        <v>0.03</v>
      </c>
      <c r="L322" t="s">
        <v>31</v>
      </c>
      <c r="M322" t="s">
        <v>22</v>
      </c>
      <c r="N322" t="s">
        <v>49</v>
      </c>
    </row>
    <row r="323" spans="1:14" x14ac:dyDescent="0.3">
      <c r="A323">
        <v>1035</v>
      </c>
      <c r="B323" s="1">
        <v>45214</v>
      </c>
      <c r="C323" t="s">
        <v>24</v>
      </c>
      <c r="D323" t="s">
        <v>15</v>
      </c>
      <c r="E323">
        <v>9476.2000000000007</v>
      </c>
      <c r="F323">
        <v>1</v>
      </c>
      <c r="G323" t="s">
        <v>16</v>
      </c>
      <c r="H323">
        <v>610.83000000000004</v>
      </c>
      <c r="I323">
        <v>808.69</v>
      </c>
      <c r="J323" t="s">
        <v>30</v>
      </c>
      <c r="K323">
        <v>0.22</v>
      </c>
      <c r="L323" t="s">
        <v>31</v>
      </c>
      <c r="M323" t="s">
        <v>19</v>
      </c>
      <c r="N323" t="s">
        <v>45</v>
      </c>
    </row>
    <row r="324" spans="1:14" x14ac:dyDescent="0.3">
      <c r="A324">
        <v>1080</v>
      </c>
      <c r="B324" s="1">
        <v>45104</v>
      </c>
      <c r="C324" t="s">
        <v>38</v>
      </c>
      <c r="D324" t="s">
        <v>21</v>
      </c>
      <c r="E324">
        <v>5012.96</v>
      </c>
      <c r="F324">
        <v>35</v>
      </c>
      <c r="G324" t="s">
        <v>16</v>
      </c>
      <c r="H324">
        <v>900.97</v>
      </c>
      <c r="I324">
        <v>1321.18</v>
      </c>
      <c r="J324" t="s">
        <v>17</v>
      </c>
      <c r="K324">
        <v>0.1</v>
      </c>
      <c r="L324" t="s">
        <v>18</v>
      </c>
      <c r="M324" t="s">
        <v>19</v>
      </c>
      <c r="N324" t="s">
        <v>41</v>
      </c>
    </row>
    <row r="325" spans="1:14" x14ac:dyDescent="0.3">
      <c r="A325">
        <v>1061</v>
      </c>
      <c r="B325" s="1">
        <v>45275</v>
      </c>
      <c r="C325" t="s">
        <v>42</v>
      </c>
      <c r="D325" t="s">
        <v>15</v>
      </c>
      <c r="E325">
        <v>3867.13</v>
      </c>
      <c r="F325">
        <v>32</v>
      </c>
      <c r="G325" t="s">
        <v>26</v>
      </c>
      <c r="H325">
        <v>2759.26</v>
      </c>
      <c r="I325">
        <v>3193.25</v>
      </c>
      <c r="J325" t="s">
        <v>30</v>
      </c>
      <c r="K325">
        <v>0.2</v>
      </c>
      <c r="L325" t="s">
        <v>27</v>
      </c>
      <c r="M325" t="s">
        <v>19</v>
      </c>
      <c r="N325" t="s">
        <v>49</v>
      </c>
    </row>
    <row r="326" spans="1:14" x14ac:dyDescent="0.3">
      <c r="A326">
        <v>1041</v>
      </c>
      <c r="B326" s="1">
        <v>44934</v>
      </c>
      <c r="C326" t="s">
        <v>24</v>
      </c>
      <c r="D326" t="s">
        <v>34</v>
      </c>
      <c r="E326">
        <v>1714.05</v>
      </c>
      <c r="F326">
        <v>36</v>
      </c>
      <c r="G326" t="s">
        <v>26</v>
      </c>
      <c r="H326">
        <v>864.77</v>
      </c>
      <c r="I326">
        <v>1170.1600000000001</v>
      </c>
      <c r="J326" t="s">
        <v>17</v>
      </c>
      <c r="K326">
        <v>0.11</v>
      </c>
      <c r="L326" t="s">
        <v>18</v>
      </c>
      <c r="M326" t="s">
        <v>22</v>
      </c>
      <c r="N326" t="s">
        <v>50</v>
      </c>
    </row>
    <row r="327" spans="1:14" x14ac:dyDescent="0.3">
      <c r="A327">
        <v>1100</v>
      </c>
      <c r="B327" s="1">
        <v>45247</v>
      </c>
      <c r="C327" t="s">
        <v>14</v>
      </c>
      <c r="D327" t="s">
        <v>34</v>
      </c>
      <c r="E327">
        <v>7883.44</v>
      </c>
      <c r="F327">
        <v>13</v>
      </c>
      <c r="G327" t="s">
        <v>26</v>
      </c>
      <c r="H327">
        <v>366.2</v>
      </c>
      <c r="I327">
        <v>732.69</v>
      </c>
      <c r="J327" t="s">
        <v>30</v>
      </c>
      <c r="K327">
        <v>0.04</v>
      </c>
      <c r="L327" t="s">
        <v>18</v>
      </c>
      <c r="M327" t="s">
        <v>22</v>
      </c>
      <c r="N327" t="s">
        <v>46</v>
      </c>
    </row>
    <row r="328" spans="1:14" x14ac:dyDescent="0.3">
      <c r="A328">
        <v>1033</v>
      </c>
      <c r="B328" s="1">
        <v>45239</v>
      </c>
      <c r="C328" t="s">
        <v>24</v>
      </c>
      <c r="D328" t="s">
        <v>34</v>
      </c>
      <c r="E328">
        <v>7370.99</v>
      </c>
      <c r="F328">
        <v>6</v>
      </c>
      <c r="G328" t="s">
        <v>29</v>
      </c>
      <c r="H328">
        <v>1621.07</v>
      </c>
      <c r="I328">
        <v>1687.5</v>
      </c>
      <c r="J328" t="s">
        <v>17</v>
      </c>
      <c r="K328">
        <v>0.12</v>
      </c>
      <c r="L328" t="s">
        <v>31</v>
      </c>
      <c r="M328" t="s">
        <v>19</v>
      </c>
      <c r="N328" t="s">
        <v>50</v>
      </c>
    </row>
    <row r="329" spans="1:14" x14ac:dyDescent="0.3">
      <c r="A329">
        <v>1068</v>
      </c>
      <c r="B329" s="1">
        <v>45173</v>
      </c>
      <c r="C329" t="s">
        <v>38</v>
      </c>
      <c r="D329" t="s">
        <v>34</v>
      </c>
      <c r="E329">
        <v>3905.11</v>
      </c>
      <c r="F329">
        <v>14</v>
      </c>
      <c r="G329" t="s">
        <v>26</v>
      </c>
      <c r="H329">
        <v>1140.58</v>
      </c>
      <c r="I329">
        <v>1438.76</v>
      </c>
      <c r="J329" t="s">
        <v>17</v>
      </c>
      <c r="K329">
        <v>0.03</v>
      </c>
      <c r="L329" t="s">
        <v>27</v>
      </c>
      <c r="M329" t="s">
        <v>19</v>
      </c>
      <c r="N329" t="s">
        <v>48</v>
      </c>
    </row>
    <row r="330" spans="1:14" x14ac:dyDescent="0.3">
      <c r="A330">
        <v>1033</v>
      </c>
      <c r="B330" s="1">
        <v>45249</v>
      </c>
      <c r="C330" t="s">
        <v>24</v>
      </c>
      <c r="D330" t="s">
        <v>15</v>
      </c>
      <c r="E330">
        <v>349.41</v>
      </c>
      <c r="F330">
        <v>37</v>
      </c>
      <c r="G330" t="s">
        <v>35</v>
      </c>
      <c r="H330">
        <v>2600.7600000000002</v>
      </c>
      <c r="I330">
        <v>2937.57</v>
      </c>
      <c r="J330" t="s">
        <v>30</v>
      </c>
      <c r="K330">
        <v>0.17</v>
      </c>
      <c r="L330" t="s">
        <v>31</v>
      </c>
      <c r="M330" t="s">
        <v>22</v>
      </c>
      <c r="N330" t="s">
        <v>45</v>
      </c>
    </row>
    <row r="331" spans="1:14" x14ac:dyDescent="0.3">
      <c r="A331">
        <v>1014</v>
      </c>
      <c r="B331" s="1">
        <v>45181</v>
      </c>
      <c r="C331" t="s">
        <v>33</v>
      </c>
      <c r="D331" t="s">
        <v>34</v>
      </c>
      <c r="E331">
        <v>8406.07</v>
      </c>
      <c r="F331">
        <v>48</v>
      </c>
      <c r="G331" t="s">
        <v>16</v>
      </c>
      <c r="H331">
        <v>556.72</v>
      </c>
      <c r="I331">
        <v>665.07</v>
      </c>
      <c r="J331" t="s">
        <v>17</v>
      </c>
      <c r="K331">
        <v>0.01</v>
      </c>
      <c r="L331" t="s">
        <v>27</v>
      </c>
      <c r="M331" t="s">
        <v>22</v>
      </c>
      <c r="N331" t="s">
        <v>36</v>
      </c>
    </row>
    <row r="332" spans="1:14" x14ac:dyDescent="0.3">
      <c r="A332">
        <v>1021</v>
      </c>
      <c r="B332" s="1">
        <v>45254</v>
      </c>
      <c r="C332" t="s">
        <v>38</v>
      </c>
      <c r="D332" t="s">
        <v>15</v>
      </c>
      <c r="E332">
        <v>213.04</v>
      </c>
      <c r="F332">
        <v>15</v>
      </c>
      <c r="G332" t="s">
        <v>26</v>
      </c>
      <c r="H332">
        <v>3771.27</v>
      </c>
      <c r="I332">
        <v>4212.55</v>
      </c>
      <c r="J332" t="s">
        <v>17</v>
      </c>
      <c r="K332">
        <v>0.16</v>
      </c>
      <c r="L332" t="s">
        <v>31</v>
      </c>
      <c r="M332" t="s">
        <v>22</v>
      </c>
      <c r="N332" t="s">
        <v>40</v>
      </c>
    </row>
    <row r="333" spans="1:14" x14ac:dyDescent="0.3">
      <c r="A333">
        <v>1048</v>
      </c>
      <c r="B333" s="1">
        <v>44980</v>
      </c>
      <c r="C333" t="s">
        <v>14</v>
      </c>
      <c r="D333" t="s">
        <v>21</v>
      </c>
      <c r="E333">
        <v>7066.63</v>
      </c>
      <c r="F333">
        <v>47</v>
      </c>
      <c r="G333" t="s">
        <v>26</v>
      </c>
      <c r="H333">
        <v>4535.8599999999997</v>
      </c>
      <c r="I333">
        <v>4641.41</v>
      </c>
      <c r="J333" t="s">
        <v>30</v>
      </c>
      <c r="K333">
        <v>0.27</v>
      </c>
      <c r="L333" t="s">
        <v>31</v>
      </c>
      <c r="M333" t="s">
        <v>22</v>
      </c>
      <c r="N333" t="s">
        <v>23</v>
      </c>
    </row>
    <row r="334" spans="1:14" x14ac:dyDescent="0.3">
      <c r="A334">
        <v>1020</v>
      </c>
      <c r="B334" s="1">
        <v>45175</v>
      </c>
      <c r="C334" t="s">
        <v>33</v>
      </c>
      <c r="D334" t="s">
        <v>34</v>
      </c>
      <c r="E334">
        <v>9705.5499999999993</v>
      </c>
      <c r="F334">
        <v>4</v>
      </c>
      <c r="G334" t="s">
        <v>29</v>
      </c>
      <c r="H334">
        <v>3730</v>
      </c>
      <c r="I334">
        <v>3893.6</v>
      </c>
      <c r="J334" t="s">
        <v>30</v>
      </c>
      <c r="K334">
        <v>0.25</v>
      </c>
      <c r="L334" t="s">
        <v>27</v>
      </c>
      <c r="M334" t="s">
        <v>22</v>
      </c>
      <c r="N334" t="s">
        <v>36</v>
      </c>
    </row>
    <row r="335" spans="1:14" x14ac:dyDescent="0.3">
      <c r="A335">
        <v>1008</v>
      </c>
      <c r="B335" s="1">
        <v>45165</v>
      </c>
      <c r="C335" t="s">
        <v>24</v>
      </c>
      <c r="D335" t="s">
        <v>25</v>
      </c>
      <c r="E335">
        <v>4432.8500000000004</v>
      </c>
      <c r="F335">
        <v>40</v>
      </c>
      <c r="G335" t="s">
        <v>29</v>
      </c>
      <c r="H335">
        <v>2687.49</v>
      </c>
      <c r="I335">
        <v>3001.56</v>
      </c>
      <c r="J335" t="s">
        <v>17</v>
      </c>
      <c r="K335">
        <v>0.26</v>
      </c>
      <c r="L335" t="s">
        <v>27</v>
      </c>
      <c r="M335" t="s">
        <v>19</v>
      </c>
      <c r="N335" t="s">
        <v>28</v>
      </c>
    </row>
    <row r="336" spans="1:14" x14ac:dyDescent="0.3">
      <c r="A336">
        <v>1007</v>
      </c>
      <c r="B336" s="1">
        <v>45155</v>
      </c>
      <c r="C336" t="s">
        <v>38</v>
      </c>
      <c r="D336" t="s">
        <v>34</v>
      </c>
      <c r="E336">
        <v>2426.2399999999998</v>
      </c>
      <c r="F336">
        <v>16</v>
      </c>
      <c r="G336" t="s">
        <v>16</v>
      </c>
      <c r="H336">
        <v>4310.3100000000004</v>
      </c>
      <c r="I336">
        <v>4633.1000000000004</v>
      </c>
      <c r="J336" t="s">
        <v>30</v>
      </c>
      <c r="K336">
        <v>0.28000000000000003</v>
      </c>
      <c r="L336" t="s">
        <v>31</v>
      </c>
      <c r="M336" t="s">
        <v>22</v>
      </c>
      <c r="N336" t="s">
        <v>48</v>
      </c>
    </row>
    <row r="337" spans="1:14" x14ac:dyDescent="0.3">
      <c r="A337">
        <v>1067</v>
      </c>
      <c r="B337" s="1">
        <v>44993</v>
      </c>
      <c r="C337" t="s">
        <v>14</v>
      </c>
      <c r="D337" t="s">
        <v>34</v>
      </c>
      <c r="E337">
        <v>7078.22</v>
      </c>
      <c r="F337">
        <v>28</v>
      </c>
      <c r="G337" t="s">
        <v>35</v>
      </c>
      <c r="H337">
        <v>3489.85</v>
      </c>
      <c r="I337">
        <v>3842.55</v>
      </c>
      <c r="J337" t="s">
        <v>30</v>
      </c>
      <c r="K337">
        <v>0.03</v>
      </c>
      <c r="L337" t="s">
        <v>27</v>
      </c>
      <c r="M337" t="s">
        <v>19</v>
      </c>
      <c r="N337" t="s">
        <v>46</v>
      </c>
    </row>
    <row r="338" spans="1:14" x14ac:dyDescent="0.3">
      <c r="A338">
        <v>1017</v>
      </c>
      <c r="B338" s="1">
        <v>44977</v>
      </c>
      <c r="C338" t="s">
        <v>33</v>
      </c>
      <c r="D338" t="s">
        <v>15</v>
      </c>
      <c r="E338">
        <v>8189.57</v>
      </c>
      <c r="F338">
        <v>16</v>
      </c>
      <c r="G338" t="s">
        <v>16</v>
      </c>
      <c r="H338">
        <v>102.23</v>
      </c>
      <c r="I338">
        <v>167.12</v>
      </c>
      <c r="J338" t="s">
        <v>30</v>
      </c>
      <c r="K338">
        <v>0.04</v>
      </c>
      <c r="L338" t="s">
        <v>31</v>
      </c>
      <c r="M338" t="s">
        <v>22</v>
      </c>
      <c r="N338" t="s">
        <v>53</v>
      </c>
    </row>
    <row r="339" spans="1:14" x14ac:dyDescent="0.3">
      <c r="A339">
        <v>1033</v>
      </c>
      <c r="B339" s="1">
        <v>45023</v>
      </c>
      <c r="C339" t="s">
        <v>14</v>
      </c>
      <c r="D339" t="s">
        <v>34</v>
      </c>
      <c r="E339">
        <v>5509.66</v>
      </c>
      <c r="F339">
        <v>4</v>
      </c>
      <c r="G339" t="s">
        <v>26</v>
      </c>
      <c r="H339">
        <v>2000.75</v>
      </c>
      <c r="I339">
        <v>2426.9899999999998</v>
      </c>
      <c r="J339" t="s">
        <v>17</v>
      </c>
      <c r="K339">
        <v>0.17</v>
      </c>
      <c r="L339" t="s">
        <v>27</v>
      </c>
      <c r="M339" t="s">
        <v>19</v>
      </c>
      <c r="N339" t="s">
        <v>46</v>
      </c>
    </row>
    <row r="340" spans="1:14" x14ac:dyDescent="0.3">
      <c r="A340">
        <v>1048</v>
      </c>
      <c r="B340" s="1">
        <v>45018</v>
      </c>
      <c r="C340" t="s">
        <v>24</v>
      </c>
      <c r="D340" t="s">
        <v>25</v>
      </c>
      <c r="E340">
        <v>9673.65</v>
      </c>
      <c r="F340">
        <v>45</v>
      </c>
      <c r="G340" t="s">
        <v>35</v>
      </c>
      <c r="H340">
        <v>4262.21</v>
      </c>
      <c r="I340">
        <v>4533.3100000000004</v>
      </c>
      <c r="J340" t="s">
        <v>17</v>
      </c>
      <c r="K340">
        <v>0.27</v>
      </c>
      <c r="L340" t="s">
        <v>31</v>
      </c>
      <c r="M340" t="s">
        <v>19</v>
      </c>
      <c r="N340" t="s">
        <v>28</v>
      </c>
    </row>
    <row r="341" spans="1:14" x14ac:dyDescent="0.3">
      <c r="A341">
        <v>1076</v>
      </c>
      <c r="B341" s="1">
        <v>45190</v>
      </c>
      <c r="C341" t="s">
        <v>14</v>
      </c>
      <c r="D341" t="s">
        <v>15</v>
      </c>
      <c r="E341">
        <v>611.52</v>
      </c>
      <c r="F341">
        <v>26</v>
      </c>
      <c r="G341" t="s">
        <v>35</v>
      </c>
      <c r="H341">
        <v>1762</v>
      </c>
      <c r="I341">
        <v>2002.95</v>
      </c>
      <c r="J341" t="s">
        <v>17</v>
      </c>
      <c r="K341">
        <v>0.28999999999999998</v>
      </c>
      <c r="L341" t="s">
        <v>31</v>
      </c>
      <c r="M341" t="s">
        <v>22</v>
      </c>
      <c r="N341" t="s">
        <v>20</v>
      </c>
    </row>
    <row r="342" spans="1:14" x14ac:dyDescent="0.3">
      <c r="A342">
        <v>1059</v>
      </c>
      <c r="B342" s="1">
        <v>45217</v>
      </c>
      <c r="C342" t="s">
        <v>42</v>
      </c>
      <c r="D342" t="s">
        <v>15</v>
      </c>
      <c r="E342">
        <v>5097.4799999999996</v>
      </c>
      <c r="F342">
        <v>28</v>
      </c>
      <c r="G342" t="s">
        <v>35</v>
      </c>
      <c r="H342">
        <v>224.32</v>
      </c>
      <c r="I342">
        <v>715.06</v>
      </c>
      <c r="J342" t="s">
        <v>17</v>
      </c>
      <c r="K342">
        <v>0.01</v>
      </c>
      <c r="L342" t="s">
        <v>31</v>
      </c>
      <c r="M342" t="s">
        <v>19</v>
      </c>
      <c r="N342" t="s">
        <v>49</v>
      </c>
    </row>
    <row r="343" spans="1:14" x14ac:dyDescent="0.3">
      <c r="A343">
        <v>1086</v>
      </c>
      <c r="B343" s="1">
        <v>45022</v>
      </c>
      <c r="C343" t="s">
        <v>33</v>
      </c>
      <c r="D343" t="s">
        <v>21</v>
      </c>
      <c r="E343">
        <v>7212.69</v>
      </c>
      <c r="F343">
        <v>32</v>
      </c>
      <c r="G343" t="s">
        <v>35</v>
      </c>
      <c r="H343">
        <v>3743.59</v>
      </c>
      <c r="I343">
        <v>4116.38</v>
      </c>
      <c r="J343" t="s">
        <v>17</v>
      </c>
      <c r="K343">
        <v>0.11</v>
      </c>
      <c r="L343" t="s">
        <v>18</v>
      </c>
      <c r="M343" t="s">
        <v>19</v>
      </c>
      <c r="N343" t="s">
        <v>37</v>
      </c>
    </row>
    <row r="344" spans="1:14" x14ac:dyDescent="0.3">
      <c r="A344">
        <v>1022</v>
      </c>
      <c r="B344" s="1">
        <v>45014</v>
      </c>
      <c r="C344" t="s">
        <v>14</v>
      </c>
      <c r="D344" t="s">
        <v>21</v>
      </c>
      <c r="E344">
        <v>8640.14</v>
      </c>
      <c r="F344">
        <v>45</v>
      </c>
      <c r="G344" t="s">
        <v>16</v>
      </c>
      <c r="H344">
        <v>4020.09</v>
      </c>
      <c r="I344">
        <v>4087.91</v>
      </c>
      <c r="J344" t="s">
        <v>17</v>
      </c>
      <c r="K344">
        <v>0.06</v>
      </c>
      <c r="L344" t="s">
        <v>27</v>
      </c>
      <c r="M344" t="s">
        <v>19</v>
      </c>
      <c r="N344" t="s">
        <v>23</v>
      </c>
    </row>
    <row r="345" spans="1:14" x14ac:dyDescent="0.3">
      <c r="A345">
        <v>1030</v>
      </c>
      <c r="B345" s="1">
        <v>45004</v>
      </c>
      <c r="C345" t="s">
        <v>24</v>
      </c>
      <c r="D345" t="s">
        <v>34</v>
      </c>
      <c r="E345">
        <v>1874.63</v>
      </c>
      <c r="F345">
        <v>2</v>
      </c>
      <c r="G345" t="s">
        <v>29</v>
      </c>
      <c r="H345">
        <v>844.94</v>
      </c>
      <c r="I345">
        <v>1225.6400000000001</v>
      </c>
      <c r="J345" t="s">
        <v>17</v>
      </c>
      <c r="K345">
        <v>0.23</v>
      </c>
      <c r="L345" t="s">
        <v>31</v>
      </c>
      <c r="M345" t="s">
        <v>19</v>
      </c>
      <c r="N345" t="s">
        <v>50</v>
      </c>
    </row>
    <row r="346" spans="1:14" x14ac:dyDescent="0.3">
      <c r="A346">
        <v>1038</v>
      </c>
      <c r="B346" s="1">
        <v>45214</v>
      </c>
      <c r="C346" t="s">
        <v>24</v>
      </c>
      <c r="D346" t="s">
        <v>21</v>
      </c>
      <c r="E346">
        <v>8020.03</v>
      </c>
      <c r="F346">
        <v>31</v>
      </c>
      <c r="G346" t="s">
        <v>29</v>
      </c>
      <c r="H346">
        <v>2709.84</v>
      </c>
      <c r="I346">
        <v>2766.51</v>
      </c>
      <c r="J346" t="s">
        <v>30</v>
      </c>
      <c r="K346">
        <v>0.19</v>
      </c>
      <c r="L346" t="s">
        <v>18</v>
      </c>
      <c r="M346" t="s">
        <v>22</v>
      </c>
      <c r="N346" t="s">
        <v>47</v>
      </c>
    </row>
    <row r="347" spans="1:14" x14ac:dyDescent="0.3">
      <c r="A347">
        <v>1051</v>
      </c>
      <c r="B347" s="1">
        <v>45046</v>
      </c>
      <c r="C347" t="s">
        <v>14</v>
      </c>
      <c r="D347" t="s">
        <v>21</v>
      </c>
      <c r="E347">
        <v>5571.8</v>
      </c>
      <c r="F347">
        <v>3</v>
      </c>
      <c r="G347" t="s">
        <v>26</v>
      </c>
      <c r="H347">
        <v>1000.18</v>
      </c>
      <c r="I347">
        <v>1023.64</v>
      </c>
      <c r="J347" t="s">
        <v>17</v>
      </c>
      <c r="K347">
        <v>0.04</v>
      </c>
      <c r="L347" t="s">
        <v>31</v>
      </c>
      <c r="M347" t="s">
        <v>19</v>
      </c>
      <c r="N347" t="s">
        <v>23</v>
      </c>
    </row>
    <row r="348" spans="1:14" x14ac:dyDescent="0.3">
      <c r="A348">
        <v>1054</v>
      </c>
      <c r="B348" s="1">
        <v>45228</v>
      </c>
      <c r="C348" t="s">
        <v>24</v>
      </c>
      <c r="D348" t="s">
        <v>21</v>
      </c>
      <c r="E348">
        <v>4025.88</v>
      </c>
      <c r="F348">
        <v>8</v>
      </c>
      <c r="G348" t="s">
        <v>29</v>
      </c>
      <c r="H348">
        <v>3610.21</v>
      </c>
      <c r="I348">
        <v>3817.99</v>
      </c>
      <c r="J348" t="s">
        <v>17</v>
      </c>
      <c r="K348">
        <v>0.15</v>
      </c>
      <c r="L348" t="s">
        <v>18</v>
      </c>
      <c r="M348" t="s">
        <v>22</v>
      </c>
      <c r="N348" t="s">
        <v>47</v>
      </c>
    </row>
    <row r="349" spans="1:14" x14ac:dyDescent="0.3">
      <c r="A349">
        <v>1008</v>
      </c>
      <c r="B349" s="1">
        <v>45091</v>
      </c>
      <c r="C349" t="s">
        <v>38</v>
      </c>
      <c r="D349" t="s">
        <v>15</v>
      </c>
      <c r="E349">
        <v>1403.98</v>
      </c>
      <c r="F349">
        <v>24</v>
      </c>
      <c r="G349" t="s">
        <v>29</v>
      </c>
      <c r="H349">
        <v>1394.17</v>
      </c>
      <c r="I349">
        <v>1891.02</v>
      </c>
      <c r="J349" t="s">
        <v>30</v>
      </c>
      <c r="K349">
        <v>0.21</v>
      </c>
      <c r="L349" t="s">
        <v>31</v>
      </c>
      <c r="M349" t="s">
        <v>19</v>
      </c>
      <c r="N349" t="s">
        <v>40</v>
      </c>
    </row>
    <row r="350" spans="1:14" x14ac:dyDescent="0.3">
      <c r="A350">
        <v>1027</v>
      </c>
      <c r="B350" s="1">
        <v>45108</v>
      </c>
      <c r="C350" t="s">
        <v>38</v>
      </c>
      <c r="D350" t="s">
        <v>15</v>
      </c>
      <c r="E350">
        <v>8666.43</v>
      </c>
      <c r="F350">
        <v>15</v>
      </c>
      <c r="G350" t="s">
        <v>29</v>
      </c>
      <c r="H350">
        <v>1615.26</v>
      </c>
      <c r="I350">
        <v>1710.95</v>
      </c>
      <c r="J350" t="s">
        <v>30</v>
      </c>
      <c r="K350">
        <v>0.23</v>
      </c>
      <c r="L350" t="s">
        <v>31</v>
      </c>
      <c r="M350" t="s">
        <v>22</v>
      </c>
      <c r="N350" t="s">
        <v>40</v>
      </c>
    </row>
    <row r="351" spans="1:14" x14ac:dyDescent="0.3">
      <c r="A351">
        <v>1027</v>
      </c>
      <c r="B351" s="1">
        <v>45149</v>
      </c>
      <c r="C351" t="s">
        <v>38</v>
      </c>
      <c r="D351" t="s">
        <v>15</v>
      </c>
      <c r="E351">
        <v>1657</v>
      </c>
      <c r="F351">
        <v>43</v>
      </c>
      <c r="G351" t="s">
        <v>29</v>
      </c>
      <c r="H351">
        <v>4232.6099999999997</v>
      </c>
      <c r="I351">
        <v>4572.21</v>
      </c>
      <c r="J351" t="s">
        <v>30</v>
      </c>
      <c r="K351">
        <v>0.01</v>
      </c>
      <c r="L351" t="s">
        <v>18</v>
      </c>
      <c r="M351" t="s">
        <v>22</v>
      </c>
      <c r="N351" t="s">
        <v>40</v>
      </c>
    </row>
    <row r="352" spans="1:14" x14ac:dyDescent="0.3">
      <c r="A352">
        <v>1098</v>
      </c>
      <c r="B352" s="1">
        <v>45237</v>
      </c>
      <c r="C352" t="s">
        <v>42</v>
      </c>
      <c r="D352" t="s">
        <v>21</v>
      </c>
      <c r="E352">
        <v>3166.9</v>
      </c>
      <c r="F352">
        <v>31</v>
      </c>
      <c r="G352" t="s">
        <v>26</v>
      </c>
      <c r="H352">
        <v>2407.8000000000002</v>
      </c>
      <c r="I352">
        <v>2502.7600000000002</v>
      </c>
      <c r="J352" t="s">
        <v>17</v>
      </c>
      <c r="K352">
        <v>0.27</v>
      </c>
      <c r="L352" t="s">
        <v>18</v>
      </c>
      <c r="M352" t="s">
        <v>22</v>
      </c>
      <c r="N352" t="s">
        <v>51</v>
      </c>
    </row>
    <row r="353" spans="1:14" x14ac:dyDescent="0.3">
      <c r="A353">
        <v>1021</v>
      </c>
      <c r="B353" s="1">
        <v>44933</v>
      </c>
      <c r="C353" t="s">
        <v>14</v>
      </c>
      <c r="D353" t="s">
        <v>15</v>
      </c>
      <c r="E353">
        <v>2971.45</v>
      </c>
      <c r="F353">
        <v>9</v>
      </c>
      <c r="G353" t="s">
        <v>16</v>
      </c>
      <c r="H353">
        <v>3365.28</v>
      </c>
      <c r="I353">
        <v>3730.43</v>
      </c>
      <c r="J353" t="s">
        <v>30</v>
      </c>
      <c r="K353">
        <v>0.17</v>
      </c>
      <c r="L353" t="s">
        <v>27</v>
      </c>
      <c r="M353" t="s">
        <v>19</v>
      </c>
      <c r="N353" t="s">
        <v>20</v>
      </c>
    </row>
    <row r="354" spans="1:14" x14ac:dyDescent="0.3">
      <c r="A354">
        <v>1030</v>
      </c>
      <c r="B354" s="1">
        <v>45256</v>
      </c>
      <c r="C354" t="s">
        <v>42</v>
      </c>
      <c r="D354" t="s">
        <v>21</v>
      </c>
      <c r="E354">
        <v>8727</v>
      </c>
      <c r="F354">
        <v>39</v>
      </c>
      <c r="G354" t="s">
        <v>35</v>
      </c>
      <c r="H354">
        <v>2041.75</v>
      </c>
      <c r="I354">
        <v>2299.37</v>
      </c>
      <c r="J354" t="s">
        <v>17</v>
      </c>
      <c r="K354">
        <v>0.24</v>
      </c>
      <c r="L354" t="s">
        <v>27</v>
      </c>
      <c r="M354" t="s">
        <v>22</v>
      </c>
      <c r="N354" t="s">
        <v>51</v>
      </c>
    </row>
    <row r="355" spans="1:14" x14ac:dyDescent="0.3">
      <c r="A355">
        <v>1097</v>
      </c>
      <c r="B355" s="1">
        <v>45189</v>
      </c>
      <c r="C355" t="s">
        <v>24</v>
      </c>
      <c r="D355" t="s">
        <v>15</v>
      </c>
      <c r="E355">
        <v>6759.76</v>
      </c>
      <c r="F355">
        <v>45</v>
      </c>
      <c r="G355" t="s">
        <v>29</v>
      </c>
      <c r="H355">
        <v>1525.13</v>
      </c>
      <c r="I355">
        <v>1868.32</v>
      </c>
      <c r="J355" t="s">
        <v>17</v>
      </c>
      <c r="K355">
        <v>0.24</v>
      </c>
      <c r="L355" t="s">
        <v>18</v>
      </c>
      <c r="M355" t="s">
        <v>22</v>
      </c>
      <c r="N355" t="s">
        <v>45</v>
      </c>
    </row>
    <row r="356" spans="1:14" x14ac:dyDescent="0.3">
      <c r="A356">
        <v>1028</v>
      </c>
      <c r="B356" s="1">
        <v>45087</v>
      </c>
      <c r="C356" t="s">
        <v>42</v>
      </c>
      <c r="D356" t="s">
        <v>15</v>
      </c>
      <c r="E356">
        <v>7987.15</v>
      </c>
      <c r="F356">
        <v>2</v>
      </c>
      <c r="G356" t="s">
        <v>16</v>
      </c>
      <c r="H356">
        <v>3146.12</v>
      </c>
      <c r="I356">
        <v>3255.53</v>
      </c>
      <c r="J356" t="s">
        <v>17</v>
      </c>
      <c r="K356">
        <v>0.06</v>
      </c>
      <c r="L356" t="s">
        <v>27</v>
      </c>
      <c r="M356" t="s">
        <v>19</v>
      </c>
      <c r="N356" t="s">
        <v>49</v>
      </c>
    </row>
    <row r="357" spans="1:14" x14ac:dyDescent="0.3">
      <c r="A357">
        <v>1064</v>
      </c>
      <c r="B357" s="1">
        <v>45077</v>
      </c>
      <c r="C357" t="s">
        <v>24</v>
      </c>
      <c r="D357" t="s">
        <v>25</v>
      </c>
      <c r="E357">
        <v>2579.63</v>
      </c>
      <c r="F357">
        <v>8</v>
      </c>
      <c r="G357" t="s">
        <v>29</v>
      </c>
      <c r="H357">
        <v>816.54</v>
      </c>
      <c r="I357">
        <v>1191.9000000000001</v>
      </c>
      <c r="J357" t="s">
        <v>30</v>
      </c>
      <c r="K357">
        <v>0.03</v>
      </c>
      <c r="L357" t="s">
        <v>18</v>
      </c>
      <c r="M357" t="s">
        <v>22</v>
      </c>
      <c r="N357" t="s">
        <v>28</v>
      </c>
    </row>
    <row r="358" spans="1:14" x14ac:dyDescent="0.3">
      <c r="A358">
        <v>1097</v>
      </c>
      <c r="B358" s="1">
        <v>45011</v>
      </c>
      <c r="C358" t="s">
        <v>24</v>
      </c>
      <c r="D358" t="s">
        <v>34</v>
      </c>
      <c r="E358">
        <v>6286.25</v>
      </c>
      <c r="F358">
        <v>7</v>
      </c>
      <c r="G358" t="s">
        <v>29</v>
      </c>
      <c r="H358">
        <v>1896.35</v>
      </c>
      <c r="I358">
        <v>2394.1999999999998</v>
      </c>
      <c r="J358" t="s">
        <v>30</v>
      </c>
      <c r="K358">
        <v>0.22</v>
      </c>
      <c r="L358" t="s">
        <v>27</v>
      </c>
      <c r="M358" t="s">
        <v>19</v>
      </c>
      <c r="N358" t="s">
        <v>50</v>
      </c>
    </row>
    <row r="359" spans="1:14" x14ac:dyDescent="0.3">
      <c r="A359">
        <v>1069</v>
      </c>
      <c r="B359" s="1">
        <v>45073</v>
      </c>
      <c r="C359" t="s">
        <v>33</v>
      </c>
      <c r="D359" t="s">
        <v>21</v>
      </c>
      <c r="E359">
        <v>5760.29</v>
      </c>
      <c r="F359">
        <v>44</v>
      </c>
      <c r="G359" t="s">
        <v>35</v>
      </c>
      <c r="H359">
        <v>1084.73</v>
      </c>
      <c r="I359">
        <v>1420.9</v>
      </c>
      <c r="J359" t="s">
        <v>17</v>
      </c>
      <c r="K359">
        <v>0.05</v>
      </c>
      <c r="L359" t="s">
        <v>31</v>
      </c>
      <c r="M359" t="s">
        <v>19</v>
      </c>
      <c r="N359" t="s">
        <v>37</v>
      </c>
    </row>
    <row r="360" spans="1:14" x14ac:dyDescent="0.3">
      <c r="A360">
        <v>1061</v>
      </c>
      <c r="B360" s="1">
        <v>45038</v>
      </c>
      <c r="C360" t="s">
        <v>38</v>
      </c>
      <c r="D360" t="s">
        <v>25</v>
      </c>
      <c r="E360">
        <v>8345.02</v>
      </c>
      <c r="F360">
        <v>39</v>
      </c>
      <c r="G360" t="s">
        <v>35</v>
      </c>
      <c r="H360">
        <v>3494.19</v>
      </c>
      <c r="I360">
        <v>3746</v>
      </c>
      <c r="J360" t="s">
        <v>17</v>
      </c>
      <c r="K360">
        <v>0.25</v>
      </c>
      <c r="L360" t="s">
        <v>27</v>
      </c>
      <c r="M360" t="s">
        <v>22</v>
      </c>
      <c r="N360" t="s">
        <v>39</v>
      </c>
    </row>
    <row r="361" spans="1:14" x14ac:dyDescent="0.3">
      <c r="A361">
        <v>1048</v>
      </c>
      <c r="B361" s="1">
        <v>44962</v>
      </c>
      <c r="C361" t="s">
        <v>24</v>
      </c>
      <c r="D361" t="s">
        <v>15</v>
      </c>
      <c r="E361">
        <v>9070.26</v>
      </c>
      <c r="F361">
        <v>42</v>
      </c>
      <c r="G361" t="s">
        <v>35</v>
      </c>
      <c r="H361">
        <v>4723.83</v>
      </c>
      <c r="I361">
        <v>5186.1899999999996</v>
      </c>
      <c r="J361" t="s">
        <v>17</v>
      </c>
      <c r="K361">
        <v>0.22</v>
      </c>
      <c r="L361" t="s">
        <v>31</v>
      </c>
      <c r="M361" t="s">
        <v>19</v>
      </c>
      <c r="N361" t="s">
        <v>45</v>
      </c>
    </row>
    <row r="362" spans="1:14" x14ac:dyDescent="0.3">
      <c r="A362">
        <v>1019</v>
      </c>
      <c r="B362" s="1">
        <v>45211</v>
      </c>
      <c r="C362" t="s">
        <v>33</v>
      </c>
      <c r="D362" t="s">
        <v>21</v>
      </c>
      <c r="E362">
        <v>220.35</v>
      </c>
      <c r="F362">
        <v>16</v>
      </c>
      <c r="G362" t="s">
        <v>29</v>
      </c>
      <c r="H362">
        <v>4977.78</v>
      </c>
      <c r="I362">
        <v>4995.55</v>
      </c>
      <c r="J362" t="s">
        <v>30</v>
      </c>
      <c r="K362">
        <v>0.25</v>
      </c>
      <c r="L362" t="s">
        <v>31</v>
      </c>
      <c r="M362" t="s">
        <v>19</v>
      </c>
      <c r="N362" t="s">
        <v>37</v>
      </c>
    </row>
    <row r="363" spans="1:14" x14ac:dyDescent="0.3">
      <c r="A363">
        <v>1004</v>
      </c>
      <c r="B363" s="1">
        <v>45114</v>
      </c>
      <c r="C363" t="s">
        <v>38</v>
      </c>
      <c r="D363" t="s">
        <v>15</v>
      </c>
      <c r="E363">
        <v>6772.8</v>
      </c>
      <c r="F363">
        <v>35</v>
      </c>
      <c r="G363" t="s">
        <v>29</v>
      </c>
      <c r="H363">
        <v>2278.87</v>
      </c>
      <c r="I363">
        <v>2646.53</v>
      </c>
      <c r="J363" t="s">
        <v>17</v>
      </c>
      <c r="K363">
        <v>0.09</v>
      </c>
      <c r="L363" t="s">
        <v>27</v>
      </c>
      <c r="M363" t="s">
        <v>19</v>
      </c>
      <c r="N363" t="s">
        <v>40</v>
      </c>
    </row>
    <row r="364" spans="1:14" x14ac:dyDescent="0.3">
      <c r="A364">
        <v>1035</v>
      </c>
      <c r="B364" s="1">
        <v>45008</v>
      </c>
      <c r="C364" t="s">
        <v>24</v>
      </c>
      <c r="D364" t="s">
        <v>34</v>
      </c>
      <c r="E364">
        <v>613.16999999999996</v>
      </c>
      <c r="F364">
        <v>30</v>
      </c>
      <c r="G364" t="s">
        <v>29</v>
      </c>
      <c r="H364">
        <v>1300.03</v>
      </c>
      <c r="I364">
        <v>1745.52</v>
      </c>
      <c r="J364" t="s">
        <v>30</v>
      </c>
      <c r="K364">
        <v>0.09</v>
      </c>
      <c r="L364" t="s">
        <v>18</v>
      </c>
      <c r="M364" t="s">
        <v>22</v>
      </c>
      <c r="N364" t="s">
        <v>50</v>
      </c>
    </row>
    <row r="365" spans="1:14" x14ac:dyDescent="0.3">
      <c r="A365">
        <v>1064</v>
      </c>
      <c r="B365" s="1">
        <v>44928</v>
      </c>
      <c r="C365" t="s">
        <v>24</v>
      </c>
      <c r="D365" t="s">
        <v>25</v>
      </c>
      <c r="E365">
        <v>5533.7</v>
      </c>
      <c r="F365">
        <v>10</v>
      </c>
      <c r="G365" t="s">
        <v>35</v>
      </c>
      <c r="H365">
        <v>2242.0100000000002</v>
      </c>
      <c r="I365">
        <v>2282.23</v>
      </c>
      <c r="J365" t="s">
        <v>17</v>
      </c>
      <c r="K365">
        <v>0.2</v>
      </c>
      <c r="L365" t="s">
        <v>31</v>
      </c>
      <c r="M365" t="s">
        <v>19</v>
      </c>
      <c r="N365" t="s">
        <v>28</v>
      </c>
    </row>
    <row r="366" spans="1:14" x14ac:dyDescent="0.3">
      <c r="A366">
        <v>1049</v>
      </c>
      <c r="B366" s="1">
        <v>45229</v>
      </c>
      <c r="C366" t="s">
        <v>42</v>
      </c>
      <c r="D366" t="s">
        <v>34</v>
      </c>
      <c r="E366">
        <v>2947.56</v>
      </c>
      <c r="F366">
        <v>38</v>
      </c>
      <c r="G366" t="s">
        <v>26</v>
      </c>
      <c r="H366">
        <v>4243.9799999999996</v>
      </c>
      <c r="I366">
        <v>4474.51</v>
      </c>
      <c r="J366" t="s">
        <v>30</v>
      </c>
      <c r="K366">
        <v>0.01</v>
      </c>
      <c r="L366" t="s">
        <v>31</v>
      </c>
      <c r="M366" t="s">
        <v>19</v>
      </c>
      <c r="N366" t="s">
        <v>52</v>
      </c>
    </row>
    <row r="367" spans="1:14" x14ac:dyDescent="0.3">
      <c r="A367">
        <v>1017</v>
      </c>
      <c r="B367" s="1">
        <v>45123</v>
      </c>
      <c r="C367" t="s">
        <v>42</v>
      </c>
      <c r="D367" t="s">
        <v>25</v>
      </c>
      <c r="E367">
        <v>3137.09</v>
      </c>
      <c r="F367">
        <v>18</v>
      </c>
      <c r="G367" t="s">
        <v>16</v>
      </c>
      <c r="H367">
        <v>1069.73</v>
      </c>
      <c r="I367">
        <v>1180.04</v>
      </c>
      <c r="J367" t="s">
        <v>17</v>
      </c>
      <c r="K367">
        <v>0.22</v>
      </c>
      <c r="L367" t="s">
        <v>27</v>
      </c>
      <c r="M367" t="s">
        <v>19</v>
      </c>
      <c r="N367" t="s">
        <v>43</v>
      </c>
    </row>
    <row r="368" spans="1:14" x14ac:dyDescent="0.3">
      <c r="A368">
        <v>1044</v>
      </c>
      <c r="B368" s="1">
        <v>44937</v>
      </c>
      <c r="C368" t="s">
        <v>38</v>
      </c>
      <c r="D368" t="s">
        <v>15</v>
      </c>
      <c r="E368">
        <v>3594.29</v>
      </c>
      <c r="F368">
        <v>5</v>
      </c>
      <c r="G368" t="s">
        <v>26</v>
      </c>
      <c r="H368">
        <v>4762.87</v>
      </c>
      <c r="I368">
        <v>5050.46</v>
      </c>
      <c r="J368" t="s">
        <v>30</v>
      </c>
      <c r="K368">
        <v>0.25</v>
      </c>
      <c r="L368" t="s">
        <v>18</v>
      </c>
      <c r="M368" t="s">
        <v>22</v>
      </c>
      <c r="N368" t="s">
        <v>40</v>
      </c>
    </row>
    <row r="369" spans="1:14" x14ac:dyDescent="0.3">
      <c r="A369">
        <v>1092</v>
      </c>
      <c r="B369" s="1">
        <v>45160</v>
      </c>
      <c r="C369" t="s">
        <v>24</v>
      </c>
      <c r="D369" t="s">
        <v>34</v>
      </c>
      <c r="E369">
        <v>6250.8</v>
      </c>
      <c r="F369">
        <v>29</v>
      </c>
      <c r="G369" t="s">
        <v>29</v>
      </c>
      <c r="H369">
        <v>1742.24</v>
      </c>
      <c r="I369">
        <v>2070.52</v>
      </c>
      <c r="J369" t="s">
        <v>30</v>
      </c>
      <c r="K369">
        <v>0.12</v>
      </c>
      <c r="L369" t="s">
        <v>18</v>
      </c>
      <c r="M369" t="s">
        <v>19</v>
      </c>
      <c r="N369" t="s">
        <v>50</v>
      </c>
    </row>
    <row r="370" spans="1:14" x14ac:dyDescent="0.3">
      <c r="A370">
        <v>1030</v>
      </c>
      <c r="B370" s="1">
        <v>45121</v>
      </c>
      <c r="C370" t="s">
        <v>14</v>
      </c>
      <c r="D370" t="s">
        <v>34</v>
      </c>
      <c r="E370">
        <v>3407.09</v>
      </c>
      <c r="F370">
        <v>39</v>
      </c>
      <c r="G370" t="s">
        <v>29</v>
      </c>
      <c r="H370">
        <v>4929.7299999999996</v>
      </c>
      <c r="I370">
        <v>5088.0200000000004</v>
      </c>
      <c r="J370" t="s">
        <v>30</v>
      </c>
      <c r="K370">
        <v>0.23</v>
      </c>
      <c r="L370" t="s">
        <v>27</v>
      </c>
      <c r="M370" t="s">
        <v>22</v>
      </c>
      <c r="N370" t="s">
        <v>46</v>
      </c>
    </row>
    <row r="371" spans="1:14" x14ac:dyDescent="0.3">
      <c r="A371">
        <v>1093</v>
      </c>
      <c r="B371" s="1">
        <v>45045</v>
      </c>
      <c r="C371" t="s">
        <v>42</v>
      </c>
      <c r="D371" t="s">
        <v>15</v>
      </c>
      <c r="E371">
        <v>7353.72</v>
      </c>
      <c r="F371">
        <v>34</v>
      </c>
      <c r="G371" t="s">
        <v>26</v>
      </c>
      <c r="H371">
        <v>4201.1099999999997</v>
      </c>
      <c r="I371">
        <v>4436.5</v>
      </c>
      <c r="J371" t="s">
        <v>30</v>
      </c>
      <c r="K371">
        <v>0.05</v>
      </c>
      <c r="L371" t="s">
        <v>18</v>
      </c>
      <c r="M371" t="s">
        <v>19</v>
      </c>
      <c r="N371" t="s">
        <v>49</v>
      </c>
    </row>
    <row r="372" spans="1:14" x14ac:dyDescent="0.3">
      <c r="A372">
        <v>1046</v>
      </c>
      <c r="B372" s="1">
        <v>44946</v>
      </c>
      <c r="C372" t="s">
        <v>38</v>
      </c>
      <c r="D372" t="s">
        <v>34</v>
      </c>
      <c r="E372">
        <v>4104.82</v>
      </c>
      <c r="F372">
        <v>43</v>
      </c>
      <c r="G372" t="s">
        <v>29</v>
      </c>
      <c r="H372">
        <v>4052.42</v>
      </c>
      <c r="I372">
        <v>4199.3</v>
      </c>
      <c r="J372" t="s">
        <v>30</v>
      </c>
      <c r="K372">
        <v>0.1</v>
      </c>
      <c r="L372" t="s">
        <v>27</v>
      </c>
      <c r="M372" t="s">
        <v>22</v>
      </c>
      <c r="N372" t="s">
        <v>48</v>
      </c>
    </row>
    <row r="373" spans="1:14" x14ac:dyDescent="0.3">
      <c r="A373">
        <v>1006</v>
      </c>
      <c r="B373" s="1">
        <v>45187</v>
      </c>
      <c r="C373" t="s">
        <v>24</v>
      </c>
      <c r="D373" t="s">
        <v>21</v>
      </c>
      <c r="E373">
        <v>776.7</v>
      </c>
      <c r="F373">
        <v>45</v>
      </c>
      <c r="G373" t="s">
        <v>16</v>
      </c>
      <c r="H373">
        <v>1623.63</v>
      </c>
      <c r="I373">
        <v>1814.63</v>
      </c>
      <c r="J373" t="s">
        <v>30</v>
      </c>
      <c r="K373">
        <v>0.28999999999999998</v>
      </c>
      <c r="L373" t="s">
        <v>27</v>
      </c>
      <c r="M373" t="s">
        <v>22</v>
      </c>
      <c r="N373" t="s">
        <v>47</v>
      </c>
    </row>
    <row r="374" spans="1:14" x14ac:dyDescent="0.3">
      <c r="A374">
        <v>1099</v>
      </c>
      <c r="B374" s="1">
        <v>45219</v>
      </c>
      <c r="C374" t="s">
        <v>24</v>
      </c>
      <c r="D374" t="s">
        <v>25</v>
      </c>
      <c r="E374">
        <v>7859.22</v>
      </c>
      <c r="F374">
        <v>23</v>
      </c>
      <c r="G374" t="s">
        <v>29</v>
      </c>
      <c r="H374">
        <v>93.45</v>
      </c>
      <c r="I374">
        <v>181.62</v>
      </c>
      <c r="J374" t="s">
        <v>17</v>
      </c>
      <c r="K374">
        <v>0.3</v>
      </c>
      <c r="L374" t="s">
        <v>27</v>
      </c>
      <c r="M374" t="s">
        <v>22</v>
      </c>
      <c r="N374" t="s">
        <v>28</v>
      </c>
    </row>
    <row r="375" spans="1:14" x14ac:dyDescent="0.3">
      <c r="A375">
        <v>1037</v>
      </c>
      <c r="B375" s="1">
        <v>45182</v>
      </c>
      <c r="C375" t="s">
        <v>14</v>
      </c>
      <c r="D375" t="s">
        <v>25</v>
      </c>
      <c r="E375">
        <v>2929.01</v>
      </c>
      <c r="F375">
        <v>5</v>
      </c>
      <c r="G375" t="s">
        <v>16</v>
      </c>
      <c r="H375">
        <v>1941.56</v>
      </c>
      <c r="I375">
        <v>2385.48</v>
      </c>
      <c r="J375" t="s">
        <v>17</v>
      </c>
      <c r="K375">
        <v>0.15</v>
      </c>
      <c r="L375" t="s">
        <v>31</v>
      </c>
      <c r="M375" t="s">
        <v>19</v>
      </c>
      <c r="N375" t="s">
        <v>32</v>
      </c>
    </row>
    <row r="376" spans="1:14" x14ac:dyDescent="0.3">
      <c r="A376">
        <v>1024</v>
      </c>
      <c r="B376" s="1">
        <v>45148</v>
      </c>
      <c r="C376" t="s">
        <v>38</v>
      </c>
      <c r="D376" t="s">
        <v>25</v>
      </c>
      <c r="E376">
        <v>4384.3900000000003</v>
      </c>
      <c r="F376">
        <v>30</v>
      </c>
      <c r="G376" t="s">
        <v>26</v>
      </c>
      <c r="H376">
        <v>1543.96</v>
      </c>
      <c r="I376">
        <v>1558.87</v>
      </c>
      <c r="J376" t="s">
        <v>17</v>
      </c>
      <c r="K376">
        <v>0.28000000000000003</v>
      </c>
      <c r="L376" t="s">
        <v>31</v>
      </c>
      <c r="M376" t="s">
        <v>19</v>
      </c>
      <c r="N376" t="s">
        <v>39</v>
      </c>
    </row>
    <row r="377" spans="1:14" x14ac:dyDescent="0.3">
      <c r="A377">
        <v>1093</v>
      </c>
      <c r="B377" s="1">
        <v>45152</v>
      </c>
      <c r="C377" t="s">
        <v>24</v>
      </c>
      <c r="D377" t="s">
        <v>21</v>
      </c>
      <c r="E377">
        <v>6885.89</v>
      </c>
      <c r="F377">
        <v>6</v>
      </c>
      <c r="G377" t="s">
        <v>26</v>
      </c>
      <c r="H377">
        <v>235.12</v>
      </c>
      <c r="I377">
        <v>677.5</v>
      </c>
      <c r="J377" t="s">
        <v>17</v>
      </c>
      <c r="K377">
        <v>0.16</v>
      </c>
      <c r="L377" t="s">
        <v>31</v>
      </c>
      <c r="M377" t="s">
        <v>19</v>
      </c>
      <c r="N377" t="s">
        <v>47</v>
      </c>
    </row>
    <row r="378" spans="1:14" x14ac:dyDescent="0.3">
      <c r="A378">
        <v>1046</v>
      </c>
      <c r="B378" s="1">
        <v>44979</v>
      </c>
      <c r="C378" t="s">
        <v>42</v>
      </c>
      <c r="D378" t="s">
        <v>25</v>
      </c>
      <c r="E378">
        <v>3391.32</v>
      </c>
      <c r="F378">
        <v>46</v>
      </c>
      <c r="G378" t="s">
        <v>29</v>
      </c>
      <c r="H378">
        <v>2551.56</v>
      </c>
      <c r="I378">
        <v>2841.68</v>
      </c>
      <c r="J378" t="s">
        <v>30</v>
      </c>
      <c r="K378">
        <v>0.09</v>
      </c>
      <c r="L378" t="s">
        <v>27</v>
      </c>
      <c r="M378" t="s">
        <v>22</v>
      </c>
      <c r="N378" t="s">
        <v>43</v>
      </c>
    </row>
    <row r="379" spans="1:14" x14ac:dyDescent="0.3">
      <c r="A379">
        <v>1053</v>
      </c>
      <c r="B379" s="1">
        <v>45281</v>
      </c>
      <c r="C379" t="s">
        <v>14</v>
      </c>
      <c r="D379" t="s">
        <v>15</v>
      </c>
      <c r="E379">
        <v>660.2</v>
      </c>
      <c r="F379">
        <v>44</v>
      </c>
      <c r="G379" t="s">
        <v>16</v>
      </c>
      <c r="H379">
        <v>2045</v>
      </c>
      <c r="I379">
        <v>2217.5100000000002</v>
      </c>
      <c r="J379" t="s">
        <v>17</v>
      </c>
      <c r="K379">
        <v>0.08</v>
      </c>
      <c r="L379" t="s">
        <v>31</v>
      </c>
      <c r="M379" t="s">
        <v>19</v>
      </c>
      <c r="N379" t="s">
        <v>20</v>
      </c>
    </row>
    <row r="380" spans="1:14" x14ac:dyDescent="0.3">
      <c r="A380">
        <v>1095</v>
      </c>
      <c r="B380" s="1">
        <v>45268</v>
      </c>
      <c r="C380" t="s">
        <v>38</v>
      </c>
      <c r="D380" t="s">
        <v>34</v>
      </c>
      <c r="E380">
        <v>3801.82</v>
      </c>
      <c r="F380">
        <v>4</v>
      </c>
      <c r="G380" t="s">
        <v>29</v>
      </c>
      <c r="H380">
        <v>3191.05</v>
      </c>
      <c r="I380">
        <v>3555.35</v>
      </c>
      <c r="J380" t="s">
        <v>30</v>
      </c>
      <c r="K380">
        <v>0.28000000000000003</v>
      </c>
      <c r="L380" t="s">
        <v>31</v>
      </c>
      <c r="M380" t="s">
        <v>19</v>
      </c>
      <c r="N380" t="s">
        <v>48</v>
      </c>
    </row>
    <row r="381" spans="1:14" x14ac:dyDescent="0.3">
      <c r="A381">
        <v>1099</v>
      </c>
      <c r="B381" s="1">
        <v>45290</v>
      </c>
      <c r="C381" t="s">
        <v>14</v>
      </c>
      <c r="D381" t="s">
        <v>21</v>
      </c>
      <c r="E381">
        <v>9450.0400000000009</v>
      </c>
      <c r="F381">
        <v>29</v>
      </c>
      <c r="G381" t="s">
        <v>35</v>
      </c>
      <c r="H381">
        <v>3124.87</v>
      </c>
      <c r="I381">
        <v>3383.67</v>
      </c>
      <c r="J381" t="s">
        <v>30</v>
      </c>
      <c r="K381">
        <v>0.05</v>
      </c>
      <c r="L381" t="s">
        <v>31</v>
      </c>
      <c r="M381" t="s">
        <v>22</v>
      </c>
      <c r="N381" t="s">
        <v>23</v>
      </c>
    </row>
    <row r="382" spans="1:14" x14ac:dyDescent="0.3">
      <c r="A382">
        <v>1060</v>
      </c>
      <c r="B382" s="1">
        <v>45206</v>
      </c>
      <c r="C382" t="s">
        <v>42</v>
      </c>
      <c r="D382" t="s">
        <v>25</v>
      </c>
      <c r="E382">
        <v>6453.17</v>
      </c>
      <c r="F382">
        <v>23</v>
      </c>
      <c r="G382" t="s">
        <v>35</v>
      </c>
      <c r="H382">
        <v>647.70000000000005</v>
      </c>
      <c r="I382">
        <v>902.26</v>
      </c>
      <c r="J382" t="s">
        <v>30</v>
      </c>
      <c r="K382">
        <v>0.17</v>
      </c>
      <c r="L382" t="s">
        <v>27</v>
      </c>
      <c r="M382" t="s">
        <v>19</v>
      </c>
      <c r="N382" t="s">
        <v>43</v>
      </c>
    </row>
    <row r="383" spans="1:14" x14ac:dyDescent="0.3">
      <c r="A383">
        <v>1097</v>
      </c>
      <c r="B383" s="1">
        <v>45007</v>
      </c>
      <c r="C383" t="s">
        <v>38</v>
      </c>
      <c r="D383" t="s">
        <v>15</v>
      </c>
      <c r="E383">
        <v>6747.64</v>
      </c>
      <c r="F383">
        <v>6</v>
      </c>
      <c r="G383" t="s">
        <v>35</v>
      </c>
      <c r="H383">
        <v>4885.9799999999996</v>
      </c>
      <c r="I383">
        <v>4949.95</v>
      </c>
      <c r="J383" t="s">
        <v>17</v>
      </c>
      <c r="K383">
        <v>0.17</v>
      </c>
      <c r="L383" t="s">
        <v>27</v>
      </c>
      <c r="M383" t="s">
        <v>19</v>
      </c>
      <c r="N383" t="s">
        <v>40</v>
      </c>
    </row>
    <row r="384" spans="1:14" x14ac:dyDescent="0.3">
      <c r="A384">
        <v>1063</v>
      </c>
      <c r="B384" s="1">
        <v>45128</v>
      </c>
      <c r="C384" t="s">
        <v>14</v>
      </c>
      <c r="D384" t="s">
        <v>34</v>
      </c>
      <c r="E384">
        <v>6359.59</v>
      </c>
      <c r="F384">
        <v>32</v>
      </c>
      <c r="G384" t="s">
        <v>35</v>
      </c>
      <c r="H384">
        <v>975.31</v>
      </c>
      <c r="I384">
        <v>1176.17</v>
      </c>
      <c r="J384" t="s">
        <v>30</v>
      </c>
      <c r="K384">
        <v>0.22</v>
      </c>
      <c r="L384" t="s">
        <v>27</v>
      </c>
      <c r="M384" t="s">
        <v>22</v>
      </c>
      <c r="N384" t="s">
        <v>46</v>
      </c>
    </row>
    <row r="385" spans="1:14" x14ac:dyDescent="0.3">
      <c r="A385">
        <v>1085</v>
      </c>
      <c r="B385" s="1">
        <v>45084</v>
      </c>
      <c r="C385" t="s">
        <v>33</v>
      </c>
      <c r="D385" t="s">
        <v>34</v>
      </c>
      <c r="E385">
        <v>2070.02</v>
      </c>
      <c r="F385">
        <v>42</v>
      </c>
      <c r="G385" t="s">
        <v>29</v>
      </c>
      <c r="H385">
        <v>2254.11</v>
      </c>
      <c r="I385">
        <v>2382.23</v>
      </c>
      <c r="J385" t="s">
        <v>17</v>
      </c>
      <c r="K385">
        <v>0.15</v>
      </c>
      <c r="L385" t="s">
        <v>31</v>
      </c>
      <c r="M385" t="s">
        <v>22</v>
      </c>
      <c r="N385" t="s">
        <v>36</v>
      </c>
    </row>
    <row r="386" spans="1:14" x14ac:dyDescent="0.3">
      <c r="A386">
        <v>1032</v>
      </c>
      <c r="B386" s="1">
        <v>45046</v>
      </c>
      <c r="C386" t="s">
        <v>42</v>
      </c>
      <c r="D386" t="s">
        <v>21</v>
      </c>
      <c r="E386">
        <v>4241.51</v>
      </c>
      <c r="F386">
        <v>18</v>
      </c>
      <c r="G386" t="s">
        <v>35</v>
      </c>
      <c r="H386">
        <v>2466.1799999999998</v>
      </c>
      <c r="I386">
        <v>2483.87</v>
      </c>
      <c r="J386" t="s">
        <v>17</v>
      </c>
      <c r="K386">
        <v>0.08</v>
      </c>
      <c r="L386" t="s">
        <v>18</v>
      </c>
      <c r="M386" t="s">
        <v>19</v>
      </c>
      <c r="N386" t="s">
        <v>51</v>
      </c>
    </row>
    <row r="387" spans="1:14" x14ac:dyDescent="0.3">
      <c r="A387">
        <v>1087</v>
      </c>
      <c r="B387" s="1">
        <v>44985</v>
      </c>
      <c r="C387" t="s">
        <v>42</v>
      </c>
      <c r="D387" t="s">
        <v>21</v>
      </c>
      <c r="E387">
        <v>7534.3</v>
      </c>
      <c r="F387">
        <v>15</v>
      </c>
      <c r="G387" t="s">
        <v>16</v>
      </c>
      <c r="H387">
        <v>4074.66</v>
      </c>
      <c r="I387">
        <v>4261.1099999999997</v>
      </c>
      <c r="J387" t="s">
        <v>17</v>
      </c>
      <c r="K387">
        <v>0.05</v>
      </c>
      <c r="L387" t="s">
        <v>31</v>
      </c>
      <c r="M387" t="s">
        <v>22</v>
      </c>
      <c r="N387" t="s">
        <v>51</v>
      </c>
    </row>
    <row r="388" spans="1:14" x14ac:dyDescent="0.3">
      <c r="A388">
        <v>1033</v>
      </c>
      <c r="B388" s="1">
        <v>45141</v>
      </c>
      <c r="C388" t="s">
        <v>42</v>
      </c>
      <c r="D388" t="s">
        <v>21</v>
      </c>
      <c r="E388">
        <v>1103.5899999999999</v>
      </c>
      <c r="F388">
        <v>40</v>
      </c>
      <c r="G388" t="s">
        <v>26</v>
      </c>
      <c r="H388">
        <v>541.19000000000005</v>
      </c>
      <c r="I388">
        <v>595.20000000000005</v>
      </c>
      <c r="J388" t="s">
        <v>17</v>
      </c>
      <c r="K388">
        <v>0.19</v>
      </c>
      <c r="L388" t="s">
        <v>31</v>
      </c>
      <c r="M388" t="s">
        <v>19</v>
      </c>
      <c r="N388" t="s">
        <v>51</v>
      </c>
    </row>
    <row r="389" spans="1:14" x14ac:dyDescent="0.3">
      <c r="A389">
        <v>1067</v>
      </c>
      <c r="B389" s="1">
        <v>45054</v>
      </c>
      <c r="C389" t="s">
        <v>33</v>
      </c>
      <c r="D389" t="s">
        <v>15</v>
      </c>
      <c r="E389">
        <v>2850.74</v>
      </c>
      <c r="F389">
        <v>32</v>
      </c>
      <c r="G389" t="s">
        <v>26</v>
      </c>
      <c r="H389">
        <v>2171.79</v>
      </c>
      <c r="I389">
        <v>2307.64</v>
      </c>
      <c r="J389" t="s">
        <v>17</v>
      </c>
      <c r="K389">
        <v>0.22</v>
      </c>
      <c r="L389" t="s">
        <v>27</v>
      </c>
      <c r="M389" t="s">
        <v>19</v>
      </c>
      <c r="N389" t="s">
        <v>53</v>
      </c>
    </row>
    <row r="390" spans="1:14" x14ac:dyDescent="0.3">
      <c r="A390">
        <v>1018</v>
      </c>
      <c r="B390" s="1">
        <v>45150</v>
      </c>
      <c r="C390" t="s">
        <v>33</v>
      </c>
      <c r="D390" t="s">
        <v>15</v>
      </c>
      <c r="E390">
        <v>2835.56</v>
      </c>
      <c r="F390">
        <v>9</v>
      </c>
      <c r="G390" t="s">
        <v>35</v>
      </c>
      <c r="H390">
        <v>3161.09</v>
      </c>
      <c r="I390">
        <v>3216.42</v>
      </c>
      <c r="J390" t="s">
        <v>30</v>
      </c>
      <c r="K390">
        <v>0.17</v>
      </c>
      <c r="L390" t="s">
        <v>27</v>
      </c>
      <c r="M390" t="s">
        <v>19</v>
      </c>
      <c r="N390" t="s">
        <v>53</v>
      </c>
    </row>
    <row r="391" spans="1:14" x14ac:dyDescent="0.3">
      <c r="A391">
        <v>1025</v>
      </c>
      <c r="B391" s="1">
        <v>45135</v>
      </c>
      <c r="C391" t="s">
        <v>24</v>
      </c>
      <c r="D391" t="s">
        <v>21</v>
      </c>
      <c r="E391">
        <v>4376.99</v>
      </c>
      <c r="F391">
        <v>37</v>
      </c>
      <c r="G391" t="s">
        <v>35</v>
      </c>
      <c r="H391">
        <v>1115.02</v>
      </c>
      <c r="I391">
        <v>1174.48</v>
      </c>
      <c r="J391" t="s">
        <v>30</v>
      </c>
      <c r="K391">
        <v>0.22</v>
      </c>
      <c r="L391" t="s">
        <v>31</v>
      </c>
      <c r="M391" t="s">
        <v>19</v>
      </c>
      <c r="N391" t="s">
        <v>47</v>
      </c>
    </row>
    <row r="392" spans="1:14" x14ac:dyDescent="0.3">
      <c r="A392">
        <v>1095</v>
      </c>
      <c r="B392" s="1">
        <v>45041</v>
      </c>
      <c r="C392" t="s">
        <v>14</v>
      </c>
      <c r="D392" t="s">
        <v>25</v>
      </c>
      <c r="E392">
        <v>9805.65</v>
      </c>
      <c r="F392">
        <v>10</v>
      </c>
      <c r="G392" t="s">
        <v>35</v>
      </c>
      <c r="H392">
        <v>3155.97</v>
      </c>
      <c r="I392">
        <v>3263.49</v>
      </c>
      <c r="J392" t="s">
        <v>17</v>
      </c>
      <c r="K392">
        <v>0.04</v>
      </c>
      <c r="L392" t="s">
        <v>31</v>
      </c>
      <c r="M392" t="s">
        <v>19</v>
      </c>
      <c r="N392" t="s">
        <v>32</v>
      </c>
    </row>
    <row r="393" spans="1:14" x14ac:dyDescent="0.3">
      <c r="A393">
        <v>1054</v>
      </c>
      <c r="B393" s="1">
        <v>45135</v>
      </c>
      <c r="C393" t="s">
        <v>24</v>
      </c>
      <c r="D393" t="s">
        <v>34</v>
      </c>
      <c r="E393">
        <v>768.28</v>
      </c>
      <c r="F393">
        <v>20</v>
      </c>
      <c r="G393" t="s">
        <v>29</v>
      </c>
      <c r="H393">
        <v>4622.1400000000003</v>
      </c>
      <c r="I393">
        <v>5122.07</v>
      </c>
      <c r="J393" t="s">
        <v>30</v>
      </c>
      <c r="K393">
        <v>0.26</v>
      </c>
      <c r="L393" t="s">
        <v>18</v>
      </c>
      <c r="M393" t="s">
        <v>22</v>
      </c>
      <c r="N393" t="s">
        <v>50</v>
      </c>
    </row>
    <row r="394" spans="1:14" x14ac:dyDescent="0.3">
      <c r="A394">
        <v>1058</v>
      </c>
      <c r="B394" s="1">
        <v>44940</v>
      </c>
      <c r="C394" t="s">
        <v>14</v>
      </c>
      <c r="D394" t="s">
        <v>34</v>
      </c>
      <c r="E394">
        <v>5235.1400000000003</v>
      </c>
      <c r="F394">
        <v>6</v>
      </c>
      <c r="G394" t="s">
        <v>26</v>
      </c>
      <c r="H394">
        <v>4987.71</v>
      </c>
      <c r="I394">
        <v>4998.78</v>
      </c>
      <c r="J394" t="s">
        <v>17</v>
      </c>
      <c r="K394">
        <v>0.17</v>
      </c>
      <c r="L394" t="s">
        <v>18</v>
      </c>
      <c r="M394" t="s">
        <v>22</v>
      </c>
      <c r="N394" t="s">
        <v>46</v>
      </c>
    </row>
    <row r="395" spans="1:14" x14ac:dyDescent="0.3">
      <c r="A395">
        <v>1067</v>
      </c>
      <c r="B395" s="1">
        <v>44935</v>
      </c>
      <c r="C395" t="s">
        <v>33</v>
      </c>
      <c r="D395" t="s">
        <v>15</v>
      </c>
      <c r="E395">
        <v>1875.71</v>
      </c>
      <c r="F395">
        <v>48</v>
      </c>
      <c r="G395" t="s">
        <v>35</v>
      </c>
      <c r="H395">
        <v>210.63</v>
      </c>
      <c r="I395">
        <v>533.58000000000004</v>
      </c>
      <c r="J395" t="s">
        <v>30</v>
      </c>
      <c r="K395">
        <v>0.04</v>
      </c>
      <c r="L395" t="s">
        <v>27</v>
      </c>
      <c r="M395" t="s">
        <v>19</v>
      </c>
      <c r="N395" t="s">
        <v>53</v>
      </c>
    </row>
    <row r="396" spans="1:14" x14ac:dyDescent="0.3">
      <c r="A396">
        <v>1046</v>
      </c>
      <c r="B396" s="1">
        <v>44966</v>
      </c>
      <c r="C396" t="s">
        <v>33</v>
      </c>
      <c r="D396" t="s">
        <v>34</v>
      </c>
      <c r="E396">
        <v>9709.7000000000007</v>
      </c>
      <c r="F396">
        <v>3</v>
      </c>
      <c r="G396" t="s">
        <v>16</v>
      </c>
      <c r="H396">
        <v>1216.1600000000001</v>
      </c>
      <c r="I396">
        <v>1295.3699999999999</v>
      </c>
      <c r="J396" t="s">
        <v>30</v>
      </c>
      <c r="K396">
        <v>0.14000000000000001</v>
      </c>
      <c r="L396" t="s">
        <v>18</v>
      </c>
      <c r="M396" t="s">
        <v>22</v>
      </c>
      <c r="N396" t="s">
        <v>36</v>
      </c>
    </row>
    <row r="397" spans="1:14" x14ac:dyDescent="0.3">
      <c r="A397">
        <v>1024</v>
      </c>
      <c r="B397" s="1">
        <v>45163</v>
      </c>
      <c r="C397" t="s">
        <v>24</v>
      </c>
      <c r="D397" t="s">
        <v>25</v>
      </c>
      <c r="E397">
        <v>1221.7</v>
      </c>
      <c r="F397">
        <v>42</v>
      </c>
      <c r="G397" t="s">
        <v>35</v>
      </c>
      <c r="H397">
        <v>1586.02</v>
      </c>
      <c r="I397">
        <v>2047.13</v>
      </c>
      <c r="J397" t="s">
        <v>30</v>
      </c>
      <c r="K397">
        <v>0.25</v>
      </c>
      <c r="L397" t="s">
        <v>18</v>
      </c>
      <c r="M397" t="s">
        <v>22</v>
      </c>
      <c r="N397" t="s">
        <v>28</v>
      </c>
    </row>
    <row r="398" spans="1:14" x14ac:dyDescent="0.3">
      <c r="A398">
        <v>1032</v>
      </c>
      <c r="B398" s="1">
        <v>45207</v>
      </c>
      <c r="C398" t="s">
        <v>38</v>
      </c>
      <c r="D398" t="s">
        <v>34</v>
      </c>
      <c r="E398">
        <v>4095.65</v>
      </c>
      <c r="F398">
        <v>11</v>
      </c>
      <c r="G398" t="s">
        <v>26</v>
      </c>
      <c r="H398">
        <v>2025.67</v>
      </c>
      <c r="I398">
        <v>2081.5500000000002</v>
      </c>
      <c r="J398" t="s">
        <v>30</v>
      </c>
      <c r="K398">
        <v>0.27</v>
      </c>
      <c r="L398" t="s">
        <v>27</v>
      </c>
      <c r="M398" t="s">
        <v>19</v>
      </c>
      <c r="N398" t="s">
        <v>48</v>
      </c>
    </row>
    <row r="399" spans="1:14" x14ac:dyDescent="0.3">
      <c r="A399">
        <v>1047</v>
      </c>
      <c r="B399" s="1">
        <v>45285</v>
      </c>
      <c r="C399" t="s">
        <v>24</v>
      </c>
      <c r="D399" t="s">
        <v>15</v>
      </c>
      <c r="E399">
        <v>7405.06</v>
      </c>
      <c r="F399">
        <v>43</v>
      </c>
      <c r="G399" t="s">
        <v>35</v>
      </c>
      <c r="H399">
        <v>1249.17</v>
      </c>
      <c r="I399">
        <v>1727.15</v>
      </c>
      <c r="J399" t="s">
        <v>30</v>
      </c>
      <c r="K399">
        <v>0.08</v>
      </c>
      <c r="L399" t="s">
        <v>18</v>
      </c>
      <c r="M399" t="s">
        <v>22</v>
      </c>
      <c r="N399" t="s">
        <v>45</v>
      </c>
    </row>
    <row r="400" spans="1:14" x14ac:dyDescent="0.3">
      <c r="A400">
        <v>1086</v>
      </c>
      <c r="B400" s="1">
        <v>45127</v>
      </c>
      <c r="C400" t="s">
        <v>14</v>
      </c>
      <c r="D400" t="s">
        <v>15</v>
      </c>
      <c r="E400">
        <v>7075.09</v>
      </c>
      <c r="F400">
        <v>17</v>
      </c>
      <c r="G400" t="s">
        <v>26</v>
      </c>
      <c r="H400">
        <v>1057.27</v>
      </c>
      <c r="I400">
        <v>1366.62</v>
      </c>
      <c r="J400" t="s">
        <v>30</v>
      </c>
      <c r="K400">
        <v>0.21</v>
      </c>
      <c r="L400" t="s">
        <v>31</v>
      </c>
      <c r="M400" t="s">
        <v>22</v>
      </c>
      <c r="N400" t="s">
        <v>20</v>
      </c>
    </row>
    <row r="401" spans="1:14" x14ac:dyDescent="0.3">
      <c r="A401">
        <v>1023</v>
      </c>
      <c r="B401" s="1">
        <v>45172</v>
      </c>
      <c r="C401" t="s">
        <v>24</v>
      </c>
      <c r="D401" t="s">
        <v>25</v>
      </c>
      <c r="E401">
        <v>4285.01</v>
      </c>
      <c r="F401">
        <v>32</v>
      </c>
      <c r="G401" t="s">
        <v>35</v>
      </c>
      <c r="H401">
        <v>4775.04</v>
      </c>
      <c r="I401">
        <v>4785.66</v>
      </c>
      <c r="J401" t="s">
        <v>30</v>
      </c>
      <c r="K401">
        <v>0.03</v>
      </c>
      <c r="L401" t="s">
        <v>18</v>
      </c>
      <c r="M401" t="s">
        <v>19</v>
      </c>
      <c r="N401" t="s">
        <v>28</v>
      </c>
    </row>
    <row r="402" spans="1:14" x14ac:dyDescent="0.3">
      <c r="A402">
        <v>1066</v>
      </c>
      <c r="B402" s="1">
        <v>45204</v>
      </c>
      <c r="C402" t="s">
        <v>42</v>
      </c>
      <c r="D402" t="s">
        <v>25</v>
      </c>
      <c r="E402">
        <v>3530.59</v>
      </c>
      <c r="F402">
        <v>4</v>
      </c>
      <c r="G402" t="s">
        <v>16</v>
      </c>
      <c r="H402">
        <v>4596.68</v>
      </c>
      <c r="I402">
        <v>5044.74</v>
      </c>
      <c r="J402" t="s">
        <v>30</v>
      </c>
      <c r="K402">
        <v>0.01</v>
      </c>
      <c r="L402" t="s">
        <v>27</v>
      </c>
      <c r="M402" t="s">
        <v>19</v>
      </c>
      <c r="N402" t="s">
        <v>43</v>
      </c>
    </row>
    <row r="403" spans="1:14" x14ac:dyDescent="0.3">
      <c r="A403">
        <v>1027</v>
      </c>
      <c r="B403" s="1">
        <v>45161</v>
      </c>
      <c r="C403" t="s">
        <v>14</v>
      </c>
      <c r="D403" t="s">
        <v>34</v>
      </c>
      <c r="E403">
        <v>4036.36</v>
      </c>
      <c r="F403">
        <v>4</v>
      </c>
      <c r="G403" t="s">
        <v>35</v>
      </c>
      <c r="H403">
        <v>282.61</v>
      </c>
      <c r="I403">
        <v>548.25</v>
      </c>
      <c r="J403" t="s">
        <v>30</v>
      </c>
      <c r="K403">
        <v>0.17</v>
      </c>
      <c r="L403" t="s">
        <v>31</v>
      </c>
      <c r="M403" t="s">
        <v>19</v>
      </c>
      <c r="N403" t="s">
        <v>46</v>
      </c>
    </row>
    <row r="404" spans="1:14" x14ac:dyDescent="0.3">
      <c r="A404">
        <v>1002</v>
      </c>
      <c r="B404" s="1">
        <v>44930</v>
      </c>
      <c r="C404" t="s">
        <v>14</v>
      </c>
      <c r="D404" t="s">
        <v>34</v>
      </c>
      <c r="E404">
        <v>2716.34</v>
      </c>
      <c r="F404">
        <v>17</v>
      </c>
      <c r="G404" t="s">
        <v>16</v>
      </c>
      <c r="H404">
        <v>1727.12</v>
      </c>
      <c r="I404">
        <v>1865.83</v>
      </c>
      <c r="J404" t="s">
        <v>30</v>
      </c>
      <c r="K404">
        <v>0.21</v>
      </c>
      <c r="L404" t="s">
        <v>18</v>
      </c>
      <c r="M404" t="s">
        <v>19</v>
      </c>
      <c r="N404" t="s">
        <v>46</v>
      </c>
    </row>
    <row r="405" spans="1:14" x14ac:dyDescent="0.3">
      <c r="A405">
        <v>1090</v>
      </c>
      <c r="B405" s="1">
        <v>45080</v>
      </c>
      <c r="C405" t="s">
        <v>38</v>
      </c>
      <c r="D405" t="s">
        <v>15</v>
      </c>
      <c r="E405">
        <v>2132.8000000000002</v>
      </c>
      <c r="F405">
        <v>41</v>
      </c>
      <c r="G405" t="s">
        <v>16</v>
      </c>
      <c r="H405">
        <v>2055.4899999999998</v>
      </c>
      <c r="I405">
        <v>2441.46</v>
      </c>
      <c r="J405" t="s">
        <v>30</v>
      </c>
      <c r="K405">
        <v>0.24</v>
      </c>
      <c r="L405" t="s">
        <v>31</v>
      </c>
      <c r="M405" t="s">
        <v>19</v>
      </c>
      <c r="N405" t="s">
        <v>40</v>
      </c>
    </row>
    <row r="406" spans="1:14" x14ac:dyDescent="0.3">
      <c r="A406">
        <v>1017</v>
      </c>
      <c r="B406" s="1">
        <v>44955</v>
      </c>
      <c r="C406" t="s">
        <v>33</v>
      </c>
      <c r="D406" t="s">
        <v>25</v>
      </c>
      <c r="E406">
        <v>4882.09</v>
      </c>
      <c r="F406">
        <v>19</v>
      </c>
      <c r="G406" t="s">
        <v>35</v>
      </c>
      <c r="H406">
        <v>1233.1199999999999</v>
      </c>
      <c r="I406">
        <v>1697.19</v>
      </c>
      <c r="J406" t="s">
        <v>30</v>
      </c>
      <c r="K406">
        <v>0.1</v>
      </c>
      <c r="L406" t="s">
        <v>31</v>
      </c>
      <c r="M406" t="s">
        <v>19</v>
      </c>
      <c r="N406" t="s">
        <v>44</v>
      </c>
    </row>
    <row r="407" spans="1:14" x14ac:dyDescent="0.3">
      <c r="A407">
        <v>1033</v>
      </c>
      <c r="B407" s="1">
        <v>45035</v>
      </c>
      <c r="C407" t="s">
        <v>14</v>
      </c>
      <c r="D407" t="s">
        <v>25</v>
      </c>
      <c r="E407">
        <v>2758.48</v>
      </c>
      <c r="F407">
        <v>5</v>
      </c>
      <c r="G407" t="s">
        <v>16</v>
      </c>
      <c r="H407">
        <v>3162.92</v>
      </c>
      <c r="I407">
        <v>3409.93</v>
      </c>
      <c r="J407" t="s">
        <v>30</v>
      </c>
      <c r="K407">
        <v>0</v>
      </c>
      <c r="L407" t="s">
        <v>18</v>
      </c>
      <c r="M407" t="s">
        <v>19</v>
      </c>
      <c r="N407" t="s">
        <v>32</v>
      </c>
    </row>
    <row r="408" spans="1:14" x14ac:dyDescent="0.3">
      <c r="A408">
        <v>1009</v>
      </c>
      <c r="B408" s="1">
        <v>45024</v>
      </c>
      <c r="C408" t="s">
        <v>33</v>
      </c>
      <c r="D408" t="s">
        <v>25</v>
      </c>
      <c r="E408">
        <v>2945.87</v>
      </c>
      <c r="F408">
        <v>32</v>
      </c>
      <c r="G408" t="s">
        <v>29</v>
      </c>
      <c r="H408">
        <v>3219.88</v>
      </c>
      <c r="I408">
        <v>3384.5</v>
      </c>
      <c r="J408" t="s">
        <v>17</v>
      </c>
      <c r="K408">
        <v>0.14000000000000001</v>
      </c>
      <c r="L408" t="s">
        <v>18</v>
      </c>
      <c r="M408" t="s">
        <v>22</v>
      </c>
      <c r="N408" t="s">
        <v>44</v>
      </c>
    </row>
    <row r="409" spans="1:14" x14ac:dyDescent="0.3">
      <c r="A409">
        <v>1043</v>
      </c>
      <c r="B409" s="1">
        <v>45141</v>
      </c>
      <c r="C409" t="s">
        <v>24</v>
      </c>
      <c r="D409" t="s">
        <v>34</v>
      </c>
      <c r="E409">
        <v>6601.89</v>
      </c>
      <c r="F409">
        <v>22</v>
      </c>
      <c r="G409" t="s">
        <v>35</v>
      </c>
      <c r="H409">
        <v>4260</v>
      </c>
      <c r="I409">
        <v>4656.58</v>
      </c>
      <c r="J409" t="s">
        <v>30</v>
      </c>
      <c r="K409">
        <v>0</v>
      </c>
      <c r="L409" t="s">
        <v>27</v>
      </c>
      <c r="M409" t="s">
        <v>19</v>
      </c>
      <c r="N409" t="s">
        <v>50</v>
      </c>
    </row>
    <row r="410" spans="1:14" x14ac:dyDescent="0.3">
      <c r="A410">
        <v>1048</v>
      </c>
      <c r="B410" s="1">
        <v>45219</v>
      </c>
      <c r="C410" t="s">
        <v>42</v>
      </c>
      <c r="D410" t="s">
        <v>25</v>
      </c>
      <c r="E410">
        <v>9688.52</v>
      </c>
      <c r="F410">
        <v>6</v>
      </c>
      <c r="G410" t="s">
        <v>35</v>
      </c>
      <c r="H410">
        <v>3717.3</v>
      </c>
      <c r="I410">
        <v>4061.37</v>
      </c>
      <c r="J410" t="s">
        <v>30</v>
      </c>
      <c r="K410">
        <v>0.03</v>
      </c>
      <c r="L410" t="s">
        <v>27</v>
      </c>
      <c r="M410" t="s">
        <v>22</v>
      </c>
      <c r="N410" t="s">
        <v>43</v>
      </c>
    </row>
    <row r="411" spans="1:14" x14ac:dyDescent="0.3">
      <c r="A411">
        <v>1039</v>
      </c>
      <c r="B411" s="1">
        <v>45001</v>
      </c>
      <c r="C411" t="s">
        <v>38</v>
      </c>
      <c r="D411" t="s">
        <v>15</v>
      </c>
      <c r="E411">
        <v>6076.01</v>
      </c>
      <c r="F411">
        <v>35</v>
      </c>
      <c r="G411" t="s">
        <v>16</v>
      </c>
      <c r="H411">
        <v>2735.74</v>
      </c>
      <c r="I411">
        <v>3181.23</v>
      </c>
      <c r="J411" t="s">
        <v>30</v>
      </c>
      <c r="K411">
        <v>0.1</v>
      </c>
      <c r="L411" t="s">
        <v>31</v>
      </c>
      <c r="M411" t="s">
        <v>22</v>
      </c>
      <c r="N411" t="s">
        <v>40</v>
      </c>
    </row>
    <row r="412" spans="1:14" x14ac:dyDescent="0.3">
      <c r="A412">
        <v>1093</v>
      </c>
      <c r="B412" s="1">
        <v>45252</v>
      </c>
      <c r="C412" t="s">
        <v>33</v>
      </c>
      <c r="D412" t="s">
        <v>15</v>
      </c>
      <c r="E412">
        <v>862.1</v>
      </c>
      <c r="F412">
        <v>22</v>
      </c>
      <c r="G412" t="s">
        <v>16</v>
      </c>
      <c r="H412">
        <v>3285.25</v>
      </c>
      <c r="I412">
        <v>3634.58</v>
      </c>
      <c r="J412" t="s">
        <v>30</v>
      </c>
      <c r="K412">
        <v>0.13</v>
      </c>
      <c r="L412" t="s">
        <v>27</v>
      </c>
      <c r="M412" t="s">
        <v>19</v>
      </c>
      <c r="N412" t="s">
        <v>53</v>
      </c>
    </row>
    <row r="413" spans="1:14" x14ac:dyDescent="0.3">
      <c r="A413">
        <v>1042</v>
      </c>
      <c r="B413" s="1">
        <v>45072</v>
      </c>
      <c r="C413" t="s">
        <v>14</v>
      </c>
      <c r="D413" t="s">
        <v>34</v>
      </c>
      <c r="E413">
        <v>848.28</v>
      </c>
      <c r="F413">
        <v>1</v>
      </c>
      <c r="G413" t="s">
        <v>35</v>
      </c>
      <c r="H413">
        <v>1406.24</v>
      </c>
      <c r="I413">
        <v>1535.57</v>
      </c>
      <c r="J413" t="s">
        <v>30</v>
      </c>
      <c r="K413">
        <v>0.08</v>
      </c>
      <c r="L413" t="s">
        <v>31</v>
      </c>
      <c r="M413" t="s">
        <v>22</v>
      </c>
      <c r="N413" t="s">
        <v>46</v>
      </c>
    </row>
    <row r="414" spans="1:14" x14ac:dyDescent="0.3">
      <c r="A414">
        <v>1026</v>
      </c>
      <c r="B414" s="1">
        <v>45054</v>
      </c>
      <c r="C414" t="s">
        <v>33</v>
      </c>
      <c r="D414" t="s">
        <v>21</v>
      </c>
      <c r="E414">
        <v>9519.09</v>
      </c>
      <c r="F414">
        <v>20</v>
      </c>
      <c r="G414" t="s">
        <v>29</v>
      </c>
      <c r="H414">
        <v>2985.63</v>
      </c>
      <c r="I414">
        <v>3452.14</v>
      </c>
      <c r="J414" t="s">
        <v>30</v>
      </c>
      <c r="K414">
        <v>0.17</v>
      </c>
      <c r="L414" t="s">
        <v>31</v>
      </c>
      <c r="M414" t="s">
        <v>22</v>
      </c>
      <c r="N414" t="s">
        <v>37</v>
      </c>
    </row>
    <row r="415" spans="1:14" x14ac:dyDescent="0.3">
      <c r="A415">
        <v>1099</v>
      </c>
      <c r="B415" s="1">
        <v>45267</v>
      </c>
      <c r="C415" t="s">
        <v>14</v>
      </c>
      <c r="D415" t="s">
        <v>34</v>
      </c>
      <c r="E415">
        <v>3043.18</v>
      </c>
      <c r="F415">
        <v>22</v>
      </c>
      <c r="G415" t="s">
        <v>16</v>
      </c>
      <c r="H415">
        <v>2471.67</v>
      </c>
      <c r="I415">
        <v>2533.04</v>
      </c>
      <c r="J415" t="s">
        <v>17</v>
      </c>
      <c r="K415">
        <v>0.02</v>
      </c>
      <c r="L415" t="s">
        <v>27</v>
      </c>
      <c r="M415" t="s">
        <v>22</v>
      </c>
      <c r="N415" t="s">
        <v>46</v>
      </c>
    </row>
    <row r="416" spans="1:14" x14ac:dyDescent="0.3">
      <c r="A416">
        <v>1050</v>
      </c>
      <c r="B416" s="1">
        <v>44968</v>
      </c>
      <c r="C416" t="s">
        <v>33</v>
      </c>
      <c r="D416" t="s">
        <v>21</v>
      </c>
      <c r="E416">
        <v>1011.46</v>
      </c>
      <c r="F416">
        <v>48</v>
      </c>
      <c r="G416" t="s">
        <v>16</v>
      </c>
      <c r="H416">
        <v>710.06</v>
      </c>
      <c r="I416">
        <v>851.35</v>
      </c>
      <c r="J416" t="s">
        <v>17</v>
      </c>
      <c r="K416">
        <v>0.04</v>
      </c>
      <c r="L416" t="s">
        <v>27</v>
      </c>
      <c r="M416" t="s">
        <v>19</v>
      </c>
      <c r="N416" t="s">
        <v>37</v>
      </c>
    </row>
    <row r="417" spans="1:14" x14ac:dyDescent="0.3">
      <c r="A417">
        <v>1025</v>
      </c>
      <c r="B417" s="1">
        <v>45282</v>
      </c>
      <c r="C417" t="s">
        <v>14</v>
      </c>
      <c r="D417" t="s">
        <v>25</v>
      </c>
      <c r="E417">
        <v>6030.54</v>
      </c>
      <c r="F417">
        <v>11</v>
      </c>
      <c r="G417" t="s">
        <v>26</v>
      </c>
      <c r="H417">
        <v>1250.5899999999999</v>
      </c>
      <c r="I417">
        <v>1515.49</v>
      </c>
      <c r="J417" t="s">
        <v>17</v>
      </c>
      <c r="K417">
        <v>0.21</v>
      </c>
      <c r="L417" t="s">
        <v>27</v>
      </c>
      <c r="M417" t="s">
        <v>22</v>
      </c>
      <c r="N417" t="s">
        <v>32</v>
      </c>
    </row>
    <row r="418" spans="1:14" x14ac:dyDescent="0.3">
      <c r="A418">
        <v>1024</v>
      </c>
      <c r="B418" s="1">
        <v>44967</v>
      </c>
      <c r="C418" t="s">
        <v>24</v>
      </c>
      <c r="D418" t="s">
        <v>34</v>
      </c>
      <c r="E418">
        <v>6274.12</v>
      </c>
      <c r="F418">
        <v>13</v>
      </c>
      <c r="G418" t="s">
        <v>29</v>
      </c>
      <c r="H418">
        <v>1493.88</v>
      </c>
      <c r="I418">
        <v>1781.09</v>
      </c>
      <c r="J418" t="s">
        <v>30</v>
      </c>
      <c r="K418">
        <v>0.04</v>
      </c>
      <c r="L418" t="s">
        <v>18</v>
      </c>
      <c r="M418" t="s">
        <v>22</v>
      </c>
      <c r="N418" t="s">
        <v>50</v>
      </c>
    </row>
    <row r="419" spans="1:14" x14ac:dyDescent="0.3">
      <c r="A419">
        <v>1013</v>
      </c>
      <c r="B419" s="1">
        <v>44960</v>
      </c>
      <c r="C419" t="s">
        <v>14</v>
      </c>
      <c r="D419" t="s">
        <v>15</v>
      </c>
      <c r="E419">
        <v>6520.2</v>
      </c>
      <c r="F419">
        <v>42</v>
      </c>
      <c r="G419" t="s">
        <v>29</v>
      </c>
      <c r="H419">
        <v>4625.33</v>
      </c>
      <c r="I419">
        <v>4642.83</v>
      </c>
      <c r="J419" t="s">
        <v>30</v>
      </c>
      <c r="K419">
        <v>0.19</v>
      </c>
      <c r="L419" t="s">
        <v>31</v>
      </c>
      <c r="M419" t="s">
        <v>19</v>
      </c>
      <c r="N419" t="s">
        <v>20</v>
      </c>
    </row>
    <row r="420" spans="1:14" x14ac:dyDescent="0.3">
      <c r="A420">
        <v>1060</v>
      </c>
      <c r="B420" s="1">
        <v>44943</v>
      </c>
      <c r="C420" t="s">
        <v>14</v>
      </c>
      <c r="D420" t="s">
        <v>25</v>
      </c>
      <c r="E420">
        <v>2747.28</v>
      </c>
      <c r="F420">
        <v>3</v>
      </c>
      <c r="G420" t="s">
        <v>35</v>
      </c>
      <c r="H420">
        <v>1190.4100000000001</v>
      </c>
      <c r="I420">
        <v>1582.89</v>
      </c>
      <c r="J420" t="s">
        <v>30</v>
      </c>
      <c r="K420">
        <v>0.02</v>
      </c>
      <c r="L420" t="s">
        <v>31</v>
      </c>
      <c r="M420" t="s">
        <v>22</v>
      </c>
      <c r="N420" t="s">
        <v>32</v>
      </c>
    </row>
    <row r="421" spans="1:14" x14ac:dyDescent="0.3">
      <c r="A421">
        <v>1007</v>
      </c>
      <c r="B421" s="1">
        <v>45091</v>
      </c>
      <c r="C421" t="s">
        <v>42</v>
      </c>
      <c r="D421" t="s">
        <v>15</v>
      </c>
      <c r="E421">
        <v>249.6</v>
      </c>
      <c r="F421">
        <v>9</v>
      </c>
      <c r="G421" t="s">
        <v>29</v>
      </c>
      <c r="H421">
        <v>1481.76</v>
      </c>
      <c r="I421">
        <v>1668.95</v>
      </c>
      <c r="J421" t="s">
        <v>17</v>
      </c>
      <c r="K421">
        <v>0.12</v>
      </c>
      <c r="L421" t="s">
        <v>31</v>
      </c>
      <c r="M421" t="s">
        <v>22</v>
      </c>
      <c r="N421" t="s">
        <v>49</v>
      </c>
    </row>
    <row r="422" spans="1:14" x14ac:dyDescent="0.3">
      <c r="A422">
        <v>1057</v>
      </c>
      <c r="B422" s="1">
        <v>45079</v>
      </c>
      <c r="C422" t="s">
        <v>14</v>
      </c>
      <c r="D422" t="s">
        <v>25</v>
      </c>
      <c r="E422">
        <v>9653.65</v>
      </c>
      <c r="F422">
        <v>12</v>
      </c>
      <c r="G422" t="s">
        <v>35</v>
      </c>
      <c r="H422">
        <v>1878.3</v>
      </c>
      <c r="I422">
        <v>2087.4499999999998</v>
      </c>
      <c r="J422" t="s">
        <v>30</v>
      </c>
      <c r="K422">
        <v>0.05</v>
      </c>
      <c r="L422" t="s">
        <v>27</v>
      </c>
      <c r="M422" t="s">
        <v>22</v>
      </c>
      <c r="N422" t="s">
        <v>32</v>
      </c>
    </row>
    <row r="423" spans="1:14" x14ac:dyDescent="0.3">
      <c r="A423">
        <v>1036</v>
      </c>
      <c r="B423" s="1">
        <v>45002</v>
      </c>
      <c r="C423" t="s">
        <v>42</v>
      </c>
      <c r="D423" t="s">
        <v>34</v>
      </c>
      <c r="E423">
        <v>2583.84</v>
      </c>
      <c r="F423">
        <v>23</v>
      </c>
      <c r="G423" t="s">
        <v>26</v>
      </c>
      <c r="H423">
        <v>3335.53</v>
      </c>
      <c r="I423">
        <v>3742.12</v>
      </c>
      <c r="J423" t="s">
        <v>30</v>
      </c>
      <c r="K423">
        <v>0.03</v>
      </c>
      <c r="L423" t="s">
        <v>27</v>
      </c>
      <c r="M423" t="s">
        <v>22</v>
      </c>
      <c r="N423" t="s">
        <v>52</v>
      </c>
    </row>
    <row r="424" spans="1:14" x14ac:dyDescent="0.3">
      <c r="A424">
        <v>1045</v>
      </c>
      <c r="B424" s="1">
        <v>45013</v>
      </c>
      <c r="C424" t="s">
        <v>38</v>
      </c>
      <c r="D424" t="s">
        <v>21</v>
      </c>
      <c r="E424">
        <v>6792.66</v>
      </c>
      <c r="F424">
        <v>14</v>
      </c>
      <c r="G424" t="s">
        <v>29</v>
      </c>
      <c r="H424">
        <v>635.28</v>
      </c>
      <c r="I424">
        <v>831.13</v>
      </c>
      <c r="J424" t="s">
        <v>17</v>
      </c>
      <c r="K424">
        <v>0.17</v>
      </c>
      <c r="L424" t="s">
        <v>27</v>
      </c>
      <c r="M424" t="s">
        <v>22</v>
      </c>
      <c r="N424" t="s">
        <v>41</v>
      </c>
    </row>
    <row r="425" spans="1:14" x14ac:dyDescent="0.3">
      <c r="A425">
        <v>1020</v>
      </c>
      <c r="B425" s="1">
        <v>45043</v>
      </c>
      <c r="C425" t="s">
        <v>42</v>
      </c>
      <c r="D425" t="s">
        <v>25</v>
      </c>
      <c r="E425">
        <v>7095.64</v>
      </c>
      <c r="F425">
        <v>33</v>
      </c>
      <c r="G425" t="s">
        <v>16</v>
      </c>
      <c r="H425">
        <v>4772.03</v>
      </c>
      <c r="I425">
        <v>4805.17</v>
      </c>
      <c r="J425" t="s">
        <v>17</v>
      </c>
      <c r="K425">
        <v>0.28000000000000003</v>
      </c>
      <c r="L425" t="s">
        <v>27</v>
      </c>
      <c r="M425" t="s">
        <v>19</v>
      </c>
      <c r="N425" t="s">
        <v>43</v>
      </c>
    </row>
    <row r="426" spans="1:14" x14ac:dyDescent="0.3">
      <c r="A426">
        <v>1065</v>
      </c>
      <c r="B426" s="1">
        <v>45288</v>
      </c>
      <c r="C426" t="s">
        <v>24</v>
      </c>
      <c r="D426" t="s">
        <v>21</v>
      </c>
      <c r="E426">
        <v>6139.07</v>
      </c>
      <c r="F426">
        <v>18</v>
      </c>
      <c r="G426" t="s">
        <v>26</v>
      </c>
      <c r="H426">
        <v>4334.58</v>
      </c>
      <c r="I426">
        <v>4431.04</v>
      </c>
      <c r="J426" t="s">
        <v>30</v>
      </c>
      <c r="K426">
        <v>0.02</v>
      </c>
      <c r="L426" t="s">
        <v>27</v>
      </c>
      <c r="M426" t="s">
        <v>22</v>
      </c>
      <c r="N426" t="s">
        <v>47</v>
      </c>
    </row>
    <row r="427" spans="1:14" x14ac:dyDescent="0.3">
      <c r="A427">
        <v>1008</v>
      </c>
      <c r="B427" s="1">
        <v>45268</v>
      </c>
      <c r="C427" t="s">
        <v>42</v>
      </c>
      <c r="D427" t="s">
        <v>25</v>
      </c>
      <c r="E427">
        <v>3197.78</v>
      </c>
      <c r="F427">
        <v>49</v>
      </c>
      <c r="G427" t="s">
        <v>35</v>
      </c>
      <c r="H427">
        <v>2907.22</v>
      </c>
      <c r="I427">
        <v>3385.61</v>
      </c>
      <c r="J427" t="s">
        <v>30</v>
      </c>
      <c r="K427">
        <v>0.13</v>
      </c>
      <c r="L427" t="s">
        <v>18</v>
      </c>
      <c r="M427" t="s">
        <v>19</v>
      </c>
      <c r="N427" t="s">
        <v>43</v>
      </c>
    </row>
    <row r="428" spans="1:14" x14ac:dyDescent="0.3">
      <c r="A428">
        <v>1016</v>
      </c>
      <c r="B428" s="1">
        <v>44953</v>
      </c>
      <c r="C428" t="s">
        <v>38</v>
      </c>
      <c r="D428" t="s">
        <v>15</v>
      </c>
      <c r="E428">
        <v>2783.85</v>
      </c>
      <c r="F428">
        <v>41</v>
      </c>
      <c r="G428" t="s">
        <v>26</v>
      </c>
      <c r="H428">
        <v>3386.49</v>
      </c>
      <c r="I428">
        <v>3430.99</v>
      </c>
      <c r="J428" t="s">
        <v>30</v>
      </c>
      <c r="K428">
        <v>0.21</v>
      </c>
      <c r="L428" t="s">
        <v>27</v>
      </c>
      <c r="M428" t="s">
        <v>22</v>
      </c>
      <c r="N428" t="s">
        <v>40</v>
      </c>
    </row>
    <row r="429" spans="1:14" x14ac:dyDescent="0.3">
      <c r="A429">
        <v>1014</v>
      </c>
      <c r="B429" s="1">
        <v>45239</v>
      </c>
      <c r="C429" t="s">
        <v>24</v>
      </c>
      <c r="D429" t="s">
        <v>15</v>
      </c>
      <c r="E429">
        <v>6016.92</v>
      </c>
      <c r="F429">
        <v>9</v>
      </c>
      <c r="G429" t="s">
        <v>35</v>
      </c>
      <c r="H429">
        <v>132.47</v>
      </c>
      <c r="I429">
        <v>316.39</v>
      </c>
      <c r="J429" t="s">
        <v>30</v>
      </c>
      <c r="K429">
        <v>0.14000000000000001</v>
      </c>
      <c r="L429" t="s">
        <v>31</v>
      </c>
      <c r="M429" t="s">
        <v>19</v>
      </c>
      <c r="N429" t="s">
        <v>45</v>
      </c>
    </row>
    <row r="430" spans="1:14" x14ac:dyDescent="0.3">
      <c r="A430">
        <v>1076</v>
      </c>
      <c r="B430" s="1">
        <v>45213</v>
      </c>
      <c r="C430" t="s">
        <v>33</v>
      </c>
      <c r="D430" t="s">
        <v>25</v>
      </c>
      <c r="E430">
        <v>8674.35</v>
      </c>
      <c r="F430">
        <v>23</v>
      </c>
      <c r="G430" t="s">
        <v>26</v>
      </c>
      <c r="H430">
        <v>1727.78</v>
      </c>
      <c r="I430">
        <v>1984.34</v>
      </c>
      <c r="J430" t="s">
        <v>17</v>
      </c>
      <c r="K430">
        <v>0.24</v>
      </c>
      <c r="L430" t="s">
        <v>27</v>
      </c>
      <c r="M430" t="s">
        <v>19</v>
      </c>
      <c r="N430" t="s">
        <v>44</v>
      </c>
    </row>
    <row r="431" spans="1:14" x14ac:dyDescent="0.3">
      <c r="A431">
        <v>1087</v>
      </c>
      <c r="B431" s="1">
        <v>45060</v>
      </c>
      <c r="C431" t="s">
        <v>33</v>
      </c>
      <c r="D431" t="s">
        <v>21</v>
      </c>
      <c r="E431">
        <v>9472.66</v>
      </c>
      <c r="F431">
        <v>10</v>
      </c>
      <c r="G431" t="s">
        <v>35</v>
      </c>
      <c r="H431">
        <v>3988.52</v>
      </c>
      <c r="I431">
        <v>4240.2299999999996</v>
      </c>
      <c r="J431" t="s">
        <v>30</v>
      </c>
      <c r="K431">
        <v>0.05</v>
      </c>
      <c r="L431" t="s">
        <v>31</v>
      </c>
      <c r="M431" t="s">
        <v>19</v>
      </c>
      <c r="N431" t="s">
        <v>37</v>
      </c>
    </row>
    <row r="432" spans="1:14" x14ac:dyDescent="0.3">
      <c r="A432">
        <v>1015</v>
      </c>
      <c r="B432" s="1">
        <v>45145</v>
      </c>
      <c r="C432" t="s">
        <v>42</v>
      </c>
      <c r="D432" t="s">
        <v>34</v>
      </c>
      <c r="E432">
        <v>1148.47</v>
      </c>
      <c r="F432">
        <v>19</v>
      </c>
      <c r="G432" t="s">
        <v>29</v>
      </c>
      <c r="H432">
        <v>433.54</v>
      </c>
      <c r="I432">
        <v>445.48</v>
      </c>
      <c r="J432" t="s">
        <v>30</v>
      </c>
      <c r="K432">
        <v>0.28999999999999998</v>
      </c>
      <c r="L432" t="s">
        <v>27</v>
      </c>
      <c r="M432" t="s">
        <v>22</v>
      </c>
      <c r="N432" t="s">
        <v>52</v>
      </c>
    </row>
    <row r="433" spans="1:14" x14ac:dyDescent="0.3">
      <c r="A433">
        <v>1092</v>
      </c>
      <c r="B433" s="1">
        <v>45094</v>
      </c>
      <c r="C433" t="s">
        <v>42</v>
      </c>
      <c r="D433" t="s">
        <v>34</v>
      </c>
      <c r="E433">
        <v>1632.8</v>
      </c>
      <c r="F433">
        <v>47</v>
      </c>
      <c r="G433" t="s">
        <v>16</v>
      </c>
      <c r="H433">
        <v>1447.45</v>
      </c>
      <c r="I433">
        <v>1703.02</v>
      </c>
      <c r="J433" t="s">
        <v>17</v>
      </c>
      <c r="K433">
        <v>0.12</v>
      </c>
      <c r="L433" t="s">
        <v>27</v>
      </c>
      <c r="M433" t="s">
        <v>22</v>
      </c>
      <c r="N433" t="s">
        <v>52</v>
      </c>
    </row>
    <row r="434" spans="1:14" x14ac:dyDescent="0.3">
      <c r="A434">
        <v>1098</v>
      </c>
      <c r="B434" s="1">
        <v>45024</v>
      </c>
      <c r="C434" t="s">
        <v>38</v>
      </c>
      <c r="D434" t="s">
        <v>15</v>
      </c>
      <c r="E434">
        <v>9452.89</v>
      </c>
      <c r="F434">
        <v>5</v>
      </c>
      <c r="G434" t="s">
        <v>35</v>
      </c>
      <c r="H434">
        <v>2947.22</v>
      </c>
      <c r="I434">
        <v>3145.27</v>
      </c>
      <c r="J434" t="s">
        <v>30</v>
      </c>
      <c r="K434">
        <v>0.1</v>
      </c>
      <c r="L434" t="s">
        <v>31</v>
      </c>
      <c r="M434" t="s">
        <v>22</v>
      </c>
      <c r="N434" t="s">
        <v>40</v>
      </c>
    </row>
    <row r="435" spans="1:14" x14ac:dyDescent="0.3">
      <c r="A435">
        <v>1066</v>
      </c>
      <c r="B435" s="1">
        <v>45194</v>
      </c>
      <c r="C435" t="s">
        <v>38</v>
      </c>
      <c r="D435" t="s">
        <v>34</v>
      </c>
      <c r="E435">
        <v>7391.7</v>
      </c>
      <c r="F435">
        <v>47</v>
      </c>
      <c r="G435" t="s">
        <v>26</v>
      </c>
      <c r="H435">
        <v>1319.24</v>
      </c>
      <c r="I435">
        <v>1805.56</v>
      </c>
      <c r="J435" t="s">
        <v>30</v>
      </c>
      <c r="K435">
        <v>0.26</v>
      </c>
      <c r="L435" t="s">
        <v>31</v>
      </c>
      <c r="M435" t="s">
        <v>22</v>
      </c>
      <c r="N435" t="s">
        <v>48</v>
      </c>
    </row>
    <row r="436" spans="1:14" x14ac:dyDescent="0.3">
      <c r="A436">
        <v>1032</v>
      </c>
      <c r="B436" s="1">
        <v>45163</v>
      </c>
      <c r="C436" t="s">
        <v>14</v>
      </c>
      <c r="D436" t="s">
        <v>15</v>
      </c>
      <c r="E436">
        <v>8841.64</v>
      </c>
      <c r="F436">
        <v>23</v>
      </c>
      <c r="G436" t="s">
        <v>35</v>
      </c>
      <c r="H436">
        <v>4673.1899999999996</v>
      </c>
      <c r="I436">
        <v>4761.18</v>
      </c>
      <c r="J436" t="s">
        <v>17</v>
      </c>
      <c r="K436">
        <v>0.17</v>
      </c>
      <c r="L436" t="s">
        <v>31</v>
      </c>
      <c r="M436" t="s">
        <v>22</v>
      </c>
      <c r="N436" t="s">
        <v>20</v>
      </c>
    </row>
    <row r="437" spans="1:14" x14ac:dyDescent="0.3">
      <c r="A437">
        <v>1087</v>
      </c>
      <c r="B437" s="1">
        <v>45235</v>
      </c>
      <c r="C437" t="s">
        <v>38</v>
      </c>
      <c r="D437" t="s">
        <v>34</v>
      </c>
      <c r="E437">
        <v>2106.06</v>
      </c>
      <c r="F437">
        <v>30</v>
      </c>
      <c r="G437" t="s">
        <v>35</v>
      </c>
      <c r="H437">
        <v>698.74</v>
      </c>
      <c r="I437">
        <v>882.28</v>
      </c>
      <c r="J437" t="s">
        <v>17</v>
      </c>
      <c r="K437">
        <v>0.15</v>
      </c>
      <c r="L437" t="s">
        <v>31</v>
      </c>
      <c r="M437" t="s">
        <v>19</v>
      </c>
      <c r="N437" t="s">
        <v>48</v>
      </c>
    </row>
    <row r="438" spans="1:14" x14ac:dyDescent="0.3">
      <c r="A438">
        <v>1063</v>
      </c>
      <c r="B438" s="1">
        <v>45099</v>
      </c>
      <c r="C438" t="s">
        <v>14</v>
      </c>
      <c r="D438" t="s">
        <v>25</v>
      </c>
      <c r="E438">
        <v>5917.1</v>
      </c>
      <c r="F438">
        <v>25</v>
      </c>
      <c r="G438" t="s">
        <v>35</v>
      </c>
      <c r="H438">
        <v>3997.1</v>
      </c>
      <c r="I438">
        <v>4212.6499999999996</v>
      </c>
      <c r="J438" t="s">
        <v>30</v>
      </c>
      <c r="K438">
        <v>0.22</v>
      </c>
      <c r="L438" t="s">
        <v>18</v>
      </c>
      <c r="M438" t="s">
        <v>19</v>
      </c>
      <c r="N438" t="s">
        <v>32</v>
      </c>
    </row>
    <row r="439" spans="1:14" x14ac:dyDescent="0.3">
      <c r="A439">
        <v>1086</v>
      </c>
      <c r="B439" s="1">
        <v>45116</v>
      </c>
      <c r="C439" t="s">
        <v>24</v>
      </c>
      <c r="D439" t="s">
        <v>15</v>
      </c>
      <c r="E439">
        <v>7041.28</v>
      </c>
      <c r="F439">
        <v>28</v>
      </c>
      <c r="G439" t="s">
        <v>26</v>
      </c>
      <c r="H439">
        <v>2564.35</v>
      </c>
      <c r="I439">
        <v>2765.79</v>
      </c>
      <c r="J439" t="s">
        <v>17</v>
      </c>
      <c r="K439">
        <v>0.17</v>
      </c>
      <c r="L439" t="s">
        <v>31</v>
      </c>
      <c r="M439" t="s">
        <v>19</v>
      </c>
      <c r="N439" t="s">
        <v>45</v>
      </c>
    </row>
    <row r="440" spans="1:14" x14ac:dyDescent="0.3">
      <c r="A440">
        <v>1051</v>
      </c>
      <c r="B440" s="1">
        <v>45048</v>
      </c>
      <c r="C440" t="s">
        <v>42</v>
      </c>
      <c r="D440" t="s">
        <v>15</v>
      </c>
      <c r="E440">
        <v>6833.11</v>
      </c>
      <c r="F440">
        <v>34</v>
      </c>
      <c r="G440" t="s">
        <v>16</v>
      </c>
      <c r="H440">
        <v>3764.14</v>
      </c>
      <c r="I440">
        <v>4100.3999999999996</v>
      </c>
      <c r="J440" t="s">
        <v>17</v>
      </c>
      <c r="K440">
        <v>0.05</v>
      </c>
      <c r="L440" t="s">
        <v>27</v>
      </c>
      <c r="M440" t="s">
        <v>22</v>
      </c>
      <c r="N440" t="s">
        <v>49</v>
      </c>
    </row>
    <row r="441" spans="1:14" x14ac:dyDescent="0.3">
      <c r="A441">
        <v>1025</v>
      </c>
      <c r="B441" s="1">
        <v>44972</v>
      </c>
      <c r="C441" t="s">
        <v>24</v>
      </c>
      <c r="D441" t="s">
        <v>25</v>
      </c>
      <c r="E441">
        <v>4140.7</v>
      </c>
      <c r="F441">
        <v>45</v>
      </c>
      <c r="G441" t="s">
        <v>29</v>
      </c>
      <c r="H441">
        <v>1588.04</v>
      </c>
      <c r="I441">
        <v>1703.64</v>
      </c>
      <c r="J441" t="s">
        <v>30</v>
      </c>
      <c r="K441">
        <v>0.2</v>
      </c>
      <c r="L441" t="s">
        <v>27</v>
      </c>
      <c r="M441" t="s">
        <v>22</v>
      </c>
      <c r="N441" t="s">
        <v>28</v>
      </c>
    </row>
    <row r="442" spans="1:14" x14ac:dyDescent="0.3">
      <c r="A442">
        <v>1058</v>
      </c>
      <c r="B442" s="1">
        <v>44990</v>
      </c>
      <c r="C442" t="s">
        <v>38</v>
      </c>
      <c r="D442" t="s">
        <v>15</v>
      </c>
      <c r="E442">
        <v>252.41</v>
      </c>
      <c r="F442">
        <v>48</v>
      </c>
      <c r="G442" t="s">
        <v>16</v>
      </c>
      <c r="H442">
        <v>2596.7199999999998</v>
      </c>
      <c r="I442">
        <v>2715.05</v>
      </c>
      <c r="J442" t="s">
        <v>17</v>
      </c>
      <c r="K442">
        <v>0.04</v>
      </c>
      <c r="L442" t="s">
        <v>18</v>
      </c>
      <c r="M442" t="s">
        <v>19</v>
      </c>
      <c r="N442" t="s">
        <v>40</v>
      </c>
    </row>
    <row r="443" spans="1:14" x14ac:dyDescent="0.3">
      <c r="A443">
        <v>1063</v>
      </c>
      <c r="B443" s="1">
        <v>45056</v>
      </c>
      <c r="C443" t="s">
        <v>24</v>
      </c>
      <c r="D443" t="s">
        <v>34</v>
      </c>
      <c r="E443">
        <v>5870.97</v>
      </c>
      <c r="F443">
        <v>47</v>
      </c>
      <c r="G443" t="s">
        <v>35</v>
      </c>
      <c r="H443">
        <v>4291.33</v>
      </c>
      <c r="I443">
        <v>4658.6400000000003</v>
      </c>
      <c r="J443" t="s">
        <v>30</v>
      </c>
      <c r="K443">
        <v>0.24</v>
      </c>
      <c r="L443" t="s">
        <v>31</v>
      </c>
      <c r="M443" t="s">
        <v>22</v>
      </c>
      <c r="N443" t="s">
        <v>50</v>
      </c>
    </row>
    <row r="444" spans="1:14" x14ac:dyDescent="0.3">
      <c r="A444">
        <v>1062</v>
      </c>
      <c r="B444" s="1">
        <v>45236</v>
      </c>
      <c r="C444" t="s">
        <v>24</v>
      </c>
      <c r="D444" t="s">
        <v>34</v>
      </c>
      <c r="E444">
        <v>2605.71</v>
      </c>
      <c r="F444">
        <v>25</v>
      </c>
      <c r="G444" t="s">
        <v>26</v>
      </c>
      <c r="H444">
        <v>2361.0500000000002</v>
      </c>
      <c r="I444">
        <v>2616.19</v>
      </c>
      <c r="J444" t="s">
        <v>30</v>
      </c>
      <c r="K444">
        <v>0.3</v>
      </c>
      <c r="L444" t="s">
        <v>27</v>
      </c>
      <c r="M444" t="s">
        <v>22</v>
      </c>
      <c r="N444" t="s">
        <v>50</v>
      </c>
    </row>
    <row r="445" spans="1:14" x14ac:dyDescent="0.3">
      <c r="A445">
        <v>1022</v>
      </c>
      <c r="B445" s="1">
        <v>45289</v>
      </c>
      <c r="C445" t="s">
        <v>24</v>
      </c>
      <c r="D445" t="s">
        <v>15</v>
      </c>
      <c r="E445">
        <v>4557.5200000000004</v>
      </c>
      <c r="F445">
        <v>10</v>
      </c>
      <c r="G445" t="s">
        <v>16</v>
      </c>
      <c r="H445">
        <v>1830.61</v>
      </c>
      <c r="I445">
        <v>2044.04</v>
      </c>
      <c r="J445" t="s">
        <v>30</v>
      </c>
      <c r="K445">
        <v>0.11</v>
      </c>
      <c r="L445" t="s">
        <v>18</v>
      </c>
      <c r="M445" t="s">
        <v>19</v>
      </c>
      <c r="N445" t="s">
        <v>45</v>
      </c>
    </row>
    <row r="446" spans="1:14" x14ac:dyDescent="0.3">
      <c r="A446">
        <v>1058</v>
      </c>
      <c r="B446" s="1">
        <v>45119</v>
      </c>
      <c r="C446" t="s">
        <v>38</v>
      </c>
      <c r="D446" t="s">
        <v>34</v>
      </c>
      <c r="E446">
        <v>9580.0499999999993</v>
      </c>
      <c r="F446">
        <v>14</v>
      </c>
      <c r="G446" t="s">
        <v>35</v>
      </c>
      <c r="H446">
        <v>2703.97</v>
      </c>
      <c r="I446">
        <v>2796.88</v>
      </c>
      <c r="J446" t="s">
        <v>30</v>
      </c>
      <c r="K446">
        <v>0.13</v>
      </c>
      <c r="L446" t="s">
        <v>27</v>
      </c>
      <c r="M446" t="s">
        <v>19</v>
      </c>
      <c r="N446" t="s">
        <v>48</v>
      </c>
    </row>
    <row r="447" spans="1:14" x14ac:dyDescent="0.3">
      <c r="A447">
        <v>1058</v>
      </c>
      <c r="B447" s="1">
        <v>45233</v>
      </c>
      <c r="C447" t="s">
        <v>24</v>
      </c>
      <c r="D447" t="s">
        <v>21</v>
      </c>
      <c r="E447">
        <v>4050.45</v>
      </c>
      <c r="F447">
        <v>42</v>
      </c>
      <c r="G447" t="s">
        <v>29</v>
      </c>
      <c r="H447">
        <v>3600.95</v>
      </c>
      <c r="I447">
        <v>3702.84</v>
      </c>
      <c r="J447" t="s">
        <v>17</v>
      </c>
      <c r="K447">
        <v>0.01</v>
      </c>
      <c r="L447" t="s">
        <v>18</v>
      </c>
      <c r="M447" t="s">
        <v>22</v>
      </c>
      <c r="N447" t="s">
        <v>47</v>
      </c>
    </row>
    <row r="448" spans="1:14" x14ac:dyDescent="0.3">
      <c r="A448">
        <v>1086</v>
      </c>
      <c r="B448" s="1">
        <v>45107</v>
      </c>
      <c r="C448" t="s">
        <v>14</v>
      </c>
      <c r="D448" t="s">
        <v>15</v>
      </c>
      <c r="E448">
        <v>8414.0400000000009</v>
      </c>
      <c r="F448">
        <v>46</v>
      </c>
      <c r="G448" t="s">
        <v>29</v>
      </c>
      <c r="H448">
        <v>2245.64</v>
      </c>
      <c r="I448">
        <v>2260.81</v>
      </c>
      <c r="J448" t="s">
        <v>30</v>
      </c>
      <c r="K448">
        <v>0</v>
      </c>
      <c r="L448" t="s">
        <v>18</v>
      </c>
      <c r="M448" t="s">
        <v>22</v>
      </c>
      <c r="N448" t="s">
        <v>20</v>
      </c>
    </row>
    <row r="449" spans="1:14" x14ac:dyDescent="0.3">
      <c r="A449">
        <v>1049</v>
      </c>
      <c r="B449" s="1">
        <v>45218</v>
      </c>
      <c r="C449" t="s">
        <v>38</v>
      </c>
      <c r="D449" t="s">
        <v>25</v>
      </c>
      <c r="E449">
        <v>1966.55</v>
      </c>
      <c r="F449">
        <v>30</v>
      </c>
      <c r="G449" t="s">
        <v>29</v>
      </c>
      <c r="H449">
        <v>4697.4399999999996</v>
      </c>
      <c r="I449">
        <v>4752.24</v>
      </c>
      <c r="J449" t="s">
        <v>30</v>
      </c>
      <c r="K449">
        <v>0.28000000000000003</v>
      </c>
      <c r="L449" t="s">
        <v>31</v>
      </c>
      <c r="M449" t="s">
        <v>19</v>
      </c>
      <c r="N449" t="s">
        <v>39</v>
      </c>
    </row>
    <row r="450" spans="1:14" x14ac:dyDescent="0.3">
      <c r="A450">
        <v>1052</v>
      </c>
      <c r="B450" s="1">
        <v>45208</v>
      </c>
      <c r="C450" t="s">
        <v>24</v>
      </c>
      <c r="D450" t="s">
        <v>21</v>
      </c>
      <c r="E450">
        <v>6757.36</v>
      </c>
      <c r="F450">
        <v>41</v>
      </c>
      <c r="G450" t="s">
        <v>35</v>
      </c>
      <c r="H450">
        <v>1509.98</v>
      </c>
      <c r="I450">
        <v>1792.83</v>
      </c>
      <c r="J450" t="s">
        <v>30</v>
      </c>
      <c r="K450">
        <v>0.04</v>
      </c>
      <c r="L450" t="s">
        <v>18</v>
      </c>
      <c r="M450" t="s">
        <v>22</v>
      </c>
      <c r="N450" t="s">
        <v>47</v>
      </c>
    </row>
    <row r="451" spans="1:14" x14ac:dyDescent="0.3">
      <c r="A451">
        <v>1042</v>
      </c>
      <c r="B451" s="1">
        <v>44955</v>
      </c>
      <c r="C451" t="s">
        <v>38</v>
      </c>
      <c r="D451" t="s">
        <v>15</v>
      </c>
      <c r="E451">
        <v>9772.3700000000008</v>
      </c>
      <c r="F451">
        <v>25</v>
      </c>
      <c r="G451" t="s">
        <v>26</v>
      </c>
      <c r="H451">
        <v>2403.54</v>
      </c>
      <c r="I451">
        <v>2850.56</v>
      </c>
      <c r="J451" t="s">
        <v>30</v>
      </c>
      <c r="K451">
        <v>0.13</v>
      </c>
      <c r="L451" t="s">
        <v>27</v>
      </c>
      <c r="M451" t="s">
        <v>19</v>
      </c>
      <c r="N451" t="s">
        <v>40</v>
      </c>
    </row>
    <row r="452" spans="1:14" x14ac:dyDescent="0.3">
      <c r="A452">
        <v>1070</v>
      </c>
      <c r="B452" s="1">
        <v>45075</v>
      </c>
      <c r="C452" t="s">
        <v>33</v>
      </c>
      <c r="D452" t="s">
        <v>25</v>
      </c>
      <c r="E452">
        <v>1108.74</v>
      </c>
      <c r="F452">
        <v>14</v>
      </c>
      <c r="G452" t="s">
        <v>16</v>
      </c>
      <c r="H452">
        <v>3796.79</v>
      </c>
      <c r="I452">
        <v>3947.5</v>
      </c>
      <c r="J452" t="s">
        <v>17</v>
      </c>
      <c r="K452">
        <v>0.24</v>
      </c>
      <c r="L452" t="s">
        <v>27</v>
      </c>
      <c r="M452" t="s">
        <v>19</v>
      </c>
      <c r="N452" t="s">
        <v>44</v>
      </c>
    </row>
    <row r="453" spans="1:14" x14ac:dyDescent="0.3">
      <c r="A453">
        <v>1015</v>
      </c>
      <c r="B453" s="1">
        <v>45193</v>
      </c>
      <c r="C453" t="s">
        <v>14</v>
      </c>
      <c r="D453" t="s">
        <v>34</v>
      </c>
      <c r="E453">
        <v>182.37</v>
      </c>
      <c r="F453">
        <v>35</v>
      </c>
      <c r="G453" t="s">
        <v>29</v>
      </c>
      <c r="H453">
        <v>3461.15</v>
      </c>
      <c r="I453">
        <v>3631.75</v>
      </c>
      <c r="J453" t="s">
        <v>17</v>
      </c>
      <c r="K453">
        <v>0.27</v>
      </c>
      <c r="L453" t="s">
        <v>31</v>
      </c>
      <c r="M453" t="s">
        <v>19</v>
      </c>
      <c r="N453" t="s">
        <v>46</v>
      </c>
    </row>
    <row r="454" spans="1:14" x14ac:dyDescent="0.3">
      <c r="A454">
        <v>1054</v>
      </c>
      <c r="B454" s="1">
        <v>45222</v>
      </c>
      <c r="C454" t="s">
        <v>24</v>
      </c>
      <c r="D454" t="s">
        <v>25</v>
      </c>
      <c r="E454">
        <v>4392.47</v>
      </c>
      <c r="F454">
        <v>48</v>
      </c>
      <c r="G454" t="s">
        <v>35</v>
      </c>
      <c r="H454">
        <v>4325.0200000000004</v>
      </c>
      <c r="I454">
        <v>4391.67</v>
      </c>
      <c r="J454" t="s">
        <v>17</v>
      </c>
      <c r="K454">
        <v>0.16</v>
      </c>
      <c r="L454" t="s">
        <v>31</v>
      </c>
      <c r="M454" t="s">
        <v>22</v>
      </c>
      <c r="N454" t="s">
        <v>28</v>
      </c>
    </row>
    <row r="455" spans="1:14" x14ac:dyDescent="0.3">
      <c r="A455">
        <v>1060</v>
      </c>
      <c r="B455" s="1">
        <v>44937</v>
      </c>
      <c r="C455" t="s">
        <v>33</v>
      </c>
      <c r="D455" t="s">
        <v>21</v>
      </c>
      <c r="E455">
        <v>1016.99</v>
      </c>
      <c r="F455">
        <v>34</v>
      </c>
      <c r="G455" t="s">
        <v>35</v>
      </c>
      <c r="H455">
        <v>4984.21</v>
      </c>
      <c r="I455">
        <v>5184.6400000000003</v>
      </c>
      <c r="J455" t="s">
        <v>30</v>
      </c>
      <c r="K455">
        <v>0.17</v>
      </c>
      <c r="L455" t="s">
        <v>18</v>
      </c>
      <c r="M455" t="s">
        <v>19</v>
      </c>
      <c r="N455" t="s">
        <v>37</v>
      </c>
    </row>
    <row r="456" spans="1:14" x14ac:dyDescent="0.3">
      <c r="A456">
        <v>1097</v>
      </c>
      <c r="B456" s="1">
        <v>45090</v>
      </c>
      <c r="C456" t="s">
        <v>33</v>
      </c>
      <c r="D456" t="s">
        <v>34</v>
      </c>
      <c r="E456">
        <v>7509.01</v>
      </c>
      <c r="F456">
        <v>10</v>
      </c>
      <c r="G456" t="s">
        <v>16</v>
      </c>
      <c r="H456">
        <v>2162.9499999999998</v>
      </c>
      <c r="I456">
        <v>2191.19</v>
      </c>
      <c r="J456" t="s">
        <v>17</v>
      </c>
      <c r="K456">
        <v>0.2</v>
      </c>
      <c r="L456" t="s">
        <v>31</v>
      </c>
      <c r="M456" t="s">
        <v>19</v>
      </c>
      <c r="N456" t="s">
        <v>36</v>
      </c>
    </row>
    <row r="457" spans="1:14" x14ac:dyDescent="0.3">
      <c r="A457">
        <v>1008</v>
      </c>
      <c r="B457" s="1">
        <v>45039</v>
      </c>
      <c r="C457" t="s">
        <v>38</v>
      </c>
      <c r="D457" t="s">
        <v>15</v>
      </c>
      <c r="E457">
        <v>9154.0300000000007</v>
      </c>
      <c r="F457">
        <v>35</v>
      </c>
      <c r="G457" t="s">
        <v>29</v>
      </c>
      <c r="H457">
        <v>600.20000000000005</v>
      </c>
      <c r="I457">
        <v>1059.82</v>
      </c>
      <c r="J457" t="s">
        <v>17</v>
      </c>
      <c r="K457">
        <v>0.28999999999999998</v>
      </c>
      <c r="L457" t="s">
        <v>27</v>
      </c>
      <c r="M457" t="s">
        <v>22</v>
      </c>
      <c r="N457" t="s">
        <v>40</v>
      </c>
    </row>
    <row r="458" spans="1:14" x14ac:dyDescent="0.3">
      <c r="A458">
        <v>1053</v>
      </c>
      <c r="B458" s="1">
        <v>45113</v>
      </c>
      <c r="C458" t="s">
        <v>33</v>
      </c>
      <c r="D458" t="s">
        <v>34</v>
      </c>
      <c r="E458">
        <v>4396.8100000000004</v>
      </c>
      <c r="F458">
        <v>11</v>
      </c>
      <c r="G458" t="s">
        <v>35</v>
      </c>
      <c r="H458">
        <v>200.56</v>
      </c>
      <c r="I458">
        <v>540.38</v>
      </c>
      <c r="J458" t="s">
        <v>30</v>
      </c>
      <c r="K458">
        <v>0.18</v>
      </c>
      <c r="L458" t="s">
        <v>27</v>
      </c>
      <c r="M458" t="s">
        <v>19</v>
      </c>
      <c r="N458" t="s">
        <v>36</v>
      </c>
    </row>
    <row r="459" spans="1:14" x14ac:dyDescent="0.3">
      <c r="A459">
        <v>1060</v>
      </c>
      <c r="B459" s="1">
        <v>45221</v>
      </c>
      <c r="C459" t="s">
        <v>14</v>
      </c>
      <c r="D459" t="s">
        <v>15</v>
      </c>
      <c r="E459">
        <v>2661.25</v>
      </c>
      <c r="F459">
        <v>11</v>
      </c>
      <c r="G459" t="s">
        <v>16</v>
      </c>
      <c r="H459">
        <v>3648.04</v>
      </c>
      <c r="I459">
        <v>4143.51</v>
      </c>
      <c r="J459" t="s">
        <v>17</v>
      </c>
      <c r="K459">
        <v>0.17</v>
      </c>
      <c r="L459" t="s">
        <v>31</v>
      </c>
      <c r="M459" t="s">
        <v>22</v>
      </c>
      <c r="N459" t="s">
        <v>20</v>
      </c>
    </row>
    <row r="460" spans="1:14" x14ac:dyDescent="0.3">
      <c r="A460">
        <v>1005</v>
      </c>
      <c r="B460" s="1">
        <v>45158</v>
      </c>
      <c r="C460" t="s">
        <v>14</v>
      </c>
      <c r="D460" t="s">
        <v>15</v>
      </c>
      <c r="E460">
        <v>4400.59</v>
      </c>
      <c r="F460">
        <v>21</v>
      </c>
      <c r="G460" t="s">
        <v>26</v>
      </c>
      <c r="H460">
        <v>4376.37</v>
      </c>
      <c r="I460">
        <v>4818.95</v>
      </c>
      <c r="J460" t="s">
        <v>30</v>
      </c>
      <c r="K460">
        <v>0</v>
      </c>
      <c r="L460" t="s">
        <v>31</v>
      </c>
      <c r="M460" t="s">
        <v>22</v>
      </c>
      <c r="N460" t="s">
        <v>20</v>
      </c>
    </row>
    <row r="461" spans="1:14" x14ac:dyDescent="0.3">
      <c r="A461">
        <v>1068</v>
      </c>
      <c r="B461" s="1">
        <v>45153</v>
      </c>
      <c r="C461" t="s">
        <v>42</v>
      </c>
      <c r="D461" t="s">
        <v>25</v>
      </c>
      <c r="E461">
        <v>7262.13</v>
      </c>
      <c r="F461">
        <v>21</v>
      </c>
      <c r="G461" t="s">
        <v>26</v>
      </c>
      <c r="H461">
        <v>1142.53</v>
      </c>
      <c r="I461">
        <v>1384.3</v>
      </c>
      <c r="J461" t="s">
        <v>17</v>
      </c>
      <c r="K461">
        <v>0.02</v>
      </c>
      <c r="L461" t="s">
        <v>31</v>
      </c>
      <c r="M461" t="s">
        <v>22</v>
      </c>
      <c r="N461" t="s">
        <v>43</v>
      </c>
    </row>
    <row r="462" spans="1:14" x14ac:dyDescent="0.3">
      <c r="A462">
        <v>1006</v>
      </c>
      <c r="B462" s="1">
        <v>45236</v>
      </c>
      <c r="C462" t="s">
        <v>14</v>
      </c>
      <c r="D462" t="s">
        <v>25</v>
      </c>
      <c r="E462">
        <v>189.64</v>
      </c>
      <c r="F462">
        <v>22</v>
      </c>
      <c r="G462" t="s">
        <v>26</v>
      </c>
      <c r="H462">
        <v>834.32</v>
      </c>
      <c r="I462">
        <v>1098.97</v>
      </c>
      <c r="J462" t="s">
        <v>17</v>
      </c>
      <c r="K462">
        <v>0.17</v>
      </c>
      <c r="L462" t="s">
        <v>18</v>
      </c>
      <c r="M462" t="s">
        <v>19</v>
      </c>
      <c r="N462" t="s">
        <v>32</v>
      </c>
    </row>
    <row r="463" spans="1:14" x14ac:dyDescent="0.3">
      <c r="A463">
        <v>1096</v>
      </c>
      <c r="B463" s="1">
        <v>45024</v>
      </c>
      <c r="C463" t="s">
        <v>33</v>
      </c>
      <c r="D463" t="s">
        <v>25</v>
      </c>
      <c r="E463">
        <v>5935.59</v>
      </c>
      <c r="F463">
        <v>45</v>
      </c>
      <c r="G463" t="s">
        <v>29</v>
      </c>
      <c r="H463">
        <v>357.92</v>
      </c>
      <c r="I463">
        <v>461.3</v>
      </c>
      <c r="J463" t="s">
        <v>17</v>
      </c>
      <c r="K463">
        <v>0.28000000000000003</v>
      </c>
      <c r="L463" t="s">
        <v>18</v>
      </c>
      <c r="M463" t="s">
        <v>19</v>
      </c>
      <c r="N463" t="s">
        <v>44</v>
      </c>
    </row>
    <row r="464" spans="1:14" x14ac:dyDescent="0.3">
      <c r="A464">
        <v>1094</v>
      </c>
      <c r="B464" s="1">
        <v>44981</v>
      </c>
      <c r="C464" t="s">
        <v>14</v>
      </c>
      <c r="D464" t="s">
        <v>21</v>
      </c>
      <c r="E464">
        <v>6171.59</v>
      </c>
      <c r="F464">
        <v>7</v>
      </c>
      <c r="G464" t="s">
        <v>16</v>
      </c>
      <c r="H464">
        <v>4122.38</v>
      </c>
      <c r="I464">
        <v>4358.78</v>
      </c>
      <c r="J464" t="s">
        <v>17</v>
      </c>
      <c r="K464">
        <v>0.26</v>
      </c>
      <c r="L464" t="s">
        <v>27</v>
      </c>
      <c r="M464" t="s">
        <v>22</v>
      </c>
      <c r="N464" t="s">
        <v>23</v>
      </c>
    </row>
    <row r="465" spans="1:14" x14ac:dyDescent="0.3">
      <c r="A465">
        <v>1047</v>
      </c>
      <c r="B465" s="1">
        <v>45037</v>
      </c>
      <c r="C465" t="s">
        <v>38</v>
      </c>
      <c r="D465" t="s">
        <v>21</v>
      </c>
      <c r="E465">
        <v>6413.11</v>
      </c>
      <c r="F465">
        <v>17</v>
      </c>
      <c r="G465" t="s">
        <v>16</v>
      </c>
      <c r="H465">
        <v>1591.34</v>
      </c>
      <c r="I465">
        <v>2043.82</v>
      </c>
      <c r="J465" t="s">
        <v>30</v>
      </c>
      <c r="K465">
        <v>0.28999999999999998</v>
      </c>
      <c r="L465" t="s">
        <v>18</v>
      </c>
      <c r="M465" t="s">
        <v>22</v>
      </c>
      <c r="N465" t="s">
        <v>41</v>
      </c>
    </row>
    <row r="466" spans="1:14" x14ac:dyDescent="0.3">
      <c r="A466">
        <v>1099</v>
      </c>
      <c r="B466" s="1">
        <v>45078</v>
      </c>
      <c r="C466" t="s">
        <v>42</v>
      </c>
      <c r="D466" t="s">
        <v>25</v>
      </c>
      <c r="E466">
        <v>2496.02</v>
      </c>
      <c r="F466">
        <v>2</v>
      </c>
      <c r="G466" t="s">
        <v>35</v>
      </c>
      <c r="H466">
        <v>2038.4</v>
      </c>
      <c r="I466">
        <v>2073.3200000000002</v>
      </c>
      <c r="J466" t="s">
        <v>30</v>
      </c>
      <c r="K466">
        <v>0.16</v>
      </c>
      <c r="L466" t="s">
        <v>18</v>
      </c>
      <c r="M466" t="s">
        <v>22</v>
      </c>
      <c r="N466" t="s">
        <v>43</v>
      </c>
    </row>
    <row r="467" spans="1:14" x14ac:dyDescent="0.3">
      <c r="A467">
        <v>1055</v>
      </c>
      <c r="B467" s="1">
        <v>45172</v>
      </c>
      <c r="C467" t="s">
        <v>33</v>
      </c>
      <c r="D467" t="s">
        <v>21</v>
      </c>
      <c r="E467">
        <v>7169.12</v>
      </c>
      <c r="F467">
        <v>12</v>
      </c>
      <c r="G467" t="s">
        <v>35</v>
      </c>
      <c r="H467">
        <v>2538.61</v>
      </c>
      <c r="I467">
        <v>2971.75</v>
      </c>
      <c r="J467" t="s">
        <v>17</v>
      </c>
      <c r="K467">
        <v>0.24</v>
      </c>
      <c r="L467" t="s">
        <v>18</v>
      </c>
      <c r="M467" t="s">
        <v>19</v>
      </c>
      <c r="N467" t="s">
        <v>37</v>
      </c>
    </row>
    <row r="468" spans="1:14" x14ac:dyDescent="0.3">
      <c r="A468">
        <v>1040</v>
      </c>
      <c r="B468" s="1">
        <v>44995</v>
      </c>
      <c r="C468" t="s">
        <v>42</v>
      </c>
      <c r="D468" t="s">
        <v>34</v>
      </c>
      <c r="E468">
        <v>1004.78</v>
      </c>
      <c r="F468">
        <v>42</v>
      </c>
      <c r="G468" t="s">
        <v>35</v>
      </c>
      <c r="H468">
        <v>4205.29</v>
      </c>
      <c r="I468">
        <v>4382.3500000000004</v>
      </c>
      <c r="J468" t="s">
        <v>30</v>
      </c>
      <c r="K468">
        <v>0.25</v>
      </c>
      <c r="L468" t="s">
        <v>18</v>
      </c>
      <c r="M468" t="s">
        <v>22</v>
      </c>
      <c r="N468" t="s">
        <v>52</v>
      </c>
    </row>
    <row r="469" spans="1:14" x14ac:dyDescent="0.3">
      <c r="A469">
        <v>1052</v>
      </c>
      <c r="B469" s="1">
        <v>45238</v>
      </c>
      <c r="C469" t="s">
        <v>33</v>
      </c>
      <c r="D469" t="s">
        <v>34</v>
      </c>
      <c r="E469">
        <v>2072.7800000000002</v>
      </c>
      <c r="F469">
        <v>18</v>
      </c>
      <c r="G469" t="s">
        <v>16</v>
      </c>
      <c r="H469">
        <v>3271.62</v>
      </c>
      <c r="I469">
        <v>3722.38</v>
      </c>
      <c r="J469" t="s">
        <v>17</v>
      </c>
      <c r="K469">
        <v>0.19</v>
      </c>
      <c r="L469" t="s">
        <v>27</v>
      </c>
      <c r="M469" t="s">
        <v>22</v>
      </c>
      <c r="N469" t="s">
        <v>36</v>
      </c>
    </row>
    <row r="470" spans="1:14" x14ac:dyDescent="0.3">
      <c r="A470">
        <v>1016</v>
      </c>
      <c r="B470" s="1">
        <v>45215</v>
      </c>
      <c r="C470" t="s">
        <v>38</v>
      </c>
      <c r="D470" t="s">
        <v>21</v>
      </c>
      <c r="E470">
        <v>8786.9500000000007</v>
      </c>
      <c r="F470">
        <v>11</v>
      </c>
      <c r="G470" t="s">
        <v>35</v>
      </c>
      <c r="H470">
        <v>3094.57</v>
      </c>
      <c r="I470">
        <v>3565.6</v>
      </c>
      <c r="J470" t="s">
        <v>17</v>
      </c>
      <c r="K470">
        <v>0.1</v>
      </c>
      <c r="L470" t="s">
        <v>31</v>
      </c>
      <c r="M470" t="s">
        <v>22</v>
      </c>
      <c r="N470" t="s">
        <v>41</v>
      </c>
    </row>
    <row r="471" spans="1:14" x14ac:dyDescent="0.3">
      <c r="A471">
        <v>1013</v>
      </c>
      <c r="B471" s="1">
        <v>45176</v>
      </c>
      <c r="C471" t="s">
        <v>42</v>
      </c>
      <c r="D471" t="s">
        <v>21</v>
      </c>
      <c r="E471">
        <v>7413.36</v>
      </c>
      <c r="F471">
        <v>16</v>
      </c>
      <c r="G471" t="s">
        <v>16</v>
      </c>
      <c r="H471">
        <v>919.58</v>
      </c>
      <c r="I471">
        <v>1258.3</v>
      </c>
      <c r="J471" t="s">
        <v>17</v>
      </c>
      <c r="K471">
        <v>0.14000000000000001</v>
      </c>
      <c r="L471" t="s">
        <v>27</v>
      </c>
      <c r="M471" t="s">
        <v>19</v>
      </c>
      <c r="N471" t="s">
        <v>51</v>
      </c>
    </row>
    <row r="472" spans="1:14" x14ac:dyDescent="0.3">
      <c r="A472">
        <v>1030</v>
      </c>
      <c r="B472" s="1">
        <v>44962</v>
      </c>
      <c r="C472" t="s">
        <v>24</v>
      </c>
      <c r="D472" t="s">
        <v>34</v>
      </c>
      <c r="E472">
        <v>236.08</v>
      </c>
      <c r="F472">
        <v>49</v>
      </c>
      <c r="G472" t="s">
        <v>16</v>
      </c>
      <c r="H472">
        <v>2590.29</v>
      </c>
      <c r="I472">
        <v>2925.86</v>
      </c>
      <c r="J472" t="s">
        <v>17</v>
      </c>
      <c r="K472">
        <v>0.26</v>
      </c>
      <c r="L472" t="s">
        <v>18</v>
      </c>
      <c r="M472" t="s">
        <v>22</v>
      </c>
      <c r="N472" t="s">
        <v>50</v>
      </c>
    </row>
    <row r="473" spans="1:14" x14ac:dyDescent="0.3">
      <c r="A473">
        <v>1019</v>
      </c>
      <c r="B473" s="1">
        <v>45165</v>
      </c>
      <c r="C473" t="s">
        <v>33</v>
      </c>
      <c r="D473" t="s">
        <v>15</v>
      </c>
      <c r="E473">
        <v>2558.92</v>
      </c>
      <c r="F473">
        <v>18</v>
      </c>
      <c r="G473" t="s">
        <v>26</v>
      </c>
      <c r="H473">
        <v>3591.14</v>
      </c>
      <c r="I473">
        <v>3822.99</v>
      </c>
      <c r="J473" t="s">
        <v>17</v>
      </c>
      <c r="K473">
        <v>0.09</v>
      </c>
      <c r="L473" t="s">
        <v>31</v>
      </c>
      <c r="M473" t="s">
        <v>19</v>
      </c>
      <c r="N473" t="s">
        <v>53</v>
      </c>
    </row>
    <row r="474" spans="1:14" x14ac:dyDescent="0.3">
      <c r="A474">
        <v>1017</v>
      </c>
      <c r="B474" s="1">
        <v>45074</v>
      </c>
      <c r="C474" t="s">
        <v>24</v>
      </c>
      <c r="D474" t="s">
        <v>34</v>
      </c>
      <c r="E474">
        <v>2222.62</v>
      </c>
      <c r="F474">
        <v>35</v>
      </c>
      <c r="G474" t="s">
        <v>35</v>
      </c>
      <c r="H474">
        <v>4867.6400000000003</v>
      </c>
      <c r="I474">
        <v>5287.05</v>
      </c>
      <c r="J474" t="s">
        <v>17</v>
      </c>
      <c r="K474">
        <v>0.28000000000000003</v>
      </c>
      <c r="L474" t="s">
        <v>31</v>
      </c>
      <c r="M474" t="s">
        <v>19</v>
      </c>
      <c r="N474" t="s">
        <v>50</v>
      </c>
    </row>
    <row r="475" spans="1:14" x14ac:dyDescent="0.3">
      <c r="A475">
        <v>1063</v>
      </c>
      <c r="B475" s="1">
        <v>45153</v>
      </c>
      <c r="C475" t="s">
        <v>42</v>
      </c>
      <c r="D475" t="s">
        <v>34</v>
      </c>
      <c r="E475">
        <v>2780.98</v>
      </c>
      <c r="F475">
        <v>26</v>
      </c>
      <c r="G475" t="s">
        <v>26</v>
      </c>
      <c r="H475">
        <v>1046.96</v>
      </c>
      <c r="I475">
        <v>1528.15</v>
      </c>
      <c r="J475" t="s">
        <v>30</v>
      </c>
      <c r="K475">
        <v>7.0000000000000007E-2</v>
      </c>
      <c r="L475" t="s">
        <v>31</v>
      </c>
      <c r="M475" t="s">
        <v>22</v>
      </c>
      <c r="N475" t="s">
        <v>52</v>
      </c>
    </row>
    <row r="476" spans="1:14" x14ac:dyDescent="0.3">
      <c r="A476">
        <v>1019</v>
      </c>
      <c r="B476" s="1">
        <v>45170</v>
      </c>
      <c r="C476" t="s">
        <v>24</v>
      </c>
      <c r="D476" t="s">
        <v>21</v>
      </c>
      <c r="E476">
        <v>2550.84</v>
      </c>
      <c r="F476">
        <v>16</v>
      </c>
      <c r="G476" t="s">
        <v>29</v>
      </c>
      <c r="H476">
        <v>97.24</v>
      </c>
      <c r="I476">
        <v>487.03</v>
      </c>
      <c r="J476" t="s">
        <v>30</v>
      </c>
      <c r="K476">
        <v>0.22</v>
      </c>
      <c r="L476" t="s">
        <v>27</v>
      </c>
      <c r="M476" t="s">
        <v>22</v>
      </c>
      <c r="N476" t="s">
        <v>47</v>
      </c>
    </row>
    <row r="477" spans="1:14" x14ac:dyDescent="0.3">
      <c r="A477">
        <v>1092</v>
      </c>
      <c r="B477" s="1">
        <v>45263</v>
      </c>
      <c r="C477" t="s">
        <v>24</v>
      </c>
      <c r="D477" t="s">
        <v>34</v>
      </c>
      <c r="E477">
        <v>719.01</v>
      </c>
      <c r="F477">
        <v>6</v>
      </c>
      <c r="G477" t="s">
        <v>29</v>
      </c>
      <c r="H477">
        <v>422.74</v>
      </c>
      <c r="I477">
        <v>737.49</v>
      </c>
      <c r="J477" t="s">
        <v>17</v>
      </c>
      <c r="K477">
        <v>0.19</v>
      </c>
      <c r="L477" t="s">
        <v>31</v>
      </c>
      <c r="M477" t="s">
        <v>22</v>
      </c>
      <c r="N477" t="s">
        <v>50</v>
      </c>
    </row>
    <row r="478" spans="1:14" x14ac:dyDescent="0.3">
      <c r="A478">
        <v>1058</v>
      </c>
      <c r="B478" s="1">
        <v>45291</v>
      </c>
      <c r="C478" t="s">
        <v>42</v>
      </c>
      <c r="D478" t="s">
        <v>21</v>
      </c>
      <c r="E478">
        <v>4643.51</v>
      </c>
      <c r="F478">
        <v>44</v>
      </c>
      <c r="G478" t="s">
        <v>29</v>
      </c>
      <c r="H478">
        <v>1910.47</v>
      </c>
      <c r="I478">
        <v>2217.8000000000002</v>
      </c>
      <c r="J478" t="s">
        <v>30</v>
      </c>
      <c r="K478">
        <v>0.22</v>
      </c>
      <c r="L478" t="s">
        <v>27</v>
      </c>
      <c r="M478" t="s">
        <v>19</v>
      </c>
      <c r="N478" t="s">
        <v>51</v>
      </c>
    </row>
    <row r="479" spans="1:14" x14ac:dyDescent="0.3">
      <c r="A479">
        <v>1055</v>
      </c>
      <c r="B479" s="1">
        <v>45127</v>
      </c>
      <c r="C479" t="s">
        <v>38</v>
      </c>
      <c r="D479" t="s">
        <v>21</v>
      </c>
      <c r="E479">
        <v>7354.06</v>
      </c>
      <c r="F479">
        <v>43</v>
      </c>
      <c r="G479" t="s">
        <v>16</v>
      </c>
      <c r="H479">
        <v>4111.7</v>
      </c>
      <c r="I479">
        <v>4537.9399999999996</v>
      </c>
      <c r="J479" t="s">
        <v>17</v>
      </c>
      <c r="K479">
        <v>0.13</v>
      </c>
      <c r="L479" t="s">
        <v>27</v>
      </c>
      <c r="M479" t="s">
        <v>19</v>
      </c>
      <c r="N479" t="s">
        <v>41</v>
      </c>
    </row>
    <row r="480" spans="1:14" x14ac:dyDescent="0.3">
      <c r="A480">
        <v>1090</v>
      </c>
      <c r="B480" s="1">
        <v>45080</v>
      </c>
      <c r="C480" t="s">
        <v>24</v>
      </c>
      <c r="D480" t="s">
        <v>25</v>
      </c>
      <c r="E480">
        <v>6106.64</v>
      </c>
      <c r="F480">
        <v>47</v>
      </c>
      <c r="G480" t="s">
        <v>16</v>
      </c>
      <c r="H480">
        <v>85.35</v>
      </c>
      <c r="I480">
        <v>360.54</v>
      </c>
      <c r="J480" t="s">
        <v>30</v>
      </c>
      <c r="K480">
        <v>0.28000000000000003</v>
      </c>
      <c r="L480" t="s">
        <v>18</v>
      </c>
      <c r="M480" t="s">
        <v>19</v>
      </c>
      <c r="N480" t="s">
        <v>28</v>
      </c>
    </row>
    <row r="481" spans="1:14" x14ac:dyDescent="0.3">
      <c r="A481">
        <v>1090</v>
      </c>
      <c r="B481" s="1">
        <v>44999</v>
      </c>
      <c r="C481" t="s">
        <v>24</v>
      </c>
      <c r="D481" t="s">
        <v>34</v>
      </c>
      <c r="E481">
        <v>6761.43</v>
      </c>
      <c r="F481">
        <v>47</v>
      </c>
      <c r="G481" t="s">
        <v>16</v>
      </c>
      <c r="H481">
        <v>2310.8200000000002</v>
      </c>
      <c r="I481">
        <v>2714.71</v>
      </c>
      <c r="J481" t="s">
        <v>30</v>
      </c>
      <c r="K481">
        <v>0.19</v>
      </c>
      <c r="L481" t="s">
        <v>18</v>
      </c>
      <c r="M481" t="s">
        <v>22</v>
      </c>
      <c r="N481" t="s">
        <v>50</v>
      </c>
    </row>
    <row r="482" spans="1:14" x14ac:dyDescent="0.3">
      <c r="A482">
        <v>1062</v>
      </c>
      <c r="B482" s="1">
        <v>45127</v>
      </c>
      <c r="C482" t="s">
        <v>38</v>
      </c>
      <c r="D482" t="s">
        <v>15</v>
      </c>
      <c r="E482">
        <v>903.38</v>
      </c>
      <c r="F482">
        <v>48</v>
      </c>
      <c r="G482" t="s">
        <v>35</v>
      </c>
      <c r="H482">
        <v>1679.69</v>
      </c>
      <c r="I482">
        <v>1939.04</v>
      </c>
      <c r="J482" t="s">
        <v>30</v>
      </c>
      <c r="K482">
        <v>0.09</v>
      </c>
      <c r="L482" t="s">
        <v>31</v>
      </c>
      <c r="M482" t="s">
        <v>19</v>
      </c>
      <c r="N482" t="s">
        <v>40</v>
      </c>
    </row>
    <row r="483" spans="1:14" x14ac:dyDescent="0.3">
      <c r="A483">
        <v>1023</v>
      </c>
      <c r="B483" s="1">
        <v>45222</v>
      </c>
      <c r="C483" t="s">
        <v>24</v>
      </c>
      <c r="D483" t="s">
        <v>25</v>
      </c>
      <c r="E483">
        <v>9519.76</v>
      </c>
      <c r="F483">
        <v>42</v>
      </c>
      <c r="G483" t="s">
        <v>26</v>
      </c>
      <c r="H483">
        <v>309.77999999999997</v>
      </c>
      <c r="I483">
        <v>350.38</v>
      </c>
      <c r="J483" t="s">
        <v>17</v>
      </c>
      <c r="K483">
        <v>0.19</v>
      </c>
      <c r="L483" t="s">
        <v>31</v>
      </c>
      <c r="M483" t="s">
        <v>22</v>
      </c>
      <c r="N483" t="s">
        <v>28</v>
      </c>
    </row>
    <row r="484" spans="1:14" x14ac:dyDescent="0.3">
      <c r="A484">
        <v>1009</v>
      </c>
      <c r="B484" s="1">
        <v>44943</v>
      </c>
      <c r="C484" t="s">
        <v>24</v>
      </c>
      <c r="D484" t="s">
        <v>21</v>
      </c>
      <c r="E484">
        <v>8401.07</v>
      </c>
      <c r="F484">
        <v>12</v>
      </c>
      <c r="G484" t="s">
        <v>16</v>
      </c>
      <c r="H484">
        <v>2278.67</v>
      </c>
      <c r="I484">
        <v>2476.8000000000002</v>
      </c>
      <c r="J484" t="s">
        <v>30</v>
      </c>
      <c r="K484">
        <v>0.09</v>
      </c>
      <c r="L484" t="s">
        <v>18</v>
      </c>
      <c r="M484" t="s">
        <v>22</v>
      </c>
      <c r="N484" t="s">
        <v>47</v>
      </c>
    </row>
    <row r="485" spans="1:14" x14ac:dyDescent="0.3">
      <c r="A485">
        <v>1012</v>
      </c>
      <c r="B485" s="1">
        <v>45055</v>
      </c>
      <c r="C485" t="s">
        <v>24</v>
      </c>
      <c r="D485" t="s">
        <v>21</v>
      </c>
      <c r="E485">
        <v>8070.39</v>
      </c>
      <c r="F485">
        <v>13</v>
      </c>
      <c r="G485" t="s">
        <v>26</v>
      </c>
      <c r="H485">
        <v>1311.01</v>
      </c>
      <c r="I485">
        <v>1538.79</v>
      </c>
      <c r="J485" t="s">
        <v>17</v>
      </c>
      <c r="K485">
        <v>0.09</v>
      </c>
      <c r="L485" t="s">
        <v>27</v>
      </c>
      <c r="M485" t="s">
        <v>22</v>
      </c>
      <c r="N485" t="s">
        <v>47</v>
      </c>
    </row>
    <row r="486" spans="1:14" x14ac:dyDescent="0.3">
      <c r="A486">
        <v>1001</v>
      </c>
      <c r="B486" s="1">
        <v>45143</v>
      </c>
      <c r="C486" t="s">
        <v>14</v>
      </c>
      <c r="D486" t="s">
        <v>15</v>
      </c>
      <c r="E486">
        <v>8247.5400000000009</v>
      </c>
      <c r="F486">
        <v>4</v>
      </c>
      <c r="G486" t="s">
        <v>26</v>
      </c>
      <c r="H486">
        <v>1791.83</v>
      </c>
      <c r="I486">
        <v>1871.22</v>
      </c>
      <c r="J486" t="s">
        <v>17</v>
      </c>
      <c r="K486">
        <v>0.12</v>
      </c>
      <c r="L486" t="s">
        <v>27</v>
      </c>
      <c r="M486" t="s">
        <v>19</v>
      </c>
      <c r="N486" t="s">
        <v>20</v>
      </c>
    </row>
    <row r="487" spans="1:14" x14ac:dyDescent="0.3">
      <c r="A487">
        <v>1058</v>
      </c>
      <c r="B487" s="1">
        <v>44987</v>
      </c>
      <c r="C487" t="s">
        <v>38</v>
      </c>
      <c r="D487" t="s">
        <v>21</v>
      </c>
      <c r="E487">
        <v>9333.83</v>
      </c>
      <c r="F487">
        <v>39</v>
      </c>
      <c r="G487" t="s">
        <v>26</v>
      </c>
      <c r="H487">
        <v>3542.8</v>
      </c>
      <c r="I487">
        <v>3603.02</v>
      </c>
      <c r="J487" t="s">
        <v>17</v>
      </c>
      <c r="K487">
        <v>0.26</v>
      </c>
      <c r="L487" t="s">
        <v>18</v>
      </c>
      <c r="M487" t="s">
        <v>19</v>
      </c>
      <c r="N487" t="s">
        <v>41</v>
      </c>
    </row>
    <row r="488" spans="1:14" x14ac:dyDescent="0.3">
      <c r="A488">
        <v>1001</v>
      </c>
      <c r="B488" s="1">
        <v>45030</v>
      </c>
      <c r="C488" t="s">
        <v>24</v>
      </c>
      <c r="D488" t="s">
        <v>34</v>
      </c>
      <c r="E488">
        <v>5488.11</v>
      </c>
      <c r="F488">
        <v>2</v>
      </c>
      <c r="G488" t="s">
        <v>35</v>
      </c>
      <c r="H488">
        <v>2631.68</v>
      </c>
      <c r="I488">
        <v>2904.06</v>
      </c>
      <c r="J488" t="s">
        <v>30</v>
      </c>
      <c r="K488">
        <v>0.15</v>
      </c>
      <c r="L488" t="s">
        <v>27</v>
      </c>
      <c r="M488" t="s">
        <v>19</v>
      </c>
      <c r="N488" t="s">
        <v>50</v>
      </c>
    </row>
    <row r="489" spans="1:14" x14ac:dyDescent="0.3">
      <c r="A489">
        <v>1034</v>
      </c>
      <c r="B489" s="1">
        <v>44968</v>
      </c>
      <c r="C489" t="s">
        <v>38</v>
      </c>
      <c r="D489" t="s">
        <v>25</v>
      </c>
      <c r="E489">
        <v>2082.79</v>
      </c>
      <c r="F489">
        <v>26</v>
      </c>
      <c r="G489" t="s">
        <v>35</v>
      </c>
      <c r="H489">
        <v>667</v>
      </c>
      <c r="I489">
        <v>718.72</v>
      </c>
      <c r="J489" t="s">
        <v>30</v>
      </c>
      <c r="K489">
        <v>0.2</v>
      </c>
      <c r="L489" t="s">
        <v>18</v>
      </c>
      <c r="M489" t="s">
        <v>22</v>
      </c>
      <c r="N489" t="s">
        <v>39</v>
      </c>
    </row>
    <row r="490" spans="1:14" x14ac:dyDescent="0.3">
      <c r="A490">
        <v>1096</v>
      </c>
      <c r="B490" s="1">
        <v>44951</v>
      </c>
      <c r="C490" t="s">
        <v>33</v>
      </c>
      <c r="D490" t="s">
        <v>21</v>
      </c>
      <c r="E490">
        <v>6206.16</v>
      </c>
      <c r="F490">
        <v>27</v>
      </c>
      <c r="G490" t="s">
        <v>29</v>
      </c>
      <c r="H490">
        <v>4809</v>
      </c>
      <c r="I490">
        <v>4967.4399999999996</v>
      </c>
      <c r="J490" t="s">
        <v>30</v>
      </c>
      <c r="K490">
        <v>0.12</v>
      </c>
      <c r="L490" t="s">
        <v>18</v>
      </c>
      <c r="M490" t="s">
        <v>19</v>
      </c>
      <c r="N490" t="s">
        <v>37</v>
      </c>
    </row>
    <row r="491" spans="1:14" x14ac:dyDescent="0.3">
      <c r="A491">
        <v>1048</v>
      </c>
      <c r="B491" s="1">
        <v>44965</v>
      </c>
      <c r="C491" t="s">
        <v>33</v>
      </c>
      <c r="D491" t="s">
        <v>21</v>
      </c>
      <c r="E491">
        <v>7454.53</v>
      </c>
      <c r="F491">
        <v>27</v>
      </c>
      <c r="G491" t="s">
        <v>29</v>
      </c>
      <c r="H491">
        <v>3197.76</v>
      </c>
      <c r="I491">
        <v>3572.61</v>
      </c>
      <c r="J491" t="s">
        <v>17</v>
      </c>
      <c r="K491">
        <v>0.08</v>
      </c>
      <c r="L491" t="s">
        <v>31</v>
      </c>
      <c r="M491" t="s">
        <v>19</v>
      </c>
      <c r="N491" t="s">
        <v>37</v>
      </c>
    </row>
    <row r="492" spans="1:14" x14ac:dyDescent="0.3">
      <c r="A492">
        <v>1089</v>
      </c>
      <c r="B492" s="1">
        <v>45217</v>
      </c>
      <c r="C492" t="s">
        <v>24</v>
      </c>
      <c r="D492" t="s">
        <v>15</v>
      </c>
      <c r="E492">
        <v>7405.38</v>
      </c>
      <c r="F492">
        <v>15</v>
      </c>
      <c r="G492" t="s">
        <v>26</v>
      </c>
      <c r="H492">
        <v>3841.05</v>
      </c>
      <c r="I492">
        <v>4323.62</v>
      </c>
      <c r="J492" t="s">
        <v>17</v>
      </c>
      <c r="K492">
        <v>0.28999999999999998</v>
      </c>
      <c r="L492" t="s">
        <v>31</v>
      </c>
      <c r="M492" t="s">
        <v>22</v>
      </c>
      <c r="N492" t="s">
        <v>45</v>
      </c>
    </row>
    <row r="493" spans="1:14" x14ac:dyDescent="0.3">
      <c r="A493">
        <v>1001</v>
      </c>
      <c r="B493" s="1">
        <v>45057</v>
      </c>
      <c r="C493" t="s">
        <v>38</v>
      </c>
      <c r="D493" t="s">
        <v>34</v>
      </c>
      <c r="E493">
        <v>5262.35</v>
      </c>
      <c r="F493">
        <v>8</v>
      </c>
      <c r="G493" t="s">
        <v>29</v>
      </c>
      <c r="H493">
        <v>442.11</v>
      </c>
      <c r="I493">
        <v>803.87</v>
      </c>
      <c r="J493" t="s">
        <v>30</v>
      </c>
      <c r="K493">
        <v>0.18</v>
      </c>
      <c r="L493" t="s">
        <v>18</v>
      </c>
      <c r="M493" t="s">
        <v>22</v>
      </c>
      <c r="N493" t="s">
        <v>48</v>
      </c>
    </row>
    <row r="494" spans="1:14" x14ac:dyDescent="0.3">
      <c r="A494">
        <v>1016</v>
      </c>
      <c r="B494" s="1">
        <v>45155</v>
      </c>
      <c r="C494" t="s">
        <v>38</v>
      </c>
      <c r="D494" t="s">
        <v>21</v>
      </c>
      <c r="E494">
        <v>777.74</v>
      </c>
      <c r="F494">
        <v>7</v>
      </c>
      <c r="G494" t="s">
        <v>26</v>
      </c>
      <c r="H494">
        <v>282.94</v>
      </c>
      <c r="I494">
        <v>779.33</v>
      </c>
      <c r="J494" t="s">
        <v>17</v>
      </c>
      <c r="K494">
        <v>0.28000000000000003</v>
      </c>
      <c r="L494" t="s">
        <v>31</v>
      </c>
      <c r="M494" t="s">
        <v>19</v>
      </c>
      <c r="N494" t="s">
        <v>41</v>
      </c>
    </row>
    <row r="495" spans="1:14" x14ac:dyDescent="0.3">
      <c r="A495">
        <v>1061</v>
      </c>
      <c r="B495" s="1">
        <v>45034</v>
      </c>
      <c r="C495" t="s">
        <v>38</v>
      </c>
      <c r="D495" t="s">
        <v>15</v>
      </c>
      <c r="E495">
        <v>3774.02</v>
      </c>
      <c r="F495">
        <v>47</v>
      </c>
      <c r="G495" t="s">
        <v>35</v>
      </c>
      <c r="H495">
        <v>146.27000000000001</v>
      </c>
      <c r="I495">
        <v>498.46</v>
      </c>
      <c r="J495" t="s">
        <v>30</v>
      </c>
      <c r="K495">
        <v>0.06</v>
      </c>
      <c r="L495" t="s">
        <v>18</v>
      </c>
      <c r="M495" t="s">
        <v>22</v>
      </c>
      <c r="N495" t="s">
        <v>40</v>
      </c>
    </row>
    <row r="496" spans="1:14" x14ac:dyDescent="0.3">
      <c r="A496">
        <v>1064</v>
      </c>
      <c r="B496" s="1">
        <v>45098</v>
      </c>
      <c r="C496" t="s">
        <v>14</v>
      </c>
      <c r="D496" t="s">
        <v>21</v>
      </c>
      <c r="E496">
        <v>9215.59</v>
      </c>
      <c r="F496">
        <v>46</v>
      </c>
      <c r="G496" t="s">
        <v>35</v>
      </c>
      <c r="H496">
        <v>984.53</v>
      </c>
      <c r="I496">
        <v>1138.49</v>
      </c>
      <c r="J496" t="s">
        <v>30</v>
      </c>
      <c r="K496">
        <v>0.04</v>
      </c>
      <c r="L496" t="s">
        <v>27</v>
      </c>
      <c r="M496" t="s">
        <v>19</v>
      </c>
      <c r="N496" t="s">
        <v>23</v>
      </c>
    </row>
    <row r="497" spans="1:14" x14ac:dyDescent="0.3">
      <c r="A497">
        <v>1063</v>
      </c>
      <c r="B497" s="1">
        <v>45028</v>
      </c>
      <c r="C497" t="s">
        <v>33</v>
      </c>
      <c r="D497" t="s">
        <v>15</v>
      </c>
      <c r="E497">
        <v>5886.04</v>
      </c>
      <c r="F497">
        <v>40</v>
      </c>
      <c r="G497" t="s">
        <v>35</v>
      </c>
      <c r="H497">
        <v>2101.3200000000002</v>
      </c>
      <c r="I497">
        <v>2440.63</v>
      </c>
      <c r="J497" t="s">
        <v>30</v>
      </c>
      <c r="K497">
        <v>0.26</v>
      </c>
      <c r="L497" t="s">
        <v>27</v>
      </c>
      <c r="M497" t="s">
        <v>22</v>
      </c>
      <c r="N497" t="s">
        <v>53</v>
      </c>
    </row>
    <row r="498" spans="1:14" x14ac:dyDescent="0.3">
      <c r="A498">
        <v>1069</v>
      </c>
      <c r="B498" s="1">
        <v>45280</v>
      </c>
      <c r="C498" t="s">
        <v>38</v>
      </c>
      <c r="D498" t="s">
        <v>15</v>
      </c>
      <c r="E498">
        <v>5429.49</v>
      </c>
      <c r="F498">
        <v>12</v>
      </c>
      <c r="G498" t="s">
        <v>16</v>
      </c>
      <c r="H498">
        <v>4682.34</v>
      </c>
      <c r="I498">
        <v>5036.3999999999996</v>
      </c>
      <c r="J498" t="s">
        <v>30</v>
      </c>
      <c r="K498">
        <v>0.2</v>
      </c>
      <c r="L498" t="s">
        <v>27</v>
      </c>
      <c r="M498" t="s">
        <v>22</v>
      </c>
      <c r="N498" t="s">
        <v>40</v>
      </c>
    </row>
    <row r="499" spans="1:14" x14ac:dyDescent="0.3">
      <c r="A499">
        <v>1022</v>
      </c>
      <c r="B499" s="1">
        <v>44938</v>
      </c>
      <c r="C499" t="s">
        <v>38</v>
      </c>
      <c r="D499" t="s">
        <v>34</v>
      </c>
      <c r="E499">
        <v>2761.65</v>
      </c>
      <c r="F499">
        <v>13</v>
      </c>
      <c r="G499" t="s">
        <v>26</v>
      </c>
      <c r="H499">
        <v>2312.4499999999998</v>
      </c>
      <c r="I499">
        <v>2504.6</v>
      </c>
      <c r="J499" t="s">
        <v>17</v>
      </c>
      <c r="K499">
        <v>0.06</v>
      </c>
      <c r="L499" t="s">
        <v>27</v>
      </c>
      <c r="M499" t="s">
        <v>19</v>
      </c>
      <c r="N499" t="s">
        <v>48</v>
      </c>
    </row>
    <row r="500" spans="1:14" x14ac:dyDescent="0.3">
      <c r="A500">
        <v>1093</v>
      </c>
      <c r="B500" s="1">
        <v>45201</v>
      </c>
      <c r="C500" t="s">
        <v>14</v>
      </c>
      <c r="D500" t="s">
        <v>21</v>
      </c>
      <c r="E500">
        <v>3747.64</v>
      </c>
      <c r="F500">
        <v>43</v>
      </c>
      <c r="G500" t="s">
        <v>35</v>
      </c>
      <c r="H500">
        <v>1486.76</v>
      </c>
      <c r="I500">
        <v>1505.44</v>
      </c>
      <c r="J500" t="s">
        <v>30</v>
      </c>
      <c r="K500">
        <v>0.08</v>
      </c>
      <c r="L500" t="s">
        <v>18</v>
      </c>
      <c r="M500" t="s">
        <v>22</v>
      </c>
      <c r="N500" t="s">
        <v>23</v>
      </c>
    </row>
    <row r="501" spans="1:14" x14ac:dyDescent="0.3">
      <c r="A501">
        <v>1067</v>
      </c>
      <c r="B501" s="1">
        <v>45027</v>
      </c>
      <c r="C501" t="s">
        <v>14</v>
      </c>
      <c r="D501" t="s">
        <v>34</v>
      </c>
      <c r="E501">
        <v>8963.93</v>
      </c>
      <c r="F501">
        <v>17</v>
      </c>
      <c r="G501" t="s">
        <v>26</v>
      </c>
      <c r="H501">
        <v>2831.58</v>
      </c>
      <c r="I501">
        <v>3186.15</v>
      </c>
      <c r="J501" t="s">
        <v>30</v>
      </c>
      <c r="K501">
        <v>0.24</v>
      </c>
      <c r="L501" t="s">
        <v>27</v>
      </c>
      <c r="M501" t="s">
        <v>22</v>
      </c>
      <c r="N501" t="s">
        <v>46</v>
      </c>
    </row>
    <row r="502" spans="1:14" x14ac:dyDescent="0.3">
      <c r="A502">
        <v>1076</v>
      </c>
      <c r="B502" s="1">
        <v>44970</v>
      </c>
      <c r="C502" t="s">
        <v>38</v>
      </c>
      <c r="D502" t="s">
        <v>15</v>
      </c>
      <c r="E502">
        <v>6697.98</v>
      </c>
      <c r="F502">
        <v>17</v>
      </c>
      <c r="G502" t="s">
        <v>29</v>
      </c>
      <c r="H502">
        <v>604.08000000000004</v>
      </c>
      <c r="I502">
        <v>624.71</v>
      </c>
      <c r="J502" t="s">
        <v>30</v>
      </c>
      <c r="K502">
        <v>0.14000000000000001</v>
      </c>
      <c r="L502" t="s">
        <v>27</v>
      </c>
      <c r="M502" t="s">
        <v>22</v>
      </c>
      <c r="N502" t="s">
        <v>40</v>
      </c>
    </row>
    <row r="503" spans="1:14" x14ac:dyDescent="0.3">
      <c r="A503">
        <v>1026</v>
      </c>
      <c r="B503" s="1">
        <v>45231</v>
      </c>
      <c r="C503" t="s">
        <v>42</v>
      </c>
      <c r="D503" t="s">
        <v>25</v>
      </c>
      <c r="E503">
        <v>7895.13</v>
      </c>
      <c r="F503">
        <v>36</v>
      </c>
      <c r="G503" t="s">
        <v>29</v>
      </c>
      <c r="H503">
        <v>3067.05</v>
      </c>
      <c r="I503">
        <v>3386.33</v>
      </c>
      <c r="J503" t="s">
        <v>30</v>
      </c>
      <c r="K503">
        <v>0.2</v>
      </c>
      <c r="L503" t="s">
        <v>27</v>
      </c>
      <c r="M503" t="s">
        <v>19</v>
      </c>
      <c r="N503" t="s">
        <v>43</v>
      </c>
    </row>
    <row r="504" spans="1:14" x14ac:dyDescent="0.3">
      <c r="A504">
        <v>1016</v>
      </c>
      <c r="B504" s="1">
        <v>44943</v>
      </c>
      <c r="C504" t="s">
        <v>38</v>
      </c>
      <c r="D504" t="s">
        <v>21</v>
      </c>
      <c r="E504">
        <v>4598.0200000000004</v>
      </c>
      <c r="F504">
        <v>21</v>
      </c>
      <c r="G504" t="s">
        <v>35</v>
      </c>
      <c r="H504">
        <v>2863.74</v>
      </c>
      <c r="I504">
        <v>2953.91</v>
      </c>
      <c r="J504" t="s">
        <v>30</v>
      </c>
      <c r="K504">
        <v>0.1</v>
      </c>
      <c r="L504" t="s">
        <v>27</v>
      </c>
      <c r="M504" t="s">
        <v>22</v>
      </c>
      <c r="N504" t="s">
        <v>41</v>
      </c>
    </row>
    <row r="505" spans="1:14" x14ac:dyDescent="0.3">
      <c r="A505">
        <v>1051</v>
      </c>
      <c r="B505" s="1">
        <v>45256</v>
      </c>
      <c r="C505" t="s">
        <v>38</v>
      </c>
      <c r="D505" t="s">
        <v>25</v>
      </c>
      <c r="E505">
        <v>6339.45</v>
      </c>
      <c r="F505">
        <v>8</v>
      </c>
      <c r="G505" t="s">
        <v>26</v>
      </c>
      <c r="H505">
        <v>3970.37</v>
      </c>
      <c r="I505">
        <v>4257.5200000000004</v>
      </c>
      <c r="J505" t="s">
        <v>30</v>
      </c>
      <c r="K505">
        <v>0.11</v>
      </c>
      <c r="L505" t="s">
        <v>18</v>
      </c>
      <c r="M505" t="s">
        <v>22</v>
      </c>
      <c r="N505" t="s">
        <v>39</v>
      </c>
    </row>
    <row r="506" spans="1:14" x14ac:dyDescent="0.3">
      <c r="A506">
        <v>1086</v>
      </c>
      <c r="B506" s="1">
        <v>44983</v>
      </c>
      <c r="C506" t="s">
        <v>14</v>
      </c>
      <c r="D506" t="s">
        <v>21</v>
      </c>
      <c r="E506">
        <v>2559</v>
      </c>
      <c r="F506">
        <v>5</v>
      </c>
      <c r="G506" t="s">
        <v>35</v>
      </c>
      <c r="H506">
        <v>4934.1000000000004</v>
      </c>
      <c r="I506">
        <v>5191.0200000000004</v>
      </c>
      <c r="J506" t="s">
        <v>30</v>
      </c>
      <c r="K506">
        <v>0.3</v>
      </c>
      <c r="L506" t="s">
        <v>27</v>
      </c>
      <c r="M506" t="s">
        <v>19</v>
      </c>
      <c r="N506" t="s">
        <v>23</v>
      </c>
    </row>
    <row r="507" spans="1:14" x14ac:dyDescent="0.3">
      <c r="A507">
        <v>1057</v>
      </c>
      <c r="B507" s="1">
        <v>45237</v>
      </c>
      <c r="C507" t="s">
        <v>14</v>
      </c>
      <c r="D507" t="s">
        <v>34</v>
      </c>
      <c r="E507">
        <v>7084.06</v>
      </c>
      <c r="F507">
        <v>26</v>
      </c>
      <c r="G507" t="s">
        <v>29</v>
      </c>
      <c r="H507">
        <v>1291.82</v>
      </c>
      <c r="I507">
        <v>1308.44</v>
      </c>
      <c r="J507" t="s">
        <v>17</v>
      </c>
      <c r="K507">
        <v>7.0000000000000007E-2</v>
      </c>
      <c r="L507" t="s">
        <v>31</v>
      </c>
      <c r="M507" t="s">
        <v>19</v>
      </c>
      <c r="N507" t="s">
        <v>46</v>
      </c>
    </row>
    <row r="508" spans="1:14" x14ac:dyDescent="0.3">
      <c r="A508">
        <v>1029</v>
      </c>
      <c r="B508" s="1">
        <v>45229</v>
      </c>
      <c r="C508" t="s">
        <v>38</v>
      </c>
      <c r="D508" t="s">
        <v>34</v>
      </c>
      <c r="E508">
        <v>4333.25</v>
      </c>
      <c r="F508">
        <v>16</v>
      </c>
      <c r="G508" t="s">
        <v>35</v>
      </c>
      <c r="H508">
        <v>2572.8000000000002</v>
      </c>
      <c r="I508">
        <v>2760.6</v>
      </c>
      <c r="J508" t="s">
        <v>17</v>
      </c>
      <c r="K508">
        <v>0.15</v>
      </c>
      <c r="L508" t="s">
        <v>31</v>
      </c>
      <c r="M508" t="s">
        <v>22</v>
      </c>
      <c r="N508" t="s">
        <v>48</v>
      </c>
    </row>
    <row r="509" spans="1:14" x14ac:dyDescent="0.3">
      <c r="A509">
        <v>1078</v>
      </c>
      <c r="B509" s="1">
        <v>44938</v>
      </c>
      <c r="C509" t="s">
        <v>38</v>
      </c>
      <c r="D509" t="s">
        <v>34</v>
      </c>
      <c r="E509">
        <v>4481.2</v>
      </c>
      <c r="F509">
        <v>36</v>
      </c>
      <c r="G509" t="s">
        <v>26</v>
      </c>
      <c r="H509">
        <v>4548.88</v>
      </c>
      <c r="I509">
        <v>4853.41</v>
      </c>
      <c r="J509" t="s">
        <v>17</v>
      </c>
      <c r="K509">
        <v>0.25</v>
      </c>
      <c r="L509" t="s">
        <v>31</v>
      </c>
      <c r="M509" t="s">
        <v>22</v>
      </c>
      <c r="N509" t="s">
        <v>48</v>
      </c>
    </row>
    <row r="510" spans="1:14" x14ac:dyDescent="0.3">
      <c r="A510">
        <v>1092</v>
      </c>
      <c r="B510" s="1">
        <v>45244</v>
      </c>
      <c r="C510" t="s">
        <v>38</v>
      </c>
      <c r="D510" t="s">
        <v>34</v>
      </c>
      <c r="E510">
        <v>6528.29</v>
      </c>
      <c r="F510">
        <v>28</v>
      </c>
      <c r="G510" t="s">
        <v>29</v>
      </c>
      <c r="H510">
        <v>3936.69</v>
      </c>
      <c r="I510">
        <v>4362.51</v>
      </c>
      <c r="J510" t="s">
        <v>17</v>
      </c>
      <c r="K510">
        <v>7.0000000000000007E-2</v>
      </c>
      <c r="L510" t="s">
        <v>31</v>
      </c>
      <c r="M510" t="s">
        <v>22</v>
      </c>
      <c r="N510" t="s">
        <v>48</v>
      </c>
    </row>
    <row r="511" spans="1:14" x14ac:dyDescent="0.3">
      <c r="A511">
        <v>1069</v>
      </c>
      <c r="B511" s="1">
        <v>45006</v>
      </c>
      <c r="C511" t="s">
        <v>14</v>
      </c>
      <c r="D511" t="s">
        <v>34</v>
      </c>
      <c r="E511">
        <v>9369.18</v>
      </c>
      <c r="F511">
        <v>29</v>
      </c>
      <c r="G511" t="s">
        <v>16</v>
      </c>
      <c r="H511">
        <v>2462.66</v>
      </c>
      <c r="I511">
        <v>2908.09</v>
      </c>
      <c r="J511" t="s">
        <v>30</v>
      </c>
      <c r="K511">
        <v>0.12</v>
      </c>
      <c r="L511" t="s">
        <v>31</v>
      </c>
      <c r="M511" t="s">
        <v>19</v>
      </c>
      <c r="N511" t="s">
        <v>46</v>
      </c>
    </row>
    <row r="512" spans="1:14" x14ac:dyDescent="0.3">
      <c r="A512">
        <v>1047</v>
      </c>
      <c r="B512" s="1">
        <v>45142</v>
      </c>
      <c r="C512" t="s">
        <v>38</v>
      </c>
      <c r="D512" t="s">
        <v>25</v>
      </c>
      <c r="E512">
        <v>733.66</v>
      </c>
      <c r="F512">
        <v>47</v>
      </c>
      <c r="G512" t="s">
        <v>29</v>
      </c>
      <c r="H512">
        <v>4729.59</v>
      </c>
      <c r="I512">
        <v>4976.68</v>
      </c>
      <c r="J512" t="s">
        <v>17</v>
      </c>
      <c r="K512">
        <v>0.18</v>
      </c>
      <c r="L512" t="s">
        <v>31</v>
      </c>
      <c r="M512" t="s">
        <v>22</v>
      </c>
      <c r="N512" t="s">
        <v>39</v>
      </c>
    </row>
    <row r="513" spans="1:14" x14ac:dyDescent="0.3">
      <c r="A513">
        <v>1094</v>
      </c>
      <c r="B513" s="1">
        <v>45265</v>
      </c>
      <c r="C513" t="s">
        <v>38</v>
      </c>
      <c r="D513" t="s">
        <v>34</v>
      </c>
      <c r="E513">
        <v>8264.9599999999991</v>
      </c>
      <c r="F513">
        <v>12</v>
      </c>
      <c r="G513" t="s">
        <v>16</v>
      </c>
      <c r="H513">
        <v>333.32</v>
      </c>
      <c r="I513">
        <v>700.25</v>
      </c>
      <c r="J513" t="s">
        <v>17</v>
      </c>
      <c r="K513">
        <v>0.14000000000000001</v>
      </c>
      <c r="L513" t="s">
        <v>18</v>
      </c>
      <c r="M513" t="s">
        <v>19</v>
      </c>
      <c r="N513" t="s">
        <v>48</v>
      </c>
    </row>
    <row r="514" spans="1:14" x14ac:dyDescent="0.3">
      <c r="A514">
        <v>1062</v>
      </c>
      <c r="B514" s="1">
        <v>45190</v>
      </c>
      <c r="C514" t="s">
        <v>24</v>
      </c>
      <c r="D514" t="s">
        <v>15</v>
      </c>
      <c r="E514">
        <v>2994.59</v>
      </c>
      <c r="F514">
        <v>37</v>
      </c>
      <c r="G514" t="s">
        <v>35</v>
      </c>
      <c r="H514">
        <v>4658.4399999999996</v>
      </c>
      <c r="I514">
        <v>4823.5</v>
      </c>
      <c r="J514" t="s">
        <v>17</v>
      </c>
      <c r="K514">
        <v>0.14000000000000001</v>
      </c>
      <c r="L514" t="s">
        <v>31</v>
      </c>
      <c r="M514" t="s">
        <v>19</v>
      </c>
      <c r="N514" t="s">
        <v>45</v>
      </c>
    </row>
    <row r="515" spans="1:14" x14ac:dyDescent="0.3">
      <c r="A515">
        <v>1069</v>
      </c>
      <c r="B515" s="1">
        <v>45075</v>
      </c>
      <c r="C515" t="s">
        <v>42</v>
      </c>
      <c r="D515" t="s">
        <v>15</v>
      </c>
      <c r="E515">
        <v>4494.8</v>
      </c>
      <c r="F515">
        <v>30</v>
      </c>
      <c r="G515" t="s">
        <v>35</v>
      </c>
      <c r="H515">
        <v>300.01</v>
      </c>
      <c r="I515">
        <v>477.68</v>
      </c>
      <c r="J515" t="s">
        <v>30</v>
      </c>
      <c r="K515">
        <v>0.11</v>
      </c>
      <c r="L515" t="s">
        <v>27</v>
      </c>
      <c r="M515" t="s">
        <v>22</v>
      </c>
      <c r="N515" t="s">
        <v>49</v>
      </c>
    </row>
    <row r="516" spans="1:14" x14ac:dyDescent="0.3">
      <c r="A516">
        <v>1076</v>
      </c>
      <c r="B516" s="1">
        <v>45007</v>
      </c>
      <c r="C516" t="s">
        <v>33</v>
      </c>
      <c r="D516" t="s">
        <v>25</v>
      </c>
      <c r="E516">
        <v>316.94</v>
      </c>
      <c r="F516">
        <v>23</v>
      </c>
      <c r="G516" t="s">
        <v>26</v>
      </c>
      <c r="H516">
        <v>2759.16</v>
      </c>
      <c r="I516">
        <v>2864.45</v>
      </c>
      <c r="J516" t="s">
        <v>17</v>
      </c>
      <c r="K516">
        <v>0.18</v>
      </c>
      <c r="L516" t="s">
        <v>31</v>
      </c>
      <c r="M516" t="s">
        <v>22</v>
      </c>
      <c r="N516" t="s">
        <v>44</v>
      </c>
    </row>
    <row r="517" spans="1:14" x14ac:dyDescent="0.3">
      <c r="A517">
        <v>1016</v>
      </c>
      <c r="B517" s="1">
        <v>45141</v>
      </c>
      <c r="C517" t="s">
        <v>42</v>
      </c>
      <c r="D517" t="s">
        <v>21</v>
      </c>
      <c r="E517">
        <v>3080.36</v>
      </c>
      <c r="F517">
        <v>16</v>
      </c>
      <c r="G517" t="s">
        <v>16</v>
      </c>
      <c r="H517">
        <v>4457.68</v>
      </c>
      <c r="I517">
        <v>4743.03</v>
      </c>
      <c r="J517" t="s">
        <v>17</v>
      </c>
      <c r="K517">
        <v>0.19</v>
      </c>
      <c r="L517" t="s">
        <v>18</v>
      </c>
      <c r="M517" t="s">
        <v>19</v>
      </c>
      <c r="N517" t="s">
        <v>51</v>
      </c>
    </row>
    <row r="518" spans="1:14" x14ac:dyDescent="0.3">
      <c r="A518">
        <v>1090</v>
      </c>
      <c r="B518" s="1">
        <v>45124</v>
      </c>
      <c r="C518" t="s">
        <v>24</v>
      </c>
      <c r="D518" t="s">
        <v>15</v>
      </c>
      <c r="E518">
        <v>5076.05</v>
      </c>
      <c r="F518">
        <v>14</v>
      </c>
      <c r="G518" t="s">
        <v>35</v>
      </c>
      <c r="H518">
        <v>1350.47</v>
      </c>
      <c r="I518">
        <v>1514.61</v>
      </c>
      <c r="J518" t="s">
        <v>30</v>
      </c>
      <c r="K518">
        <v>0.2</v>
      </c>
      <c r="L518" t="s">
        <v>31</v>
      </c>
      <c r="M518" t="s">
        <v>22</v>
      </c>
      <c r="N518" t="s">
        <v>45</v>
      </c>
    </row>
    <row r="519" spans="1:14" x14ac:dyDescent="0.3">
      <c r="A519">
        <v>1090</v>
      </c>
      <c r="B519" s="1">
        <v>45126</v>
      </c>
      <c r="C519" t="s">
        <v>33</v>
      </c>
      <c r="D519" t="s">
        <v>21</v>
      </c>
      <c r="E519">
        <v>656.14</v>
      </c>
      <c r="F519">
        <v>10</v>
      </c>
      <c r="G519" t="s">
        <v>16</v>
      </c>
      <c r="H519">
        <v>2387.63</v>
      </c>
      <c r="I519">
        <v>2438.9699999999998</v>
      </c>
      <c r="J519" t="s">
        <v>17</v>
      </c>
      <c r="K519">
        <v>0.02</v>
      </c>
      <c r="L519" t="s">
        <v>27</v>
      </c>
      <c r="M519" t="s">
        <v>22</v>
      </c>
      <c r="N519" t="s">
        <v>37</v>
      </c>
    </row>
    <row r="520" spans="1:14" x14ac:dyDescent="0.3">
      <c r="A520">
        <v>1048</v>
      </c>
      <c r="B520" s="1">
        <v>44951</v>
      </c>
      <c r="C520" t="s">
        <v>38</v>
      </c>
      <c r="D520" t="s">
        <v>25</v>
      </c>
      <c r="E520">
        <v>4961.8500000000004</v>
      </c>
      <c r="F520">
        <v>7</v>
      </c>
      <c r="G520" t="s">
        <v>35</v>
      </c>
      <c r="H520">
        <v>1655.43</v>
      </c>
      <c r="I520">
        <v>2001.08</v>
      </c>
      <c r="J520" t="s">
        <v>30</v>
      </c>
      <c r="K520">
        <v>0.19</v>
      </c>
      <c r="L520" t="s">
        <v>27</v>
      </c>
      <c r="M520" t="s">
        <v>19</v>
      </c>
      <c r="N520" t="s">
        <v>39</v>
      </c>
    </row>
    <row r="521" spans="1:14" x14ac:dyDescent="0.3">
      <c r="A521">
        <v>1085</v>
      </c>
      <c r="B521" s="1">
        <v>45015</v>
      </c>
      <c r="C521" t="s">
        <v>24</v>
      </c>
      <c r="D521" t="s">
        <v>21</v>
      </c>
      <c r="E521">
        <v>9278.4</v>
      </c>
      <c r="F521">
        <v>45</v>
      </c>
      <c r="G521" t="s">
        <v>29</v>
      </c>
      <c r="H521">
        <v>4763.1099999999997</v>
      </c>
      <c r="I521">
        <v>5119.91</v>
      </c>
      <c r="J521" t="s">
        <v>17</v>
      </c>
      <c r="K521">
        <v>0.28999999999999998</v>
      </c>
      <c r="L521" t="s">
        <v>18</v>
      </c>
      <c r="M521" t="s">
        <v>22</v>
      </c>
      <c r="N521" t="s">
        <v>47</v>
      </c>
    </row>
    <row r="522" spans="1:14" x14ac:dyDescent="0.3">
      <c r="A522">
        <v>1039</v>
      </c>
      <c r="B522" s="1">
        <v>45194</v>
      </c>
      <c r="C522" t="s">
        <v>38</v>
      </c>
      <c r="D522" t="s">
        <v>21</v>
      </c>
      <c r="E522">
        <v>1143.3900000000001</v>
      </c>
      <c r="F522">
        <v>37</v>
      </c>
      <c r="G522" t="s">
        <v>35</v>
      </c>
      <c r="H522">
        <v>4127.05</v>
      </c>
      <c r="I522">
        <v>4313.45</v>
      </c>
      <c r="J522" t="s">
        <v>30</v>
      </c>
      <c r="K522">
        <v>0.16</v>
      </c>
      <c r="L522" t="s">
        <v>18</v>
      </c>
      <c r="M522" t="s">
        <v>19</v>
      </c>
      <c r="N522" t="s">
        <v>41</v>
      </c>
    </row>
    <row r="523" spans="1:14" x14ac:dyDescent="0.3">
      <c r="A523">
        <v>1100</v>
      </c>
      <c r="B523" s="1">
        <v>45069</v>
      </c>
      <c r="C523" t="s">
        <v>14</v>
      </c>
      <c r="D523" t="s">
        <v>21</v>
      </c>
      <c r="E523">
        <v>7667.96</v>
      </c>
      <c r="F523">
        <v>29</v>
      </c>
      <c r="G523" t="s">
        <v>26</v>
      </c>
      <c r="H523">
        <v>3559.56</v>
      </c>
      <c r="I523">
        <v>3607.15</v>
      </c>
      <c r="J523" t="s">
        <v>17</v>
      </c>
      <c r="K523">
        <v>0.21</v>
      </c>
      <c r="L523" t="s">
        <v>18</v>
      </c>
      <c r="M523" t="s">
        <v>22</v>
      </c>
      <c r="N523" t="s">
        <v>23</v>
      </c>
    </row>
    <row r="524" spans="1:14" x14ac:dyDescent="0.3">
      <c r="A524">
        <v>1033</v>
      </c>
      <c r="B524" s="1">
        <v>44985</v>
      </c>
      <c r="C524" t="s">
        <v>24</v>
      </c>
      <c r="D524" t="s">
        <v>21</v>
      </c>
      <c r="E524">
        <v>4155.74</v>
      </c>
      <c r="F524">
        <v>3</v>
      </c>
      <c r="G524" t="s">
        <v>29</v>
      </c>
      <c r="H524">
        <v>2958.75</v>
      </c>
      <c r="I524">
        <v>3177.64</v>
      </c>
      <c r="J524" t="s">
        <v>17</v>
      </c>
      <c r="K524">
        <v>0.17</v>
      </c>
      <c r="L524" t="s">
        <v>18</v>
      </c>
      <c r="M524" t="s">
        <v>19</v>
      </c>
      <c r="N524" t="s">
        <v>47</v>
      </c>
    </row>
    <row r="525" spans="1:14" x14ac:dyDescent="0.3">
      <c r="A525">
        <v>1094</v>
      </c>
      <c r="B525" s="1">
        <v>45291</v>
      </c>
      <c r="C525" t="s">
        <v>14</v>
      </c>
      <c r="D525" t="s">
        <v>25</v>
      </c>
      <c r="E525">
        <v>6586.22</v>
      </c>
      <c r="F525">
        <v>15</v>
      </c>
      <c r="G525" t="s">
        <v>26</v>
      </c>
      <c r="H525">
        <v>4111.93</v>
      </c>
      <c r="I525">
        <v>4338.67</v>
      </c>
      <c r="J525" t="s">
        <v>17</v>
      </c>
      <c r="K525">
        <v>0.26</v>
      </c>
      <c r="L525" t="s">
        <v>31</v>
      </c>
      <c r="M525" t="s">
        <v>19</v>
      </c>
      <c r="N525" t="s">
        <v>32</v>
      </c>
    </row>
    <row r="526" spans="1:14" x14ac:dyDescent="0.3">
      <c r="A526">
        <v>1023</v>
      </c>
      <c r="B526" s="1">
        <v>44952</v>
      </c>
      <c r="C526" t="s">
        <v>24</v>
      </c>
      <c r="D526" t="s">
        <v>15</v>
      </c>
      <c r="E526">
        <v>2676.34</v>
      </c>
      <c r="F526">
        <v>36</v>
      </c>
      <c r="G526" t="s">
        <v>29</v>
      </c>
      <c r="H526">
        <v>1991.72</v>
      </c>
      <c r="I526">
        <v>2329.37</v>
      </c>
      <c r="J526" t="s">
        <v>30</v>
      </c>
      <c r="K526">
        <v>0.28000000000000003</v>
      </c>
      <c r="L526" t="s">
        <v>31</v>
      </c>
      <c r="M526" t="s">
        <v>22</v>
      </c>
      <c r="N526" t="s">
        <v>45</v>
      </c>
    </row>
    <row r="527" spans="1:14" x14ac:dyDescent="0.3">
      <c r="A527">
        <v>1010</v>
      </c>
      <c r="B527" s="1">
        <v>44973</v>
      </c>
      <c r="C527" t="s">
        <v>24</v>
      </c>
      <c r="D527" t="s">
        <v>34</v>
      </c>
      <c r="E527">
        <v>1678.97</v>
      </c>
      <c r="F527">
        <v>47</v>
      </c>
      <c r="G527" t="s">
        <v>16</v>
      </c>
      <c r="H527">
        <v>2265.38</v>
      </c>
      <c r="I527">
        <v>2429.9299999999998</v>
      </c>
      <c r="J527" t="s">
        <v>17</v>
      </c>
      <c r="K527">
        <v>0.06</v>
      </c>
      <c r="L527" t="s">
        <v>27</v>
      </c>
      <c r="M527" t="s">
        <v>19</v>
      </c>
      <c r="N527" t="s">
        <v>50</v>
      </c>
    </row>
    <row r="528" spans="1:14" x14ac:dyDescent="0.3">
      <c r="A528">
        <v>1069</v>
      </c>
      <c r="B528" s="1">
        <v>45214</v>
      </c>
      <c r="C528" t="s">
        <v>14</v>
      </c>
      <c r="D528" t="s">
        <v>21</v>
      </c>
      <c r="E528">
        <v>1688.58</v>
      </c>
      <c r="F528">
        <v>46</v>
      </c>
      <c r="G528" t="s">
        <v>26</v>
      </c>
      <c r="H528">
        <v>3663.51</v>
      </c>
      <c r="I528">
        <v>4007.98</v>
      </c>
      <c r="J528" t="s">
        <v>30</v>
      </c>
      <c r="K528">
        <v>0.13</v>
      </c>
      <c r="L528" t="s">
        <v>18</v>
      </c>
      <c r="M528" t="s">
        <v>19</v>
      </c>
      <c r="N528" t="s">
        <v>23</v>
      </c>
    </row>
    <row r="529" spans="1:14" x14ac:dyDescent="0.3">
      <c r="A529">
        <v>1100</v>
      </c>
      <c r="B529" s="1">
        <v>45192</v>
      </c>
      <c r="C529" t="s">
        <v>33</v>
      </c>
      <c r="D529" t="s">
        <v>15</v>
      </c>
      <c r="E529">
        <v>797.87</v>
      </c>
      <c r="F529">
        <v>19</v>
      </c>
      <c r="G529" t="s">
        <v>35</v>
      </c>
      <c r="H529">
        <v>1820.89</v>
      </c>
      <c r="I529">
        <v>2257.92</v>
      </c>
      <c r="J529" t="s">
        <v>30</v>
      </c>
      <c r="K529">
        <v>0.12</v>
      </c>
      <c r="L529" t="s">
        <v>18</v>
      </c>
      <c r="M529" t="s">
        <v>22</v>
      </c>
      <c r="N529" t="s">
        <v>53</v>
      </c>
    </row>
    <row r="530" spans="1:14" x14ac:dyDescent="0.3">
      <c r="A530">
        <v>1034</v>
      </c>
      <c r="B530" s="1">
        <v>44942</v>
      </c>
      <c r="C530" t="s">
        <v>42</v>
      </c>
      <c r="D530" t="s">
        <v>15</v>
      </c>
      <c r="E530">
        <v>1937.9</v>
      </c>
      <c r="F530">
        <v>13</v>
      </c>
      <c r="G530" t="s">
        <v>16</v>
      </c>
      <c r="H530">
        <v>366.31</v>
      </c>
      <c r="I530">
        <v>492.68</v>
      </c>
      <c r="J530" t="s">
        <v>30</v>
      </c>
      <c r="K530">
        <v>0.12</v>
      </c>
      <c r="L530" t="s">
        <v>31</v>
      </c>
      <c r="M530" t="s">
        <v>22</v>
      </c>
      <c r="N530" t="s">
        <v>49</v>
      </c>
    </row>
    <row r="531" spans="1:14" x14ac:dyDescent="0.3">
      <c r="A531">
        <v>1052</v>
      </c>
      <c r="B531" s="1">
        <v>45125</v>
      </c>
      <c r="C531" t="s">
        <v>38</v>
      </c>
      <c r="D531" t="s">
        <v>25</v>
      </c>
      <c r="E531">
        <v>6675.77</v>
      </c>
      <c r="F531">
        <v>42</v>
      </c>
      <c r="G531" t="s">
        <v>35</v>
      </c>
      <c r="H531">
        <v>417.96</v>
      </c>
      <c r="I531">
        <v>907.63</v>
      </c>
      <c r="J531" t="s">
        <v>30</v>
      </c>
      <c r="K531">
        <v>0.04</v>
      </c>
      <c r="L531" t="s">
        <v>18</v>
      </c>
      <c r="M531" t="s">
        <v>22</v>
      </c>
      <c r="N531" t="s">
        <v>39</v>
      </c>
    </row>
    <row r="532" spans="1:14" x14ac:dyDescent="0.3">
      <c r="A532">
        <v>1095</v>
      </c>
      <c r="B532" s="1">
        <v>45208</v>
      </c>
      <c r="C532" t="s">
        <v>24</v>
      </c>
      <c r="D532" t="s">
        <v>15</v>
      </c>
      <c r="E532">
        <v>8828.74</v>
      </c>
      <c r="F532">
        <v>21</v>
      </c>
      <c r="G532" t="s">
        <v>29</v>
      </c>
      <c r="H532">
        <v>621.04999999999995</v>
      </c>
      <c r="I532">
        <v>820.37</v>
      </c>
      <c r="J532" t="s">
        <v>17</v>
      </c>
      <c r="K532">
        <v>0.24</v>
      </c>
      <c r="L532" t="s">
        <v>27</v>
      </c>
      <c r="M532" t="s">
        <v>19</v>
      </c>
      <c r="N532" t="s">
        <v>45</v>
      </c>
    </row>
    <row r="533" spans="1:14" x14ac:dyDescent="0.3">
      <c r="A533">
        <v>1010</v>
      </c>
      <c r="B533" s="1">
        <v>45012</v>
      </c>
      <c r="C533" t="s">
        <v>38</v>
      </c>
      <c r="D533" t="s">
        <v>25</v>
      </c>
      <c r="E533">
        <v>8159.84</v>
      </c>
      <c r="F533">
        <v>37</v>
      </c>
      <c r="G533" t="s">
        <v>29</v>
      </c>
      <c r="H533">
        <v>4354.92</v>
      </c>
      <c r="I533">
        <v>4495.88</v>
      </c>
      <c r="J533" t="s">
        <v>17</v>
      </c>
      <c r="K533">
        <v>0.01</v>
      </c>
      <c r="L533" t="s">
        <v>27</v>
      </c>
      <c r="M533" t="s">
        <v>19</v>
      </c>
      <c r="N533" t="s">
        <v>39</v>
      </c>
    </row>
    <row r="534" spans="1:14" x14ac:dyDescent="0.3">
      <c r="A534">
        <v>1019</v>
      </c>
      <c r="B534" s="1">
        <v>45176</v>
      </c>
      <c r="C534" t="s">
        <v>14</v>
      </c>
      <c r="D534" t="s">
        <v>21</v>
      </c>
      <c r="E534">
        <v>6882.83</v>
      </c>
      <c r="F534">
        <v>27</v>
      </c>
      <c r="G534" t="s">
        <v>35</v>
      </c>
      <c r="H534">
        <v>2387.52</v>
      </c>
      <c r="I534">
        <v>2604.06</v>
      </c>
      <c r="J534" t="s">
        <v>17</v>
      </c>
      <c r="K534">
        <v>0.16</v>
      </c>
      <c r="L534" t="s">
        <v>18</v>
      </c>
      <c r="M534" t="s">
        <v>19</v>
      </c>
      <c r="N534" t="s">
        <v>23</v>
      </c>
    </row>
    <row r="535" spans="1:14" x14ac:dyDescent="0.3">
      <c r="A535">
        <v>1058</v>
      </c>
      <c r="B535" s="1">
        <v>45196</v>
      </c>
      <c r="C535" t="s">
        <v>38</v>
      </c>
      <c r="D535" t="s">
        <v>21</v>
      </c>
      <c r="E535">
        <v>1193.28</v>
      </c>
      <c r="F535">
        <v>29</v>
      </c>
      <c r="G535" t="s">
        <v>35</v>
      </c>
      <c r="H535">
        <v>3578.77</v>
      </c>
      <c r="I535">
        <v>3635.02</v>
      </c>
      <c r="J535" t="s">
        <v>30</v>
      </c>
      <c r="K535">
        <v>0.2</v>
      </c>
      <c r="L535" t="s">
        <v>27</v>
      </c>
      <c r="M535" t="s">
        <v>22</v>
      </c>
      <c r="N535" t="s">
        <v>41</v>
      </c>
    </row>
    <row r="536" spans="1:14" x14ac:dyDescent="0.3">
      <c r="A536">
        <v>1096</v>
      </c>
      <c r="B536" s="1">
        <v>45261</v>
      </c>
      <c r="C536" t="s">
        <v>14</v>
      </c>
      <c r="D536" t="s">
        <v>34</v>
      </c>
      <c r="E536">
        <v>2962.96</v>
      </c>
      <c r="F536">
        <v>20</v>
      </c>
      <c r="G536" t="s">
        <v>16</v>
      </c>
      <c r="H536">
        <v>1994.9</v>
      </c>
      <c r="I536">
        <v>2066.5</v>
      </c>
      <c r="J536" t="s">
        <v>17</v>
      </c>
      <c r="K536">
        <v>0.06</v>
      </c>
      <c r="L536" t="s">
        <v>27</v>
      </c>
      <c r="M536" t="s">
        <v>19</v>
      </c>
      <c r="N536" t="s">
        <v>46</v>
      </c>
    </row>
    <row r="537" spans="1:14" x14ac:dyDescent="0.3">
      <c r="A537">
        <v>1001</v>
      </c>
      <c r="B537" s="1">
        <v>45043</v>
      </c>
      <c r="C537" t="s">
        <v>38</v>
      </c>
      <c r="D537" t="s">
        <v>34</v>
      </c>
      <c r="E537">
        <v>3167.09</v>
      </c>
      <c r="F537">
        <v>25</v>
      </c>
      <c r="G537" t="s">
        <v>35</v>
      </c>
      <c r="H537">
        <v>1330.62</v>
      </c>
      <c r="I537">
        <v>1543.69</v>
      </c>
      <c r="J537" t="s">
        <v>30</v>
      </c>
      <c r="K537">
        <v>0.27</v>
      </c>
      <c r="L537" t="s">
        <v>31</v>
      </c>
      <c r="M537" t="s">
        <v>19</v>
      </c>
      <c r="N537" t="s">
        <v>48</v>
      </c>
    </row>
    <row r="538" spans="1:14" x14ac:dyDescent="0.3">
      <c r="A538">
        <v>1069</v>
      </c>
      <c r="B538" s="1">
        <v>44933</v>
      </c>
      <c r="C538" t="s">
        <v>42</v>
      </c>
      <c r="D538" t="s">
        <v>34</v>
      </c>
      <c r="E538">
        <v>2574.5700000000002</v>
      </c>
      <c r="F538">
        <v>6</v>
      </c>
      <c r="G538" t="s">
        <v>26</v>
      </c>
      <c r="H538">
        <v>1768.6</v>
      </c>
      <c r="I538">
        <v>2152.1999999999998</v>
      </c>
      <c r="J538" t="s">
        <v>30</v>
      </c>
      <c r="K538">
        <v>0.25</v>
      </c>
      <c r="L538" t="s">
        <v>27</v>
      </c>
      <c r="M538" t="s">
        <v>22</v>
      </c>
      <c r="N538" t="s">
        <v>52</v>
      </c>
    </row>
    <row r="539" spans="1:14" x14ac:dyDescent="0.3">
      <c r="A539">
        <v>1004</v>
      </c>
      <c r="B539" s="1">
        <v>45063</v>
      </c>
      <c r="C539" t="s">
        <v>42</v>
      </c>
      <c r="D539" t="s">
        <v>15</v>
      </c>
      <c r="E539">
        <v>5198.5600000000004</v>
      </c>
      <c r="F539">
        <v>36</v>
      </c>
      <c r="G539" t="s">
        <v>26</v>
      </c>
      <c r="H539">
        <v>3981.2</v>
      </c>
      <c r="I539">
        <v>4432.3500000000004</v>
      </c>
      <c r="J539" t="s">
        <v>30</v>
      </c>
      <c r="K539">
        <v>0.14000000000000001</v>
      </c>
      <c r="L539" t="s">
        <v>18</v>
      </c>
      <c r="M539" t="s">
        <v>19</v>
      </c>
      <c r="N539" t="s">
        <v>49</v>
      </c>
    </row>
    <row r="540" spans="1:14" x14ac:dyDescent="0.3">
      <c r="A540">
        <v>1016</v>
      </c>
      <c r="B540" s="1">
        <v>45102</v>
      </c>
      <c r="C540" t="s">
        <v>42</v>
      </c>
      <c r="D540" t="s">
        <v>21</v>
      </c>
      <c r="E540">
        <v>5401.98</v>
      </c>
      <c r="F540">
        <v>2</v>
      </c>
      <c r="G540" t="s">
        <v>35</v>
      </c>
      <c r="H540">
        <v>3144.82</v>
      </c>
      <c r="I540">
        <v>3480.58</v>
      </c>
      <c r="J540" t="s">
        <v>17</v>
      </c>
      <c r="K540">
        <v>0.12</v>
      </c>
      <c r="L540" t="s">
        <v>18</v>
      </c>
      <c r="M540" t="s">
        <v>22</v>
      </c>
      <c r="N540" t="s">
        <v>51</v>
      </c>
    </row>
    <row r="541" spans="1:14" x14ac:dyDescent="0.3">
      <c r="A541">
        <v>1024</v>
      </c>
      <c r="B541" s="1">
        <v>45254</v>
      </c>
      <c r="C541" t="s">
        <v>42</v>
      </c>
      <c r="D541" t="s">
        <v>25</v>
      </c>
      <c r="E541">
        <v>3633.17</v>
      </c>
      <c r="F541">
        <v>22</v>
      </c>
      <c r="G541" t="s">
        <v>26</v>
      </c>
      <c r="H541">
        <v>4691.32</v>
      </c>
      <c r="I541">
        <v>4752.88</v>
      </c>
      <c r="J541" t="s">
        <v>17</v>
      </c>
      <c r="K541">
        <v>7.0000000000000007E-2</v>
      </c>
      <c r="L541" t="s">
        <v>27</v>
      </c>
      <c r="M541" t="s">
        <v>22</v>
      </c>
      <c r="N541" t="s">
        <v>43</v>
      </c>
    </row>
    <row r="542" spans="1:14" x14ac:dyDescent="0.3">
      <c r="A542">
        <v>1080</v>
      </c>
      <c r="B542" s="1">
        <v>45241</v>
      </c>
      <c r="C542" t="s">
        <v>42</v>
      </c>
      <c r="D542" t="s">
        <v>34</v>
      </c>
      <c r="E542">
        <v>3602.51</v>
      </c>
      <c r="F542">
        <v>32</v>
      </c>
      <c r="G542" t="s">
        <v>35</v>
      </c>
      <c r="H542">
        <v>3414.54</v>
      </c>
      <c r="I542">
        <v>3753.83</v>
      </c>
      <c r="J542" t="s">
        <v>30</v>
      </c>
      <c r="K542">
        <v>0.22</v>
      </c>
      <c r="L542" t="s">
        <v>18</v>
      </c>
      <c r="M542" t="s">
        <v>22</v>
      </c>
      <c r="N542" t="s">
        <v>52</v>
      </c>
    </row>
    <row r="543" spans="1:14" x14ac:dyDescent="0.3">
      <c r="A543">
        <v>1002</v>
      </c>
      <c r="B543" s="1">
        <v>45141</v>
      </c>
      <c r="C543" t="s">
        <v>42</v>
      </c>
      <c r="D543" t="s">
        <v>25</v>
      </c>
      <c r="E543">
        <v>8302.7000000000007</v>
      </c>
      <c r="F543">
        <v>16</v>
      </c>
      <c r="G543" t="s">
        <v>16</v>
      </c>
      <c r="H543">
        <v>2872.4</v>
      </c>
      <c r="I543">
        <v>3193.76</v>
      </c>
      <c r="J543" t="s">
        <v>17</v>
      </c>
      <c r="K543">
        <v>0.04</v>
      </c>
      <c r="L543" t="s">
        <v>31</v>
      </c>
      <c r="M543" t="s">
        <v>19</v>
      </c>
      <c r="N543" t="s">
        <v>43</v>
      </c>
    </row>
    <row r="544" spans="1:14" x14ac:dyDescent="0.3">
      <c r="A544">
        <v>1092</v>
      </c>
      <c r="B544" s="1">
        <v>45008</v>
      </c>
      <c r="C544" t="s">
        <v>14</v>
      </c>
      <c r="D544" t="s">
        <v>25</v>
      </c>
      <c r="E544">
        <v>7914</v>
      </c>
      <c r="F544">
        <v>18</v>
      </c>
      <c r="G544" t="s">
        <v>26</v>
      </c>
      <c r="H544">
        <v>3070.47</v>
      </c>
      <c r="I544">
        <v>3475.29</v>
      </c>
      <c r="J544" t="s">
        <v>17</v>
      </c>
      <c r="K544">
        <v>0.2</v>
      </c>
      <c r="L544" t="s">
        <v>27</v>
      </c>
      <c r="M544" t="s">
        <v>19</v>
      </c>
      <c r="N544" t="s">
        <v>32</v>
      </c>
    </row>
    <row r="545" spans="1:14" x14ac:dyDescent="0.3">
      <c r="A545">
        <v>1032</v>
      </c>
      <c r="B545" s="1">
        <v>45149</v>
      </c>
      <c r="C545" t="s">
        <v>24</v>
      </c>
      <c r="D545" t="s">
        <v>34</v>
      </c>
      <c r="E545">
        <v>3147.18</v>
      </c>
      <c r="F545">
        <v>5</v>
      </c>
      <c r="G545" t="s">
        <v>26</v>
      </c>
      <c r="H545">
        <v>4714.74</v>
      </c>
      <c r="I545">
        <v>5129.1099999999997</v>
      </c>
      <c r="J545" t="s">
        <v>30</v>
      </c>
      <c r="K545">
        <v>0.25</v>
      </c>
      <c r="L545" t="s">
        <v>27</v>
      </c>
      <c r="M545" t="s">
        <v>19</v>
      </c>
      <c r="N545" t="s">
        <v>50</v>
      </c>
    </row>
    <row r="546" spans="1:14" x14ac:dyDescent="0.3">
      <c r="A546">
        <v>1091</v>
      </c>
      <c r="B546" s="1">
        <v>45029</v>
      </c>
      <c r="C546" t="s">
        <v>38</v>
      </c>
      <c r="D546" t="s">
        <v>21</v>
      </c>
      <c r="E546">
        <v>9146.51</v>
      </c>
      <c r="F546">
        <v>36</v>
      </c>
      <c r="G546" t="s">
        <v>35</v>
      </c>
      <c r="H546">
        <v>3951.59</v>
      </c>
      <c r="I546">
        <v>4387.01</v>
      </c>
      <c r="J546" t="s">
        <v>30</v>
      </c>
      <c r="K546">
        <v>7.0000000000000007E-2</v>
      </c>
      <c r="L546" t="s">
        <v>27</v>
      </c>
      <c r="M546" t="s">
        <v>22</v>
      </c>
      <c r="N546" t="s">
        <v>41</v>
      </c>
    </row>
    <row r="547" spans="1:14" x14ac:dyDescent="0.3">
      <c r="A547">
        <v>1084</v>
      </c>
      <c r="B547" s="1">
        <v>45199</v>
      </c>
      <c r="C547" t="s">
        <v>42</v>
      </c>
      <c r="D547" t="s">
        <v>34</v>
      </c>
      <c r="E547">
        <v>9532.8700000000008</v>
      </c>
      <c r="F547">
        <v>30</v>
      </c>
      <c r="G547" t="s">
        <v>26</v>
      </c>
      <c r="H547">
        <v>169</v>
      </c>
      <c r="I547">
        <v>381.92</v>
      </c>
      <c r="J547" t="s">
        <v>17</v>
      </c>
      <c r="K547">
        <v>0.26</v>
      </c>
      <c r="L547" t="s">
        <v>18</v>
      </c>
      <c r="M547" t="s">
        <v>22</v>
      </c>
      <c r="N547" t="s">
        <v>52</v>
      </c>
    </row>
    <row r="548" spans="1:14" x14ac:dyDescent="0.3">
      <c r="A548">
        <v>1024</v>
      </c>
      <c r="B548" s="1">
        <v>44940</v>
      </c>
      <c r="C548" t="s">
        <v>14</v>
      </c>
      <c r="D548" t="s">
        <v>25</v>
      </c>
      <c r="E548">
        <v>3334.75</v>
      </c>
      <c r="F548">
        <v>45</v>
      </c>
      <c r="G548" t="s">
        <v>29</v>
      </c>
      <c r="H548">
        <v>2693.99</v>
      </c>
      <c r="I548">
        <v>3045.94</v>
      </c>
      <c r="J548" t="s">
        <v>30</v>
      </c>
      <c r="K548">
        <v>0.01</v>
      </c>
      <c r="L548" t="s">
        <v>18</v>
      </c>
      <c r="M548" t="s">
        <v>22</v>
      </c>
      <c r="N548" t="s">
        <v>32</v>
      </c>
    </row>
    <row r="549" spans="1:14" x14ac:dyDescent="0.3">
      <c r="A549">
        <v>1012</v>
      </c>
      <c r="B549" s="1">
        <v>45085</v>
      </c>
      <c r="C549" t="s">
        <v>14</v>
      </c>
      <c r="D549" t="s">
        <v>34</v>
      </c>
      <c r="E549">
        <v>3608.81</v>
      </c>
      <c r="F549">
        <v>19</v>
      </c>
      <c r="G549" t="s">
        <v>16</v>
      </c>
      <c r="H549">
        <v>3457.28</v>
      </c>
      <c r="I549">
        <v>3598.72</v>
      </c>
      <c r="J549" t="s">
        <v>30</v>
      </c>
      <c r="K549">
        <v>0.27</v>
      </c>
      <c r="L549" t="s">
        <v>27</v>
      </c>
      <c r="M549" t="s">
        <v>19</v>
      </c>
      <c r="N549" t="s">
        <v>46</v>
      </c>
    </row>
    <row r="550" spans="1:14" x14ac:dyDescent="0.3">
      <c r="A550">
        <v>1050</v>
      </c>
      <c r="B550" s="1">
        <v>45078</v>
      </c>
      <c r="C550" t="s">
        <v>14</v>
      </c>
      <c r="D550" t="s">
        <v>25</v>
      </c>
      <c r="E550">
        <v>5105.78</v>
      </c>
      <c r="F550">
        <v>23</v>
      </c>
      <c r="G550" t="s">
        <v>16</v>
      </c>
      <c r="H550">
        <v>3756.06</v>
      </c>
      <c r="I550">
        <v>4255.7299999999996</v>
      </c>
      <c r="J550" t="s">
        <v>17</v>
      </c>
      <c r="K550">
        <v>0.04</v>
      </c>
      <c r="L550" t="s">
        <v>18</v>
      </c>
      <c r="M550" t="s">
        <v>19</v>
      </c>
      <c r="N550" t="s">
        <v>32</v>
      </c>
    </row>
    <row r="551" spans="1:14" x14ac:dyDescent="0.3">
      <c r="A551">
        <v>1035</v>
      </c>
      <c r="B551" s="1">
        <v>45034</v>
      </c>
      <c r="C551" t="s">
        <v>24</v>
      </c>
      <c r="D551" t="s">
        <v>25</v>
      </c>
      <c r="E551">
        <v>9417.1</v>
      </c>
      <c r="F551">
        <v>34</v>
      </c>
      <c r="G551" t="s">
        <v>26</v>
      </c>
      <c r="H551">
        <v>1105.05</v>
      </c>
      <c r="I551">
        <v>1200.96</v>
      </c>
      <c r="J551" t="s">
        <v>17</v>
      </c>
      <c r="K551">
        <v>0.19</v>
      </c>
      <c r="L551" t="s">
        <v>18</v>
      </c>
      <c r="M551" t="s">
        <v>19</v>
      </c>
      <c r="N551" t="s">
        <v>28</v>
      </c>
    </row>
    <row r="552" spans="1:14" x14ac:dyDescent="0.3">
      <c r="A552">
        <v>1033</v>
      </c>
      <c r="B552" s="1">
        <v>45114</v>
      </c>
      <c r="C552" t="s">
        <v>38</v>
      </c>
      <c r="D552" t="s">
        <v>34</v>
      </c>
      <c r="E552">
        <v>8775.56</v>
      </c>
      <c r="F552">
        <v>13</v>
      </c>
      <c r="G552" t="s">
        <v>26</v>
      </c>
      <c r="H552">
        <v>4342.53</v>
      </c>
      <c r="I552">
        <v>4357.49</v>
      </c>
      <c r="J552" t="s">
        <v>30</v>
      </c>
      <c r="K552">
        <v>0.08</v>
      </c>
      <c r="L552" t="s">
        <v>27</v>
      </c>
      <c r="M552" t="s">
        <v>19</v>
      </c>
      <c r="N552" t="s">
        <v>48</v>
      </c>
    </row>
    <row r="553" spans="1:14" x14ac:dyDescent="0.3">
      <c r="A553">
        <v>1033</v>
      </c>
      <c r="B553" s="1">
        <v>45227</v>
      </c>
      <c r="C553" t="s">
        <v>24</v>
      </c>
      <c r="D553" t="s">
        <v>15</v>
      </c>
      <c r="E553">
        <v>1115.42</v>
      </c>
      <c r="F553">
        <v>43</v>
      </c>
      <c r="G553" t="s">
        <v>29</v>
      </c>
      <c r="H553">
        <v>4781.42</v>
      </c>
      <c r="I553">
        <v>4864.34</v>
      </c>
      <c r="J553" t="s">
        <v>17</v>
      </c>
      <c r="K553">
        <v>0.25</v>
      </c>
      <c r="L553" t="s">
        <v>27</v>
      </c>
      <c r="M553" t="s">
        <v>19</v>
      </c>
      <c r="N553" t="s">
        <v>45</v>
      </c>
    </row>
    <row r="554" spans="1:14" x14ac:dyDescent="0.3">
      <c r="A554">
        <v>1061</v>
      </c>
      <c r="B554" s="1">
        <v>45024</v>
      </c>
      <c r="C554" t="s">
        <v>33</v>
      </c>
      <c r="D554" t="s">
        <v>34</v>
      </c>
      <c r="E554">
        <v>3988.03</v>
      </c>
      <c r="F554">
        <v>29</v>
      </c>
      <c r="G554" t="s">
        <v>29</v>
      </c>
      <c r="H554">
        <v>1221.74</v>
      </c>
      <c r="I554">
        <v>1611.92</v>
      </c>
      <c r="J554" t="s">
        <v>30</v>
      </c>
      <c r="K554">
        <v>0.15</v>
      </c>
      <c r="L554" t="s">
        <v>18</v>
      </c>
      <c r="M554" t="s">
        <v>22</v>
      </c>
      <c r="N554" t="s">
        <v>36</v>
      </c>
    </row>
    <row r="555" spans="1:14" x14ac:dyDescent="0.3">
      <c r="A555">
        <v>1051</v>
      </c>
      <c r="B555" s="1">
        <v>45057</v>
      </c>
      <c r="C555" t="s">
        <v>14</v>
      </c>
      <c r="D555" t="s">
        <v>15</v>
      </c>
      <c r="E555">
        <v>5578.37</v>
      </c>
      <c r="F555">
        <v>36</v>
      </c>
      <c r="G555" t="s">
        <v>26</v>
      </c>
      <c r="H555">
        <v>4418.95</v>
      </c>
      <c r="I555">
        <v>4647.87</v>
      </c>
      <c r="J555" t="s">
        <v>30</v>
      </c>
      <c r="K555">
        <v>0.04</v>
      </c>
      <c r="L555" t="s">
        <v>27</v>
      </c>
      <c r="M555" t="s">
        <v>19</v>
      </c>
      <c r="N555" t="s">
        <v>20</v>
      </c>
    </row>
    <row r="556" spans="1:14" x14ac:dyDescent="0.3">
      <c r="A556">
        <v>1043</v>
      </c>
      <c r="B556" s="1">
        <v>45219</v>
      </c>
      <c r="C556" t="s">
        <v>33</v>
      </c>
      <c r="D556" t="s">
        <v>25</v>
      </c>
      <c r="E556">
        <v>5081.01</v>
      </c>
      <c r="F556">
        <v>22</v>
      </c>
      <c r="G556" t="s">
        <v>26</v>
      </c>
      <c r="H556">
        <v>530.04</v>
      </c>
      <c r="I556">
        <v>759.32</v>
      </c>
      <c r="J556" t="s">
        <v>17</v>
      </c>
      <c r="K556">
        <v>0.17</v>
      </c>
      <c r="L556" t="s">
        <v>27</v>
      </c>
      <c r="M556" t="s">
        <v>22</v>
      </c>
      <c r="N556" t="s">
        <v>44</v>
      </c>
    </row>
    <row r="557" spans="1:14" x14ac:dyDescent="0.3">
      <c r="A557">
        <v>1012</v>
      </c>
      <c r="B557" s="1">
        <v>45097</v>
      </c>
      <c r="C557" t="s">
        <v>42</v>
      </c>
      <c r="D557" t="s">
        <v>25</v>
      </c>
      <c r="E557">
        <v>2019.24</v>
      </c>
      <c r="F557">
        <v>47</v>
      </c>
      <c r="G557" t="s">
        <v>29</v>
      </c>
      <c r="H557">
        <v>325.75</v>
      </c>
      <c r="I557">
        <v>803.71</v>
      </c>
      <c r="J557" t="s">
        <v>30</v>
      </c>
      <c r="K557">
        <v>0.12</v>
      </c>
      <c r="L557" t="s">
        <v>27</v>
      </c>
      <c r="M557" t="s">
        <v>22</v>
      </c>
      <c r="N557" t="s">
        <v>43</v>
      </c>
    </row>
    <row r="558" spans="1:14" x14ac:dyDescent="0.3">
      <c r="A558">
        <v>1067</v>
      </c>
      <c r="B558" s="1">
        <v>45109</v>
      </c>
      <c r="C558" t="s">
        <v>42</v>
      </c>
      <c r="D558" t="s">
        <v>15</v>
      </c>
      <c r="E558">
        <v>8602.2900000000009</v>
      </c>
      <c r="F558">
        <v>36</v>
      </c>
      <c r="G558" t="s">
        <v>35</v>
      </c>
      <c r="H558">
        <v>689.66</v>
      </c>
      <c r="I558">
        <v>1150.28</v>
      </c>
      <c r="J558" t="s">
        <v>30</v>
      </c>
      <c r="K558">
        <v>0.2</v>
      </c>
      <c r="L558" t="s">
        <v>27</v>
      </c>
      <c r="M558" t="s">
        <v>19</v>
      </c>
      <c r="N558" t="s">
        <v>49</v>
      </c>
    </row>
    <row r="559" spans="1:14" x14ac:dyDescent="0.3">
      <c r="A559">
        <v>1065</v>
      </c>
      <c r="B559" s="1">
        <v>45290</v>
      </c>
      <c r="C559" t="s">
        <v>24</v>
      </c>
      <c r="D559" t="s">
        <v>25</v>
      </c>
      <c r="E559">
        <v>6801.71</v>
      </c>
      <c r="F559">
        <v>9</v>
      </c>
      <c r="G559" t="s">
        <v>29</v>
      </c>
      <c r="H559">
        <v>335.82</v>
      </c>
      <c r="I559">
        <v>498.31</v>
      </c>
      <c r="J559" t="s">
        <v>30</v>
      </c>
      <c r="K559">
        <v>0.26</v>
      </c>
      <c r="L559" t="s">
        <v>18</v>
      </c>
      <c r="M559" t="s">
        <v>22</v>
      </c>
      <c r="N559" t="s">
        <v>28</v>
      </c>
    </row>
    <row r="560" spans="1:14" x14ac:dyDescent="0.3">
      <c r="A560">
        <v>1033</v>
      </c>
      <c r="B560" s="1">
        <v>44965</v>
      </c>
      <c r="C560" t="s">
        <v>38</v>
      </c>
      <c r="D560" t="s">
        <v>15</v>
      </c>
      <c r="E560">
        <v>8395.2900000000009</v>
      </c>
      <c r="F560">
        <v>39</v>
      </c>
      <c r="G560" t="s">
        <v>35</v>
      </c>
      <c r="H560">
        <v>4232.8100000000004</v>
      </c>
      <c r="I560">
        <v>4345.25</v>
      </c>
      <c r="J560" t="s">
        <v>17</v>
      </c>
      <c r="K560">
        <v>0.12</v>
      </c>
      <c r="L560" t="s">
        <v>27</v>
      </c>
      <c r="M560" t="s">
        <v>19</v>
      </c>
      <c r="N560" t="s">
        <v>40</v>
      </c>
    </row>
    <row r="561" spans="1:14" x14ac:dyDescent="0.3">
      <c r="A561">
        <v>1040</v>
      </c>
      <c r="B561" s="1">
        <v>44941</v>
      </c>
      <c r="C561" t="s">
        <v>33</v>
      </c>
      <c r="D561" t="s">
        <v>15</v>
      </c>
      <c r="E561">
        <v>8601.77</v>
      </c>
      <c r="F561">
        <v>19</v>
      </c>
      <c r="G561" t="s">
        <v>16</v>
      </c>
      <c r="H561">
        <v>342.3</v>
      </c>
      <c r="I561">
        <v>768.06</v>
      </c>
      <c r="J561" t="s">
        <v>17</v>
      </c>
      <c r="K561">
        <v>0.09</v>
      </c>
      <c r="L561" t="s">
        <v>31</v>
      </c>
      <c r="M561" t="s">
        <v>19</v>
      </c>
      <c r="N561" t="s">
        <v>53</v>
      </c>
    </row>
    <row r="562" spans="1:14" x14ac:dyDescent="0.3">
      <c r="A562">
        <v>1074</v>
      </c>
      <c r="B562" s="1">
        <v>44930</v>
      </c>
      <c r="C562" t="s">
        <v>38</v>
      </c>
      <c r="D562" t="s">
        <v>25</v>
      </c>
      <c r="E562">
        <v>7508.72</v>
      </c>
      <c r="F562">
        <v>38</v>
      </c>
      <c r="G562" t="s">
        <v>16</v>
      </c>
      <c r="H562">
        <v>1394.74</v>
      </c>
      <c r="I562">
        <v>1848.69</v>
      </c>
      <c r="J562" t="s">
        <v>17</v>
      </c>
      <c r="K562">
        <v>0</v>
      </c>
      <c r="L562" t="s">
        <v>27</v>
      </c>
      <c r="M562" t="s">
        <v>22</v>
      </c>
      <c r="N562" t="s">
        <v>39</v>
      </c>
    </row>
    <row r="563" spans="1:14" x14ac:dyDescent="0.3">
      <c r="A563">
        <v>1043</v>
      </c>
      <c r="B563" s="1">
        <v>45275</v>
      </c>
      <c r="C563" t="s">
        <v>24</v>
      </c>
      <c r="D563" t="s">
        <v>21</v>
      </c>
      <c r="E563">
        <v>4448.18</v>
      </c>
      <c r="F563">
        <v>6</v>
      </c>
      <c r="G563" t="s">
        <v>29</v>
      </c>
      <c r="H563">
        <v>563.59</v>
      </c>
      <c r="I563">
        <v>838.97</v>
      </c>
      <c r="J563" t="s">
        <v>30</v>
      </c>
      <c r="K563">
        <v>0.17</v>
      </c>
      <c r="L563" t="s">
        <v>31</v>
      </c>
      <c r="M563" t="s">
        <v>19</v>
      </c>
      <c r="N563" t="s">
        <v>47</v>
      </c>
    </row>
    <row r="564" spans="1:14" x14ac:dyDescent="0.3">
      <c r="A564">
        <v>1044</v>
      </c>
      <c r="B564" s="1">
        <v>45136</v>
      </c>
      <c r="C564" t="s">
        <v>42</v>
      </c>
      <c r="D564" t="s">
        <v>15</v>
      </c>
      <c r="E564">
        <v>6144.41</v>
      </c>
      <c r="F564">
        <v>47</v>
      </c>
      <c r="G564" t="s">
        <v>35</v>
      </c>
      <c r="H564">
        <v>1512.34</v>
      </c>
      <c r="I564">
        <v>1830.76</v>
      </c>
      <c r="J564" t="s">
        <v>30</v>
      </c>
      <c r="K564">
        <v>0.12</v>
      </c>
      <c r="L564" t="s">
        <v>27</v>
      </c>
      <c r="M564" t="s">
        <v>19</v>
      </c>
      <c r="N564" t="s">
        <v>49</v>
      </c>
    </row>
    <row r="565" spans="1:14" x14ac:dyDescent="0.3">
      <c r="A565">
        <v>1029</v>
      </c>
      <c r="B565" s="1">
        <v>45087</v>
      </c>
      <c r="C565" t="s">
        <v>38</v>
      </c>
      <c r="D565" t="s">
        <v>34</v>
      </c>
      <c r="E565">
        <v>1687.62</v>
      </c>
      <c r="F565">
        <v>15</v>
      </c>
      <c r="G565" t="s">
        <v>29</v>
      </c>
      <c r="H565">
        <v>498.27</v>
      </c>
      <c r="I565">
        <v>634.16</v>
      </c>
      <c r="J565" t="s">
        <v>17</v>
      </c>
      <c r="K565">
        <v>0.11</v>
      </c>
      <c r="L565" t="s">
        <v>31</v>
      </c>
      <c r="M565" t="s">
        <v>22</v>
      </c>
      <c r="N565" t="s">
        <v>48</v>
      </c>
    </row>
    <row r="566" spans="1:14" x14ac:dyDescent="0.3">
      <c r="A566">
        <v>1013</v>
      </c>
      <c r="B566" s="1">
        <v>44942</v>
      </c>
      <c r="C566" t="s">
        <v>38</v>
      </c>
      <c r="D566" t="s">
        <v>34</v>
      </c>
      <c r="E566">
        <v>6769.09</v>
      </c>
      <c r="F566">
        <v>20</v>
      </c>
      <c r="G566" t="s">
        <v>29</v>
      </c>
      <c r="H566">
        <v>3356.62</v>
      </c>
      <c r="I566">
        <v>3759.01</v>
      </c>
      <c r="J566" t="s">
        <v>17</v>
      </c>
      <c r="K566">
        <v>0.05</v>
      </c>
      <c r="L566" t="s">
        <v>31</v>
      </c>
      <c r="M566" t="s">
        <v>22</v>
      </c>
      <c r="N566" t="s">
        <v>48</v>
      </c>
    </row>
    <row r="567" spans="1:14" x14ac:dyDescent="0.3">
      <c r="A567">
        <v>1012</v>
      </c>
      <c r="B567" s="1">
        <v>45034</v>
      </c>
      <c r="C567" t="s">
        <v>42</v>
      </c>
      <c r="D567" t="s">
        <v>25</v>
      </c>
      <c r="E567">
        <v>1874.61</v>
      </c>
      <c r="F567">
        <v>9</v>
      </c>
      <c r="G567" t="s">
        <v>35</v>
      </c>
      <c r="H567">
        <v>709.97</v>
      </c>
      <c r="I567">
        <v>1029.71</v>
      </c>
      <c r="J567" t="s">
        <v>17</v>
      </c>
      <c r="K567">
        <v>0.13</v>
      </c>
      <c r="L567" t="s">
        <v>27</v>
      </c>
      <c r="M567" t="s">
        <v>22</v>
      </c>
      <c r="N567" t="s">
        <v>43</v>
      </c>
    </row>
    <row r="568" spans="1:14" x14ac:dyDescent="0.3">
      <c r="A568">
        <v>1095</v>
      </c>
      <c r="B568" s="1">
        <v>45237</v>
      </c>
      <c r="C568" t="s">
        <v>33</v>
      </c>
      <c r="D568" t="s">
        <v>21</v>
      </c>
      <c r="E568">
        <v>6970.1</v>
      </c>
      <c r="F568">
        <v>32</v>
      </c>
      <c r="G568" t="s">
        <v>29</v>
      </c>
      <c r="H568">
        <v>4266.6400000000003</v>
      </c>
      <c r="I568">
        <v>4523.3599999999997</v>
      </c>
      <c r="J568" t="s">
        <v>30</v>
      </c>
      <c r="K568">
        <v>0.3</v>
      </c>
      <c r="L568" t="s">
        <v>27</v>
      </c>
      <c r="M568" t="s">
        <v>22</v>
      </c>
      <c r="N568" t="s">
        <v>37</v>
      </c>
    </row>
    <row r="569" spans="1:14" x14ac:dyDescent="0.3">
      <c r="A569">
        <v>1046</v>
      </c>
      <c r="B569" s="1">
        <v>45153</v>
      </c>
      <c r="C569" t="s">
        <v>42</v>
      </c>
      <c r="D569" t="s">
        <v>25</v>
      </c>
      <c r="E569">
        <v>2373.02</v>
      </c>
      <c r="F569">
        <v>4</v>
      </c>
      <c r="G569" t="s">
        <v>16</v>
      </c>
      <c r="H569">
        <v>4095.1</v>
      </c>
      <c r="I569">
        <v>4134.55</v>
      </c>
      <c r="J569" t="s">
        <v>17</v>
      </c>
      <c r="K569">
        <v>0.09</v>
      </c>
      <c r="L569" t="s">
        <v>27</v>
      </c>
      <c r="M569" t="s">
        <v>22</v>
      </c>
      <c r="N569" t="s">
        <v>43</v>
      </c>
    </row>
    <row r="570" spans="1:14" x14ac:dyDescent="0.3">
      <c r="A570">
        <v>1002</v>
      </c>
      <c r="B570" s="1">
        <v>45096</v>
      </c>
      <c r="C570" t="s">
        <v>38</v>
      </c>
      <c r="D570" t="s">
        <v>21</v>
      </c>
      <c r="E570">
        <v>1263.76</v>
      </c>
      <c r="F570">
        <v>18</v>
      </c>
      <c r="G570" t="s">
        <v>26</v>
      </c>
      <c r="H570">
        <v>117.63</v>
      </c>
      <c r="I570">
        <v>576.44000000000005</v>
      </c>
      <c r="J570" t="s">
        <v>30</v>
      </c>
      <c r="K570">
        <v>0.18</v>
      </c>
      <c r="L570" t="s">
        <v>31</v>
      </c>
      <c r="M570" t="s">
        <v>22</v>
      </c>
      <c r="N570" t="s">
        <v>41</v>
      </c>
    </row>
    <row r="571" spans="1:14" x14ac:dyDescent="0.3">
      <c r="A571">
        <v>1035</v>
      </c>
      <c r="B571" s="1">
        <v>44960</v>
      </c>
      <c r="C571" t="s">
        <v>33</v>
      </c>
      <c r="D571" t="s">
        <v>15</v>
      </c>
      <c r="E571">
        <v>1736.32</v>
      </c>
      <c r="F571">
        <v>5</v>
      </c>
      <c r="G571" t="s">
        <v>26</v>
      </c>
      <c r="H571">
        <v>4483.8500000000004</v>
      </c>
      <c r="I571">
        <v>4795.42</v>
      </c>
      <c r="J571" t="s">
        <v>17</v>
      </c>
      <c r="K571">
        <v>0.23</v>
      </c>
      <c r="L571" t="s">
        <v>18</v>
      </c>
      <c r="M571" t="s">
        <v>19</v>
      </c>
      <c r="N571" t="s">
        <v>53</v>
      </c>
    </row>
    <row r="572" spans="1:14" x14ac:dyDescent="0.3">
      <c r="A572">
        <v>1087</v>
      </c>
      <c r="B572" s="1">
        <v>45177</v>
      </c>
      <c r="C572" t="s">
        <v>33</v>
      </c>
      <c r="D572" t="s">
        <v>15</v>
      </c>
      <c r="E572">
        <v>119.72</v>
      </c>
      <c r="F572">
        <v>20</v>
      </c>
      <c r="G572" t="s">
        <v>29</v>
      </c>
      <c r="H572">
        <v>193.27</v>
      </c>
      <c r="I572">
        <v>297.69</v>
      </c>
      <c r="J572" t="s">
        <v>30</v>
      </c>
      <c r="K572">
        <v>0.22</v>
      </c>
      <c r="L572" t="s">
        <v>18</v>
      </c>
      <c r="M572" t="s">
        <v>19</v>
      </c>
      <c r="N572" t="s">
        <v>53</v>
      </c>
    </row>
    <row r="573" spans="1:14" x14ac:dyDescent="0.3">
      <c r="A573">
        <v>1081</v>
      </c>
      <c r="B573" s="1">
        <v>45173</v>
      </c>
      <c r="C573" t="s">
        <v>42</v>
      </c>
      <c r="D573" t="s">
        <v>15</v>
      </c>
      <c r="E573">
        <v>7215.52</v>
      </c>
      <c r="F573">
        <v>23</v>
      </c>
      <c r="G573" t="s">
        <v>35</v>
      </c>
      <c r="H573">
        <v>1236.25</v>
      </c>
      <c r="I573">
        <v>1543.38</v>
      </c>
      <c r="J573" t="s">
        <v>30</v>
      </c>
      <c r="K573">
        <v>0.1</v>
      </c>
      <c r="L573" t="s">
        <v>27</v>
      </c>
      <c r="M573" t="s">
        <v>19</v>
      </c>
      <c r="N573" t="s">
        <v>49</v>
      </c>
    </row>
    <row r="574" spans="1:14" x14ac:dyDescent="0.3">
      <c r="A574">
        <v>1090</v>
      </c>
      <c r="B574" s="1">
        <v>45195</v>
      </c>
      <c r="C574" t="s">
        <v>38</v>
      </c>
      <c r="D574" t="s">
        <v>15</v>
      </c>
      <c r="E574">
        <v>7350.77</v>
      </c>
      <c r="F574">
        <v>11</v>
      </c>
      <c r="G574" t="s">
        <v>35</v>
      </c>
      <c r="H574">
        <v>210.33</v>
      </c>
      <c r="I574">
        <v>552.29</v>
      </c>
      <c r="J574" t="s">
        <v>17</v>
      </c>
      <c r="K574">
        <v>0.18</v>
      </c>
      <c r="L574" t="s">
        <v>18</v>
      </c>
      <c r="M574" t="s">
        <v>22</v>
      </c>
      <c r="N574" t="s">
        <v>40</v>
      </c>
    </row>
    <row r="575" spans="1:14" x14ac:dyDescent="0.3">
      <c r="A575">
        <v>1008</v>
      </c>
      <c r="B575" s="1">
        <v>45067</v>
      </c>
      <c r="C575" t="s">
        <v>24</v>
      </c>
      <c r="D575" t="s">
        <v>34</v>
      </c>
      <c r="E575">
        <v>5197.84</v>
      </c>
      <c r="F575">
        <v>37</v>
      </c>
      <c r="G575" t="s">
        <v>16</v>
      </c>
      <c r="H575">
        <v>1712.43</v>
      </c>
      <c r="I575">
        <v>1980.06</v>
      </c>
      <c r="J575" t="s">
        <v>30</v>
      </c>
      <c r="K575">
        <v>0.26</v>
      </c>
      <c r="L575" t="s">
        <v>18</v>
      </c>
      <c r="M575" t="s">
        <v>19</v>
      </c>
      <c r="N575" t="s">
        <v>50</v>
      </c>
    </row>
    <row r="576" spans="1:14" x14ac:dyDescent="0.3">
      <c r="A576">
        <v>1093</v>
      </c>
      <c r="B576" s="1">
        <v>45200</v>
      </c>
      <c r="C576" t="s">
        <v>38</v>
      </c>
      <c r="D576" t="s">
        <v>34</v>
      </c>
      <c r="E576">
        <v>1697.49</v>
      </c>
      <c r="F576">
        <v>22</v>
      </c>
      <c r="G576" t="s">
        <v>35</v>
      </c>
      <c r="H576">
        <v>2593.64</v>
      </c>
      <c r="I576">
        <v>2955.51</v>
      </c>
      <c r="J576" t="s">
        <v>17</v>
      </c>
      <c r="K576">
        <v>0</v>
      </c>
      <c r="L576" t="s">
        <v>27</v>
      </c>
      <c r="M576" t="s">
        <v>22</v>
      </c>
      <c r="N576" t="s">
        <v>48</v>
      </c>
    </row>
    <row r="577" spans="1:14" x14ac:dyDescent="0.3">
      <c r="A577">
        <v>1026</v>
      </c>
      <c r="B577" s="1">
        <v>45022</v>
      </c>
      <c r="C577" t="s">
        <v>14</v>
      </c>
      <c r="D577" t="s">
        <v>25</v>
      </c>
      <c r="E577">
        <v>927.19</v>
      </c>
      <c r="F577">
        <v>4</v>
      </c>
      <c r="G577" t="s">
        <v>35</v>
      </c>
      <c r="H577">
        <v>3993.39</v>
      </c>
      <c r="I577">
        <v>4288.3</v>
      </c>
      <c r="J577" t="s">
        <v>30</v>
      </c>
      <c r="K577">
        <v>0.13</v>
      </c>
      <c r="L577" t="s">
        <v>31</v>
      </c>
      <c r="M577" t="s">
        <v>19</v>
      </c>
      <c r="N577" t="s">
        <v>32</v>
      </c>
    </row>
    <row r="578" spans="1:14" x14ac:dyDescent="0.3">
      <c r="A578">
        <v>1074</v>
      </c>
      <c r="B578" s="1">
        <v>45153</v>
      </c>
      <c r="C578" t="s">
        <v>24</v>
      </c>
      <c r="D578" t="s">
        <v>21</v>
      </c>
      <c r="E578">
        <v>289.38</v>
      </c>
      <c r="F578">
        <v>29</v>
      </c>
      <c r="G578" t="s">
        <v>16</v>
      </c>
      <c r="H578">
        <v>1723.01</v>
      </c>
      <c r="I578">
        <v>2197.42</v>
      </c>
      <c r="J578" t="s">
        <v>30</v>
      </c>
      <c r="K578">
        <v>7.0000000000000007E-2</v>
      </c>
      <c r="L578" t="s">
        <v>27</v>
      </c>
      <c r="M578" t="s">
        <v>22</v>
      </c>
      <c r="N578" t="s">
        <v>47</v>
      </c>
    </row>
    <row r="579" spans="1:14" x14ac:dyDescent="0.3">
      <c r="A579">
        <v>1090</v>
      </c>
      <c r="B579" s="1">
        <v>44965</v>
      </c>
      <c r="C579" t="s">
        <v>33</v>
      </c>
      <c r="D579" t="s">
        <v>15</v>
      </c>
      <c r="E579">
        <v>1740.91</v>
      </c>
      <c r="F579">
        <v>44</v>
      </c>
      <c r="G579" t="s">
        <v>29</v>
      </c>
      <c r="H579">
        <v>3542.18</v>
      </c>
      <c r="I579">
        <v>3578.49</v>
      </c>
      <c r="J579" t="s">
        <v>17</v>
      </c>
      <c r="K579">
        <v>0.12</v>
      </c>
      <c r="L579" t="s">
        <v>18</v>
      </c>
      <c r="M579" t="s">
        <v>19</v>
      </c>
      <c r="N579" t="s">
        <v>53</v>
      </c>
    </row>
    <row r="580" spans="1:14" x14ac:dyDescent="0.3">
      <c r="A580">
        <v>1034</v>
      </c>
      <c r="B580" s="1">
        <v>45228</v>
      </c>
      <c r="C580" t="s">
        <v>24</v>
      </c>
      <c r="D580" t="s">
        <v>15</v>
      </c>
      <c r="E580">
        <v>8919.4699999999993</v>
      </c>
      <c r="F580">
        <v>34</v>
      </c>
      <c r="G580" t="s">
        <v>26</v>
      </c>
      <c r="H580">
        <v>978.15</v>
      </c>
      <c r="I580">
        <v>1040.21</v>
      </c>
      <c r="J580" t="s">
        <v>30</v>
      </c>
      <c r="K580">
        <v>0.12</v>
      </c>
      <c r="L580" t="s">
        <v>31</v>
      </c>
      <c r="M580" t="s">
        <v>22</v>
      </c>
      <c r="N580" t="s">
        <v>45</v>
      </c>
    </row>
    <row r="581" spans="1:14" x14ac:dyDescent="0.3">
      <c r="A581">
        <v>1007</v>
      </c>
      <c r="B581" s="1">
        <v>44955</v>
      </c>
      <c r="C581" t="s">
        <v>33</v>
      </c>
      <c r="D581" t="s">
        <v>21</v>
      </c>
      <c r="E581">
        <v>2491.21</v>
      </c>
      <c r="F581">
        <v>13</v>
      </c>
      <c r="G581" t="s">
        <v>16</v>
      </c>
      <c r="H581">
        <v>3765.46</v>
      </c>
      <c r="I581">
        <v>3860.56</v>
      </c>
      <c r="J581" t="s">
        <v>17</v>
      </c>
      <c r="K581">
        <v>0.22</v>
      </c>
      <c r="L581" t="s">
        <v>18</v>
      </c>
      <c r="M581" t="s">
        <v>22</v>
      </c>
      <c r="N581" t="s">
        <v>37</v>
      </c>
    </row>
    <row r="582" spans="1:14" x14ac:dyDescent="0.3">
      <c r="A582">
        <v>1068</v>
      </c>
      <c r="B582" s="1">
        <v>45244</v>
      </c>
      <c r="C582" t="s">
        <v>33</v>
      </c>
      <c r="D582" t="s">
        <v>21</v>
      </c>
      <c r="E582">
        <v>3607.29</v>
      </c>
      <c r="F582">
        <v>42</v>
      </c>
      <c r="G582" t="s">
        <v>29</v>
      </c>
      <c r="H582">
        <v>1218.18</v>
      </c>
      <c r="I582">
        <v>1566.36</v>
      </c>
      <c r="J582" t="s">
        <v>17</v>
      </c>
      <c r="K582">
        <v>0.03</v>
      </c>
      <c r="L582" t="s">
        <v>31</v>
      </c>
      <c r="M582" t="s">
        <v>22</v>
      </c>
      <c r="N582" t="s">
        <v>37</v>
      </c>
    </row>
    <row r="583" spans="1:14" x14ac:dyDescent="0.3">
      <c r="A583">
        <v>1058</v>
      </c>
      <c r="B583" s="1">
        <v>45171</v>
      </c>
      <c r="C583" t="s">
        <v>24</v>
      </c>
      <c r="D583" t="s">
        <v>25</v>
      </c>
      <c r="E583">
        <v>1142.92</v>
      </c>
      <c r="F583">
        <v>9</v>
      </c>
      <c r="G583" t="s">
        <v>16</v>
      </c>
      <c r="H583">
        <v>760.55</v>
      </c>
      <c r="I583">
        <v>1086.8900000000001</v>
      </c>
      <c r="J583" t="s">
        <v>17</v>
      </c>
      <c r="K583">
        <v>0.15</v>
      </c>
      <c r="L583" t="s">
        <v>18</v>
      </c>
      <c r="M583" t="s">
        <v>22</v>
      </c>
      <c r="N583" t="s">
        <v>28</v>
      </c>
    </row>
    <row r="584" spans="1:14" x14ac:dyDescent="0.3">
      <c r="A584">
        <v>1075</v>
      </c>
      <c r="B584" s="1">
        <v>45162</v>
      </c>
      <c r="C584" t="s">
        <v>33</v>
      </c>
      <c r="D584" t="s">
        <v>21</v>
      </c>
      <c r="E584">
        <v>2301.38</v>
      </c>
      <c r="F584">
        <v>42</v>
      </c>
      <c r="G584" t="s">
        <v>29</v>
      </c>
      <c r="H584">
        <v>967.77</v>
      </c>
      <c r="I584">
        <v>1414.88</v>
      </c>
      <c r="J584" t="s">
        <v>30</v>
      </c>
      <c r="K584">
        <v>0.17</v>
      </c>
      <c r="L584" t="s">
        <v>27</v>
      </c>
      <c r="M584" t="s">
        <v>19</v>
      </c>
      <c r="N584" t="s">
        <v>37</v>
      </c>
    </row>
    <row r="585" spans="1:14" x14ac:dyDescent="0.3">
      <c r="A585">
        <v>1029</v>
      </c>
      <c r="B585" s="1">
        <v>45111</v>
      </c>
      <c r="C585" t="s">
        <v>33</v>
      </c>
      <c r="D585" t="s">
        <v>15</v>
      </c>
      <c r="E585">
        <v>5240.32</v>
      </c>
      <c r="F585">
        <v>31</v>
      </c>
      <c r="G585" t="s">
        <v>16</v>
      </c>
      <c r="H585">
        <v>951.21</v>
      </c>
      <c r="I585">
        <v>1320.32</v>
      </c>
      <c r="J585" t="s">
        <v>30</v>
      </c>
      <c r="K585">
        <v>0.15</v>
      </c>
      <c r="L585" t="s">
        <v>18</v>
      </c>
      <c r="M585" t="s">
        <v>19</v>
      </c>
      <c r="N585" t="s">
        <v>53</v>
      </c>
    </row>
    <row r="586" spans="1:14" x14ac:dyDescent="0.3">
      <c r="A586">
        <v>1036</v>
      </c>
      <c r="B586" s="1">
        <v>45198</v>
      </c>
      <c r="C586" t="s">
        <v>14</v>
      </c>
      <c r="D586" t="s">
        <v>15</v>
      </c>
      <c r="E586">
        <v>6116.75</v>
      </c>
      <c r="F586">
        <v>7</v>
      </c>
      <c r="G586" t="s">
        <v>29</v>
      </c>
      <c r="H586">
        <v>2588.67</v>
      </c>
      <c r="I586">
        <v>2847.76</v>
      </c>
      <c r="J586" t="s">
        <v>30</v>
      </c>
      <c r="K586">
        <v>0.22</v>
      </c>
      <c r="L586" t="s">
        <v>18</v>
      </c>
      <c r="M586" t="s">
        <v>22</v>
      </c>
      <c r="N586" t="s">
        <v>20</v>
      </c>
    </row>
    <row r="587" spans="1:14" x14ac:dyDescent="0.3">
      <c r="A587">
        <v>1089</v>
      </c>
      <c r="B587" s="1">
        <v>45162</v>
      </c>
      <c r="C587" t="s">
        <v>38</v>
      </c>
      <c r="D587" t="s">
        <v>15</v>
      </c>
      <c r="E587">
        <v>2528.9899999999998</v>
      </c>
      <c r="F587">
        <v>4</v>
      </c>
      <c r="G587" t="s">
        <v>16</v>
      </c>
      <c r="H587">
        <v>4231.75</v>
      </c>
      <c r="I587">
        <v>4727.75</v>
      </c>
      <c r="J587" t="s">
        <v>17</v>
      </c>
      <c r="K587">
        <v>0.12</v>
      </c>
      <c r="L587" t="s">
        <v>31</v>
      </c>
      <c r="M587" t="s">
        <v>22</v>
      </c>
      <c r="N587" t="s">
        <v>40</v>
      </c>
    </row>
    <row r="588" spans="1:14" x14ac:dyDescent="0.3">
      <c r="A588">
        <v>1021</v>
      </c>
      <c r="B588" s="1">
        <v>45165</v>
      </c>
      <c r="C588" t="s">
        <v>38</v>
      </c>
      <c r="D588" t="s">
        <v>15</v>
      </c>
      <c r="E588">
        <v>671.55</v>
      </c>
      <c r="F588">
        <v>19</v>
      </c>
      <c r="G588" t="s">
        <v>29</v>
      </c>
      <c r="H588">
        <v>444.05</v>
      </c>
      <c r="I588">
        <v>584.44000000000005</v>
      </c>
      <c r="J588" t="s">
        <v>17</v>
      </c>
      <c r="K588">
        <v>0.28000000000000003</v>
      </c>
      <c r="L588" t="s">
        <v>18</v>
      </c>
      <c r="M588" t="s">
        <v>22</v>
      </c>
      <c r="N588" t="s">
        <v>40</v>
      </c>
    </row>
    <row r="589" spans="1:14" x14ac:dyDescent="0.3">
      <c r="A589">
        <v>1036</v>
      </c>
      <c r="B589" s="1">
        <v>45192</v>
      </c>
      <c r="C589" t="s">
        <v>14</v>
      </c>
      <c r="D589" t="s">
        <v>15</v>
      </c>
      <c r="E589">
        <v>3971.23</v>
      </c>
      <c r="F589">
        <v>42</v>
      </c>
      <c r="G589" t="s">
        <v>16</v>
      </c>
      <c r="H589">
        <v>3549.43</v>
      </c>
      <c r="I589">
        <v>3967.69</v>
      </c>
      <c r="J589" t="s">
        <v>30</v>
      </c>
      <c r="K589">
        <v>0.14000000000000001</v>
      </c>
      <c r="L589" t="s">
        <v>27</v>
      </c>
      <c r="M589" t="s">
        <v>19</v>
      </c>
      <c r="N589" t="s">
        <v>20</v>
      </c>
    </row>
    <row r="590" spans="1:14" x14ac:dyDescent="0.3">
      <c r="A590">
        <v>1010</v>
      </c>
      <c r="B590" s="1">
        <v>45285</v>
      </c>
      <c r="C590" t="s">
        <v>24</v>
      </c>
      <c r="D590" t="s">
        <v>25</v>
      </c>
      <c r="E590">
        <v>2418.61</v>
      </c>
      <c r="F590">
        <v>30</v>
      </c>
      <c r="G590" t="s">
        <v>26</v>
      </c>
      <c r="H590">
        <v>3289.01</v>
      </c>
      <c r="I590">
        <v>3508.14</v>
      </c>
      <c r="J590" t="s">
        <v>30</v>
      </c>
      <c r="K590">
        <v>0.17</v>
      </c>
      <c r="L590" t="s">
        <v>27</v>
      </c>
      <c r="M590" t="s">
        <v>22</v>
      </c>
      <c r="N590" t="s">
        <v>28</v>
      </c>
    </row>
    <row r="591" spans="1:14" x14ac:dyDescent="0.3">
      <c r="A591">
        <v>1073</v>
      </c>
      <c r="B591" s="1">
        <v>45266</v>
      </c>
      <c r="C591" t="s">
        <v>42</v>
      </c>
      <c r="D591" t="s">
        <v>15</v>
      </c>
      <c r="E591">
        <v>2273.58</v>
      </c>
      <c r="F591">
        <v>31</v>
      </c>
      <c r="G591" t="s">
        <v>26</v>
      </c>
      <c r="H591">
        <v>4368.97</v>
      </c>
      <c r="I591">
        <v>4696.8500000000004</v>
      </c>
      <c r="J591" t="s">
        <v>17</v>
      </c>
      <c r="K591">
        <v>0.25</v>
      </c>
      <c r="L591" t="s">
        <v>27</v>
      </c>
      <c r="M591" t="s">
        <v>22</v>
      </c>
      <c r="N591" t="s">
        <v>49</v>
      </c>
    </row>
    <row r="592" spans="1:14" x14ac:dyDescent="0.3">
      <c r="A592">
        <v>1024</v>
      </c>
      <c r="B592" s="1">
        <v>44991</v>
      </c>
      <c r="C592" t="s">
        <v>42</v>
      </c>
      <c r="D592" t="s">
        <v>25</v>
      </c>
      <c r="E592">
        <v>9602.64</v>
      </c>
      <c r="F592">
        <v>35</v>
      </c>
      <c r="G592" t="s">
        <v>35</v>
      </c>
      <c r="H592">
        <v>1258.53</v>
      </c>
      <c r="I592">
        <v>1624.89</v>
      </c>
      <c r="J592" t="s">
        <v>30</v>
      </c>
      <c r="K592">
        <v>0.08</v>
      </c>
      <c r="L592" t="s">
        <v>31</v>
      </c>
      <c r="M592" t="s">
        <v>19</v>
      </c>
      <c r="N592" t="s">
        <v>43</v>
      </c>
    </row>
    <row r="593" spans="1:14" x14ac:dyDescent="0.3">
      <c r="A593">
        <v>1064</v>
      </c>
      <c r="B593" s="1">
        <v>45103</v>
      </c>
      <c r="C593" t="s">
        <v>42</v>
      </c>
      <c r="D593" t="s">
        <v>15</v>
      </c>
      <c r="E593">
        <v>6201.37</v>
      </c>
      <c r="F593">
        <v>21</v>
      </c>
      <c r="G593" t="s">
        <v>29</v>
      </c>
      <c r="H593">
        <v>2278.04</v>
      </c>
      <c r="I593">
        <v>2598.58</v>
      </c>
      <c r="J593" t="s">
        <v>17</v>
      </c>
      <c r="K593">
        <v>0.02</v>
      </c>
      <c r="L593" t="s">
        <v>31</v>
      </c>
      <c r="M593" t="s">
        <v>22</v>
      </c>
      <c r="N593" t="s">
        <v>49</v>
      </c>
    </row>
    <row r="594" spans="1:14" x14ac:dyDescent="0.3">
      <c r="A594">
        <v>1099</v>
      </c>
      <c r="B594" s="1">
        <v>44929</v>
      </c>
      <c r="C594" t="s">
        <v>14</v>
      </c>
      <c r="D594" t="s">
        <v>34</v>
      </c>
      <c r="E594">
        <v>5613.1</v>
      </c>
      <c r="F594">
        <v>31</v>
      </c>
      <c r="G594" t="s">
        <v>16</v>
      </c>
      <c r="H594">
        <v>4632.8500000000004</v>
      </c>
      <c r="I594">
        <v>4711.7</v>
      </c>
      <c r="J594" t="s">
        <v>30</v>
      </c>
      <c r="K594">
        <v>0.21</v>
      </c>
      <c r="L594" t="s">
        <v>18</v>
      </c>
      <c r="M594" t="s">
        <v>22</v>
      </c>
      <c r="N594" t="s">
        <v>46</v>
      </c>
    </row>
    <row r="595" spans="1:14" x14ac:dyDescent="0.3">
      <c r="A595">
        <v>1049</v>
      </c>
      <c r="B595" s="1">
        <v>45068</v>
      </c>
      <c r="C595" t="s">
        <v>14</v>
      </c>
      <c r="D595" t="s">
        <v>34</v>
      </c>
      <c r="E595">
        <v>4216.17</v>
      </c>
      <c r="F595">
        <v>19</v>
      </c>
      <c r="G595" t="s">
        <v>29</v>
      </c>
      <c r="H595">
        <v>3316.97</v>
      </c>
      <c r="I595">
        <v>3544.02</v>
      </c>
      <c r="J595" t="s">
        <v>17</v>
      </c>
      <c r="K595">
        <v>0.14000000000000001</v>
      </c>
      <c r="L595" t="s">
        <v>18</v>
      </c>
      <c r="M595" t="s">
        <v>19</v>
      </c>
      <c r="N595" t="s">
        <v>46</v>
      </c>
    </row>
    <row r="596" spans="1:14" x14ac:dyDescent="0.3">
      <c r="A596">
        <v>1099</v>
      </c>
      <c r="B596" s="1">
        <v>45084</v>
      </c>
      <c r="C596" t="s">
        <v>33</v>
      </c>
      <c r="D596" t="s">
        <v>34</v>
      </c>
      <c r="E596">
        <v>4346.55</v>
      </c>
      <c r="F596">
        <v>31</v>
      </c>
      <c r="G596" t="s">
        <v>26</v>
      </c>
      <c r="H596">
        <v>1974.4</v>
      </c>
      <c r="I596">
        <v>2259.5</v>
      </c>
      <c r="J596" t="s">
        <v>30</v>
      </c>
      <c r="K596">
        <v>0.27</v>
      </c>
      <c r="L596" t="s">
        <v>18</v>
      </c>
      <c r="M596" t="s">
        <v>22</v>
      </c>
      <c r="N596" t="s">
        <v>36</v>
      </c>
    </row>
    <row r="597" spans="1:14" x14ac:dyDescent="0.3">
      <c r="A597">
        <v>1036</v>
      </c>
      <c r="B597" s="1">
        <v>45250</v>
      </c>
      <c r="C597" t="s">
        <v>42</v>
      </c>
      <c r="D597" t="s">
        <v>34</v>
      </c>
      <c r="E597">
        <v>5454.96</v>
      </c>
      <c r="F597">
        <v>32</v>
      </c>
      <c r="G597" t="s">
        <v>29</v>
      </c>
      <c r="H597">
        <v>700.49</v>
      </c>
      <c r="I597">
        <v>1126.52</v>
      </c>
      <c r="J597" t="s">
        <v>30</v>
      </c>
      <c r="K597">
        <v>0.28999999999999998</v>
      </c>
      <c r="L597" t="s">
        <v>31</v>
      </c>
      <c r="M597" t="s">
        <v>22</v>
      </c>
      <c r="N597" t="s">
        <v>52</v>
      </c>
    </row>
    <row r="598" spans="1:14" x14ac:dyDescent="0.3">
      <c r="A598">
        <v>1082</v>
      </c>
      <c r="B598" s="1">
        <v>45072</v>
      </c>
      <c r="C598" t="s">
        <v>24</v>
      </c>
      <c r="D598" t="s">
        <v>25</v>
      </c>
      <c r="E598">
        <v>6994.66</v>
      </c>
      <c r="F598">
        <v>2</v>
      </c>
      <c r="G598" t="s">
        <v>16</v>
      </c>
      <c r="H598">
        <v>1349.3</v>
      </c>
      <c r="I598">
        <v>1576.69</v>
      </c>
      <c r="J598" t="s">
        <v>17</v>
      </c>
      <c r="K598">
        <v>0.12</v>
      </c>
      <c r="L598" t="s">
        <v>31</v>
      </c>
      <c r="M598" t="s">
        <v>19</v>
      </c>
      <c r="N598" t="s">
        <v>28</v>
      </c>
    </row>
    <row r="599" spans="1:14" x14ac:dyDescent="0.3">
      <c r="A599">
        <v>1096</v>
      </c>
      <c r="B599" s="1">
        <v>45219</v>
      </c>
      <c r="C599" t="s">
        <v>24</v>
      </c>
      <c r="D599" t="s">
        <v>25</v>
      </c>
      <c r="E599">
        <v>7051.25</v>
      </c>
      <c r="F599">
        <v>10</v>
      </c>
      <c r="G599" t="s">
        <v>29</v>
      </c>
      <c r="H599">
        <v>2927.02</v>
      </c>
      <c r="I599">
        <v>3387.21</v>
      </c>
      <c r="J599" t="s">
        <v>17</v>
      </c>
      <c r="K599">
        <v>0.12</v>
      </c>
      <c r="L599" t="s">
        <v>18</v>
      </c>
      <c r="M599" t="s">
        <v>22</v>
      </c>
      <c r="N599" t="s">
        <v>28</v>
      </c>
    </row>
    <row r="600" spans="1:14" x14ac:dyDescent="0.3">
      <c r="A600">
        <v>1024</v>
      </c>
      <c r="B600" s="1">
        <v>45079</v>
      </c>
      <c r="C600" t="s">
        <v>42</v>
      </c>
      <c r="D600" t="s">
        <v>21</v>
      </c>
      <c r="E600">
        <v>1799.77</v>
      </c>
      <c r="F600">
        <v>2</v>
      </c>
      <c r="G600" t="s">
        <v>16</v>
      </c>
      <c r="H600">
        <v>3604.93</v>
      </c>
      <c r="I600">
        <v>3830.71</v>
      </c>
      <c r="J600" t="s">
        <v>17</v>
      </c>
      <c r="K600">
        <v>0.12</v>
      </c>
      <c r="L600" t="s">
        <v>31</v>
      </c>
      <c r="M600" t="s">
        <v>19</v>
      </c>
      <c r="N600" t="s">
        <v>51</v>
      </c>
    </row>
    <row r="601" spans="1:14" x14ac:dyDescent="0.3">
      <c r="A601">
        <v>1023</v>
      </c>
      <c r="B601" s="1">
        <v>45119</v>
      </c>
      <c r="C601" t="s">
        <v>42</v>
      </c>
      <c r="D601" t="s">
        <v>15</v>
      </c>
      <c r="E601">
        <v>5051.12</v>
      </c>
      <c r="F601">
        <v>2</v>
      </c>
      <c r="G601" t="s">
        <v>26</v>
      </c>
      <c r="H601">
        <v>665.89</v>
      </c>
      <c r="I601">
        <v>944.79</v>
      </c>
      <c r="J601" t="s">
        <v>30</v>
      </c>
      <c r="K601">
        <v>0.1</v>
      </c>
      <c r="L601" t="s">
        <v>31</v>
      </c>
      <c r="M601" t="s">
        <v>22</v>
      </c>
      <c r="N601" t="s">
        <v>49</v>
      </c>
    </row>
    <row r="602" spans="1:14" x14ac:dyDescent="0.3">
      <c r="A602">
        <v>1062</v>
      </c>
      <c r="B602" s="1">
        <v>44999</v>
      </c>
      <c r="C602" t="s">
        <v>42</v>
      </c>
      <c r="D602" t="s">
        <v>34</v>
      </c>
      <c r="E602">
        <v>4178.3900000000003</v>
      </c>
      <c r="F602">
        <v>24</v>
      </c>
      <c r="G602" t="s">
        <v>26</v>
      </c>
      <c r="H602">
        <v>3018.01</v>
      </c>
      <c r="I602">
        <v>3418.19</v>
      </c>
      <c r="J602" t="s">
        <v>17</v>
      </c>
      <c r="K602">
        <v>0.23</v>
      </c>
      <c r="L602" t="s">
        <v>27</v>
      </c>
      <c r="M602" t="s">
        <v>22</v>
      </c>
      <c r="N602" t="s">
        <v>52</v>
      </c>
    </row>
    <row r="603" spans="1:14" x14ac:dyDescent="0.3">
      <c r="A603">
        <v>1096</v>
      </c>
      <c r="B603" s="1">
        <v>45231</v>
      </c>
      <c r="C603" t="s">
        <v>14</v>
      </c>
      <c r="D603" t="s">
        <v>25</v>
      </c>
      <c r="E603">
        <v>8718.2199999999993</v>
      </c>
      <c r="F603">
        <v>17</v>
      </c>
      <c r="G603" t="s">
        <v>26</v>
      </c>
      <c r="H603">
        <v>2774.24</v>
      </c>
      <c r="I603">
        <v>3069.94</v>
      </c>
      <c r="J603" t="s">
        <v>17</v>
      </c>
      <c r="K603">
        <v>0.23</v>
      </c>
      <c r="L603" t="s">
        <v>27</v>
      </c>
      <c r="M603" t="s">
        <v>22</v>
      </c>
      <c r="N603" t="s">
        <v>32</v>
      </c>
    </row>
    <row r="604" spans="1:14" x14ac:dyDescent="0.3">
      <c r="A604">
        <v>1037</v>
      </c>
      <c r="B604" s="1">
        <v>45270</v>
      </c>
      <c r="C604" t="s">
        <v>14</v>
      </c>
      <c r="D604" t="s">
        <v>15</v>
      </c>
      <c r="E604">
        <v>6351.05</v>
      </c>
      <c r="F604">
        <v>32</v>
      </c>
      <c r="G604" t="s">
        <v>35</v>
      </c>
      <c r="H604">
        <v>2594.08</v>
      </c>
      <c r="I604">
        <v>3074.59</v>
      </c>
      <c r="J604" t="s">
        <v>30</v>
      </c>
      <c r="K604">
        <v>0.14000000000000001</v>
      </c>
      <c r="L604" t="s">
        <v>18</v>
      </c>
      <c r="M604" t="s">
        <v>22</v>
      </c>
      <c r="N604" t="s">
        <v>20</v>
      </c>
    </row>
    <row r="605" spans="1:14" x14ac:dyDescent="0.3">
      <c r="A605">
        <v>1012</v>
      </c>
      <c r="B605" s="1">
        <v>45066</v>
      </c>
      <c r="C605" t="s">
        <v>14</v>
      </c>
      <c r="D605" t="s">
        <v>15</v>
      </c>
      <c r="E605">
        <v>5371.79</v>
      </c>
      <c r="F605">
        <v>16</v>
      </c>
      <c r="G605" t="s">
        <v>26</v>
      </c>
      <c r="H605">
        <v>3466.11</v>
      </c>
      <c r="I605">
        <v>3799.67</v>
      </c>
      <c r="J605" t="s">
        <v>17</v>
      </c>
      <c r="K605">
        <v>0.01</v>
      </c>
      <c r="L605" t="s">
        <v>18</v>
      </c>
      <c r="M605" t="s">
        <v>22</v>
      </c>
      <c r="N605" t="s">
        <v>20</v>
      </c>
    </row>
    <row r="606" spans="1:14" x14ac:dyDescent="0.3">
      <c r="A606">
        <v>1055</v>
      </c>
      <c r="B606" s="1">
        <v>45113</v>
      </c>
      <c r="C606" t="s">
        <v>38</v>
      </c>
      <c r="D606" t="s">
        <v>25</v>
      </c>
      <c r="E606">
        <v>1242.4100000000001</v>
      </c>
      <c r="F606">
        <v>16</v>
      </c>
      <c r="G606" t="s">
        <v>29</v>
      </c>
      <c r="H606">
        <v>4195.38</v>
      </c>
      <c r="I606">
        <v>4461.51</v>
      </c>
      <c r="J606" t="s">
        <v>17</v>
      </c>
      <c r="K606">
        <v>0.09</v>
      </c>
      <c r="L606" t="s">
        <v>27</v>
      </c>
      <c r="M606" t="s">
        <v>19</v>
      </c>
      <c r="N606" t="s">
        <v>39</v>
      </c>
    </row>
    <row r="607" spans="1:14" x14ac:dyDescent="0.3">
      <c r="A607">
        <v>1013</v>
      </c>
      <c r="B607" s="1">
        <v>45219</v>
      </c>
      <c r="C607" t="s">
        <v>24</v>
      </c>
      <c r="D607" t="s">
        <v>34</v>
      </c>
      <c r="E607">
        <v>6095.82</v>
      </c>
      <c r="F607">
        <v>46</v>
      </c>
      <c r="G607" t="s">
        <v>35</v>
      </c>
      <c r="H607">
        <v>1648.8</v>
      </c>
      <c r="I607">
        <v>1670.36</v>
      </c>
      <c r="J607" t="s">
        <v>17</v>
      </c>
      <c r="K607">
        <v>0.09</v>
      </c>
      <c r="L607" t="s">
        <v>31</v>
      </c>
      <c r="M607" t="s">
        <v>22</v>
      </c>
      <c r="N607" t="s">
        <v>50</v>
      </c>
    </row>
    <row r="608" spans="1:14" x14ac:dyDescent="0.3">
      <c r="A608">
        <v>1023</v>
      </c>
      <c r="B608" s="1">
        <v>44987</v>
      </c>
      <c r="C608" t="s">
        <v>24</v>
      </c>
      <c r="D608" t="s">
        <v>21</v>
      </c>
      <c r="E608">
        <v>1260.32</v>
      </c>
      <c r="F608">
        <v>39</v>
      </c>
      <c r="G608" t="s">
        <v>26</v>
      </c>
      <c r="H608">
        <v>4450.6099999999997</v>
      </c>
      <c r="I608">
        <v>4663.34</v>
      </c>
      <c r="J608" t="s">
        <v>30</v>
      </c>
      <c r="K608">
        <v>0.24</v>
      </c>
      <c r="L608" t="s">
        <v>18</v>
      </c>
      <c r="M608" t="s">
        <v>22</v>
      </c>
      <c r="N608" t="s">
        <v>47</v>
      </c>
    </row>
    <row r="609" spans="1:14" x14ac:dyDescent="0.3">
      <c r="A609">
        <v>1089</v>
      </c>
      <c r="B609" s="1">
        <v>45124</v>
      </c>
      <c r="C609" t="s">
        <v>33</v>
      </c>
      <c r="D609" t="s">
        <v>15</v>
      </c>
      <c r="E609">
        <v>3438.35</v>
      </c>
      <c r="F609">
        <v>31</v>
      </c>
      <c r="G609" t="s">
        <v>29</v>
      </c>
      <c r="H609">
        <v>845.14</v>
      </c>
      <c r="I609">
        <v>1001.77</v>
      </c>
      <c r="J609" t="s">
        <v>30</v>
      </c>
      <c r="K609">
        <v>0.03</v>
      </c>
      <c r="L609" t="s">
        <v>18</v>
      </c>
      <c r="M609" t="s">
        <v>19</v>
      </c>
      <c r="N609" t="s">
        <v>53</v>
      </c>
    </row>
    <row r="610" spans="1:14" x14ac:dyDescent="0.3">
      <c r="A610">
        <v>1099</v>
      </c>
      <c r="B610" s="1">
        <v>45221</v>
      </c>
      <c r="C610" t="s">
        <v>14</v>
      </c>
      <c r="D610" t="s">
        <v>21</v>
      </c>
      <c r="E610">
        <v>1514.14</v>
      </c>
      <c r="F610">
        <v>43</v>
      </c>
      <c r="G610" t="s">
        <v>29</v>
      </c>
      <c r="H610">
        <v>906.47</v>
      </c>
      <c r="I610">
        <v>1283.04</v>
      </c>
      <c r="J610" t="s">
        <v>30</v>
      </c>
      <c r="K610">
        <v>0.24</v>
      </c>
      <c r="L610" t="s">
        <v>18</v>
      </c>
      <c r="M610" t="s">
        <v>19</v>
      </c>
      <c r="N610" t="s">
        <v>23</v>
      </c>
    </row>
    <row r="611" spans="1:14" x14ac:dyDescent="0.3">
      <c r="A611">
        <v>1030</v>
      </c>
      <c r="B611" s="1">
        <v>45245</v>
      </c>
      <c r="C611" t="s">
        <v>38</v>
      </c>
      <c r="D611" t="s">
        <v>34</v>
      </c>
      <c r="E611">
        <v>6951.53</v>
      </c>
      <c r="F611">
        <v>24</v>
      </c>
      <c r="G611" t="s">
        <v>29</v>
      </c>
      <c r="H611">
        <v>1370.52</v>
      </c>
      <c r="I611">
        <v>1482.58</v>
      </c>
      <c r="J611" t="s">
        <v>17</v>
      </c>
      <c r="K611">
        <v>0.2</v>
      </c>
      <c r="L611" t="s">
        <v>31</v>
      </c>
      <c r="M611" t="s">
        <v>22</v>
      </c>
      <c r="N611" t="s">
        <v>48</v>
      </c>
    </row>
    <row r="612" spans="1:14" x14ac:dyDescent="0.3">
      <c r="A612">
        <v>1017</v>
      </c>
      <c r="B612" s="1">
        <v>45228</v>
      </c>
      <c r="C612" t="s">
        <v>38</v>
      </c>
      <c r="D612" t="s">
        <v>34</v>
      </c>
      <c r="E612">
        <v>2141.9</v>
      </c>
      <c r="F612">
        <v>1</v>
      </c>
      <c r="G612" t="s">
        <v>16</v>
      </c>
      <c r="H612">
        <v>641.67999999999995</v>
      </c>
      <c r="I612">
        <v>752.24</v>
      </c>
      <c r="J612" t="s">
        <v>30</v>
      </c>
      <c r="K612">
        <v>0.22</v>
      </c>
      <c r="L612" t="s">
        <v>27</v>
      </c>
      <c r="M612" t="s">
        <v>19</v>
      </c>
      <c r="N612" t="s">
        <v>48</v>
      </c>
    </row>
    <row r="613" spans="1:14" x14ac:dyDescent="0.3">
      <c r="A613">
        <v>1062</v>
      </c>
      <c r="B613" s="1">
        <v>45270</v>
      </c>
      <c r="C613" t="s">
        <v>24</v>
      </c>
      <c r="D613" t="s">
        <v>21</v>
      </c>
      <c r="E613">
        <v>3979.41</v>
      </c>
      <c r="F613">
        <v>11</v>
      </c>
      <c r="G613" t="s">
        <v>35</v>
      </c>
      <c r="H613">
        <v>1190.08</v>
      </c>
      <c r="I613">
        <v>1292.94</v>
      </c>
      <c r="J613" t="s">
        <v>17</v>
      </c>
      <c r="K613">
        <v>0.13</v>
      </c>
      <c r="L613" t="s">
        <v>18</v>
      </c>
      <c r="M613" t="s">
        <v>22</v>
      </c>
      <c r="N613" t="s">
        <v>47</v>
      </c>
    </row>
    <row r="614" spans="1:14" x14ac:dyDescent="0.3">
      <c r="A614">
        <v>1084</v>
      </c>
      <c r="B614" s="1">
        <v>44937</v>
      </c>
      <c r="C614" t="s">
        <v>14</v>
      </c>
      <c r="D614" t="s">
        <v>34</v>
      </c>
      <c r="E614">
        <v>8967.18</v>
      </c>
      <c r="F614">
        <v>21</v>
      </c>
      <c r="G614" t="s">
        <v>29</v>
      </c>
      <c r="H614">
        <v>576.74</v>
      </c>
      <c r="I614">
        <v>648.29</v>
      </c>
      <c r="J614" t="s">
        <v>17</v>
      </c>
      <c r="K614">
        <v>0.2</v>
      </c>
      <c r="L614" t="s">
        <v>27</v>
      </c>
      <c r="M614" t="s">
        <v>19</v>
      </c>
      <c r="N614" t="s">
        <v>46</v>
      </c>
    </row>
    <row r="615" spans="1:14" x14ac:dyDescent="0.3">
      <c r="A615">
        <v>1089</v>
      </c>
      <c r="B615" s="1">
        <v>44988</v>
      </c>
      <c r="C615" t="s">
        <v>33</v>
      </c>
      <c r="D615" t="s">
        <v>15</v>
      </c>
      <c r="E615">
        <v>2122.73</v>
      </c>
      <c r="F615">
        <v>4</v>
      </c>
      <c r="G615" t="s">
        <v>16</v>
      </c>
      <c r="H615">
        <v>4117.67</v>
      </c>
      <c r="I615">
        <v>4280.0600000000004</v>
      </c>
      <c r="J615" t="s">
        <v>17</v>
      </c>
      <c r="K615">
        <v>0.18</v>
      </c>
      <c r="L615" t="s">
        <v>27</v>
      </c>
      <c r="M615" t="s">
        <v>19</v>
      </c>
      <c r="N615" t="s">
        <v>53</v>
      </c>
    </row>
    <row r="616" spans="1:14" x14ac:dyDescent="0.3">
      <c r="A616">
        <v>1086</v>
      </c>
      <c r="B616" s="1">
        <v>45259</v>
      </c>
      <c r="C616" t="s">
        <v>14</v>
      </c>
      <c r="D616" t="s">
        <v>21</v>
      </c>
      <c r="E616">
        <v>5127.2700000000004</v>
      </c>
      <c r="F616">
        <v>7</v>
      </c>
      <c r="G616" t="s">
        <v>26</v>
      </c>
      <c r="H616">
        <v>737.9</v>
      </c>
      <c r="I616">
        <v>1182</v>
      </c>
      <c r="J616" t="s">
        <v>30</v>
      </c>
      <c r="K616">
        <v>0.23</v>
      </c>
      <c r="L616" t="s">
        <v>31</v>
      </c>
      <c r="M616" t="s">
        <v>22</v>
      </c>
      <c r="N616" t="s">
        <v>23</v>
      </c>
    </row>
    <row r="617" spans="1:14" x14ac:dyDescent="0.3">
      <c r="A617">
        <v>1013</v>
      </c>
      <c r="B617" s="1">
        <v>45152</v>
      </c>
      <c r="C617" t="s">
        <v>42</v>
      </c>
      <c r="D617" t="s">
        <v>34</v>
      </c>
      <c r="E617">
        <v>4250.79</v>
      </c>
      <c r="F617">
        <v>26</v>
      </c>
      <c r="G617" t="s">
        <v>29</v>
      </c>
      <c r="H617">
        <v>3749.12</v>
      </c>
      <c r="I617">
        <v>4138.83</v>
      </c>
      <c r="J617" t="s">
        <v>30</v>
      </c>
      <c r="K617">
        <v>0.13</v>
      </c>
      <c r="L617" t="s">
        <v>31</v>
      </c>
      <c r="M617" t="s">
        <v>19</v>
      </c>
      <c r="N617" t="s">
        <v>52</v>
      </c>
    </row>
    <row r="618" spans="1:14" x14ac:dyDescent="0.3">
      <c r="A618">
        <v>1059</v>
      </c>
      <c r="B618" s="1">
        <v>45079</v>
      </c>
      <c r="C618" t="s">
        <v>14</v>
      </c>
      <c r="D618" t="s">
        <v>21</v>
      </c>
      <c r="E618">
        <v>279.43</v>
      </c>
      <c r="F618">
        <v>47</v>
      </c>
      <c r="G618" t="s">
        <v>16</v>
      </c>
      <c r="H618">
        <v>287.17</v>
      </c>
      <c r="I618">
        <v>657.44</v>
      </c>
      <c r="J618" t="s">
        <v>17</v>
      </c>
      <c r="K618">
        <v>0.14000000000000001</v>
      </c>
      <c r="L618" t="s">
        <v>31</v>
      </c>
      <c r="M618" t="s">
        <v>22</v>
      </c>
      <c r="N618" t="s">
        <v>23</v>
      </c>
    </row>
    <row r="619" spans="1:14" x14ac:dyDescent="0.3">
      <c r="A619">
        <v>1019</v>
      </c>
      <c r="B619" s="1">
        <v>45125</v>
      </c>
      <c r="C619" t="s">
        <v>42</v>
      </c>
      <c r="D619" t="s">
        <v>15</v>
      </c>
      <c r="E619">
        <v>7948.31</v>
      </c>
      <c r="F619">
        <v>12</v>
      </c>
      <c r="G619" t="s">
        <v>29</v>
      </c>
      <c r="H619">
        <v>4745.18</v>
      </c>
      <c r="I619">
        <v>5145.88</v>
      </c>
      <c r="J619" t="s">
        <v>17</v>
      </c>
      <c r="K619">
        <v>0.19</v>
      </c>
      <c r="L619" t="s">
        <v>31</v>
      </c>
      <c r="M619" t="s">
        <v>19</v>
      </c>
      <c r="N619" t="s">
        <v>49</v>
      </c>
    </row>
    <row r="620" spans="1:14" x14ac:dyDescent="0.3">
      <c r="A620">
        <v>1049</v>
      </c>
      <c r="B620" s="1">
        <v>44978</v>
      </c>
      <c r="C620" t="s">
        <v>42</v>
      </c>
      <c r="D620" t="s">
        <v>34</v>
      </c>
      <c r="E620">
        <v>783.55</v>
      </c>
      <c r="F620">
        <v>31</v>
      </c>
      <c r="G620" t="s">
        <v>35</v>
      </c>
      <c r="H620">
        <v>3570.24</v>
      </c>
      <c r="I620">
        <v>3712.25</v>
      </c>
      <c r="J620" t="s">
        <v>30</v>
      </c>
      <c r="K620">
        <v>0.03</v>
      </c>
      <c r="L620" t="s">
        <v>31</v>
      </c>
      <c r="M620" t="s">
        <v>19</v>
      </c>
      <c r="N620" t="s">
        <v>52</v>
      </c>
    </row>
    <row r="621" spans="1:14" x14ac:dyDescent="0.3">
      <c r="A621">
        <v>1100</v>
      </c>
      <c r="B621" s="1">
        <v>45186</v>
      </c>
      <c r="C621" t="s">
        <v>33</v>
      </c>
      <c r="D621" t="s">
        <v>15</v>
      </c>
      <c r="E621">
        <v>4795.12</v>
      </c>
      <c r="F621">
        <v>17</v>
      </c>
      <c r="G621" t="s">
        <v>35</v>
      </c>
      <c r="H621">
        <v>83.64</v>
      </c>
      <c r="I621">
        <v>528.49</v>
      </c>
      <c r="J621" t="s">
        <v>30</v>
      </c>
      <c r="K621">
        <v>0.13</v>
      </c>
      <c r="L621" t="s">
        <v>31</v>
      </c>
      <c r="M621" t="s">
        <v>19</v>
      </c>
      <c r="N621" t="s">
        <v>53</v>
      </c>
    </row>
    <row r="622" spans="1:14" x14ac:dyDescent="0.3">
      <c r="A622">
        <v>1012</v>
      </c>
      <c r="B622" s="1">
        <v>44985</v>
      </c>
      <c r="C622" t="s">
        <v>24</v>
      </c>
      <c r="D622" t="s">
        <v>34</v>
      </c>
      <c r="E622">
        <v>5650.72</v>
      </c>
      <c r="F622">
        <v>33</v>
      </c>
      <c r="G622" t="s">
        <v>26</v>
      </c>
      <c r="H622">
        <v>3831.09</v>
      </c>
      <c r="I622">
        <v>3908.37</v>
      </c>
      <c r="J622" t="s">
        <v>30</v>
      </c>
      <c r="K622">
        <v>0.28999999999999998</v>
      </c>
      <c r="L622" t="s">
        <v>18</v>
      </c>
      <c r="M622" t="s">
        <v>22</v>
      </c>
      <c r="N622" t="s">
        <v>50</v>
      </c>
    </row>
    <row r="623" spans="1:14" x14ac:dyDescent="0.3">
      <c r="A623">
        <v>1061</v>
      </c>
      <c r="B623" s="1">
        <v>44998</v>
      </c>
      <c r="C623" t="s">
        <v>14</v>
      </c>
      <c r="D623" t="s">
        <v>25</v>
      </c>
      <c r="E623">
        <v>6321.42</v>
      </c>
      <c r="F623">
        <v>11</v>
      </c>
      <c r="G623" t="s">
        <v>29</v>
      </c>
      <c r="H623">
        <v>2594.71</v>
      </c>
      <c r="I623">
        <v>2769.52</v>
      </c>
      <c r="J623" t="s">
        <v>17</v>
      </c>
      <c r="K623">
        <v>0.01</v>
      </c>
      <c r="L623" t="s">
        <v>27</v>
      </c>
      <c r="M623" t="s">
        <v>22</v>
      </c>
      <c r="N623" t="s">
        <v>32</v>
      </c>
    </row>
    <row r="624" spans="1:14" x14ac:dyDescent="0.3">
      <c r="A624">
        <v>1019</v>
      </c>
      <c r="B624" s="1">
        <v>45074</v>
      </c>
      <c r="C624" t="s">
        <v>42</v>
      </c>
      <c r="D624" t="s">
        <v>34</v>
      </c>
      <c r="E624">
        <v>6917.45</v>
      </c>
      <c r="F624">
        <v>28</v>
      </c>
      <c r="G624" t="s">
        <v>16</v>
      </c>
      <c r="H624">
        <v>3907.86</v>
      </c>
      <c r="I624">
        <v>4205.37</v>
      </c>
      <c r="J624" t="s">
        <v>30</v>
      </c>
      <c r="K624">
        <v>0.09</v>
      </c>
      <c r="L624" t="s">
        <v>31</v>
      </c>
      <c r="M624" t="s">
        <v>19</v>
      </c>
      <c r="N624" t="s">
        <v>52</v>
      </c>
    </row>
    <row r="625" spans="1:14" x14ac:dyDescent="0.3">
      <c r="A625">
        <v>1076</v>
      </c>
      <c r="B625" s="1">
        <v>45275</v>
      </c>
      <c r="C625" t="s">
        <v>14</v>
      </c>
      <c r="D625" t="s">
        <v>21</v>
      </c>
      <c r="E625">
        <v>2607.4</v>
      </c>
      <c r="F625">
        <v>32</v>
      </c>
      <c r="G625" t="s">
        <v>26</v>
      </c>
      <c r="H625">
        <v>2636.36</v>
      </c>
      <c r="I625">
        <v>2696.78</v>
      </c>
      <c r="J625" t="s">
        <v>30</v>
      </c>
      <c r="K625">
        <v>0.09</v>
      </c>
      <c r="L625" t="s">
        <v>18</v>
      </c>
      <c r="M625" t="s">
        <v>22</v>
      </c>
      <c r="N625" t="s">
        <v>23</v>
      </c>
    </row>
    <row r="626" spans="1:14" x14ac:dyDescent="0.3">
      <c r="A626">
        <v>1009</v>
      </c>
      <c r="B626" s="1">
        <v>44989</v>
      </c>
      <c r="C626" t="s">
        <v>24</v>
      </c>
      <c r="D626" t="s">
        <v>34</v>
      </c>
      <c r="E626">
        <v>198.79</v>
      </c>
      <c r="F626">
        <v>1</v>
      </c>
      <c r="G626" t="s">
        <v>29</v>
      </c>
      <c r="H626">
        <v>3223.07</v>
      </c>
      <c r="I626">
        <v>3590.83</v>
      </c>
      <c r="J626" t="s">
        <v>30</v>
      </c>
      <c r="K626">
        <v>0.19</v>
      </c>
      <c r="L626" t="s">
        <v>27</v>
      </c>
      <c r="M626" t="s">
        <v>22</v>
      </c>
      <c r="N626" t="s">
        <v>50</v>
      </c>
    </row>
    <row r="627" spans="1:14" x14ac:dyDescent="0.3">
      <c r="A627">
        <v>1071</v>
      </c>
      <c r="B627" s="1">
        <v>45236</v>
      </c>
      <c r="C627" t="s">
        <v>24</v>
      </c>
      <c r="D627" t="s">
        <v>15</v>
      </c>
      <c r="E627">
        <v>7262.09</v>
      </c>
      <c r="F627">
        <v>47</v>
      </c>
      <c r="G627" t="s">
        <v>26</v>
      </c>
      <c r="H627">
        <v>3942.34</v>
      </c>
      <c r="I627">
        <v>4142.09</v>
      </c>
      <c r="J627" t="s">
        <v>17</v>
      </c>
      <c r="K627">
        <v>0.03</v>
      </c>
      <c r="L627" t="s">
        <v>31</v>
      </c>
      <c r="M627" t="s">
        <v>22</v>
      </c>
      <c r="N627" t="s">
        <v>45</v>
      </c>
    </row>
    <row r="628" spans="1:14" x14ac:dyDescent="0.3">
      <c r="A628">
        <v>1028</v>
      </c>
      <c r="B628" s="1">
        <v>45169</v>
      </c>
      <c r="C628" t="s">
        <v>38</v>
      </c>
      <c r="D628" t="s">
        <v>15</v>
      </c>
      <c r="E628">
        <v>5403</v>
      </c>
      <c r="F628">
        <v>28</v>
      </c>
      <c r="G628" t="s">
        <v>16</v>
      </c>
      <c r="H628">
        <v>2055.2800000000002</v>
      </c>
      <c r="I628">
        <v>2449.64</v>
      </c>
      <c r="J628" t="s">
        <v>30</v>
      </c>
      <c r="K628">
        <v>0.19</v>
      </c>
      <c r="L628" t="s">
        <v>31</v>
      </c>
      <c r="M628" t="s">
        <v>19</v>
      </c>
      <c r="N628" t="s">
        <v>40</v>
      </c>
    </row>
    <row r="629" spans="1:14" x14ac:dyDescent="0.3">
      <c r="A629">
        <v>1078</v>
      </c>
      <c r="B629" s="1">
        <v>45292</v>
      </c>
      <c r="C629" t="s">
        <v>24</v>
      </c>
      <c r="D629" t="s">
        <v>34</v>
      </c>
      <c r="E629">
        <v>8377.57</v>
      </c>
      <c r="F629">
        <v>42</v>
      </c>
      <c r="G629" t="s">
        <v>26</v>
      </c>
      <c r="H629">
        <v>63.41</v>
      </c>
      <c r="I629">
        <v>314.93</v>
      </c>
      <c r="J629" t="s">
        <v>17</v>
      </c>
      <c r="K629">
        <v>0.03</v>
      </c>
      <c r="L629" t="s">
        <v>18</v>
      </c>
      <c r="M629" t="s">
        <v>22</v>
      </c>
      <c r="N629" t="s">
        <v>50</v>
      </c>
    </row>
    <row r="630" spans="1:14" x14ac:dyDescent="0.3">
      <c r="A630">
        <v>1095</v>
      </c>
      <c r="B630" s="1">
        <v>45256</v>
      </c>
      <c r="C630" t="s">
        <v>33</v>
      </c>
      <c r="D630" t="s">
        <v>21</v>
      </c>
      <c r="E630">
        <v>8231.74</v>
      </c>
      <c r="F630">
        <v>7</v>
      </c>
      <c r="G630" t="s">
        <v>26</v>
      </c>
      <c r="H630">
        <v>4257.24</v>
      </c>
      <c r="I630">
        <v>4355.87</v>
      </c>
      <c r="J630" t="s">
        <v>17</v>
      </c>
      <c r="K630">
        <v>0.03</v>
      </c>
      <c r="L630" t="s">
        <v>27</v>
      </c>
      <c r="M630" t="s">
        <v>19</v>
      </c>
      <c r="N630" t="s">
        <v>37</v>
      </c>
    </row>
    <row r="631" spans="1:14" x14ac:dyDescent="0.3">
      <c r="A631">
        <v>1052</v>
      </c>
      <c r="B631" s="1">
        <v>45033</v>
      </c>
      <c r="C631" t="s">
        <v>42</v>
      </c>
      <c r="D631" t="s">
        <v>25</v>
      </c>
      <c r="E631">
        <v>8448.93</v>
      </c>
      <c r="F631">
        <v>2</v>
      </c>
      <c r="G631" t="s">
        <v>26</v>
      </c>
      <c r="H631">
        <v>1935.41</v>
      </c>
      <c r="I631">
        <v>2305.44</v>
      </c>
      <c r="J631" t="s">
        <v>17</v>
      </c>
      <c r="K631">
        <v>0.22</v>
      </c>
      <c r="L631" t="s">
        <v>31</v>
      </c>
      <c r="M631" t="s">
        <v>19</v>
      </c>
      <c r="N631" t="s">
        <v>43</v>
      </c>
    </row>
    <row r="632" spans="1:14" x14ac:dyDescent="0.3">
      <c r="A632">
        <v>1083</v>
      </c>
      <c r="B632" s="1">
        <v>45152</v>
      </c>
      <c r="C632" t="s">
        <v>38</v>
      </c>
      <c r="D632" t="s">
        <v>21</v>
      </c>
      <c r="E632">
        <v>4902.4399999999996</v>
      </c>
      <c r="F632">
        <v>42</v>
      </c>
      <c r="G632" t="s">
        <v>29</v>
      </c>
      <c r="H632">
        <v>2505.41</v>
      </c>
      <c r="I632">
        <v>2638.96</v>
      </c>
      <c r="J632" t="s">
        <v>30</v>
      </c>
      <c r="K632">
        <v>0.1</v>
      </c>
      <c r="L632" t="s">
        <v>27</v>
      </c>
      <c r="M632" t="s">
        <v>19</v>
      </c>
      <c r="N632" t="s">
        <v>41</v>
      </c>
    </row>
    <row r="633" spans="1:14" x14ac:dyDescent="0.3">
      <c r="A633">
        <v>1016</v>
      </c>
      <c r="B633" s="1">
        <v>45239</v>
      </c>
      <c r="C633" t="s">
        <v>33</v>
      </c>
      <c r="D633" t="s">
        <v>25</v>
      </c>
      <c r="E633">
        <v>3402.92</v>
      </c>
      <c r="F633">
        <v>24</v>
      </c>
      <c r="G633" t="s">
        <v>16</v>
      </c>
      <c r="H633">
        <v>88.44</v>
      </c>
      <c r="I633">
        <v>338.94</v>
      </c>
      <c r="J633" t="s">
        <v>30</v>
      </c>
      <c r="K633">
        <v>0.28999999999999998</v>
      </c>
      <c r="L633" t="s">
        <v>18</v>
      </c>
      <c r="M633" t="s">
        <v>19</v>
      </c>
      <c r="N633" t="s">
        <v>44</v>
      </c>
    </row>
    <row r="634" spans="1:14" x14ac:dyDescent="0.3">
      <c r="A634">
        <v>1069</v>
      </c>
      <c r="B634" s="1">
        <v>45144</v>
      </c>
      <c r="C634" t="s">
        <v>14</v>
      </c>
      <c r="D634" t="s">
        <v>15</v>
      </c>
      <c r="E634">
        <v>7936.43</v>
      </c>
      <c r="F634">
        <v>4</v>
      </c>
      <c r="G634" t="s">
        <v>35</v>
      </c>
      <c r="H634">
        <v>2485.86</v>
      </c>
      <c r="I634">
        <v>2532.87</v>
      </c>
      <c r="J634" t="s">
        <v>30</v>
      </c>
      <c r="K634">
        <v>0.01</v>
      </c>
      <c r="L634" t="s">
        <v>31</v>
      </c>
      <c r="M634" t="s">
        <v>19</v>
      </c>
      <c r="N634" t="s">
        <v>20</v>
      </c>
    </row>
    <row r="635" spans="1:14" x14ac:dyDescent="0.3">
      <c r="A635">
        <v>1099</v>
      </c>
      <c r="B635" s="1">
        <v>45167</v>
      </c>
      <c r="C635" t="s">
        <v>42</v>
      </c>
      <c r="D635" t="s">
        <v>21</v>
      </c>
      <c r="E635">
        <v>4567.8100000000004</v>
      </c>
      <c r="F635">
        <v>44</v>
      </c>
      <c r="G635" t="s">
        <v>29</v>
      </c>
      <c r="H635">
        <v>4933.1099999999997</v>
      </c>
      <c r="I635">
        <v>5245.86</v>
      </c>
      <c r="J635" t="s">
        <v>17</v>
      </c>
      <c r="K635">
        <v>0.13</v>
      </c>
      <c r="L635" t="s">
        <v>27</v>
      </c>
      <c r="M635" t="s">
        <v>22</v>
      </c>
      <c r="N635" t="s">
        <v>51</v>
      </c>
    </row>
    <row r="636" spans="1:14" x14ac:dyDescent="0.3">
      <c r="A636">
        <v>1012</v>
      </c>
      <c r="B636" s="1">
        <v>45185</v>
      </c>
      <c r="C636" t="s">
        <v>24</v>
      </c>
      <c r="D636" t="s">
        <v>25</v>
      </c>
      <c r="E636">
        <v>1916.08</v>
      </c>
      <c r="F636">
        <v>19</v>
      </c>
      <c r="G636" t="s">
        <v>35</v>
      </c>
      <c r="H636">
        <v>1427.42</v>
      </c>
      <c r="I636">
        <v>1763.69</v>
      </c>
      <c r="J636" t="s">
        <v>30</v>
      </c>
      <c r="K636">
        <v>0.03</v>
      </c>
      <c r="L636" t="s">
        <v>18</v>
      </c>
      <c r="M636" t="s">
        <v>22</v>
      </c>
      <c r="N636" t="s">
        <v>28</v>
      </c>
    </row>
    <row r="637" spans="1:14" x14ac:dyDescent="0.3">
      <c r="A637">
        <v>1025</v>
      </c>
      <c r="B637" s="1">
        <v>45188</v>
      </c>
      <c r="C637" t="s">
        <v>42</v>
      </c>
      <c r="D637" t="s">
        <v>34</v>
      </c>
      <c r="E637">
        <v>8564.24</v>
      </c>
      <c r="F637">
        <v>26</v>
      </c>
      <c r="G637" t="s">
        <v>35</v>
      </c>
      <c r="H637">
        <v>2007.32</v>
      </c>
      <c r="I637">
        <v>2202.87</v>
      </c>
      <c r="J637" t="s">
        <v>17</v>
      </c>
      <c r="K637">
        <v>0.11</v>
      </c>
      <c r="L637" t="s">
        <v>18</v>
      </c>
      <c r="M637" t="s">
        <v>19</v>
      </c>
      <c r="N637" t="s">
        <v>52</v>
      </c>
    </row>
    <row r="638" spans="1:14" x14ac:dyDescent="0.3">
      <c r="A638">
        <v>1052</v>
      </c>
      <c r="B638" s="1">
        <v>44931</v>
      </c>
      <c r="C638" t="s">
        <v>14</v>
      </c>
      <c r="D638" t="s">
        <v>15</v>
      </c>
      <c r="E638">
        <v>8837.34</v>
      </c>
      <c r="F638">
        <v>11</v>
      </c>
      <c r="G638" t="s">
        <v>29</v>
      </c>
      <c r="H638">
        <v>3451.59</v>
      </c>
      <c r="I638">
        <v>3929.26</v>
      </c>
      <c r="J638" t="s">
        <v>30</v>
      </c>
      <c r="K638">
        <v>0.3</v>
      </c>
      <c r="L638" t="s">
        <v>31</v>
      </c>
      <c r="M638" t="s">
        <v>22</v>
      </c>
      <c r="N638" t="s">
        <v>20</v>
      </c>
    </row>
    <row r="639" spans="1:14" x14ac:dyDescent="0.3">
      <c r="A639">
        <v>1085</v>
      </c>
      <c r="B639" s="1">
        <v>45187</v>
      </c>
      <c r="C639" t="s">
        <v>38</v>
      </c>
      <c r="D639" t="s">
        <v>34</v>
      </c>
      <c r="E639">
        <v>4716.47</v>
      </c>
      <c r="F639">
        <v>40</v>
      </c>
      <c r="G639" t="s">
        <v>29</v>
      </c>
      <c r="H639">
        <v>4083.23</v>
      </c>
      <c r="I639">
        <v>4521.57</v>
      </c>
      <c r="J639" t="s">
        <v>30</v>
      </c>
      <c r="K639">
        <v>0.27</v>
      </c>
      <c r="L639" t="s">
        <v>27</v>
      </c>
      <c r="M639" t="s">
        <v>22</v>
      </c>
      <c r="N639" t="s">
        <v>48</v>
      </c>
    </row>
    <row r="640" spans="1:14" x14ac:dyDescent="0.3">
      <c r="A640">
        <v>1100</v>
      </c>
      <c r="B640" s="1">
        <v>44980</v>
      </c>
      <c r="C640" t="s">
        <v>38</v>
      </c>
      <c r="D640" t="s">
        <v>15</v>
      </c>
      <c r="E640">
        <v>849.43</v>
      </c>
      <c r="F640">
        <v>43</v>
      </c>
      <c r="G640" t="s">
        <v>16</v>
      </c>
      <c r="H640">
        <v>2116.09</v>
      </c>
      <c r="I640">
        <v>2472.98</v>
      </c>
      <c r="J640" t="s">
        <v>30</v>
      </c>
      <c r="K640">
        <v>0.01</v>
      </c>
      <c r="L640" t="s">
        <v>31</v>
      </c>
      <c r="M640" t="s">
        <v>22</v>
      </c>
      <c r="N640" t="s">
        <v>40</v>
      </c>
    </row>
    <row r="641" spans="1:14" x14ac:dyDescent="0.3">
      <c r="A641">
        <v>1053</v>
      </c>
      <c r="B641" s="1">
        <v>44973</v>
      </c>
      <c r="C641" t="s">
        <v>38</v>
      </c>
      <c r="D641" t="s">
        <v>21</v>
      </c>
      <c r="E641">
        <v>3939.48</v>
      </c>
      <c r="F641">
        <v>11</v>
      </c>
      <c r="G641" t="s">
        <v>16</v>
      </c>
      <c r="H641">
        <v>1582.86</v>
      </c>
      <c r="I641">
        <v>1942.55</v>
      </c>
      <c r="J641" t="s">
        <v>30</v>
      </c>
      <c r="K641">
        <v>0.17</v>
      </c>
      <c r="L641" t="s">
        <v>31</v>
      </c>
      <c r="M641" t="s">
        <v>22</v>
      </c>
      <c r="N641" t="s">
        <v>41</v>
      </c>
    </row>
    <row r="642" spans="1:14" x14ac:dyDescent="0.3">
      <c r="A642">
        <v>1023</v>
      </c>
      <c r="B642" s="1">
        <v>45141</v>
      </c>
      <c r="C642" t="s">
        <v>24</v>
      </c>
      <c r="D642" t="s">
        <v>21</v>
      </c>
      <c r="E642">
        <v>8055.02</v>
      </c>
      <c r="F642">
        <v>45</v>
      </c>
      <c r="G642" t="s">
        <v>26</v>
      </c>
      <c r="H642">
        <v>4692.24</v>
      </c>
      <c r="I642">
        <v>4825.92</v>
      </c>
      <c r="J642" t="s">
        <v>17</v>
      </c>
      <c r="K642">
        <v>0.19</v>
      </c>
      <c r="L642" t="s">
        <v>27</v>
      </c>
      <c r="M642" t="s">
        <v>22</v>
      </c>
      <c r="N642" t="s">
        <v>47</v>
      </c>
    </row>
    <row r="643" spans="1:14" x14ac:dyDescent="0.3">
      <c r="A643">
        <v>1016</v>
      </c>
      <c r="B643" s="1">
        <v>45103</v>
      </c>
      <c r="C643" t="s">
        <v>33</v>
      </c>
      <c r="D643" t="s">
        <v>15</v>
      </c>
      <c r="E643">
        <v>9027.56</v>
      </c>
      <c r="F643">
        <v>3</v>
      </c>
      <c r="G643" t="s">
        <v>35</v>
      </c>
      <c r="H643">
        <v>3401.87</v>
      </c>
      <c r="I643">
        <v>3733.71</v>
      </c>
      <c r="J643" t="s">
        <v>17</v>
      </c>
      <c r="K643">
        <v>0.06</v>
      </c>
      <c r="L643" t="s">
        <v>27</v>
      </c>
      <c r="M643" t="s">
        <v>22</v>
      </c>
      <c r="N643" t="s">
        <v>53</v>
      </c>
    </row>
    <row r="644" spans="1:14" x14ac:dyDescent="0.3">
      <c r="A644">
        <v>1057</v>
      </c>
      <c r="B644" s="1">
        <v>44935</v>
      </c>
      <c r="C644" t="s">
        <v>33</v>
      </c>
      <c r="D644" t="s">
        <v>15</v>
      </c>
      <c r="E644">
        <v>2114.38</v>
      </c>
      <c r="F644">
        <v>12</v>
      </c>
      <c r="G644" t="s">
        <v>16</v>
      </c>
      <c r="H644">
        <v>639.16</v>
      </c>
      <c r="I644">
        <v>746.28</v>
      </c>
      <c r="J644" t="s">
        <v>17</v>
      </c>
      <c r="K644">
        <v>0.04</v>
      </c>
      <c r="L644" t="s">
        <v>27</v>
      </c>
      <c r="M644" t="s">
        <v>22</v>
      </c>
      <c r="N644" t="s">
        <v>53</v>
      </c>
    </row>
    <row r="645" spans="1:14" x14ac:dyDescent="0.3">
      <c r="A645">
        <v>1039</v>
      </c>
      <c r="B645" s="1">
        <v>45025</v>
      </c>
      <c r="C645" t="s">
        <v>42</v>
      </c>
      <c r="D645" t="s">
        <v>15</v>
      </c>
      <c r="E645">
        <v>763.04</v>
      </c>
      <c r="F645">
        <v>3</v>
      </c>
      <c r="G645" t="s">
        <v>26</v>
      </c>
      <c r="H645">
        <v>391.19</v>
      </c>
      <c r="I645">
        <v>471.75</v>
      </c>
      <c r="J645" t="s">
        <v>17</v>
      </c>
      <c r="K645">
        <v>0.27</v>
      </c>
      <c r="L645" t="s">
        <v>18</v>
      </c>
      <c r="M645" t="s">
        <v>19</v>
      </c>
      <c r="N645" t="s">
        <v>49</v>
      </c>
    </row>
    <row r="646" spans="1:14" x14ac:dyDescent="0.3">
      <c r="A646">
        <v>1053</v>
      </c>
      <c r="B646" s="1">
        <v>44946</v>
      </c>
      <c r="C646" t="s">
        <v>24</v>
      </c>
      <c r="D646" t="s">
        <v>21</v>
      </c>
      <c r="E646">
        <v>8785.77</v>
      </c>
      <c r="F646">
        <v>42</v>
      </c>
      <c r="G646" t="s">
        <v>16</v>
      </c>
      <c r="H646">
        <v>2443.5700000000002</v>
      </c>
      <c r="I646">
        <v>2943.31</v>
      </c>
      <c r="J646" t="s">
        <v>30</v>
      </c>
      <c r="K646">
        <v>0.28999999999999998</v>
      </c>
      <c r="L646" t="s">
        <v>18</v>
      </c>
      <c r="M646" t="s">
        <v>19</v>
      </c>
      <c r="N646" t="s">
        <v>47</v>
      </c>
    </row>
    <row r="647" spans="1:14" x14ac:dyDescent="0.3">
      <c r="A647">
        <v>1042</v>
      </c>
      <c r="B647" s="1">
        <v>45167</v>
      </c>
      <c r="C647" t="s">
        <v>38</v>
      </c>
      <c r="D647" t="s">
        <v>25</v>
      </c>
      <c r="E647">
        <v>3955.11</v>
      </c>
      <c r="F647">
        <v>27</v>
      </c>
      <c r="G647" t="s">
        <v>29</v>
      </c>
      <c r="H647">
        <v>1139.45</v>
      </c>
      <c r="I647">
        <v>1454.41</v>
      </c>
      <c r="J647" t="s">
        <v>17</v>
      </c>
      <c r="K647">
        <v>0.3</v>
      </c>
      <c r="L647" t="s">
        <v>27</v>
      </c>
      <c r="M647" t="s">
        <v>19</v>
      </c>
      <c r="N647" t="s">
        <v>39</v>
      </c>
    </row>
    <row r="648" spans="1:14" x14ac:dyDescent="0.3">
      <c r="A648">
        <v>1058</v>
      </c>
      <c r="B648" s="1">
        <v>44987</v>
      </c>
      <c r="C648" t="s">
        <v>38</v>
      </c>
      <c r="D648" t="s">
        <v>34</v>
      </c>
      <c r="E648">
        <v>5463.43</v>
      </c>
      <c r="F648">
        <v>49</v>
      </c>
      <c r="G648" t="s">
        <v>16</v>
      </c>
      <c r="H648">
        <v>1307.22</v>
      </c>
      <c r="I648">
        <v>1528.4</v>
      </c>
      <c r="J648" t="s">
        <v>17</v>
      </c>
      <c r="K648">
        <v>0.24</v>
      </c>
      <c r="L648" t="s">
        <v>18</v>
      </c>
      <c r="M648" t="s">
        <v>22</v>
      </c>
      <c r="N648" t="s">
        <v>48</v>
      </c>
    </row>
    <row r="649" spans="1:14" x14ac:dyDescent="0.3">
      <c r="A649">
        <v>1039</v>
      </c>
      <c r="B649" s="1">
        <v>45104</v>
      </c>
      <c r="C649" t="s">
        <v>14</v>
      </c>
      <c r="D649" t="s">
        <v>34</v>
      </c>
      <c r="E649">
        <v>9683.85</v>
      </c>
      <c r="F649">
        <v>2</v>
      </c>
      <c r="G649" t="s">
        <v>35</v>
      </c>
      <c r="H649">
        <v>4394.58</v>
      </c>
      <c r="I649">
        <v>4545.78</v>
      </c>
      <c r="J649" t="s">
        <v>17</v>
      </c>
      <c r="K649">
        <v>0.2</v>
      </c>
      <c r="L649" t="s">
        <v>31</v>
      </c>
      <c r="M649" t="s">
        <v>22</v>
      </c>
      <c r="N649" t="s">
        <v>46</v>
      </c>
    </row>
    <row r="650" spans="1:14" x14ac:dyDescent="0.3">
      <c r="A650">
        <v>1014</v>
      </c>
      <c r="B650" s="1">
        <v>45264</v>
      </c>
      <c r="C650" t="s">
        <v>14</v>
      </c>
      <c r="D650" t="s">
        <v>21</v>
      </c>
      <c r="E650">
        <v>758.99</v>
      </c>
      <c r="F650">
        <v>49</v>
      </c>
      <c r="G650" t="s">
        <v>16</v>
      </c>
      <c r="H650">
        <v>493.35</v>
      </c>
      <c r="I650">
        <v>799.27</v>
      </c>
      <c r="J650" t="s">
        <v>30</v>
      </c>
      <c r="K650">
        <v>0.1</v>
      </c>
      <c r="L650" t="s">
        <v>27</v>
      </c>
      <c r="M650" t="s">
        <v>19</v>
      </c>
      <c r="N650" t="s">
        <v>23</v>
      </c>
    </row>
    <row r="651" spans="1:14" x14ac:dyDescent="0.3">
      <c r="A651">
        <v>1095</v>
      </c>
      <c r="B651" s="1">
        <v>44988</v>
      </c>
      <c r="C651" t="s">
        <v>38</v>
      </c>
      <c r="D651" t="s">
        <v>34</v>
      </c>
      <c r="E651">
        <v>6518.35</v>
      </c>
      <c r="F651">
        <v>16</v>
      </c>
      <c r="G651" t="s">
        <v>35</v>
      </c>
      <c r="H651">
        <v>3591.05</v>
      </c>
      <c r="I651">
        <v>3625.35</v>
      </c>
      <c r="J651" t="s">
        <v>17</v>
      </c>
      <c r="K651">
        <v>0.05</v>
      </c>
      <c r="L651" t="s">
        <v>31</v>
      </c>
      <c r="M651" t="s">
        <v>22</v>
      </c>
      <c r="N651" t="s">
        <v>48</v>
      </c>
    </row>
    <row r="652" spans="1:14" x14ac:dyDescent="0.3">
      <c r="A652">
        <v>1005</v>
      </c>
      <c r="B652" s="1">
        <v>45071</v>
      </c>
      <c r="C652" t="s">
        <v>38</v>
      </c>
      <c r="D652" t="s">
        <v>15</v>
      </c>
      <c r="E652">
        <v>833.64</v>
      </c>
      <c r="F652">
        <v>2</v>
      </c>
      <c r="G652" t="s">
        <v>29</v>
      </c>
      <c r="H652">
        <v>1392.15</v>
      </c>
      <c r="I652">
        <v>1448.54</v>
      </c>
      <c r="J652" t="s">
        <v>17</v>
      </c>
      <c r="K652">
        <v>0.02</v>
      </c>
      <c r="L652" t="s">
        <v>27</v>
      </c>
      <c r="M652" t="s">
        <v>22</v>
      </c>
      <c r="N652" t="s">
        <v>40</v>
      </c>
    </row>
    <row r="653" spans="1:14" x14ac:dyDescent="0.3">
      <c r="A653">
        <v>1035</v>
      </c>
      <c r="B653" s="1">
        <v>45142</v>
      </c>
      <c r="C653" t="s">
        <v>24</v>
      </c>
      <c r="D653" t="s">
        <v>25</v>
      </c>
      <c r="E653">
        <v>3817.14</v>
      </c>
      <c r="F653">
        <v>30</v>
      </c>
      <c r="G653" t="s">
        <v>35</v>
      </c>
      <c r="H653">
        <v>3813.62</v>
      </c>
      <c r="I653">
        <v>3839.72</v>
      </c>
      <c r="J653" t="s">
        <v>30</v>
      </c>
      <c r="K653">
        <v>0.21</v>
      </c>
      <c r="L653" t="s">
        <v>31</v>
      </c>
      <c r="M653" t="s">
        <v>19</v>
      </c>
      <c r="N653" t="s">
        <v>28</v>
      </c>
    </row>
    <row r="654" spans="1:14" x14ac:dyDescent="0.3">
      <c r="A654">
        <v>1087</v>
      </c>
      <c r="B654" s="1">
        <v>44929</v>
      </c>
      <c r="C654" t="s">
        <v>33</v>
      </c>
      <c r="D654" t="s">
        <v>34</v>
      </c>
      <c r="E654">
        <v>8057.76</v>
      </c>
      <c r="F654">
        <v>20</v>
      </c>
      <c r="G654" t="s">
        <v>16</v>
      </c>
      <c r="H654">
        <v>3625.94</v>
      </c>
      <c r="I654">
        <v>3880.53</v>
      </c>
      <c r="J654" t="s">
        <v>30</v>
      </c>
      <c r="K654">
        <v>0.24</v>
      </c>
      <c r="L654" t="s">
        <v>27</v>
      </c>
      <c r="M654" t="s">
        <v>19</v>
      </c>
      <c r="N654" t="s">
        <v>36</v>
      </c>
    </row>
    <row r="655" spans="1:14" x14ac:dyDescent="0.3">
      <c r="A655">
        <v>1093</v>
      </c>
      <c r="B655" s="1">
        <v>45086</v>
      </c>
      <c r="C655" t="s">
        <v>14</v>
      </c>
      <c r="D655" t="s">
        <v>25</v>
      </c>
      <c r="E655">
        <v>4391.38</v>
      </c>
      <c r="F655">
        <v>38</v>
      </c>
      <c r="G655" t="s">
        <v>26</v>
      </c>
      <c r="H655">
        <v>86.59</v>
      </c>
      <c r="I655">
        <v>390.89</v>
      </c>
      <c r="J655" t="s">
        <v>17</v>
      </c>
      <c r="K655">
        <v>0.25</v>
      </c>
      <c r="L655" t="s">
        <v>31</v>
      </c>
      <c r="M655" t="s">
        <v>19</v>
      </c>
      <c r="N655" t="s">
        <v>32</v>
      </c>
    </row>
    <row r="656" spans="1:14" x14ac:dyDescent="0.3">
      <c r="A656">
        <v>1075</v>
      </c>
      <c r="B656" s="1">
        <v>45153</v>
      </c>
      <c r="C656" t="s">
        <v>33</v>
      </c>
      <c r="D656" t="s">
        <v>15</v>
      </c>
      <c r="E656">
        <v>9972.11</v>
      </c>
      <c r="F656">
        <v>28</v>
      </c>
      <c r="G656" t="s">
        <v>29</v>
      </c>
      <c r="H656">
        <v>2570.2199999999998</v>
      </c>
      <c r="I656">
        <v>2610.84</v>
      </c>
      <c r="J656" t="s">
        <v>17</v>
      </c>
      <c r="K656">
        <v>0.27</v>
      </c>
      <c r="L656" t="s">
        <v>27</v>
      </c>
      <c r="M656" t="s">
        <v>22</v>
      </c>
      <c r="N656" t="s">
        <v>53</v>
      </c>
    </row>
    <row r="657" spans="1:14" x14ac:dyDescent="0.3">
      <c r="A657">
        <v>1018</v>
      </c>
      <c r="B657" s="1">
        <v>45195</v>
      </c>
      <c r="C657" t="s">
        <v>24</v>
      </c>
      <c r="D657" t="s">
        <v>34</v>
      </c>
      <c r="E657">
        <v>5634.69</v>
      </c>
      <c r="F657">
        <v>25</v>
      </c>
      <c r="G657" t="s">
        <v>16</v>
      </c>
      <c r="H657">
        <v>739.63</v>
      </c>
      <c r="I657">
        <v>1103.03</v>
      </c>
      <c r="J657" t="s">
        <v>30</v>
      </c>
      <c r="K657">
        <v>0.26</v>
      </c>
      <c r="L657" t="s">
        <v>27</v>
      </c>
      <c r="M657" t="s">
        <v>22</v>
      </c>
      <c r="N657" t="s">
        <v>50</v>
      </c>
    </row>
    <row r="658" spans="1:14" x14ac:dyDescent="0.3">
      <c r="A658">
        <v>1076</v>
      </c>
      <c r="B658" s="1">
        <v>45046</v>
      </c>
      <c r="C658" t="s">
        <v>38</v>
      </c>
      <c r="D658" t="s">
        <v>21</v>
      </c>
      <c r="E658">
        <v>3279.51</v>
      </c>
      <c r="F658">
        <v>32</v>
      </c>
      <c r="G658" t="s">
        <v>29</v>
      </c>
      <c r="H658">
        <v>4337.82</v>
      </c>
      <c r="I658">
        <v>4460.71</v>
      </c>
      <c r="J658" t="s">
        <v>17</v>
      </c>
      <c r="K658">
        <v>0.3</v>
      </c>
      <c r="L658" t="s">
        <v>18</v>
      </c>
      <c r="M658" t="s">
        <v>22</v>
      </c>
      <c r="N658" t="s">
        <v>41</v>
      </c>
    </row>
    <row r="659" spans="1:14" x14ac:dyDescent="0.3">
      <c r="A659">
        <v>1009</v>
      </c>
      <c r="B659" s="1">
        <v>45015</v>
      </c>
      <c r="C659" t="s">
        <v>33</v>
      </c>
      <c r="D659" t="s">
        <v>25</v>
      </c>
      <c r="E659">
        <v>2279.1</v>
      </c>
      <c r="F659">
        <v>10</v>
      </c>
      <c r="G659" t="s">
        <v>29</v>
      </c>
      <c r="H659">
        <v>4364.3500000000004</v>
      </c>
      <c r="I659">
        <v>4710.1000000000004</v>
      </c>
      <c r="J659" t="s">
        <v>30</v>
      </c>
      <c r="K659">
        <v>7.0000000000000007E-2</v>
      </c>
      <c r="L659" t="s">
        <v>31</v>
      </c>
      <c r="M659" t="s">
        <v>19</v>
      </c>
      <c r="N659" t="s">
        <v>44</v>
      </c>
    </row>
    <row r="660" spans="1:14" x14ac:dyDescent="0.3">
      <c r="A660">
        <v>1074</v>
      </c>
      <c r="B660" s="1">
        <v>45255</v>
      </c>
      <c r="C660" t="s">
        <v>38</v>
      </c>
      <c r="D660" t="s">
        <v>15</v>
      </c>
      <c r="E660">
        <v>3570.15</v>
      </c>
      <c r="F660">
        <v>42</v>
      </c>
      <c r="G660" t="s">
        <v>16</v>
      </c>
      <c r="H660">
        <v>2120.81</v>
      </c>
      <c r="I660">
        <v>2611.94</v>
      </c>
      <c r="J660" t="s">
        <v>17</v>
      </c>
      <c r="K660">
        <v>0.23</v>
      </c>
      <c r="L660" t="s">
        <v>18</v>
      </c>
      <c r="M660" t="s">
        <v>19</v>
      </c>
      <c r="N660" t="s">
        <v>40</v>
      </c>
    </row>
    <row r="661" spans="1:14" x14ac:dyDescent="0.3">
      <c r="A661">
        <v>1058</v>
      </c>
      <c r="B661" s="1">
        <v>44994</v>
      </c>
      <c r="C661" t="s">
        <v>38</v>
      </c>
      <c r="D661" t="s">
        <v>25</v>
      </c>
      <c r="E661">
        <v>3788.08</v>
      </c>
      <c r="F661">
        <v>40</v>
      </c>
      <c r="G661" t="s">
        <v>16</v>
      </c>
      <c r="H661">
        <v>2249.7600000000002</v>
      </c>
      <c r="I661">
        <v>2598.4</v>
      </c>
      <c r="J661" t="s">
        <v>17</v>
      </c>
      <c r="K661">
        <v>0.18</v>
      </c>
      <c r="L661" t="s">
        <v>31</v>
      </c>
      <c r="M661" t="s">
        <v>22</v>
      </c>
      <c r="N661" t="s">
        <v>39</v>
      </c>
    </row>
    <row r="662" spans="1:14" x14ac:dyDescent="0.3">
      <c r="A662">
        <v>1017</v>
      </c>
      <c r="B662" s="1">
        <v>45283</v>
      </c>
      <c r="C662" t="s">
        <v>42</v>
      </c>
      <c r="D662" t="s">
        <v>34</v>
      </c>
      <c r="E662">
        <v>780.27</v>
      </c>
      <c r="F662">
        <v>33</v>
      </c>
      <c r="G662" t="s">
        <v>26</v>
      </c>
      <c r="H662">
        <v>1551.25</v>
      </c>
      <c r="I662">
        <v>1994.01</v>
      </c>
      <c r="J662" t="s">
        <v>17</v>
      </c>
      <c r="K662">
        <v>0.08</v>
      </c>
      <c r="L662" t="s">
        <v>18</v>
      </c>
      <c r="M662" t="s">
        <v>19</v>
      </c>
      <c r="N662" t="s">
        <v>52</v>
      </c>
    </row>
    <row r="663" spans="1:14" x14ac:dyDescent="0.3">
      <c r="A663">
        <v>1007</v>
      </c>
      <c r="B663" s="1">
        <v>45024</v>
      </c>
      <c r="C663" t="s">
        <v>33</v>
      </c>
      <c r="D663" t="s">
        <v>34</v>
      </c>
      <c r="E663">
        <v>3758.78</v>
      </c>
      <c r="F663">
        <v>13</v>
      </c>
      <c r="G663" t="s">
        <v>29</v>
      </c>
      <c r="H663">
        <v>3597.2</v>
      </c>
      <c r="I663">
        <v>4071.82</v>
      </c>
      <c r="J663" t="s">
        <v>17</v>
      </c>
      <c r="K663">
        <v>0.28999999999999998</v>
      </c>
      <c r="L663" t="s">
        <v>27</v>
      </c>
      <c r="M663" t="s">
        <v>19</v>
      </c>
      <c r="N663" t="s">
        <v>36</v>
      </c>
    </row>
    <row r="664" spans="1:14" x14ac:dyDescent="0.3">
      <c r="A664">
        <v>1046</v>
      </c>
      <c r="B664" s="1">
        <v>45193</v>
      </c>
      <c r="C664" t="s">
        <v>33</v>
      </c>
      <c r="D664" t="s">
        <v>21</v>
      </c>
      <c r="E664">
        <v>4695.96</v>
      </c>
      <c r="F664">
        <v>41</v>
      </c>
      <c r="G664" t="s">
        <v>29</v>
      </c>
      <c r="H664">
        <v>1825.37</v>
      </c>
      <c r="I664">
        <v>2073.88</v>
      </c>
      <c r="J664" t="s">
        <v>17</v>
      </c>
      <c r="K664">
        <v>0.27</v>
      </c>
      <c r="L664" t="s">
        <v>18</v>
      </c>
      <c r="M664" t="s">
        <v>22</v>
      </c>
      <c r="N664" t="s">
        <v>37</v>
      </c>
    </row>
    <row r="665" spans="1:14" x14ac:dyDescent="0.3">
      <c r="A665">
        <v>1013</v>
      </c>
      <c r="B665" s="1">
        <v>45031</v>
      </c>
      <c r="C665" t="s">
        <v>38</v>
      </c>
      <c r="D665" t="s">
        <v>15</v>
      </c>
      <c r="E665">
        <v>7255.1</v>
      </c>
      <c r="F665">
        <v>42</v>
      </c>
      <c r="G665" t="s">
        <v>16</v>
      </c>
      <c r="H665">
        <v>1375.57</v>
      </c>
      <c r="I665">
        <v>1729.71</v>
      </c>
      <c r="J665" t="s">
        <v>30</v>
      </c>
      <c r="K665">
        <v>0.04</v>
      </c>
      <c r="L665" t="s">
        <v>18</v>
      </c>
      <c r="M665" t="s">
        <v>19</v>
      </c>
      <c r="N665" t="s">
        <v>40</v>
      </c>
    </row>
    <row r="666" spans="1:14" x14ac:dyDescent="0.3">
      <c r="A666">
        <v>1040</v>
      </c>
      <c r="B666" s="1">
        <v>45249</v>
      </c>
      <c r="C666" t="s">
        <v>24</v>
      </c>
      <c r="D666" t="s">
        <v>15</v>
      </c>
      <c r="E666">
        <v>6601.62</v>
      </c>
      <c r="F666">
        <v>47</v>
      </c>
      <c r="G666" t="s">
        <v>35</v>
      </c>
      <c r="H666">
        <v>2189.54</v>
      </c>
      <c r="I666">
        <v>2617</v>
      </c>
      <c r="J666" t="s">
        <v>30</v>
      </c>
      <c r="K666">
        <v>0.01</v>
      </c>
      <c r="L666" t="s">
        <v>27</v>
      </c>
      <c r="M666" t="s">
        <v>19</v>
      </c>
      <c r="N666" t="s">
        <v>45</v>
      </c>
    </row>
    <row r="667" spans="1:14" x14ac:dyDescent="0.3">
      <c r="A667">
        <v>1042</v>
      </c>
      <c r="B667" s="1">
        <v>45049</v>
      </c>
      <c r="C667" t="s">
        <v>42</v>
      </c>
      <c r="D667" t="s">
        <v>21</v>
      </c>
      <c r="E667">
        <v>7116.78</v>
      </c>
      <c r="F667">
        <v>37</v>
      </c>
      <c r="G667" t="s">
        <v>16</v>
      </c>
      <c r="H667">
        <v>502.86</v>
      </c>
      <c r="I667">
        <v>687.6</v>
      </c>
      <c r="J667" t="s">
        <v>17</v>
      </c>
      <c r="K667">
        <v>0.21</v>
      </c>
      <c r="L667" t="s">
        <v>18</v>
      </c>
      <c r="M667" t="s">
        <v>19</v>
      </c>
      <c r="N667" t="s">
        <v>51</v>
      </c>
    </row>
    <row r="668" spans="1:14" x14ac:dyDescent="0.3">
      <c r="A668">
        <v>1009</v>
      </c>
      <c r="B668" s="1">
        <v>44955</v>
      </c>
      <c r="C668" t="s">
        <v>38</v>
      </c>
      <c r="D668" t="s">
        <v>21</v>
      </c>
      <c r="E668">
        <v>182.8</v>
      </c>
      <c r="F668">
        <v>16</v>
      </c>
      <c r="G668" t="s">
        <v>29</v>
      </c>
      <c r="H668">
        <v>3745.69</v>
      </c>
      <c r="I668">
        <v>3883.77</v>
      </c>
      <c r="J668" t="s">
        <v>17</v>
      </c>
      <c r="K668">
        <v>0.18</v>
      </c>
      <c r="L668" t="s">
        <v>27</v>
      </c>
      <c r="M668" t="s">
        <v>22</v>
      </c>
      <c r="N668" t="s">
        <v>41</v>
      </c>
    </row>
    <row r="669" spans="1:14" x14ac:dyDescent="0.3">
      <c r="A669">
        <v>1050</v>
      </c>
      <c r="B669" s="1">
        <v>45063</v>
      </c>
      <c r="C669" t="s">
        <v>14</v>
      </c>
      <c r="D669" t="s">
        <v>15</v>
      </c>
      <c r="E669">
        <v>2254.91</v>
      </c>
      <c r="F669">
        <v>45</v>
      </c>
      <c r="G669" t="s">
        <v>16</v>
      </c>
      <c r="H669">
        <v>112.35</v>
      </c>
      <c r="I669">
        <v>586.17999999999995</v>
      </c>
      <c r="J669" t="s">
        <v>17</v>
      </c>
      <c r="K669">
        <v>0.28000000000000003</v>
      </c>
      <c r="L669" t="s">
        <v>31</v>
      </c>
      <c r="M669" t="s">
        <v>22</v>
      </c>
      <c r="N669" t="s">
        <v>20</v>
      </c>
    </row>
    <row r="670" spans="1:14" x14ac:dyDescent="0.3">
      <c r="A670">
        <v>1027</v>
      </c>
      <c r="B670" s="1">
        <v>45121</v>
      </c>
      <c r="C670" t="s">
        <v>14</v>
      </c>
      <c r="D670" t="s">
        <v>25</v>
      </c>
      <c r="E670">
        <v>6650.67</v>
      </c>
      <c r="F670">
        <v>22</v>
      </c>
      <c r="G670" t="s">
        <v>26</v>
      </c>
      <c r="H670">
        <v>3240.2</v>
      </c>
      <c r="I670">
        <v>3606.09</v>
      </c>
      <c r="J670" t="s">
        <v>30</v>
      </c>
      <c r="K670">
        <v>7.0000000000000007E-2</v>
      </c>
      <c r="L670" t="s">
        <v>18</v>
      </c>
      <c r="M670" t="s">
        <v>19</v>
      </c>
      <c r="N670" t="s">
        <v>32</v>
      </c>
    </row>
    <row r="671" spans="1:14" x14ac:dyDescent="0.3">
      <c r="A671">
        <v>1066</v>
      </c>
      <c r="B671" s="1">
        <v>45152</v>
      </c>
      <c r="C671" t="s">
        <v>42</v>
      </c>
      <c r="D671" t="s">
        <v>25</v>
      </c>
      <c r="E671">
        <v>4891.49</v>
      </c>
      <c r="F671">
        <v>20</v>
      </c>
      <c r="G671" t="s">
        <v>35</v>
      </c>
      <c r="H671">
        <v>955.18</v>
      </c>
      <c r="I671">
        <v>1072.82</v>
      </c>
      <c r="J671" t="s">
        <v>30</v>
      </c>
      <c r="K671">
        <v>0.03</v>
      </c>
      <c r="L671" t="s">
        <v>27</v>
      </c>
      <c r="M671" t="s">
        <v>22</v>
      </c>
      <c r="N671" t="s">
        <v>43</v>
      </c>
    </row>
    <row r="672" spans="1:14" x14ac:dyDescent="0.3">
      <c r="A672">
        <v>1005</v>
      </c>
      <c r="B672" s="1">
        <v>45258</v>
      </c>
      <c r="C672" t="s">
        <v>24</v>
      </c>
      <c r="D672" t="s">
        <v>21</v>
      </c>
      <c r="E672">
        <v>152.6</v>
      </c>
      <c r="F672">
        <v>43</v>
      </c>
      <c r="G672" t="s">
        <v>16</v>
      </c>
      <c r="H672">
        <v>1200.4000000000001</v>
      </c>
      <c r="I672">
        <v>1430.45</v>
      </c>
      <c r="J672" t="s">
        <v>30</v>
      </c>
      <c r="K672">
        <v>0.08</v>
      </c>
      <c r="L672" t="s">
        <v>27</v>
      </c>
      <c r="M672" t="s">
        <v>22</v>
      </c>
      <c r="N672" t="s">
        <v>47</v>
      </c>
    </row>
    <row r="673" spans="1:14" x14ac:dyDescent="0.3">
      <c r="A673">
        <v>1029</v>
      </c>
      <c r="B673" s="1">
        <v>45096</v>
      </c>
      <c r="C673" t="s">
        <v>38</v>
      </c>
      <c r="D673" t="s">
        <v>25</v>
      </c>
      <c r="E673">
        <v>8064.5</v>
      </c>
      <c r="F673">
        <v>27</v>
      </c>
      <c r="G673" t="s">
        <v>26</v>
      </c>
      <c r="H673">
        <v>3196.38</v>
      </c>
      <c r="I673">
        <v>3596.64</v>
      </c>
      <c r="J673" t="s">
        <v>30</v>
      </c>
      <c r="K673">
        <v>0.01</v>
      </c>
      <c r="L673" t="s">
        <v>18</v>
      </c>
      <c r="M673" t="s">
        <v>22</v>
      </c>
      <c r="N673" t="s">
        <v>39</v>
      </c>
    </row>
    <row r="674" spans="1:14" x14ac:dyDescent="0.3">
      <c r="A674">
        <v>1037</v>
      </c>
      <c r="B674" s="1">
        <v>44935</v>
      </c>
      <c r="C674" t="s">
        <v>33</v>
      </c>
      <c r="D674" t="s">
        <v>15</v>
      </c>
      <c r="E674">
        <v>7750.81</v>
      </c>
      <c r="F674">
        <v>41</v>
      </c>
      <c r="G674" t="s">
        <v>29</v>
      </c>
      <c r="H674">
        <v>4965.07</v>
      </c>
      <c r="I674">
        <v>5243.13</v>
      </c>
      <c r="J674" t="s">
        <v>30</v>
      </c>
      <c r="K674">
        <v>0.01</v>
      </c>
      <c r="L674" t="s">
        <v>31</v>
      </c>
      <c r="M674" t="s">
        <v>19</v>
      </c>
      <c r="N674" t="s">
        <v>53</v>
      </c>
    </row>
    <row r="675" spans="1:14" x14ac:dyDescent="0.3">
      <c r="A675">
        <v>1038</v>
      </c>
      <c r="B675" s="1">
        <v>44966</v>
      </c>
      <c r="C675" t="s">
        <v>42</v>
      </c>
      <c r="D675" t="s">
        <v>34</v>
      </c>
      <c r="E675">
        <v>5529.35</v>
      </c>
      <c r="F675">
        <v>16</v>
      </c>
      <c r="G675" t="s">
        <v>16</v>
      </c>
      <c r="H675">
        <v>3899.7</v>
      </c>
      <c r="I675">
        <v>4228.18</v>
      </c>
      <c r="J675" t="s">
        <v>30</v>
      </c>
      <c r="K675">
        <v>0.27</v>
      </c>
      <c r="L675" t="s">
        <v>18</v>
      </c>
      <c r="M675" t="s">
        <v>22</v>
      </c>
      <c r="N675" t="s">
        <v>52</v>
      </c>
    </row>
    <row r="676" spans="1:14" x14ac:dyDescent="0.3">
      <c r="A676">
        <v>1083</v>
      </c>
      <c r="B676" s="1">
        <v>44951</v>
      </c>
      <c r="C676" t="s">
        <v>24</v>
      </c>
      <c r="D676" t="s">
        <v>34</v>
      </c>
      <c r="E676">
        <v>757.99</v>
      </c>
      <c r="F676">
        <v>34</v>
      </c>
      <c r="G676" t="s">
        <v>29</v>
      </c>
      <c r="H676">
        <v>1167.9100000000001</v>
      </c>
      <c r="I676">
        <v>1547.26</v>
      </c>
      <c r="J676" t="s">
        <v>30</v>
      </c>
      <c r="K676">
        <v>0.11</v>
      </c>
      <c r="L676" t="s">
        <v>27</v>
      </c>
      <c r="M676" t="s">
        <v>19</v>
      </c>
      <c r="N676" t="s">
        <v>50</v>
      </c>
    </row>
    <row r="677" spans="1:14" x14ac:dyDescent="0.3">
      <c r="A677">
        <v>1008</v>
      </c>
      <c r="B677" s="1">
        <v>45187</v>
      </c>
      <c r="C677" t="s">
        <v>33</v>
      </c>
      <c r="D677" t="s">
        <v>25</v>
      </c>
      <c r="E677">
        <v>7688.5</v>
      </c>
      <c r="F677">
        <v>32</v>
      </c>
      <c r="G677" t="s">
        <v>26</v>
      </c>
      <c r="H677">
        <v>921.32</v>
      </c>
      <c r="I677">
        <v>1236.0999999999999</v>
      </c>
      <c r="J677" t="s">
        <v>30</v>
      </c>
      <c r="K677">
        <v>0.12</v>
      </c>
      <c r="L677" t="s">
        <v>31</v>
      </c>
      <c r="M677" t="s">
        <v>19</v>
      </c>
      <c r="N677" t="s">
        <v>44</v>
      </c>
    </row>
    <row r="678" spans="1:14" x14ac:dyDescent="0.3">
      <c r="A678">
        <v>1065</v>
      </c>
      <c r="B678" s="1">
        <v>45152</v>
      </c>
      <c r="C678" t="s">
        <v>14</v>
      </c>
      <c r="D678" t="s">
        <v>21</v>
      </c>
      <c r="E678">
        <v>5878.76</v>
      </c>
      <c r="F678">
        <v>26</v>
      </c>
      <c r="G678" t="s">
        <v>29</v>
      </c>
      <c r="H678">
        <v>4337.8500000000004</v>
      </c>
      <c r="I678">
        <v>4612.49</v>
      </c>
      <c r="J678" t="s">
        <v>17</v>
      </c>
      <c r="K678">
        <v>0.01</v>
      </c>
      <c r="L678" t="s">
        <v>18</v>
      </c>
      <c r="M678" t="s">
        <v>22</v>
      </c>
      <c r="N678" t="s">
        <v>23</v>
      </c>
    </row>
    <row r="679" spans="1:14" x14ac:dyDescent="0.3">
      <c r="A679">
        <v>1086</v>
      </c>
      <c r="B679" s="1">
        <v>45050</v>
      </c>
      <c r="C679" t="s">
        <v>14</v>
      </c>
      <c r="D679" t="s">
        <v>21</v>
      </c>
      <c r="E679">
        <v>7841.4</v>
      </c>
      <c r="F679">
        <v>25</v>
      </c>
      <c r="G679" t="s">
        <v>26</v>
      </c>
      <c r="H679">
        <v>2248.71</v>
      </c>
      <c r="I679">
        <v>2626.02</v>
      </c>
      <c r="J679" t="s">
        <v>30</v>
      </c>
      <c r="K679">
        <v>0.08</v>
      </c>
      <c r="L679" t="s">
        <v>27</v>
      </c>
      <c r="M679" t="s">
        <v>19</v>
      </c>
      <c r="N679" t="s">
        <v>23</v>
      </c>
    </row>
    <row r="680" spans="1:14" x14ac:dyDescent="0.3">
      <c r="A680">
        <v>1017</v>
      </c>
      <c r="B680" s="1">
        <v>44964</v>
      </c>
      <c r="C680" t="s">
        <v>33</v>
      </c>
      <c r="D680" t="s">
        <v>21</v>
      </c>
      <c r="E680">
        <v>7542.3</v>
      </c>
      <c r="F680">
        <v>2</v>
      </c>
      <c r="G680" t="s">
        <v>26</v>
      </c>
      <c r="H680">
        <v>728.41</v>
      </c>
      <c r="I680">
        <v>1094.92</v>
      </c>
      <c r="J680" t="s">
        <v>30</v>
      </c>
      <c r="K680">
        <v>0.24</v>
      </c>
      <c r="L680" t="s">
        <v>18</v>
      </c>
      <c r="M680" t="s">
        <v>22</v>
      </c>
      <c r="N680" t="s">
        <v>37</v>
      </c>
    </row>
    <row r="681" spans="1:14" x14ac:dyDescent="0.3">
      <c r="A681">
        <v>1071</v>
      </c>
      <c r="B681" s="1">
        <v>45254</v>
      </c>
      <c r="C681" t="s">
        <v>42</v>
      </c>
      <c r="D681" t="s">
        <v>21</v>
      </c>
      <c r="E681">
        <v>8049.72</v>
      </c>
      <c r="F681">
        <v>12</v>
      </c>
      <c r="G681" t="s">
        <v>26</v>
      </c>
      <c r="H681">
        <v>4317.95</v>
      </c>
      <c r="I681">
        <v>4636.59</v>
      </c>
      <c r="J681" t="s">
        <v>30</v>
      </c>
      <c r="K681">
        <v>0.18</v>
      </c>
      <c r="L681" t="s">
        <v>31</v>
      </c>
      <c r="M681" t="s">
        <v>22</v>
      </c>
      <c r="N681" t="s">
        <v>51</v>
      </c>
    </row>
    <row r="682" spans="1:14" x14ac:dyDescent="0.3">
      <c r="A682">
        <v>1089</v>
      </c>
      <c r="B682" s="1">
        <v>45177</v>
      </c>
      <c r="C682" t="s">
        <v>14</v>
      </c>
      <c r="D682" t="s">
        <v>21</v>
      </c>
      <c r="E682">
        <v>5228.28</v>
      </c>
      <c r="F682">
        <v>40</v>
      </c>
      <c r="G682" t="s">
        <v>16</v>
      </c>
      <c r="H682">
        <v>4089.66</v>
      </c>
      <c r="I682">
        <v>4275.96</v>
      </c>
      <c r="J682" t="s">
        <v>30</v>
      </c>
      <c r="K682">
        <v>0.23</v>
      </c>
      <c r="L682" t="s">
        <v>31</v>
      </c>
      <c r="M682" t="s">
        <v>19</v>
      </c>
      <c r="N682" t="s">
        <v>23</v>
      </c>
    </row>
    <row r="683" spans="1:14" x14ac:dyDescent="0.3">
      <c r="A683">
        <v>1045</v>
      </c>
      <c r="B683" s="1">
        <v>45102</v>
      </c>
      <c r="C683" t="s">
        <v>38</v>
      </c>
      <c r="D683" t="s">
        <v>25</v>
      </c>
      <c r="E683">
        <v>1489.21</v>
      </c>
      <c r="F683">
        <v>9</v>
      </c>
      <c r="G683" t="s">
        <v>29</v>
      </c>
      <c r="H683">
        <v>4920.34</v>
      </c>
      <c r="I683">
        <v>5129.1899999999996</v>
      </c>
      <c r="J683" t="s">
        <v>17</v>
      </c>
      <c r="K683">
        <v>0.13</v>
      </c>
      <c r="L683" t="s">
        <v>31</v>
      </c>
      <c r="M683" t="s">
        <v>19</v>
      </c>
      <c r="N683" t="s">
        <v>39</v>
      </c>
    </row>
    <row r="684" spans="1:14" x14ac:dyDescent="0.3">
      <c r="A684">
        <v>1004</v>
      </c>
      <c r="B684" s="1">
        <v>45016</v>
      </c>
      <c r="C684" t="s">
        <v>33</v>
      </c>
      <c r="D684" t="s">
        <v>34</v>
      </c>
      <c r="E684">
        <v>6744.46</v>
      </c>
      <c r="F684">
        <v>12</v>
      </c>
      <c r="G684" t="s">
        <v>29</v>
      </c>
      <c r="H684">
        <v>4553.2299999999996</v>
      </c>
      <c r="I684">
        <v>5038.74</v>
      </c>
      <c r="J684" t="s">
        <v>30</v>
      </c>
      <c r="K684">
        <v>0.09</v>
      </c>
      <c r="L684" t="s">
        <v>31</v>
      </c>
      <c r="M684" t="s">
        <v>22</v>
      </c>
      <c r="N684" t="s">
        <v>36</v>
      </c>
    </row>
    <row r="685" spans="1:14" x14ac:dyDescent="0.3">
      <c r="A685">
        <v>1036</v>
      </c>
      <c r="B685" s="1">
        <v>44963</v>
      </c>
      <c r="C685" t="s">
        <v>33</v>
      </c>
      <c r="D685" t="s">
        <v>34</v>
      </c>
      <c r="E685">
        <v>6242.69</v>
      </c>
      <c r="F685">
        <v>26</v>
      </c>
      <c r="G685" t="s">
        <v>35</v>
      </c>
      <c r="H685">
        <v>4266.3599999999997</v>
      </c>
      <c r="I685">
        <v>4331.43</v>
      </c>
      <c r="J685" t="s">
        <v>17</v>
      </c>
      <c r="K685">
        <v>0.14000000000000001</v>
      </c>
      <c r="L685" t="s">
        <v>31</v>
      </c>
      <c r="M685" t="s">
        <v>22</v>
      </c>
      <c r="N685" t="s">
        <v>36</v>
      </c>
    </row>
    <row r="686" spans="1:14" x14ac:dyDescent="0.3">
      <c r="A686">
        <v>1070</v>
      </c>
      <c r="B686" s="1">
        <v>45242</v>
      </c>
      <c r="C686" t="s">
        <v>14</v>
      </c>
      <c r="D686" t="s">
        <v>25</v>
      </c>
      <c r="E686">
        <v>7448.31</v>
      </c>
      <c r="F686">
        <v>9</v>
      </c>
      <c r="G686" t="s">
        <v>35</v>
      </c>
      <c r="H686">
        <v>310.24</v>
      </c>
      <c r="I686">
        <v>451.81</v>
      </c>
      <c r="J686" t="s">
        <v>17</v>
      </c>
      <c r="K686">
        <v>0.1</v>
      </c>
      <c r="L686" t="s">
        <v>18</v>
      </c>
      <c r="M686" t="s">
        <v>22</v>
      </c>
      <c r="N686" t="s">
        <v>32</v>
      </c>
    </row>
    <row r="687" spans="1:14" x14ac:dyDescent="0.3">
      <c r="A687">
        <v>1031</v>
      </c>
      <c r="B687" s="1">
        <v>45102</v>
      </c>
      <c r="C687" t="s">
        <v>42</v>
      </c>
      <c r="D687" t="s">
        <v>21</v>
      </c>
      <c r="E687">
        <v>1781.82</v>
      </c>
      <c r="F687">
        <v>10</v>
      </c>
      <c r="G687" t="s">
        <v>35</v>
      </c>
      <c r="H687">
        <v>566.86</v>
      </c>
      <c r="I687">
        <v>818.14</v>
      </c>
      <c r="J687" t="s">
        <v>17</v>
      </c>
      <c r="K687">
        <v>0.25</v>
      </c>
      <c r="L687" t="s">
        <v>31</v>
      </c>
      <c r="M687" t="s">
        <v>22</v>
      </c>
      <c r="N687" t="s">
        <v>51</v>
      </c>
    </row>
    <row r="688" spans="1:14" x14ac:dyDescent="0.3">
      <c r="A688">
        <v>1019</v>
      </c>
      <c r="B688" s="1">
        <v>45210</v>
      </c>
      <c r="C688" t="s">
        <v>38</v>
      </c>
      <c r="D688" t="s">
        <v>25</v>
      </c>
      <c r="E688">
        <v>2030.25</v>
      </c>
      <c r="F688">
        <v>32</v>
      </c>
      <c r="G688" t="s">
        <v>35</v>
      </c>
      <c r="H688">
        <v>2866.47</v>
      </c>
      <c r="I688">
        <v>3286.47</v>
      </c>
      <c r="J688" t="s">
        <v>30</v>
      </c>
      <c r="K688">
        <v>0.09</v>
      </c>
      <c r="L688" t="s">
        <v>31</v>
      </c>
      <c r="M688" t="s">
        <v>19</v>
      </c>
      <c r="N688" t="s">
        <v>39</v>
      </c>
    </row>
    <row r="689" spans="1:14" x14ac:dyDescent="0.3">
      <c r="A689">
        <v>1061</v>
      </c>
      <c r="B689" s="1">
        <v>45007</v>
      </c>
      <c r="C689" t="s">
        <v>42</v>
      </c>
      <c r="D689" t="s">
        <v>34</v>
      </c>
      <c r="E689">
        <v>8915.0499999999993</v>
      </c>
      <c r="F689">
        <v>34</v>
      </c>
      <c r="G689" t="s">
        <v>29</v>
      </c>
      <c r="H689">
        <v>2680.82</v>
      </c>
      <c r="I689">
        <v>2771.02</v>
      </c>
      <c r="J689" t="s">
        <v>30</v>
      </c>
      <c r="K689">
        <v>0.2</v>
      </c>
      <c r="L689" t="s">
        <v>27</v>
      </c>
      <c r="M689" t="s">
        <v>19</v>
      </c>
      <c r="N689" t="s">
        <v>52</v>
      </c>
    </row>
    <row r="690" spans="1:14" x14ac:dyDescent="0.3">
      <c r="A690">
        <v>1054</v>
      </c>
      <c r="B690" s="1">
        <v>45040</v>
      </c>
      <c r="C690" t="s">
        <v>24</v>
      </c>
      <c r="D690" t="s">
        <v>15</v>
      </c>
      <c r="E690">
        <v>7524.78</v>
      </c>
      <c r="F690">
        <v>48</v>
      </c>
      <c r="G690" t="s">
        <v>26</v>
      </c>
      <c r="H690">
        <v>2316.92</v>
      </c>
      <c r="I690">
        <v>2462.63</v>
      </c>
      <c r="J690" t="s">
        <v>30</v>
      </c>
      <c r="K690">
        <v>0.04</v>
      </c>
      <c r="L690" t="s">
        <v>31</v>
      </c>
      <c r="M690" t="s">
        <v>19</v>
      </c>
      <c r="N690" t="s">
        <v>45</v>
      </c>
    </row>
    <row r="691" spans="1:14" x14ac:dyDescent="0.3">
      <c r="A691">
        <v>1039</v>
      </c>
      <c r="B691" s="1">
        <v>44966</v>
      </c>
      <c r="C691" t="s">
        <v>24</v>
      </c>
      <c r="D691" t="s">
        <v>25</v>
      </c>
      <c r="E691">
        <v>9091.4599999999991</v>
      </c>
      <c r="F691">
        <v>20</v>
      </c>
      <c r="G691" t="s">
        <v>26</v>
      </c>
      <c r="H691">
        <v>2014.11</v>
      </c>
      <c r="I691">
        <v>2056.35</v>
      </c>
      <c r="J691" t="s">
        <v>17</v>
      </c>
      <c r="K691">
        <v>0.21</v>
      </c>
      <c r="L691" t="s">
        <v>27</v>
      </c>
      <c r="M691" t="s">
        <v>22</v>
      </c>
      <c r="N691" t="s">
        <v>28</v>
      </c>
    </row>
    <row r="692" spans="1:14" x14ac:dyDescent="0.3">
      <c r="A692">
        <v>1091</v>
      </c>
      <c r="B692" s="1">
        <v>45227</v>
      </c>
      <c r="C692" t="s">
        <v>14</v>
      </c>
      <c r="D692" t="s">
        <v>21</v>
      </c>
      <c r="E692">
        <v>7611.28</v>
      </c>
      <c r="F692">
        <v>39</v>
      </c>
      <c r="G692" t="s">
        <v>16</v>
      </c>
      <c r="H692">
        <v>2184.4899999999998</v>
      </c>
      <c r="I692">
        <v>2540.42</v>
      </c>
      <c r="J692" t="s">
        <v>17</v>
      </c>
      <c r="K692">
        <v>0.27</v>
      </c>
      <c r="L692" t="s">
        <v>27</v>
      </c>
      <c r="M692" t="s">
        <v>19</v>
      </c>
      <c r="N692" t="s">
        <v>23</v>
      </c>
    </row>
    <row r="693" spans="1:14" x14ac:dyDescent="0.3">
      <c r="A693">
        <v>1074</v>
      </c>
      <c r="B693" s="1">
        <v>45150</v>
      </c>
      <c r="C693" t="s">
        <v>14</v>
      </c>
      <c r="D693" t="s">
        <v>34</v>
      </c>
      <c r="E693">
        <v>6011.84</v>
      </c>
      <c r="F693">
        <v>2</v>
      </c>
      <c r="G693" t="s">
        <v>26</v>
      </c>
      <c r="H693">
        <v>2868.02</v>
      </c>
      <c r="I693">
        <v>2994.74</v>
      </c>
      <c r="J693" t="s">
        <v>17</v>
      </c>
      <c r="K693">
        <v>0.18</v>
      </c>
      <c r="L693" t="s">
        <v>27</v>
      </c>
      <c r="M693" t="s">
        <v>19</v>
      </c>
      <c r="N693" t="s">
        <v>46</v>
      </c>
    </row>
    <row r="694" spans="1:14" x14ac:dyDescent="0.3">
      <c r="A694">
        <v>1090</v>
      </c>
      <c r="B694" s="1">
        <v>45244</v>
      </c>
      <c r="C694" t="s">
        <v>14</v>
      </c>
      <c r="D694" t="s">
        <v>34</v>
      </c>
      <c r="E694">
        <v>6575.91</v>
      </c>
      <c r="F694">
        <v>1</v>
      </c>
      <c r="G694" t="s">
        <v>29</v>
      </c>
      <c r="H694">
        <v>60.28</v>
      </c>
      <c r="I694">
        <v>260.73</v>
      </c>
      <c r="J694" t="s">
        <v>17</v>
      </c>
      <c r="K694">
        <v>0.17</v>
      </c>
      <c r="L694" t="s">
        <v>18</v>
      </c>
      <c r="M694" t="s">
        <v>19</v>
      </c>
      <c r="N694" t="s">
        <v>46</v>
      </c>
    </row>
    <row r="695" spans="1:14" x14ac:dyDescent="0.3">
      <c r="A695">
        <v>1019</v>
      </c>
      <c r="B695" s="1">
        <v>45275</v>
      </c>
      <c r="C695" t="s">
        <v>24</v>
      </c>
      <c r="D695" t="s">
        <v>34</v>
      </c>
      <c r="E695">
        <v>8902.3700000000008</v>
      </c>
      <c r="F695">
        <v>36</v>
      </c>
      <c r="G695" t="s">
        <v>29</v>
      </c>
      <c r="H695">
        <v>1340.51</v>
      </c>
      <c r="I695">
        <v>1567.92</v>
      </c>
      <c r="J695" t="s">
        <v>30</v>
      </c>
      <c r="K695">
        <v>0.28999999999999998</v>
      </c>
      <c r="L695" t="s">
        <v>18</v>
      </c>
      <c r="M695" t="s">
        <v>19</v>
      </c>
      <c r="N695" t="s">
        <v>50</v>
      </c>
    </row>
    <row r="696" spans="1:14" x14ac:dyDescent="0.3">
      <c r="A696">
        <v>1039</v>
      </c>
      <c r="B696" s="1">
        <v>45041</v>
      </c>
      <c r="C696" t="s">
        <v>42</v>
      </c>
      <c r="D696" t="s">
        <v>34</v>
      </c>
      <c r="E696">
        <v>5830.19</v>
      </c>
      <c r="F696">
        <v>24</v>
      </c>
      <c r="G696" t="s">
        <v>29</v>
      </c>
      <c r="H696">
        <v>2615.48</v>
      </c>
      <c r="I696">
        <v>3062.22</v>
      </c>
      <c r="J696" t="s">
        <v>30</v>
      </c>
      <c r="K696">
        <v>0.19</v>
      </c>
      <c r="L696" t="s">
        <v>27</v>
      </c>
      <c r="M696" t="s">
        <v>22</v>
      </c>
      <c r="N696" t="s">
        <v>52</v>
      </c>
    </row>
    <row r="697" spans="1:14" x14ac:dyDescent="0.3">
      <c r="A697">
        <v>1067</v>
      </c>
      <c r="B697" s="1">
        <v>45112</v>
      </c>
      <c r="C697" t="s">
        <v>42</v>
      </c>
      <c r="D697" t="s">
        <v>21</v>
      </c>
      <c r="E697">
        <v>6360.67</v>
      </c>
      <c r="F697">
        <v>27</v>
      </c>
      <c r="G697" t="s">
        <v>16</v>
      </c>
      <c r="H697">
        <v>3624.97</v>
      </c>
      <c r="I697">
        <v>3836.52</v>
      </c>
      <c r="J697" t="s">
        <v>30</v>
      </c>
      <c r="K697">
        <v>0.08</v>
      </c>
      <c r="L697" t="s">
        <v>18</v>
      </c>
      <c r="M697" t="s">
        <v>19</v>
      </c>
      <c r="N697" t="s">
        <v>51</v>
      </c>
    </row>
    <row r="698" spans="1:14" x14ac:dyDescent="0.3">
      <c r="A698">
        <v>1045</v>
      </c>
      <c r="B698" s="1">
        <v>45249</v>
      </c>
      <c r="C698" t="s">
        <v>14</v>
      </c>
      <c r="D698" t="s">
        <v>15</v>
      </c>
      <c r="E698">
        <v>1649.12</v>
      </c>
      <c r="F698">
        <v>2</v>
      </c>
      <c r="G698" t="s">
        <v>35</v>
      </c>
      <c r="H698">
        <v>912.08</v>
      </c>
      <c r="I698">
        <v>993.24</v>
      </c>
      <c r="J698" t="s">
        <v>17</v>
      </c>
      <c r="K698">
        <v>0.09</v>
      </c>
      <c r="L698" t="s">
        <v>31</v>
      </c>
      <c r="M698" t="s">
        <v>19</v>
      </c>
      <c r="N698" t="s">
        <v>20</v>
      </c>
    </row>
    <row r="699" spans="1:14" x14ac:dyDescent="0.3">
      <c r="A699">
        <v>1013</v>
      </c>
      <c r="B699" s="1">
        <v>44982</v>
      </c>
      <c r="C699" t="s">
        <v>38</v>
      </c>
      <c r="D699" t="s">
        <v>34</v>
      </c>
      <c r="E699">
        <v>4791.82</v>
      </c>
      <c r="F699">
        <v>31</v>
      </c>
      <c r="G699" t="s">
        <v>26</v>
      </c>
      <c r="H699">
        <v>2757.06</v>
      </c>
      <c r="I699">
        <v>3023.97</v>
      </c>
      <c r="J699" t="s">
        <v>17</v>
      </c>
      <c r="K699">
        <v>0.21</v>
      </c>
      <c r="L699" t="s">
        <v>18</v>
      </c>
      <c r="M699" t="s">
        <v>19</v>
      </c>
      <c r="N699" t="s">
        <v>48</v>
      </c>
    </row>
    <row r="700" spans="1:14" x14ac:dyDescent="0.3">
      <c r="A700">
        <v>1092</v>
      </c>
      <c r="B700" s="1">
        <v>44966</v>
      </c>
      <c r="C700" t="s">
        <v>42</v>
      </c>
      <c r="D700" t="s">
        <v>25</v>
      </c>
      <c r="E700">
        <v>7192.33</v>
      </c>
      <c r="F700">
        <v>14</v>
      </c>
      <c r="G700" t="s">
        <v>29</v>
      </c>
      <c r="H700">
        <v>3586.58</v>
      </c>
      <c r="I700">
        <v>4068.43</v>
      </c>
      <c r="J700" t="s">
        <v>30</v>
      </c>
      <c r="K700">
        <v>0.22</v>
      </c>
      <c r="L700" t="s">
        <v>31</v>
      </c>
      <c r="M700" t="s">
        <v>19</v>
      </c>
      <c r="N700" t="s">
        <v>43</v>
      </c>
    </row>
    <row r="701" spans="1:14" x14ac:dyDescent="0.3">
      <c r="A701">
        <v>1058</v>
      </c>
      <c r="B701" s="1">
        <v>45280</v>
      </c>
      <c r="C701" t="s">
        <v>24</v>
      </c>
      <c r="D701" t="s">
        <v>15</v>
      </c>
      <c r="E701">
        <v>2782.33</v>
      </c>
      <c r="F701">
        <v>2</v>
      </c>
      <c r="G701" t="s">
        <v>29</v>
      </c>
      <c r="H701">
        <v>2250.91</v>
      </c>
      <c r="I701">
        <v>2558.6799999999998</v>
      </c>
      <c r="J701" t="s">
        <v>30</v>
      </c>
      <c r="K701">
        <v>0.09</v>
      </c>
      <c r="L701" t="s">
        <v>31</v>
      </c>
      <c r="M701" t="s">
        <v>22</v>
      </c>
      <c r="N701" t="s">
        <v>45</v>
      </c>
    </row>
    <row r="702" spans="1:14" x14ac:dyDescent="0.3">
      <c r="A702">
        <v>1020</v>
      </c>
      <c r="B702" s="1">
        <v>44966</v>
      </c>
      <c r="C702" t="s">
        <v>33</v>
      </c>
      <c r="D702" t="s">
        <v>34</v>
      </c>
      <c r="E702">
        <v>2102.3200000000002</v>
      </c>
      <c r="F702">
        <v>29</v>
      </c>
      <c r="G702" t="s">
        <v>35</v>
      </c>
      <c r="H702">
        <v>184.05</v>
      </c>
      <c r="I702">
        <v>675.91</v>
      </c>
      <c r="J702" t="s">
        <v>17</v>
      </c>
      <c r="K702">
        <v>0.1</v>
      </c>
      <c r="L702" t="s">
        <v>18</v>
      </c>
      <c r="M702" t="s">
        <v>22</v>
      </c>
      <c r="N702" t="s">
        <v>36</v>
      </c>
    </row>
    <row r="703" spans="1:14" x14ac:dyDescent="0.3">
      <c r="A703">
        <v>1092</v>
      </c>
      <c r="B703" s="1">
        <v>45273</v>
      </c>
      <c r="C703" t="s">
        <v>33</v>
      </c>
      <c r="D703" t="s">
        <v>15</v>
      </c>
      <c r="E703">
        <v>3206.89</v>
      </c>
      <c r="F703">
        <v>15</v>
      </c>
      <c r="G703" t="s">
        <v>29</v>
      </c>
      <c r="H703">
        <v>2273.88</v>
      </c>
      <c r="I703">
        <v>2696.02</v>
      </c>
      <c r="J703" t="s">
        <v>30</v>
      </c>
      <c r="K703">
        <v>0.3</v>
      </c>
      <c r="L703" t="s">
        <v>18</v>
      </c>
      <c r="M703" t="s">
        <v>19</v>
      </c>
      <c r="N703" t="s">
        <v>53</v>
      </c>
    </row>
    <row r="704" spans="1:14" x14ac:dyDescent="0.3">
      <c r="A704">
        <v>1072</v>
      </c>
      <c r="B704" s="1">
        <v>45163</v>
      </c>
      <c r="C704" t="s">
        <v>33</v>
      </c>
      <c r="D704" t="s">
        <v>25</v>
      </c>
      <c r="E704">
        <v>2490.86</v>
      </c>
      <c r="F704">
        <v>12</v>
      </c>
      <c r="G704" t="s">
        <v>26</v>
      </c>
      <c r="H704">
        <v>1517.4</v>
      </c>
      <c r="I704">
        <v>1545.02</v>
      </c>
      <c r="J704" t="s">
        <v>30</v>
      </c>
      <c r="K704">
        <v>0.03</v>
      </c>
      <c r="L704" t="s">
        <v>27</v>
      </c>
      <c r="M704" t="s">
        <v>22</v>
      </c>
      <c r="N704" t="s">
        <v>44</v>
      </c>
    </row>
    <row r="705" spans="1:14" x14ac:dyDescent="0.3">
      <c r="A705">
        <v>1061</v>
      </c>
      <c r="B705" s="1">
        <v>45215</v>
      </c>
      <c r="C705" t="s">
        <v>38</v>
      </c>
      <c r="D705" t="s">
        <v>34</v>
      </c>
      <c r="E705">
        <v>2227.64</v>
      </c>
      <c r="F705">
        <v>37</v>
      </c>
      <c r="G705" t="s">
        <v>16</v>
      </c>
      <c r="H705">
        <v>4651.7700000000004</v>
      </c>
      <c r="I705">
        <v>4984.3900000000003</v>
      </c>
      <c r="J705" t="s">
        <v>17</v>
      </c>
      <c r="K705">
        <v>0.12</v>
      </c>
      <c r="L705" t="s">
        <v>18</v>
      </c>
      <c r="M705" t="s">
        <v>22</v>
      </c>
      <c r="N705" t="s">
        <v>48</v>
      </c>
    </row>
    <row r="706" spans="1:14" x14ac:dyDescent="0.3">
      <c r="A706">
        <v>1039</v>
      </c>
      <c r="B706" s="1">
        <v>45188</v>
      </c>
      <c r="C706" t="s">
        <v>14</v>
      </c>
      <c r="D706" t="s">
        <v>25</v>
      </c>
      <c r="E706">
        <v>4306.0200000000004</v>
      </c>
      <c r="F706">
        <v>28</v>
      </c>
      <c r="G706" t="s">
        <v>29</v>
      </c>
      <c r="H706">
        <v>666.84</v>
      </c>
      <c r="I706">
        <v>817.36</v>
      </c>
      <c r="J706" t="s">
        <v>17</v>
      </c>
      <c r="K706">
        <v>0.02</v>
      </c>
      <c r="L706" t="s">
        <v>18</v>
      </c>
      <c r="M706" t="s">
        <v>22</v>
      </c>
      <c r="N706" t="s">
        <v>32</v>
      </c>
    </row>
    <row r="707" spans="1:14" x14ac:dyDescent="0.3">
      <c r="A707">
        <v>1001</v>
      </c>
      <c r="B707" s="1">
        <v>45142</v>
      </c>
      <c r="C707" t="s">
        <v>24</v>
      </c>
      <c r="D707" t="s">
        <v>21</v>
      </c>
      <c r="E707">
        <v>9087.6</v>
      </c>
      <c r="F707">
        <v>20</v>
      </c>
      <c r="G707" t="s">
        <v>26</v>
      </c>
      <c r="H707">
        <v>3279.76</v>
      </c>
      <c r="I707">
        <v>3563.97</v>
      </c>
      <c r="J707" t="s">
        <v>17</v>
      </c>
      <c r="K707">
        <v>0.25</v>
      </c>
      <c r="L707" t="s">
        <v>18</v>
      </c>
      <c r="M707" t="s">
        <v>22</v>
      </c>
      <c r="N707" t="s">
        <v>47</v>
      </c>
    </row>
    <row r="708" spans="1:14" x14ac:dyDescent="0.3">
      <c r="A708">
        <v>1003</v>
      </c>
      <c r="B708" s="1">
        <v>45073</v>
      </c>
      <c r="C708" t="s">
        <v>38</v>
      </c>
      <c r="D708" t="s">
        <v>34</v>
      </c>
      <c r="E708">
        <v>5119.8900000000003</v>
      </c>
      <c r="F708">
        <v>39</v>
      </c>
      <c r="G708" t="s">
        <v>29</v>
      </c>
      <c r="H708">
        <v>310.95999999999998</v>
      </c>
      <c r="I708">
        <v>457.84</v>
      </c>
      <c r="J708" t="s">
        <v>30</v>
      </c>
      <c r="K708">
        <v>0.03</v>
      </c>
      <c r="L708" t="s">
        <v>31</v>
      </c>
      <c r="M708" t="s">
        <v>19</v>
      </c>
      <c r="N708" t="s">
        <v>48</v>
      </c>
    </row>
    <row r="709" spans="1:14" x14ac:dyDescent="0.3">
      <c r="A709">
        <v>1077</v>
      </c>
      <c r="B709" s="1">
        <v>45262</v>
      </c>
      <c r="C709" t="s">
        <v>24</v>
      </c>
      <c r="D709" t="s">
        <v>34</v>
      </c>
      <c r="E709">
        <v>1960.41</v>
      </c>
      <c r="F709">
        <v>24</v>
      </c>
      <c r="G709" t="s">
        <v>35</v>
      </c>
      <c r="H709">
        <v>2258.54</v>
      </c>
      <c r="I709">
        <v>2439.4899999999998</v>
      </c>
      <c r="J709" t="s">
        <v>17</v>
      </c>
      <c r="K709">
        <v>0.2</v>
      </c>
      <c r="L709" t="s">
        <v>31</v>
      </c>
      <c r="M709" t="s">
        <v>22</v>
      </c>
      <c r="N709" t="s">
        <v>50</v>
      </c>
    </row>
    <row r="710" spans="1:14" x14ac:dyDescent="0.3">
      <c r="A710">
        <v>1092</v>
      </c>
      <c r="B710" s="1">
        <v>45094</v>
      </c>
      <c r="C710" t="s">
        <v>24</v>
      </c>
      <c r="D710" t="s">
        <v>34</v>
      </c>
      <c r="E710">
        <v>862.02</v>
      </c>
      <c r="F710">
        <v>21</v>
      </c>
      <c r="G710" t="s">
        <v>29</v>
      </c>
      <c r="H710">
        <v>2792.2</v>
      </c>
      <c r="I710">
        <v>3254.55</v>
      </c>
      <c r="J710" t="s">
        <v>30</v>
      </c>
      <c r="K710">
        <v>0.02</v>
      </c>
      <c r="L710" t="s">
        <v>31</v>
      </c>
      <c r="M710" t="s">
        <v>22</v>
      </c>
      <c r="N710" t="s">
        <v>50</v>
      </c>
    </row>
    <row r="711" spans="1:14" x14ac:dyDescent="0.3">
      <c r="A711">
        <v>1062</v>
      </c>
      <c r="B711" s="1">
        <v>45018</v>
      </c>
      <c r="C711" t="s">
        <v>14</v>
      </c>
      <c r="D711" t="s">
        <v>34</v>
      </c>
      <c r="E711">
        <v>6991.95</v>
      </c>
      <c r="F711">
        <v>10</v>
      </c>
      <c r="G711" t="s">
        <v>29</v>
      </c>
      <c r="H711">
        <v>1524.88</v>
      </c>
      <c r="I711">
        <v>1636.14</v>
      </c>
      <c r="J711" t="s">
        <v>30</v>
      </c>
      <c r="K711">
        <v>0.2</v>
      </c>
      <c r="L711" t="s">
        <v>27</v>
      </c>
      <c r="M711" t="s">
        <v>19</v>
      </c>
      <c r="N711" t="s">
        <v>46</v>
      </c>
    </row>
    <row r="712" spans="1:14" x14ac:dyDescent="0.3">
      <c r="A712">
        <v>1063</v>
      </c>
      <c r="B712" s="1">
        <v>45279</v>
      </c>
      <c r="C712" t="s">
        <v>33</v>
      </c>
      <c r="D712" t="s">
        <v>21</v>
      </c>
      <c r="E712">
        <v>3889.71</v>
      </c>
      <c r="F712">
        <v>46</v>
      </c>
      <c r="G712" t="s">
        <v>16</v>
      </c>
      <c r="H712">
        <v>2302.62</v>
      </c>
      <c r="I712">
        <v>2740.93</v>
      </c>
      <c r="J712" t="s">
        <v>17</v>
      </c>
      <c r="K712">
        <v>0.25</v>
      </c>
      <c r="L712" t="s">
        <v>27</v>
      </c>
      <c r="M712" t="s">
        <v>19</v>
      </c>
      <c r="N712" t="s">
        <v>37</v>
      </c>
    </row>
    <row r="713" spans="1:14" x14ac:dyDescent="0.3">
      <c r="A713">
        <v>1025</v>
      </c>
      <c r="B713" s="1">
        <v>44985</v>
      </c>
      <c r="C713" t="s">
        <v>14</v>
      </c>
      <c r="D713" t="s">
        <v>34</v>
      </c>
      <c r="E713">
        <v>8236.1299999999992</v>
      </c>
      <c r="F713">
        <v>14</v>
      </c>
      <c r="G713" t="s">
        <v>35</v>
      </c>
      <c r="H713">
        <v>859.59</v>
      </c>
      <c r="I713">
        <v>884.51</v>
      </c>
      <c r="J713" t="s">
        <v>30</v>
      </c>
      <c r="K713">
        <v>0.12</v>
      </c>
      <c r="L713" t="s">
        <v>27</v>
      </c>
      <c r="M713" t="s">
        <v>19</v>
      </c>
      <c r="N713" t="s">
        <v>46</v>
      </c>
    </row>
    <row r="714" spans="1:14" x14ac:dyDescent="0.3">
      <c r="A714">
        <v>1056</v>
      </c>
      <c r="B714" s="1">
        <v>44985</v>
      </c>
      <c r="C714" t="s">
        <v>38</v>
      </c>
      <c r="D714" t="s">
        <v>15</v>
      </c>
      <c r="E714">
        <v>6629.16</v>
      </c>
      <c r="F714">
        <v>37</v>
      </c>
      <c r="G714" t="s">
        <v>35</v>
      </c>
      <c r="H714">
        <v>1555.41</v>
      </c>
      <c r="I714">
        <v>1609.94</v>
      </c>
      <c r="J714" t="s">
        <v>17</v>
      </c>
      <c r="K714">
        <v>0.16</v>
      </c>
      <c r="L714" t="s">
        <v>31</v>
      </c>
      <c r="M714" t="s">
        <v>19</v>
      </c>
      <c r="N714" t="s">
        <v>40</v>
      </c>
    </row>
    <row r="715" spans="1:14" x14ac:dyDescent="0.3">
      <c r="A715">
        <v>1033</v>
      </c>
      <c r="B715" s="1">
        <v>45230</v>
      </c>
      <c r="C715" t="s">
        <v>38</v>
      </c>
      <c r="D715" t="s">
        <v>34</v>
      </c>
      <c r="E715">
        <v>7982.79</v>
      </c>
      <c r="F715">
        <v>18</v>
      </c>
      <c r="G715" t="s">
        <v>16</v>
      </c>
      <c r="H715">
        <v>3124.48</v>
      </c>
      <c r="I715">
        <v>3553.27</v>
      </c>
      <c r="J715" t="s">
        <v>17</v>
      </c>
      <c r="K715">
        <v>0.12</v>
      </c>
      <c r="L715" t="s">
        <v>18</v>
      </c>
      <c r="M715" t="s">
        <v>22</v>
      </c>
      <c r="N715" t="s">
        <v>48</v>
      </c>
    </row>
    <row r="716" spans="1:14" x14ac:dyDescent="0.3">
      <c r="A716">
        <v>1038</v>
      </c>
      <c r="B716" s="1">
        <v>45095</v>
      </c>
      <c r="C716" t="s">
        <v>38</v>
      </c>
      <c r="D716" t="s">
        <v>21</v>
      </c>
      <c r="E716">
        <v>2792.27</v>
      </c>
      <c r="F716">
        <v>24</v>
      </c>
      <c r="G716" t="s">
        <v>29</v>
      </c>
      <c r="H716">
        <v>1543.91</v>
      </c>
      <c r="I716">
        <v>1862.88</v>
      </c>
      <c r="J716" t="s">
        <v>30</v>
      </c>
      <c r="K716">
        <v>0.09</v>
      </c>
      <c r="L716" t="s">
        <v>27</v>
      </c>
      <c r="M716" t="s">
        <v>19</v>
      </c>
      <c r="N716" t="s">
        <v>41</v>
      </c>
    </row>
    <row r="717" spans="1:14" x14ac:dyDescent="0.3">
      <c r="A717">
        <v>1006</v>
      </c>
      <c r="B717" s="1">
        <v>45195</v>
      </c>
      <c r="C717" t="s">
        <v>14</v>
      </c>
      <c r="D717" t="s">
        <v>34</v>
      </c>
      <c r="E717">
        <v>6954.35</v>
      </c>
      <c r="F717">
        <v>14</v>
      </c>
      <c r="G717" t="s">
        <v>26</v>
      </c>
      <c r="H717">
        <v>4503.7299999999996</v>
      </c>
      <c r="I717">
        <v>4879.88</v>
      </c>
      <c r="J717" t="s">
        <v>30</v>
      </c>
      <c r="K717">
        <v>0.24</v>
      </c>
      <c r="L717" t="s">
        <v>27</v>
      </c>
      <c r="M717" t="s">
        <v>22</v>
      </c>
      <c r="N717" t="s">
        <v>46</v>
      </c>
    </row>
    <row r="718" spans="1:14" x14ac:dyDescent="0.3">
      <c r="A718">
        <v>1058</v>
      </c>
      <c r="B718" s="1">
        <v>45289</v>
      </c>
      <c r="C718" t="s">
        <v>24</v>
      </c>
      <c r="D718" t="s">
        <v>15</v>
      </c>
      <c r="E718">
        <v>2714.21</v>
      </c>
      <c r="F718">
        <v>34</v>
      </c>
      <c r="G718" t="s">
        <v>35</v>
      </c>
      <c r="H718">
        <v>3160.61</v>
      </c>
      <c r="I718">
        <v>3273.22</v>
      </c>
      <c r="J718" t="s">
        <v>17</v>
      </c>
      <c r="K718">
        <v>0.08</v>
      </c>
      <c r="L718" t="s">
        <v>31</v>
      </c>
      <c r="M718" t="s">
        <v>22</v>
      </c>
      <c r="N718" t="s">
        <v>45</v>
      </c>
    </row>
    <row r="719" spans="1:14" x14ac:dyDescent="0.3">
      <c r="A719">
        <v>1044</v>
      </c>
      <c r="B719" s="1">
        <v>44971</v>
      </c>
      <c r="C719" t="s">
        <v>24</v>
      </c>
      <c r="D719" t="s">
        <v>21</v>
      </c>
      <c r="E719">
        <v>9396.7800000000007</v>
      </c>
      <c r="F719">
        <v>12</v>
      </c>
      <c r="G719" t="s">
        <v>35</v>
      </c>
      <c r="H719">
        <v>2221.31</v>
      </c>
      <c r="I719">
        <v>2494.48</v>
      </c>
      <c r="J719" t="s">
        <v>17</v>
      </c>
      <c r="K719">
        <v>0.22</v>
      </c>
      <c r="L719" t="s">
        <v>27</v>
      </c>
      <c r="M719" t="s">
        <v>19</v>
      </c>
      <c r="N719" t="s">
        <v>47</v>
      </c>
    </row>
    <row r="720" spans="1:14" x14ac:dyDescent="0.3">
      <c r="A720">
        <v>1045</v>
      </c>
      <c r="B720" s="1">
        <v>45271</v>
      </c>
      <c r="C720" t="s">
        <v>42</v>
      </c>
      <c r="D720" t="s">
        <v>21</v>
      </c>
      <c r="E720">
        <v>6400.11</v>
      </c>
      <c r="F720">
        <v>22</v>
      </c>
      <c r="G720" t="s">
        <v>29</v>
      </c>
      <c r="H720">
        <v>241.85</v>
      </c>
      <c r="I720">
        <v>613.09</v>
      </c>
      <c r="J720" t="s">
        <v>17</v>
      </c>
      <c r="K720">
        <v>0.06</v>
      </c>
      <c r="L720" t="s">
        <v>18</v>
      </c>
      <c r="M720" t="s">
        <v>19</v>
      </c>
      <c r="N720" t="s">
        <v>51</v>
      </c>
    </row>
    <row r="721" spans="1:14" x14ac:dyDescent="0.3">
      <c r="A721">
        <v>1032</v>
      </c>
      <c r="B721" s="1">
        <v>45107</v>
      </c>
      <c r="C721" t="s">
        <v>38</v>
      </c>
      <c r="D721" t="s">
        <v>15</v>
      </c>
      <c r="E721">
        <v>3312.67</v>
      </c>
      <c r="F721">
        <v>6</v>
      </c>
      <c r="G721" t="s">
        <v>29</v>
      </c>
      <c r="H721">
        <v>2522.7600000000002</v>
      </c>
      <c r="I721">
        <v>2840.14</v>
      </c>
      <c r="J721" t="s">
        <v>17</v>
      </c>
      <c r="K721">
        <v>7.0000000000000007E-2</v>
      </c>
      <c r="L721" t="s">
        <v>31</v>
      </c>
      <c r="M721" t="s">
        <v>22</v>
      </c>
      <c r="N721" t="s">
        <v>40</v>
      </c>
    </row>
    <row r="722" spans="1:14" x14ac:dyDescent="0.3">
      <c r="A722">
        <v>1045</v>
      </c>
      <c r="B722" s="1">
        <v>45096</v>
      </c>
      <c r="C722" t="s">
        <v>24</v>
      </c>
      <c r="D722" t="s">
        <v>15</v>
      </c>
      <c r="E722">
        <v>2768.17</v>
      </c>
      <c r="F722">
        <v>36</v>
      </c>
      <c r="G722" t="s">
        <v>35</v>
      </c>
      <c r="H722">
        <v>3835.64</v>
      </c>
      <c r="I722">
        <v>4076.77</v>
      </c>
      <c r="J722" t="s">
        <v>17</v>
      </c>
      <c r="K722">
        <v>0.1</v>
      </c>
      <c r="L722" t="s">
        <v>31</v>
      </c>
      <c r="M722" t="s">
        <v>22</v>
      </c>
      <c r="N722" t="s">
        <v>45</v>
      </c>
    </row>
    <row r="723" spans="1:14" x14ac:dyDescent="0.3">
      <c r="A723">
        <v>1061</v>
      </c>
      <c r="B723" s="1">
        <v>45282</v>
      </c>
      <c r="C723" t="s">
        <v>42</v>
      </c>
      <c r="D723" t="s">
        <v>15</v>
      </c>
      <c r="E723">
        <v>1990.17</v>
      </c>
      <c r="F723">
        <v>45</v>
      </c>
      <c r="G723" t="s">
        <v>29</v>
      </c>
      <c r="H723">
        <v>1364.51</v>
      </c>
      <c r="I723">
        <v>1844.8</v>
      </c>
      <c r="J723" t="s">
        <v>17</v>
      </c>
      <c r="K723">
        <v>0.18</v>
      </c>
      <c r="L723" t="s">
        <v>18</v>
      </c>
      <c r="M723" t="s">
        <v>19</v>
      </c>
      <c r="N723" t="s">
        <v>49</v>
      </c>
    </row>
    <row r="724" spans="1:14" x14ac:dyDescent="0.3">
      <c r="A724">
        <v>1047</v>
      </c>
      <c r="B724" s="1">
        <v>45117</v>
      </c>
      <c r="C724" t="s">
        <v>24</v>
      </c>
      <c r="D724" t="s">
        <v>15</v>
      </c>
      <c r="E724">
        <v>6976.95</v>
      </c>
      <c r="F724">
        <v>36</v>
      </c>
      <c r="G724" t="s">
        <v>26</v>
      </c>
      <c r="H724">
        <v>4043.53</v>
      </c>
      <c r="I724">
        <v>4384.8500000000004</v>
      </c>
      <c r="J724" t="s">
        <v>30</v>
      </c>
      <c r="K724">
        <v>0.14000000000000001</v>
      </c>
      <c r="L724" t="s">
        <v>18</v>
      </c>
      <c r="M724" t="s">
        <v>19</v>
      </c>
      <c r="N724" t="s">
        <v>45</v>
      </c>
    </row>
    <row r="725" spans="1:14" x14ac:dyDescent="0.3">
      <c r="A725">
        <v>1021</v>
      </c>
      <c r="B725" s="1">
        <v>45081</v>
      </c>
      <c r="C725" t="s">
        <v>38</v>
      </c>
      <c r="D725" t="s">
        <v>15</v>
      </c>
      <c r="E725">
        <v>2265.2800000000002</v>
      </c>
      <c r="F725">
        <v>22</v>
      </c>
      <c r="G725" t="s">
        <v>35</v>
      </c>
      <c r="H725">
        <v>1296.44</v>
      </c>
      <c r="I725">
        <v>1751.24</v>
      </c>
      <c r="J725" t="s">
        <v>30</v>
      </c>
      <c r="K725">
        <v>0.22</v>
      </c>
      <c r="L725" t="s">
        <v>18</v>
      </c>
      <c r="M725" t="s">
        <v>19</v>
      </c>
      <c r="N725" t="s">
        <v>40</v>
      </c>
    </row>
    <row r="726" spans="1:14" x14ac:dyDescent="0.3">
      <c r="A726">
        <v>1080</v>
      </c>
      <c r="B726" s="1">
        <v>45114</v>
      </c>
      <c r="C726" t="s">
        <v>33</v>
      </c>
      <c r="D726" t="s">
        <v>21</v>
      </c>
      <c r="E726">
        <v>5993.5</v>
      </c>
      <c r="F726">
        <v>14</v>
      </c>
      <c r="G726" t="s">
        <v>26</v>
      </c>
      <c r="H726">
        <v>4127.54</v>
      </c>
      <c r="I726">
        <v>4495.13</v>
      </c>
      <c r="J726" t="s">
        <v>30</v>
      </c>
      <c r="K726">
        <v>0.06</v>
      </c>
      <c r="L726" t="s">
        <v>27</v>
      </c>
      <c r="M726" t="s">
        <v>22</v>
      </c>
      <c r="N726" t="s">
        <v>37</v>
      </c>
    </row>
    <row r="727" spans="1:14" x14ac:dyDescent="0.3">
      <c r="A727">
        <v>1085</v>
      </c>
      <c r="B727" s="1">
        <v>44933</v>
      </c>
      <c r="C727" t="s">
        <v>38</v>
      </c>
      <c r="D727" t="s">
        <v>21</v>
      </c>
      <c r="E727">
        <v>2719.89</v>
      </c>
      <c r="F727">
        <v>16</v>
      </c>
      <c r="G727" t="s">
        <v>26</v>
      </c>
      <c r="H727">
        <v>472.08</v>
      </c>
      <c r="I727">
        <v>842.46</v>
      </c>
      <c r="J727" t="s">
        <v>30</v>
      </c>
      <c r="K727">
        <v>0</v>
      </c>
      <c r="L727" t="s">
        <v>18</v>
      </c>
      <c r="M727" t="s">
        <v>22</v>
      </c>
      <c r="N727" t="s">
        <v>41</v>
      </c>
    </row>
    <row r="728" spans="1:14" x14ac:dyDescent="0.3">
      <c r="A728">
        <v>1075</v>
      </c>
      <c r="B728" s="1">
        <v>45059</v>
      </c>
      <c r="C728" t="s">
        <v>14</v>
      </c>
      <c r="D728" t="s">
        <v>34</v>
      </c>
      <c r="E728">
        <v>6653.49</v>
      </c>
      <c r="F728">
        <v>36</v>
      </c>
      <c r="G728" t="s">
        <v>29</v>
      </c>
      <c r="H728">
        <v>4337.6099999999997</v>
      </c>
      <c r="I728">
        <v>4386.82</v>
      </c>
      <c r="J728" t="s">
        <v>17</v>
      </c>
      <c r="K728">
        <v>0.23</v>
      </c>
      <c r="L728" t="s">
        <v>31</v>
      </c>
      <c r="M728" t="s">
        <v>19</v>
      </c>
      <c r="N728" t="s">
        <v>46</v>
      </c>
    </row>
    <row r="729" spans="1:14" x14ac:dyDescent="0.3">
      <c r="A729">
        <v>1036</v>
      </c>
      <c r="B729" s="1">
        <v>45161</v>
      </c>
      <c r="C729" t="s">
        <v>24</v>
      </c>
      <c r="D729" t="s">
        <v>34</v>
      </c>
      <c r="E729">
        <v>8167.9</v>
      </c>
      <c r="F729">
        <v>25</v>
      </c>
      <c r="G729" t="s">
        <v>26</v>
      </c>
      <c r="H729">
        <v>2520.9699999999998</v>
      </c>
      <c r="I729">
        <v>2707.11</v>
      </c>
      <c r="J729" t="s">
        <v>30</v>
      </c>
      <c r="K729">
        <v>0.25</v>
      </c>
      <c r="L729" t="s">
        <v>18</v>
      </c>
      <c r="M729" t="s">
        <v>22</v>
      </c>
      <c r="N729" t="s">
        <v>50</v>
      </c>
    </row>
    <row r="730" spans="1:14" x14ac:dyDescent="0.3">
      <c r="A730">
        <v>1099</v>
      </c>
      <c r="B730" s="1">
        <v>44971</v>
      </c>
      <c r="C730" t="s">
        <v>24</v>
      </c>
      <c r="D730" t="s">
        <v>25</v>
      </c>
      <c r="E730">
        <v>7802.45</v>
      </c>
      <c r="F730">
        <v>32</v>
      </c>
      <c r="G730" t="s">
        <v>29</v>
      </c>
      <c r="H730">
        <v>1517.86</v>
      </c>
      <c r="I730">
        <v>1948.46</v>
      </c>
      <c r="J730" t="s">
        <v>30</v>
      </c>
      <c r="K730">
        <v>0.02</v>
      </c>
      <c r="L730" t="s">
        <v>31</v>
      </c>
      <c r="M730" t="s">
        <v>19</v>
      </c>
      <c r="N730" t="s">
        <v>28</v>
      </c>
    </row>
    <row r="731" spans="1:14" x14ac:dyDescent="0.3">
      <c r="A731">
        <v>1019</v>
      </c>
      <c r="B731" s="1">
        <v>45240</v>
      </c>
      <c r="C731" t="s">
        <v>14</v>
      </c>
      <c r="D731" t="s">
        <v>34</v>
      </c>
      <c r="E731">
        <v>7632.43</v>
      </c>
      <c r="F731">
        <v>33</v>
      </c>
      <c r="G731" t="s">
        <v>16</v>
      </c>
      <c r="H731">
        <v>1362.31</v>
      </c>
      <c r="I731">
        <v>1486.29</v>
      </c>
      <c r="J731" t="s">
        <v>17</v>
      </c>
      <c r="K731">
        <v>0.18</v>
      </c>
      <c r="L731" t="s">
        <v>31</v>
      </c>
      <c r="M731" t="s">
        <v>22</v>
      </c>
      <c r="N731" t="s">
        <v>46</v>
      </c>
    </row>
    <row r="732" spans="1:14" x14ac:dyDescent="0.3">
      <c r="A732">
        <v>1020</v>
      </c>
      <c r="B732" s="1">
        <v>45175</v>
      </c>
      <c r="C732" t="s">
        <v>14</v>
      </c>
      <c r="D732" t="s">
        <v>34</v>
      </c>
      <c r="E732">
        <v>1958.45</v>
      </c>
      <c r="F732">
        <v>45</v>
      </c>
      <c r="G732" t="s">
        <v>29</v>
      </c>
      <c r="H732">
        <v>2188.4499999999998</v>
      </c>
      <c r="I732">
        <v>2255.0500000000002</v>
      </c>
      <c r="J732" t="s">
        <v>30</v>
      </c>
      <c r="K732">
        <v>0.11</v>
      </c>
      <c r="L732" t="s">
        <v>27</v>
      </c>
      <c r="M732" t="s">
        <v>22</v>
      </c>
      <c r="N732" t="s">
        <v>46</v>
      </c>
    </row>
    <row r="733" spans="1:14" x14ac:dyDescent="0.3">
      <c r="A733">
        <v>1057</v>
      </c>
      <c r="B733" s="1">
        <v>44957</v>
      </c>
      <c r="C733" t="s">
        <v>33</v>
      </c>
      <c r="D733" t="s">
        <v>15</v>
      </c>
      <c r="E733">
        <v>975.01</v>
      </c>
      <c r="F733">
        <v>36</v>
      </c>
      <c r="G733" t="s">
        <v>26</v>
      </c>
      <c r="H733">
        <v>4995.3</v>
      </c>
      <c r="I733">
        <v>5165.09</v>
      </c>
      <c r="J733" t="s">
        <v>17</v>
      </c>
      <c r="K733">
        <v>0.24</v>
      </c>
      <c r="L733" t="s">
        <v>18</v>
      </c>
      <c r="M733" t="s">
        <v>19</v>
      </c>
      <c r="N733" t="s">
        <v>53</v>
      </c>
    </row>
    <row r="734" spans="1:14" x14ac:dyDescent="0.3">
      <c r="A734">
        <v>1018</v>
      </c>
      <c r="B734" s="1">
        <v>44949</v>
      </c>
      <c r="C734" t="s">
        <v>24</v>
      </c>
      <c r="D734" t="s">
        <v>15</v>
      </c>
      <c r="E734">
        <v>7019.59</v>
      </c>
      <c r="F734">
        <v>20</v>
      </c>
      <c r="G734" t="s">
        <v>16</v>
      </c>
      <c r="H734">
        <v>1140.6199999999999</v>
      </c>
      <c r="I734">
        <v>1258.6300000000001</v>
      </c>
      <c r="J734" t="s">
        <v>17</v>
      </c>
      <c r="K734">
        <v>0.26</v>
      </c>
      <c r="L734" t="s">
        <v>27</v>
      </c>
      <c r="M734" t="s">
        <v>19</v>
      </c>
      <c r="N734" t="s">
        <v>45</v>
      </c>
    </row>
    <row r="735" spans="1:14" x14ac:dyDescent="0.3">
      <c r="A735">
        <v>1047</v>
      </c>
      <c r="B735" s="1">
        <v>45086</v>
      </c>
      <c r="C735" t="s">
        <v>24</v>
      </c>
      <c r="D735" t="s">
        <v>34</v>
      </c>
      <c r="E735">
        <v>3746.64</v>
      </c>
      <c r="F735">
        <v>18</v>
      </c>
      <c r="G735" t="s">
        <v>29</v>
      </c>
      <c r="H735">
        <v>560.91999999999996</v>
      </c>
      <c r="I735">
        <v>1024.31</v>
      </c>
      <c r="J735" t="s">
        <v>17</v>
      </c>
      <c r="K735">
        <v>0.26</v>
      </c>
      <c r="L735" t="s">
        <v>18</v>
      </c>
      <c r="M735" t="s">
        <v>19</v>
      </c>
      <c r="N735" t="s">
        <v>50</v>
      </c>
    </row>
    <row r="736" spans="1:14" x14ac:dyDescent="0.3">
      <c r="A736">
        <v>1049</v>
      </c>
      <c r="B736" s="1">
        <v>45289</v>
      </c>
      <c r="C736" t="s">
        <v>33</v>
      </c>
      <c r="D736" t="s">
        <v>25</v>
      </c>
      <c r="E736">
        <v>4380.2299999999996</v>
      </c>
      <c r="F736">
        <v>38</v>
      </c>
      <c r="G736" t="s">
        <v>26</v>
      </c>
      <c r="H736">
        <v>2945.92</v>
      </c>
      <c r="I736">
        <v>3381.22</v>
      </c>
      <c r="J736" t="s">
        <v>17</v>
      </c>
      <c r="K736">
        <v>0.23</v>
      </c>
      <c r="L736" t="s">
        <v>18</v>
      </c>
      <c r="M736" t="s">
        <v>22</v>
      </c>
      <c r="N736" t="s">
        <v>44</v>
      </c>
    </row>
    <row r="737" spans="1:14" x14ac:dyDescent="0.3">
      <c r="A737">
        <v>1014</v>
      </c>
      <c r="B737" s="1">
        <v>45084</v>
      </c>
      <c r="C737" t="s">
        <v>42</v>
      </c>
      <c r="D737" t="s">
        <v>15</v>
      </c>
      <c r="E737">
        <v>408.38</v>
      </c>
      <c r="F737">
        <v>3</v>
      </c>
      <c r="G737" t="s">
        <v>35</v>
      </c>
      <c r="H737">
        <v>2468.29</v>
      </c>
      <c r="I737">
        <v>2723.13</v>
      </c>
      <c r="J737" t="s">
        <v>17</v>
      </c>
      <c r="K737">
        <v>0.08</v>
      </c>
      <c r="L737" t="s">
        <v>18</v>
      </c>
      <c r="M737" t="s">
        <v>22</v>
      </c>
      <c r="N737" t="s">
        <v>49</v>
      </c>
    </row>
    <row r="738" spans="1:14" x14ac:dyDescent="0.3">
      <c r="A738">
        <v>1015</v>
      </c>
      <c r="B738" s="1">
        <v>44965</v>
      </c>
      <c r="C738" t="s">
        <v>33</v>
      </c>
      <c r="D738" t="s">
        <v>34</v>
      </c>
      <c r="E738">
        <v>2669.81</v>
      </c>
      <c r="F738">
        <v>23</v>
      </c>
      <c r="G738" t="s">
        <v>35</v>
      </c>
      <c r="H738">
        <v>2644.77</v>
      </c>
      <c r="I738">
        <v>2684.83</v>
      </c>
      <c r="J738" t="s">
        <v>30</v>
      </c>
      <c r="K738">
        <v>0.24</v>
      </c>
      <c r="L738" t="s">
        <v>18</v>
      </c>
      <c r="M738" t="s">
        <v>19</v>
      </c>
      <c r="N738" t="s">
        <v>36</v>
      </c>
    </row>
    <row r="739" spans="1:14" x14ac:dyDescent="0.3">
      <c r="A739">
        <v>1031</v>
      </c>
      <c r="B739" s="1">
        <v>45008</v>
      </c>
      <c r="C739" t="s">
        <v>38</v>
      </c>
      <c r="D739" t="s">
        <v>34</v>
      </c>
      <c r="E739">
        <v>433.4</v>
      </c>
      <c r="F739">
        <v>32</v>
      </c>
      <c r="G739" t="s">
        <v>29</v>
      </c>
      <c r="H739">
        <v>3351.33</v>
      </c>
      <c r="I739">
        <v>3711.47</v>
      </c>
      <c r="J739" t="s">
        <v>30</v>
      </c>
      <c r="K739">
        <v>0.16</v>
      </c>
      <c r="L739" t="s">
        <v>18</v>
      </c>
      <c r="M739" t="s">
        <v>22</v>
      </c>
      <c r="N739" t="s">
        <v>48</v>
      </c>
    </row>
    <row r="740" spans="1:14" x14ac:dyDescent="0.3">
      <c r="A740">
        <v>1001</v>
      </c>
      <c r="B740" s="1">
        <v>45282</v>
      </c>
      <c r="C740" t="s">
        <v>24</v>
      </c>
      <c r="D740" t="s">
        <v>21</v>
      </c>
      <c r="E740">
        <v>8803.94</v>
      </c>
      <c r="F740">
        <v>45</v>
      </c>
      <c r="G740" t="s">
        <v>29</v>
      </c>
      <c r="H740">
        <v>1372.36</v>
      </c>
      <c r="I740">
        <v>1687.83</v>
      </c>
      <c r="J740" t="s">
        <v>30</v>
      </c>
      <c r="K740">
        <v>0.02</v>
      </c>
      <c r="L740" t="s">
        <v>31</v>
      </c>
      <c r="M740" t="s">
        <v>19</v>
      </c>
      <c r="N740" t="s">
        <v>47</v>
      </c>
    </row>
    <row r="741" spans="1:14" x14ac:dyDescent="0.3">
      <c r="A741">
        <v>1054</v>
      </c>
      <c r="B741" s="1">
        <v>45184</v>
      </c>
      <c r="C741" t="s">
        <v>14</v>
      </c>
      <c r="D741" t="s">
        <v>25</v>
      </c>
      <c r="E741">
        <v>2509.63</v>
      </c>
      <c r="F741">
        <v>16</v>
      </c>
      <c r="G741" t="s">
        <v>35</v>
      </c>
      <c r="H741">
        <v>4557.79</v>
      </c>
      <c r="I741">
        <v>5043.3599999999997</v>
      </c>
      <c r="J741" t="s">
        <v>17</v>
      </c>
      <c r="K741">
        <v>0.14000000000000001</v>
      </c>
      <c r="L741" t="s">
        <v>31</v>
      </c>
      <c r="M741" t="s">
        <v>22</v>
      </c>
      <c r="N741" t="s">
        <v>32</v>
      </c>
    </row>
    <row r="742" spans="1:14" x14ac:dyDescent="0.3">
      <c r="A742">
        <v>1003</v>
      </c>
      <c r="B742" s="1">
        <v>45132</v>
      </c>
      <c r="C742" t="s">
        <v>38</v>
      </c>
      <c r="D742" t="s">
        <v>21</v>
      </c>
      <c r="E742">
        <v>5617.64</v>
      </c>
      <c r="F742">
        <v>5</v>
      </c>
      <c r="G742" t="s">
        <v>26</v>
      </c>
      <c r="H742">
        <v>2206.58</v>
      </c>
      <c r="I742">
        <v>2490.4699999999998</v>
      </c>
      <c r="J742" t="s">
        <v>30</v>
      </c>
      <c r="K742">
        <v>0.28000000000000003</v>
      </c>
      <c r="L742" t="s">
        <v>18</v>
      </c>
      <c r="M742" t="s">
        <v>19</v>
      </c>
      <c r="N742" t="s">
        <v>41</v>
      </c>
    </row>
    <row r="743" spans="1:14" x14ac:dyDescent="0.3">
      <c r="A743">
        <v>1016</v>
      </c>
      <c r="B743" s="1">
        <v>45003</v>
      </c>
      <c r="C743" t="s">
        <v>24</v>
      </c>
      <c r="D743" t="s">
        <v>25</v>
      </c>
      <c r="E743">
        <v>485.9</v>
      </c>
      <c r="F743">
        <v>4</v>
      </c>
      <c r="G743" t="s">
        <v>26</v>
      </c>
      <c r="H743">
        <v>688.98</v>
      </c>
      <c r="I743">
        <v>863.81</v>
      </c>
      <c r="J743" t="s">
        <v>30</v>
      </c>
      <c r="K743">
        <v>0.27</v>
      </c>
      <c r="L743" t="s">
        <v>31</v>
      </c>
      <c r="M743" t="s">
        <v>22</v>
      </c>
      <c r="N743" t="s">
        <v>28</v>
      </c>
    </row>
    <row r="744" spans="1:14" x14ac:dyDescent="0.3">
      <c r="A744">
        <v>1087</v>
      </c>
      <c r="B744" s="1">
        <v>44938</v>
      </c>
      <c r="C744" t="s">
        <v>33</v>
      </c>
      <c r="D744" t="s">
        <v>15</v>
      </c>
      <c r="E744">
        <v>6701.79</v>
      </c>
      <c r="F744">
        <v>21</v>
      </c>
      <c r="G744" t="s">
        <v>26</v>
      </c>
      <c r="H744">
        <v>3724.38</v>
      </c>
      <c r="I744">
        <v>3988.7</v>
      </c>
      <c r="J744" t="s">
        <v>30</v>
      </c>
      <c r="K744">
        <v>0.03</v>
      </c>
      <c r="L744" t="s">
        <v>27</v>
      </c>
      <c r="M744" t="s">
        <v>22</v>
      </c>
      <c r="N744" t="s">
        <v>53</v>
      </c>
    </row>
    <row r="745" spans="1:14" x14ac:dyDescent="0.3">
      <c r="A745">
        <v>1057</v>
      </c>
      <c r="B745" s="1">
        <v>45221</v>
      </c>
      <c r="C745" t="s">
        <v>38</v>
      </c>
      <c r="D745" t="s">
        <v>25</v>
      </c>
      <c r="E745">
        <v>3297.97</v>
      </c>
      <c r="F745">
        <v>40</v>
      </c>
      <c r="G745" t="s">
        <v>29</v>
      </c>
      <c r="H745">
        <v>3233.37</v>
      </c>
      <c r="I745">
        <v>3723.21</v>
      </c>
      <c r="J745" t="s">
        <v>30</v>
      </c>
      <c r="K745">
        <v>0.22</v>
      </c>
      <c r="L745" t="s">
        <v>27</v>
      </c>
      <c r="M745" t="s">
        <v>22</v>
      </c>
      <c r="N745" t="s">
        <v>39</v>
      </c>
    </row>
    <row r="746" spans="1:14" x14ac:dyDescent="0.3">
      <c r="A746">
        <v>1075</v>
      </c>
      <c r="B746" s="1">
        <v>45150</v>
      </c>
      <c r="C746" t="s">
        <v>24</v>
      </c>
      <c r="D746" t="s">
        <v>34</v>
      </c>
      <c r="E746">
        <v>8989.4</v>
      </c>
      <c r="F746">
        <v>14</v>
      </c>
      <c r="G746" t="s">
        <v>16</v>
      </c>
      <c r="H746">
        <v>1612.93</v>
      </c>
      <c r="I746">
        <v>1964.15</v>
      </c>
      <c r="J746" t="s">
        <v>17</v>
      </c>
      <c r="K746">
        <v>0.24</v>
      </c>
      <c r="L746" t="s">
        <v>27</v>
      </c>
      <c r="M746" t="s">
        <v>22</v>
      </c>
      <c r="N746" t="s">
        <v>50</v>
      </c>
    </row>
    <row r="747" spans="1:14" x14ac:dyDescent="0.3">
      <c r="A747">
        <v>1012</v>
      </c>
      <c r="B747" s="1">
        <v>44939</v>
      </c>
      <c r="C747" t="s">
        <v>42</v>
      </c>
      <c r="D747" t="s">
        <v>34</v>
      </c>
      <c r="E747">
        <v>8892.3700000000008</v>
      </c>
      <c r="F747">
        <v>39</v>
      </c>
      <c r="G747" t="s">
        <v>16</v>
      </c>
      <c r="H747">
        <v>3126.52</v>
      </c>
      <c r="I747">
        <v>3465.79</v>
      </c>
      <c r="J747" t="s">
        <v>30</v>
      </c>
      <c r="K747">
        <v>0.08</v>
      </c>
      <c r="L747" t="s">
        <v>18</v>
      </c>
      <c r="M747" t="s">
        <v>19</v>
      </c>
      <c r="N747" t="s">
        <v>52</v>
      </c>
    </row>
    <row r="748" spans="1:14" x14ac:dyDescent="0.3">
      <c r="A748">
        <v>1074</v>
      </c>
      <c r="B748" s="1">
        <v>44972</v>
      </c>
      <c r="C748" t="s">
        <v>42</v>
      </c>
      <c r="D748" t="s">
        <v>25</v>
      </c>
      <c r="E748">
        <v>3320.38</v>
      </c>
      <c r="F748">
        <v>31</v>
      </c>
      <c r="G748" t="s">
        <v>16</v>
      </c>
      <c r="H748">
        <v>1138.32</v>
      </c>
      <c r="I748">
        <v>1266.25</v>
      </c>
      <c r="J748" t="s">
        <v>17</v>
      </c>
      <c r="K748">
        <v>0.14000000000000001</v>
      </c>
      <c r="L748" t="s">
        <v>18</v>
      </c>
      <c r="M748" t="s">
        <v>22</v>
      </c>
      <c r="N748" t="s">
        <v>43</v>
      </c>
    </row>
    <row r="749" spans="1:14" x14ac:dyDescent="0.3">
      <c r="A749">
        <v>1096</v>
      </c>
      <c r="B749" s="1">
        <v>45081</v>
      </c>
      <c r="C749" t="s">
        <v>14</v>
      </c>
      <c r="D749" t="s">
        <v>25</v>
      </c>
      <c r="E749">
        <v>9019.51</v>
      </c>
      <c r="F749">
        <v>14</v>
      </c>
      <c r="G749" t="s">
        <v>16</v>
      </c>
      <c r="H749">
        <v>2251.9499999999998</v>
      </c>
      <c r="I749">
        <v>2626.32</v>
      </c>
      <c r="J749" t="s">
        <v>17</v>
      </c>
      <c r="K749">
        <v>0.21</v>
      </c>
      <c r="L749" t="s">
        <v>31</v>
      </c>
      <c r="M749" t="s">
        <v>19</v>
      </c>
      <c r="N749" t="s">
        <v>32</v>
      </c>
    </row>
    <row r="750" spans="1:14" x14ac:dyDescent="0.3">
      <c r="A750">
        <v>1016</v>
      </c>
      <c r="B750" s="1">
        <v>45039</v>
      </c>
      <c r="C750" t="s">
        <v>24</v>
      </c>
      <c r="D750" t="s">
        <v>25</v>
      </c>
      <c r="E750">
        <v>9961.9599999999991</v>
      </c>
      <c r="F750">
        <v>6</v>
      </c>
      <c r="G750" t="s">
        <v>16</v>
      </c>
      <c r="H750">
        <v>4502.09</v>
      </c>
      <c r="I750">
        <v>4879.72</v>
      </c>
      <c r="J750" t="s">
        <v>30</v>
      </c>
      <c r="K750">
        <v>0.13</v>
      </c>
      <c r="L750" t="s">
        <v>31</v>
      </c>
      <c r="M750" t="s">
        <v>19</v>
      </c>
      <c r="N750" t="s">
        <v>28</v>
      </c>
    </row>
    <row r="751" spans="1:14" x14ac:dyDescent="0.3">
      <c r="A751">
        <v>1072</v>
      </c>
      <c r="B751" s="1">
        <v>45159</v>
      </c>
      <c r="C751" t="s">
        <v>42</v>
      </c>
      <c r="D751" t="s">
        <v>21</v>
      </c>
      <c r="E751">
        <v>8271.6200000000008</v>
      </c>
      <c r="F751">
        <v>12</v>
      </c>
      <c r="G751" t="s">
        <v>29</v>
      </c>
      <c r="H751">
        <v>710.99</v>
      </c>
      <c r="I751">
        <v>876.46</v>
      </c>
      <c r="J751" t="s">
        <v>17</v>
      </c>
      <c r="K751">
        <v>0.03</v>
      </c>
      <c r="L751" t="s">
        <v>31</v>
      </c>
      <c r="M751" t="s">
        <v>19</v>
      </c>
      <c r="N751" t="s">
        <v>51</v>
      </c>
    </row>
    <row r="752" spans="1:14" x14ac:dyDescent="0.3">
      <c r="A752">
        <v>1076</v>
      </c>
      <c r="B752" s="1">
        <v>44943</v>
      </c>
      <c r="C752" t="s">
        <v>33</v>
      </c>
      <c r="D752" t="s">
        <v>25</v>
      </c>
      <c r="E752">
        <v>8464.23</v>
      </c>
      <c r="F752">
        <v>16</v>
      </c>
      <c r="G752" t="s">
        <v>29</v>
      </c>
      <c r="H752">
        <v>1964.15</v>
      </c>
      <c r="I752">
        <v>2211.17</v>
      </c>
      <c r="J752" t="s">
        <v>17</v>
      </c>
      <c r="K752">
        <v>0.21</v>
      </c>
      <c r="L752" t="s">
        <v>27</v>
      </c>
      <c r="M752" t="s">
        <v>19</v>
      </c>
      <c r="N752" t="s">
        <v>44</v>
      </c>
    </row>
    <row r="753" spans="1:14" x14ac:dyDescent="0.3">
      <c r="A753">
        <v>1024</v>
      </c>
      <c r="B753" s="1">
        <v>45286</v>
      </c>
      <c r="C753" t="s">
        <v>24</v>
      </c>
      <c r="D753" t="s">
        <v>15</v>
      </c>
      <c r="E753">
        <v>2565.19</v>
      </c>
      <c r="F753">
        <v>17</v>
      </c>
      <c r="G753" t="s">
        <v>16</v>
      </c>
      <c r="H753">
        <v>4114.66</v>
      </c>
      <c r="I753">
        <v>4269.0200000000004</v>
      </c>
      <c r="J753" t="s">
        <v>17</v>
      </c>
      <c r="K753">
        <v>0.27</v>
      </c>
      <c r="L753" t="s">
        <v>27</v>
      </c>
      <c r="M753" t="s">
        <v>22</v>
      </c>
      <c r="N753" t="s">
        <v>45</v>
      </c>
    </row>
    <row r="754" spans="1:14" x14ac:dyDescent="0.3">
      <c r="A754">
        <v>1028</v>
      </c>
      <c r="B754" s="1">
        <v>45149</v>
      </c>
      <c r="C754" t="s">
        <v>33</v>
      </c>
      <c r="D754" t="s">
        <v>21</v>
      </c>
      <c r="E754">
        <v>5809.35</v>
      </c>
      <c r="F754">
        <v>45</v>
      </c>
      <c r="G754" t="s">
        <v>29</v>
      </c>
      <c r="H754">
        <v>4848.9799999999996</v>
      </c>
      <c r="I754">
        <v>4985.75</v>
      </c>
      <c r="J754" t="s">
        <v>17</v>
      </c>
      <c r="K754">
        <v>0.2</v>
      </c>
      <c r="L754" t="s">
        <v>27</v>
      </c>
      <c r="M754" t="s">
        <v>19</v>
      </c>
      <c r="N754" t="s">
        <v>37</v>
      </c>
    </row>
    <row r="755" spans="1:14" x14ac:dyDescent="0.3">
      <c r="A755">
        <v>1008</v>
      </c>
      <c r="B755" s="1">
        <v>45280</v>
      </c>
      <c r="C755" t="s">
        <v>33</v>
      </c>
      <c r="D755" t="s">
        <v>21</v>
      </c>
      <c r="E755">
        <v>765.83</v>
      </c>
      <c r="F755">
        <v>23</v>
      </c>
      <c r="G755" t="s">
        <v>29</v>
      </c>
      <c r="H755">
        <v>2296.9299999999998</v>
      </c>
      <c r="I755">
        <v>2319.62</v>
      </c>
      <c r="J755" t="s">
        <v>17</v>
      </c>
      <c r="K755">
        <v>0.23</v>
      </c>
      <c r="L755" t="s">
        <v>27</v>
      </c>
      <c r="M755" t="s">
        <v>22</v>
      </c>
      <c r="N755" t="s">
        <v>37</v>
      </c>
    </row>
    <row r="756" spans="1:14" x14ac:dyDescent="0.3">
      <c r="A756">
        <v>1092</v>
      </c>
      <c r="B756" s="1">
        <v>45114</v>
      </c>
      <c r="C756" t="s">
        <v>42</v>
      </c>
      <c r="D756" t="s">
        <v>25</v>
      </c>
      <c r="E756">
        <v>1039.69</v>
      </c>
      <c r="F756">
        <v>14</v>
      </c>
      <c r="G756" t="s">
        <v>16</v>
      </c>
      <c r="H756">
        <v>2559.65</v>
      </c>
      <c r="I756">
        <v>2709.4</v>
      </c>
      <c r="J756" t="s">
        <v>17</v>
      </c>
      <c r="K756">
        <v>0.11</v>
      </c>
      <c r="L756" t="s">
        <v>31</v>
      </c>
      <c r="M756" t="s">
        <v>22</v>
      </c>
      <c r="N756" t="s">
        <v>43</v>
      </c>
    </row>
    <row r="757" spans="1:14" x14ac:dyDescent="0.3">
      <c r="A757">
        <v>1036</v>
      </c>
      <c r="B757" s="1">
        <v>45270</v>
      </c>
      <c r="C757" t="s">
        <v>24</v>
      </c>
      <c r="D757" t="s">
        <v>15</v>
      </c>
      <c r="E757">
        <v>9989.0400000000009</v>
      </c>
      <c r="F757">
        <v>7</v>
      </c>
      <c r="G757" t="s">
        <v>26</v>
      </c>
      <c r="H757">
        <v>2882.25</v>
      </c>
      <c r="I757">
        <v>3163.7</v>
      </c>
      <c r="J757" t="s">
        <v>17</v>
      </c>
      <c r="K757">
        <v>0.05</v>
      </c>
      <c r="L757" t="s">
        <v>18</v>
      </c>
      <c r="M757" t="s">
        <v>22</v>
      </c>
      <c r="N757" t="s">
        <v>45</v>
      </c>
    </row>
    <row r="758" spans="1:14" x14ac:dyDescent="0.3">
      <c r="A758">
        <v>1090</v>
      </c>
      <c r="B758" s="1">
        <v>45291</v>
      </c>
      <c r="C758" t="s">
        <v>38</v>
      </c>
      <c r="D758" t="s">
        <v>21</v>
      </c>
      <c r="E758">
        <v>3333.73</v>
      </c>
      <c r="F758">
        <v>46</v>
      </c>
      <c r="G758" t="s">
        <v>29</v>
      </c>
      <c r="H758">
        <v>4665.12</v>
      </c>
      <c r="I758">
        <v>4675.8999999999996</v>
      </c>
      <c r="J758" t="s">
        <v>30</v>
      </c>
      <c r="K758">
        <v>0.19</v>
      </c>
      <c r="L758" t="s">
        <v>18</v>
      </c>
      <c r="M758" t="s">
        <v>22</v>
      </c>
      <c r="N758" t="s">
        <v>41</v>
      </c>
    </row>
    <row r="759" spans="1:14" x14ac:dyDescent="0.3">
      <c r="A759">
        <v>1008</v>
      </c>
      <c r="B759" s="1">
        <v>45089</v>
      </c>
      <c r="C759" t="s">
        <v>42</v>
      </c>
      <c r="D759" t="s">
        <v>34</v>
      </c>
      <c r="E759">
        <v>7507.02</v>
      </c>
      <c r="F759">
        <v>32</v>
      </c>
      <c r="G759" t="s">
        <v>26</v>
      </c>
      <c r="H759">
        <v>4298.12</v>
      </c>
      <c r="I759">
        <v>4446.8999999999996</v>
      </c>
      <c r="J759" t="s">
        <v>30</v>
      </c>
      <c r="K759">
        <v>0.1</v>
      </c>
      <c r="L759" t="s">
        <v>27</v>
      </c>
      <c r="M759" t="s">
        <v>19</v>
      </c>
      <c r="N759" t="s">
        <v>52</v>
      </c>
    </row>
    <row r="760" spans="1:14" x14ac:dyDescent="0.3">
      <c r="A760">
        <v>1058</v>
      </c>
      <c r="B760" s="1">
        <v>45252</v>
      </c>
      <c r="C760" t="s">
        <v>42</v>
      </c>
      <c r="D760" t="s">
        <v>21</v>
      </c>
      <c r="E760">
        <v>8085.98</v>
      </c>
      <c r="F760">
        <v>15</v>
      </c>
      <c r="G760" t="s">
        <v>29</v>
      </c>
      <c r="H760">
        <v>894.48</v>
      </c>
      <c r="I760">
        <v>1336.37</v>
      </c>
      <c r="J760" t="s">
        <v>17</v>
      </c>
      <c r="K760">
        <v>0.26</v>
      </c>
      <c r="L760" t="s">
        <v>18</v>
      </c>
      <c r="M760" t="s">
        <v>22</v>
      </c>
      <c r="N760" t="s">
        <v>51</v>
      </c>
    </row>
    <row r="761" spans="1:14" x14ac:dyDescent="0.3">
      <c r="A761">
        <v>1060</v>
      </c>
      <c r="B761" s="1">
        <v>45000</v>
      </c>
      <c r="C761" t="s">
        <v>24</v>
      </c>
      <c r="D761" t="s">
        <v>25</v>
      </c>
      <c r="E761">
        <v>8594.43</v>
      </c>
      <c r="F761">
        <v>44</v>
      </c>
      <c r="G761" t="s">
        <v>29</v>
      </c>
      <c r="H761">
        <v>2211.9499999999998</v>
      </c>
      <c r="I761">
        <v>2512.84</v>
      </c>
      <c r="J761" t="s">
        <v>17</v>
      </c>
      <c r="K761">
        <v>0.04</v>
      </c>
      <c r="L761" t="s">
        <v>18</v>
      </c>
      <c r="M761" t="s">
        <v>19</v>
      </c>
      <c r="N761" t="s">
        <v>28</v>
      </c>
    </row>
    <row r="762" spans="1:14" x14ac:dyDescent="0.3">
      <c r="A762">
        <v>1050</v>
      </c>
      <c r="B762" s="1">
        <v>45159</v>
      </c>
      <c r="C762" t="s">
        <v>24</v>
      </c>
      <c r="D762" t="s">
        <v>15</v>
      </c>
      <c r="E762">
        <v>9976.52</v>
      </c>
      <c r="F762">
        <v>17</v>
      </c>
      <c r="G762" t="s">
        <v>16</v>
      </c>
      <c r="H762">
        <v>2346.8000000000002</v>
      </c>
      <c r="I762">
        <v>2654.65</v>
      </c>
      <c r="J762" t="s">
        <v>30</v>
      </c>
      <c r="K762">
        <v>0.13</v>
      </c>
      <c r="L762" t="s">
        <v>18</v>
      </c>
      <c r="M762" t="s">
        <v>22</v>
      </c>
      <c r="N762" t="s">
        <v>45</v>
      </c>
    </row>
    <row r="763" spans="1:14" x14ac:dyDescent="0.3">
      <c r="A763">
        <v>1028</v>
      </c>
      <c r="B763" s="1">
        <v>45150</v>
      </c>
      <c r="C763" t="s">
        <v>33</v>
      </c>
      <c r="D763" t="s">
        <v>25</v>
      </c>
      <c r="E763">
        <v>2490.8200000000002</v>
      </c>
      <c r="F763">
        <v>41</v>
      </c>
      <c r="G763" t="s">
        <v>29</v>
      </c>
      <c r="H763">
        <v>3956.03</v>
      </c>
      <c r="I763">
        <v>4163.68</v>
      </c>
      <c r="J763" t="s">
        <v>30</v>
      </c>
      <c r="K763">
        <v>0.12</v>
      </c>
      <c r="L763" t="s">
        <v>27</v>
      </c>
      <c r="M763" t="s">
        <v>22</v>
      </c>
      <c r="N763" t="s">
        <v>44</v>
      </c>
    </row>
    <row r="764" spans="1:14" x14ac:dyDescent="0.3">
      <c r="A764">
        <v>1092</v>
      </c>
      <c r="B764" s="1">
        <v>45245</v>
      </c>
      <c r="C764" t="s">
        <v>24</v>
      </c>
      <c r="D764" t="s">
        <v>34</v>
      </c>
      <c r="E764">
        <v>499.47</v>
      </c>
      <c r="F764">
        <v>47</v>
      </c>
      <c r="G764" t="s">
        <v>35</v>
      </c>
      <c r="H764">
        <v>3034.32</v>
      </c>
      <c r="I764">
        <v>3375.79</v>
      </c>
      <c r="J764" t="s">
        <v>30</v>
      </c>
      <c r="K764">
        <v>0.28000000000000003</v>
      </c>
      <c r="L764" t="s">
        <v>31</v>
      </c>
      <c r="M764" t="s">
        <v>19</v>
      </c>
      <c r="N764" t="s">
        <v>50</v>
      </c>
    </row>
    <row r="765" spans="1:14" x14ac:dyDescent="0.3">
      <c r="A765">
        <v>1041</v>
      </c>
      <c r="B765" s="1">
        <v>44986</v>
      </c>
      <c r="C765" t="s">
        <v>33</v>
      </c>
      <c r="D765" t="s">
        <v>34</v>
      </c>
      <c r="E765">
        <v>4170.8</v>
      </c>
      <c r="F765">
        <v>44</v>
      </c>
      <c r="G765" t="s">
        <v>35</v>
      </c>
      <c r="H765">
        <v>3288.39</v>
      </c>
      <c r="I765">
        <v>3391.46</v>
      </c>
      <c r="J765" t="s">
        <v>30</v>
      </c>
      <c r="K765">
        <v>0.05</v>
      </c>
      <c r="L765" t="s">
        <v>31</v>
      </c>
      <c r="M765" t="s">
        <v>22</v>
      </c>
      <c r="N765" t="s">
        <v>36</v>
      </c>
    </row>
    <row r="766" spans="1:14" x14ac:dyDescent="0.3">
      <c r="A766">
        <v>1100</v>
      </c>
      <c r="B766" s="1">
        <v>45261</v>
      </c>
      <c r="C766" t="s">
        <v>42</v>
      </c>
      <c r="D766" t="s">
        <v>34</v>
      </c>
      <c r="E766">
        <v>1387.8</v>
      </c>
      <c r="F766">
        <v>34</v>
      </c>
      <c r="G766" t="s">
        <v>16</v>
      </c>
      <c r="H766">
        <v>4991.09</v>
      </c>
      <c r="I766">
        <v>5402.28</v>
      </c>
      <c r="J766" t="s">
        <v>17</v>
      </c>
      <c r="K766">
        <v>0</v>
      </c>
      <c r="L766" t="s">
        <v>18</v>
      </c>
      <c r="M766" t="s">
        <v>22</v>
      </c>
      <c r="N766" t="s">
        <v>52</v>
      </c>
    </row>
    <row r="767" spans="1:14" x14ac:dyDescent="0.3">
      <c r="A767">
        <v>1064</v>
      </c>
      <c r="B767" s="1">
        <v>45148</v>
      </c>
      <c r="C767" t="s">
        <v>14</v>
      </c>
      <c r="D767" t="s">
        <v>25</v>
      </c>
      <c r="E767">
        <v>322.02</v>
      </c>
      <c r="F767">
        <v>5</v>
      </c>
      <c r="G767" t="s">
        <v>26</v>
      </c>
      <c r="H767">
        <v>421.05</v>
      </c>
      <c r="I767">
        <v>488.23</v>
      </c>
      <c r="J767" t="s">
        <v>17</v>
      </c>
      <c r="K767">
        <v>7.0000000000000007E-2</v>
      </c>
      <c r="L767" t="s">
        <v>31</v>
      </c>
      <c r="M767" t="s">
        <v>22</v>
      </c>
      <c r="N767" t="s">
        <v>32</v>
      </c>
    </row>
    <row r="768" spans="1:14" x14ac:dyDescent="0.3">
      <c r="A768">
        <v>1027</v>
      </c>
      <c r="B768" s="1">
        <v>44963</v>
      </c>
      <c r="C768" t="s">
        <v>38</v>
      </c>
      <c r="D768" t="s">
        <v>21</v>
      </c>
      <c r="E768">
        <v>3668.23</v>
      </c>
      <c r="F768">
        <v>45</v>
      </c>
      <c r="G768" t="s">
        <v>26</v>
      </c>
      <c r="H768">
        <v>1153.9000000000001</v>
      </c>
      <c r="I768">
        <v>1485.34</v>
      </c>
      <c r="J768" t="s">
        <v>30</v>
      </c>
      <c r="K768">
        <v>0.25</v>
      </c>
      <c r="L768" t="s">
        <v>31</v>
      </c>
      <c r="M768" t="s">
        <v>22</v>
      </c>
      <c r="N768" t="s">
        <v>41</v>
      </c>
    </row>
    <row r="769" spans="1:14" x14ac:dyDescent="0.3">
      <c r="A769">
        <v>1063</v>
      </c>
      <c r="B769" s="1">
        <v>45204</v>
      </c>
      <c r="C769" t="s">
        <v>42</v>
      </c>
      <c r="D769" t="s">
        <v>25</v>
      </c>
      <c r="E769">
        <v>7859.01</v>
      </c>
      <c r="F769">
        <v>27</v>
      </c>
      <c r="G769" t="s">
        <v>26</v>
      </c>
      <c r="H769">
        <v>2069.08</v>
      </c>
      <c r="I769">
        <v>2246.2399999999998</v>
      </c>
      <c r="J769" t="s">
        <v>30</v>
      </c>
      <c r="K769">
        <v>0.06</v>
      </c>
      <c r="L769" t="s">
        <v>27</v>
      </c>
      <c r="M769" t="s">
        <v>22</v>
      </c>
      <c r="N769" t="s">
        <v>43</v>
      </c>
    </row>
    <row r="770" spans="1:14" x14ac:dyDescent="0.3">
      <c r="A770">
        <v>1017</v>
      </c>
      <c r="B770" s="1">
        <v>45122</v>
      </c>
      <c r="C770" t="s">
        <v>24</v>
      </c>
      <c r="D770" t="s">
        <v>15</v>
      </c>
      <c r="E770">
        <v>5705.19</v>
      </c>
      <c r="F770">
        <v>23</v>
      </c>
      <c r="G770" t="s">
        <v>35</v>
      </c>
      <c r="H770">
        <v>1771.52</v>
      </c>
      <c r="I770">
        <v>2147.8000000000002</v>
      </c>
      <c r="J770" t="s">
        <v>30</v>
      </c>
      <c r="K770">
        <v>7.0000000000000007E-2</v>
      </c>
      <c r="L770" t="s">
        <v>27</v>
      </c>
      <c r="M770" t="s">
        <v>19</v>
      </c>
      <c r="N770" t="s">
        <v>45</v>
      </c>
    </row>
    <row r="771" spans="1:14" x14ac:dyDescent="0.3">
      <c r="A771">
        <v>1073</v>
      </c>
      <c r="B771" s="1">
        <v>45278</v>
      </c>
      <c r="C771" t="s">
        <v>38</v>
      </c>
      <c r="D771" t="s">
        <v>21</v>
      </c>
      <c r="E771">
        <v>3196.5</v>
      </c>
      <c r="F771">
        <v>40</v>
      </c>
      <c r="G771" t="s">
        <v>26</v>
      </c>
      <c r="H771">
        <v>157.15</v>
      </c>
      <c r="I771">
        <v>436.53</v>
      </c>
      <c r="J771" t="s">
        <v>30</v>
      </c>
      <c r="K771">
        <v>0.04</v>
      </c>
      <c r="L771" t="s">
        <v>18</v>
      </c>
      <c r="M771" t="s">
        <v>22</v>
      </c>
      <c r="N771" t="s">
        <v>41</v>
      </c>
    </row>
    <row r="772" spans="1:14" x14ac:dyDescent="0.3">
      <c r="A772">
        <v>1033</v>
      </c>
      <c r="B772" s="1">
        <v>45168</v>
      </c>
      <c r="C772" t="s">
        <v>14</v>
      </c>
      <c r="D772" t="s">
        <v>34</v>
      </c>
      <c r="E772">
        <v>6577.99</v>
      </c>
      <c r="F772">
        <v>14</v>
      </c>
      <c r="G772" t="s">
        <v>26</v>
      </c>
      <c r="H772">
        <v>504.3</v>
      </c>
      <c r="I772">
        <v>735.95</v>
      </c>
      <c r="J772" t="s">
        <v>17</v>
      </c>
      <c r="K772">
        <v>0.21</v>
      </c>
      <c r="L772" t="s">
        <v>18</v>
      </c>
      <c r="M772" t="s">
        <v>22</v>
      </c>
      <c r="N772" t="s">
        <v>46</v>
      </c>
    </row>
    <row r="773" spans="1:14" x14ac:dyDescent="0.3">
      <c r="A773">
        <v>1084</v>
      </c>
      <c r="B773" s="1">
        <v>45250</v>
      </c>
      <c r="C773" t="s">
        <v>14</v>
      </c>
      <c r="D773" t="s">
        <v>25</v>
      </c>
      <c r="E773">
        <v>2396.98</v>
      </c>
      <c r="F773">
        <v>15</v>
      </c>
      <c r="G773" t="s">
        <v>16</v>
      </c>
      <c r="H773">
        <v>3420.72</v>
      </c>
      <c r="I773">
        <v>3513.74</v>
      </c>
      <c r="J773" t="s">
        <v>30</v>
      </c>
      <c r="K773">
        <v>0.02</v>
      </c>
      <c r="L773" t="s">
        <v>18</v>
      </c>
      <c r="M773" t="s">
        <v>19</v>
      </c>
      <c r="N773" t="s">
        <v>32</v>
      </c>
    </row>
    <row r="774" spans="1:14" x14ac:dyDescent="0.3">
      <c r="A774">
        <v>1077</v>
      </c>
      <c r="B774" s="1">
        <v>45145</v>
      </c>
      <c r="C774" t="s">
        <v>33</v>
      </c>
      <c r="D774" t="s">
        <v>34</v>
      </c>
      <c r="E774">
        <v>242.38</v>
      </c>
      <c r="F774">
        <v>43</v>
      </c>
      <c r="G774" t="s">
        <v>26</v>
      </c>
      <c r="H774">
        <v>4402.66</v>
      </c>
      <c r="I774">
        <v>4724.7</v>
      </c>
      <c r="J774" t="s">
        <v>30</v>
      </c>
      <c r="K774">
        <v>0.1</v>
      </c>
      <c r="L774" t="s">
        <v>27</v>
      </c>
      <c r="M774" t="s">
        <v>22</v>
      </c>
      <c r="N774" t="s">
        <v>36</v>
      </c>
    </row>
    <row r="775" spans="1:14" x14ac:dyDescent="0.3">
      <c r="A775">
        <v>1092</v>
      </c>
      <c r="B775" s="1">
        <v>45118</v>
      </c>
      <c r="C775" t="s">
        <v>38</v>
      </c>
      <c r="D775" t="s">
        <v>34</v>
      </c>
      <c r="E775">
        <v>7667.1</v>
      </c>
      <c r="F775">
        <v>33</v>
      </c>
      <c r="G775" t="s">
        <v>35</v>
      </c>
      <c r="H775">
        <v>2595.42</v>
      </c>
      <c r="I775">
        <v>3083.06</v>
      </c>
      <c r="J775" t="s">
        <v>30</v>
      </c>
      <c r="K775">
        <v>0.08</v>
      </c>
      <c r="L775" t="s">
        <v>31</v>
      </c>
      <c r="M775" t="s">
        <v>19</v>
      </c>
      <c r="N775" t="s">
        <v>48</v>
      </c>
    </row>
    <row r="776" spans="1:14" x14ac:dyDescent="0.3">
      <c r="A776">
        <v>1029</v>
      </c>
      <c r="B776" s="1">
        <v>44943</v>
      </c>
      <c r="C776" t="s">
        <v>33</v>
      </c>
      <c r="D776" t="s">
        <v>15</v>
      </c>
      <c r="E776">
        <v>6275.06</v>
      </c>
      <c r="F776">
        <v>31</v>
      </c>
      <c r="G776" t="s">
        <v>35</v>
      </c>
      <c r="H776">
        <v>2719</v>
      </c>
      <c r="I776">
        <v>3133.55</v>
      </c>
      <c r="J776" t="s">
        <v>17</v>
      </c>
      <c r="K776">
        <v>0.17</v>
      </c>
      <c r="L776" t="s">
        <v>27</v>
      </c>
      <c r="M776" t="s">
        <v>22</v>
      </c>
      <c r="N776" t="s">
        <v>53</v>
      </c>
    </row>
    <row r="777" spans="1:14" x14ac:dyDescent="0.3">
      <c r="A777">
        <v>1013</v>
      </c>
      <c r="B777" s="1">
        <v>44938</v>
      </c>
      <c r="C777" t="s">
        <v>42</v>
      </c>
      <c r="D777" t="s">
        <v>21</v>
      </c>
      <c r="E777">
        <v>7646.8</v>
      </c>
      <c r="F777">
        <v>35</v>
      </c>
      <c r="G777" t="s">
        <v>35</v>
      </c>
      <c r="H777">
        <v>1312.71</v>
      </c>
      <c r="I777">
        <v>1352.11</v>
      </c>
      <c r="J777" t="s">
        <v>17</v>
      </c>
      <c r="K777">
        <v>0.22</v>
      </c>
      <c r="L777" t="s">
        <v>27</v>
      </c>
      <c r="M777" t="s">
        <v>22</v>
      </c>
      <c r="N777" t="s">
        <v>51</v>
      </c>
    </row>
    <row r="778" spans="1:14" x14ac:dyDescent="0.3">
      <c r="A778">
        <v>1046</v>
      </c>
      <c r="B778" s="1">
        <v>45119</v>
      </c>
      <c r="C778" t="s">
        <v>38</v>
      </c>
      <c r="D778" t="s">
        <v>15</v>
      </c>
      <c r="E778">
        <v>485.49</v>
      </c>
      <c r="F778">
        <v>17</v>
      </c>
      <c r="G778" t="s">
        <v>16</v>
      </c>
      <c r="H778">
        <v>3850.99</v>
      </c>
      <c r="I778">
        <v>4045.34</v>
      </c>
      <c r="J778" t="s">
        <v>17</v>
      </c>
      <c r="K778">
        <v>0.16</v>
      </c>
      <c r="L778" t="s">
        <v>31</v>
      </c>
      <c r="M778" t="s">
        <v>19</v>
      </c>
      <c r="N778" t="s">
        <v>40</v>
      </c>
    </row>
    <row r="779" spans="1:14" x14ac:dyDescent="0.3">
      <c r="A779">
        <v>1035</v>
      </c>
      <c r="B779" s="1">
        <v>44948</v>
      </c>
      <c r="C779" t="s">
        <v>42</v>
      </c>
      <c r="D779" t="s">
        <v>15</v>
      </c>
      <c r="E779">
        <v>8387.48</v>
      </c>
      <c r="F779">
        <v>28</v>
      </c>
      <c r="G779" t="s">
        <v>16</v>
      </c>
      <c r="H779">
        <v>3771.38</v>
      </c>
      <c r="I779">
        <v>4234.92</v>
      </c>
      <c r="J779" t="s">
        <v>30</v>
      </c>
      <c r="K779">
        <v>0.28000000000000003</v>
      </c>
      <c r="L779" t="s">
        <v>31</v>
      </c>
      <c r="M779" t="s">
        <v>22</v>
      </c>
      <c r="N779" t="s">
        <v>49</v>
      </c>
    </row>
    <row r="780" spans="1:14" x14ac:dyDescent="0.3">
      <c r="A780">
        <v>1006</v>
      </c>
      <c r="B780" s="1">
        <v>45046</v>
      </c>
      <c r="C780" t="s">
        <v>33</v>
      </c>
      <c r="D780" t="s">
        <v>15</v>
      </c>
      <c r="E780">
        <v>6233.31</v>
      </c>
      <c r="F780">
        <v>19</v>
      </c>
      <c r="G780" t="s">
        <v>29</v>
      </c>
      <c r="H780">
        <v>2962.41</v>
      </c>
      <c r="I780">
        <v>3218.9</v>
      </c>
      <c r="J780" t="s">
        <v>30</v>
      </c>
      <c r="K780">
        <v>0.28999999999999998</v>
      </c>
      <c r="L780" t="s">
        <v>18</v>
      </c>
      <c r="M780" t="s">
        <v>22</v>
      </c>
      <c r="N780" t="s">
        <v>53</v>
      </c>
    </row>
    <row r="781" spans="1:14" x14ac:dyDescent="0.3">
      <c r="A781">
        <v>1082</v>
      </c>
      <c r="B781" s="1">
        <v>45136</v>
      </c>
      <c r="C781" t="s">
        <v>38</v>
      </c>
      <c r="D781" t="s">
        <v>34</v>
      </c>
      <c r="E781">
        <v>5677.61</v>
      </c>
      <c r="F781">
        <v>46</v>
      </c>
      <c r="G781" t="s">
        <v>26</v>
      </c>
      <c r="H781">
        <v>1102.69</v>
      </c>
      <c r="I781">
        <v>1437.12</v>
      </c>
      <c r="J781" t="s">
        <v>30</v>
      </c>
      <c r="K781">
        <v>0.11</v>
      </c>
      <c r="L781" t="s">
        <v>31</v>
      </c>
      <c r="M781" t="s">
        <v>19</v>
      </c>
      <c r="N781" t="s">
        <v>48</v>
      </c>
    </row>
    <row r="782" spans="1:14" x14ac:dyDescent="0.3">
      <c r="A782">
        <v>1069</v>
      </c>
      <c r="B782" s="1">
        <v>45232</v>
      </c>
      <c r="C782" t="s">
        <v>33</v>
      </c>
      <c r="D782" t="s">
        <v>15</v>
      </c>
      <c r="E782">
        <v>6283.68</v>
      </c>
      <c r="F782">
        <v>23</v>
      </c>
      <c r="G782" t="s">
        <v>16</v>
      </c>
      <c r="H782">
        <v>530.24</v>
      </c>
      <c r="I782">
        <v>987.41</v>
      </c>
      <c r="J782" t="s">
        <v>17</v>
      </c>
      <c r="K782">
        <v>0.23</v>
      </c>
      <c r="L782" t="s">
        <v>31</v>
      </c>
      <c r="M782" t="s">
        <v>19</v>
      </c>
      <c r="N782" t="s">
        <v>53</v>
      </c>
    </row>
    <row r="783" spans="1:14" x14ac:dyDescent="0.3">
      <c r="A783">
        <v>1047</v>
      </c>
      <c r="B783" s="1">
        <v>45196</v>
      </c>
      <c r="C783" t="s">
        <v>38</v>
      </c>
      <c r="D783" t="s">
        <v>15</v>
      </c>
      <c r="E783">
        <v>8657.89</v>
      </c>
      <c r="F783">
        <v>32</v>
      </c>
      <c r="G783" t="s">
        <v>35</v>
      </c>
      <c r="H783">
        <v>367.98</v>
      </c>
      <c r="I783">
        <v>806.14</v>
      </c>
      <c r="J783" t="s">
        <v>17</v>
      </c>
      <c r="K783">
        <v>0.22</v>
      </c>
      <c r="L783" t="s">
        <v>31</v>
      </c>
      <c r="M783" t="s">
        <v>22</v>
      </c>
      <c r="N783" t="s">
        <v>40</v>
      </c>
    </row>
    <row r="784" spans="1:14" x14ac:dyDescent="0.3">
      <c r="A784">
        <v>1025</v>
      </c>
      <c r="B784" s="1">
        <v>45118</v>
      </c>
      <c r="C784" t="s">
        <v>33</v>
      </c>
      <c r="D784" t="s">
        <v>21</v>
      </c>
      <c r="E784">
        <v>5910.67</v>
      </c>
      <c r="F784">
        <v>40</v>
      </c>
      <c r="G784" t="s">
        <v>35</v>
      </c>
      <c r="H784">
        <v>2983.85</v>
      </c>
      <c r="I784">
        <v>3239.74</v>
      </c>
      <c r="J784" t="s">
        <v>30</v>
      </c>
      <c r="K784">
        <v>0.27</v>
      </c>
      <c r="L784" t="s">
        <v>31</v>
      </c>
      <c r="M784" t="s">
        <v>19</v>
      </c>
      <c r="N784" t="s">
        <v>37</v>
      </c>
    </row>
    <row r="785" spans="1:14" x14ac:dyDescent="0.3">
      <c r="A785">
        <v>1066</v>
      </c>
      <c r="B785" s="1">
        <v>45101</v>
      </c>
      <c r="C785" t="s">
        <v>14</v>
      </c>
      <c r="D785" t="s">
        <v>21</v>
      </c>
      <c r="E785">
        <v>5851.41</v>
      </c>
      <c r="F785">
        <v>13</v>
      </c>
      <c r="G785" t="s">
        <v>16</v>
      </c>
      <c r="H785">
        <v>4133.92</v>
      </c>
      <c r="I785">
        <v>4358.37</v>
      </c>
      <c r="J785" t="s">
        <v>30</v>
      </c>
      <c r="K785">
        <v>0.13</v>
      </c>
      <c r="L785" t="s">
        <v>18</v>
      </c>
      <c r="M785" t="s">
        <v>22</v>
      </c>
      <c r="N785" t="s">
        <v>23</v>
      </c>
    </row>
    <row r="786" spans="1:14" x14ac:dyDescent="0.3">
      <c r="A786">
        <v>1010</v>
      </c>
      <c r="B786" s="1">
        <v>45211</v>
      </c>
      <c r="C786" t="s">
        <v>33</v>
      </c>
      <c r="D786" t="s">
        <v>15</v>
      </c>
      <c r="E786">
        <v>9907.7199999999993</v>
      </c>
      <c r="F786">
        <v>20</v>
      </c>
      <c r="G786" t="s">
        <v>16</v>
      </c>
      <c r="H786">
        <v>4298.74</v>
      </c>
      <c r="I786">
        <v>4475.1899999999996</v>
      </c>
      <c r="J786" t="s">
        <v>17</v>
      </c>
      <c r="K786">
        <v>0.16</v>
      </c>
      <c r="L786" t="s">
        <v>18</v>
      </c>
      <c r="M786" t="s">
        <v>19</v>
      </c>
      <c r="N786" t="s">
        <v>53</v>
      </c>
    </row>
    <row r="787" spans="1:14" x14ac:dyDescent="0.3">
      <c r="A787">
        <v>1056</v>
      </c>
      <c r="B787" s="1">
        <v>45130</v>
      </c>
      <c r="C787" t="s">
        <v>14</v>
      </c>
      <c r="D787" t="s">
        <v>21</v>
      </c>
      <c r="E787">
        <v>7591.63</v>
      </c>
      <c r="F787">
        <v>35</v>
      </c>
      <c r="G787" t="s">
        <v>16</v>
      </c>
      <c r="H787">
        <v>2344.9299999999998</v>
      </c>
      <c r="I787">
        <v>2707.25</v>
      </c>
      <c r="J787" t="s">
        <v>30</v>
      </c>
      <c r="K787">
        <v>0.12</v>
      </c>
      <c r="L787" t="s">
        <v>31</v>
      </c>
      <c r="M787" t="s">
        <v>22</v>
      </c>
      <c r="N787" t="s">
        <v>23</v>
      </c>
    </row>
    <row r="788" spans="1:14" x14ac:dyDescent="0.3">
      <c r="A788">
        <v>1030</v>
      </c>
      <c r="B788" s="1">
        <v>45090</v>
      </c>
      <c r="C788" t="s">
        <v>33</v>
      </c>
      <c r="D788" t="s">
        <v>21</v>
      </c>
      <c r="E788">
        <v>4478.71</v>
      </c>
      <c r="F788">
        <v>5</v>
      </c>
      <c r="G788" t="s">
        <v>29</v>
      </c>
      <c r="H788">
        <v>3932.14</v>
      </c>
      <c r="I788">
        <v>4082.76</v>
      </c>
      <c r="J788" t="s">
        <v>30</v>
      </c>
      <c r="K788">
        <v>0.26</v>
      </c>
      <c r="L788" t="s">
        <v>31</v>
      </c>
      <c r="M788" t="s">
        <v>19</v>
      </c>
      <c r="N788" t="s">
        <v>37</v>
      </c>
    </row>
    <row r="789" spans="1:14" x14ac:dyDescent="0.3">
      <c r="A789">
        <v>1005</v>
      </c>
      <c r="B789" s="1">
        <v>45177</v>
      </c>
      <c r="C789" t="s">
        <v>38</v>
      </c>
      <c r="D789" t="s">
        <v>15</v>
      </c>
      <c r="E789">
        <v>7103.23</v>
      </c>
      <c r="F789">
        <v>9</v>
      </c>
      <c r="G789" t="s">
        <v>35</v>
      </c>
      <c r="H789">
        <v>4737.0600000000004</v>
      </c>
      <c r="I789">
        <v>4869.5</v>
      </c>
      <c r="J789" t="s">
        <v>30</v>
      </c>
      <c r="K789">
        <v>7.0000000000000007E-2</v>
      </c>
      <c r="L789" t="s">
        <v>18</v>
      </c>
      <c r="M789" t="s">
        <v>19</v>
      </c>
      <c r="N789" t="s">
        <v>40</v>
      </c>
    </row>
    <row r="790" spans="1:14" x14ac:dyDescent="0.3">
      <c r="A790">
        <v>1033</v>
      </c>
      <c r="B790" s="1">
        <v>45153</v>
      </c>
      <c r="C790" t="s">
        <v>38</v>
      </c>
      <c r="D790" t="s">
        <v>34</v>
      </c>
      <c r="E790">
        <v>3953.38</v>
      </c>
      <c r="F790">
        <v>29</v>
      </c>
      <c r="G790" t="s">
        <v>29</v>
      </c>
      <c r="H790">
        <v>1412.09</v>
      </c>
      <c r="I790">
        <v>1596.65</v>
      </c>
      <c r="J790" t="s">
        <v>17</v>
      </c>
      <c r="K790">
        <v>7.0000000000000007E-2</v>
      </c>
      <c r="L790" t="s">
        <v>18</v>
      </c>
      <c r="M790" t="s">
        <v>19</v>
      </c>
      <c r="N790" t="s">
        <v>48</v>
      </c>
    </row>
    <row r="791" spans="1:14" x14ac:dyDescent="0.3">
      <c r="A791">
        <v>1065</v>
      </c>
      <c r="B791" s="1">
        <v>44933</v>
      </c>
      <c r="C791" t="s">
        <v>38</v>
      </c>
      <c r="D791" t="s">
        <v>15</v>
      </c>
      <c r="E791">
        <v>2365.87</v>
      </c>
      <c r="F791">
        <v>6</v>
      </c>
      <c r="G791" t="s">
        <v>29</v>
      </c>
      <c r="H791">
        <v>2019.9</v>
      </c>
      <c r="I791">
        <v>2116.7399999999998</v>
      </c>
      <c r="J791" t="s">
        <v>30</v>
      </c>
      <c r="K791">
        <v>0.11</v>
      </c>
      <c r="L791" t="s">
        <v>31</v>
      </c>
      <c r="M791" t="s">
        <v>19</v>
      </c>
      <c r="N791" t="s">
        <v>40</v>
      </c>
    </row>
    <row r="792" spans="1:14" x14ac:dyDescent="0.3">
      <c r="A792">
        <v>1018</v>
      </c>
      <c r="B792" s="1">
        <v>44955</v>
      </c>
      <c r="C792" t="s">
        <v>24</v>
      </c>
      <c r="D792" t="s">
        <v>21</v>
      </c>
      <c r="E792">
        <v>6008.83</v>
      </c>
      <c r="F792">
        <v>25</v>
      </c>
      <c r="G792" t="s">
        <v>26</v>
      </c>
      <c r="H792">
        <v>4660.82</v>
      </c>
      <c r="I792">
        <v>5011.43</v>
      </c>
      <c r="J792" t="s">
        <v>30</v>
      </c>
      <c r="K792">
        <v>7.0000000000000007E-2</v>
      </c>
      <c r="L792" t="s">
        <v>27</v>
      </c>
      <c r="M792" t="s">
        <v>19</v>
      </c>
      <c r="N792" t="s">
        <v>47</v>
      </c>
    </row>
    <row r="793" spans="1:14" x14ac:dyDescent="0.3">
      <c r="A793">
        <v>1096</v>
      </c>
      <c r="B793" s="1">
        <v>44959</v>
      </c>
      <c r="C793" t="s">
        <v>42</v>
      </c>
      <c r="D793" t="s">
        <v>34</v>
      </c>
      <c r="E793">
        <v>9289</v>
      </c>
      <c r="F793">
        <v>31</v>
      </c>
      <c r="G793" t="s">
        <v>35</v>
      </c>
      <c r="H793">
        <v>1724.24</v>
      </c>
      <c r="I793">
        <v>2036.2</v>
      </c>
      <c r="J793" t="s">
        <v>30</v>
      </c>
      <c r="K793">
        <v>0.17</v>
      </c>
      <c r="L793" t="s">
        <v>18</v>
      </c>
      <c r="M793" t="s">
        <v>19</v>
      </c>
      <c r="N793" t="s">
        <v>52</v>
      </c>
    </row>
    <row r="794" spans="1:14" x14ac:dyDescent="0.3">
      <c r="A794">
        <v>1049</v>
      </c>
      <c r="B794" s="1">
        <v>45060</v>
      </c>
      <c r="C794" t="s">
        <v>38</v>
      </c>
      <c r="D794" t="s">
        <v>25</v>
      </c>
      <c r="E794">
        <v>9298.48</v>
      </c>
      <c r="F794">
        <v>22</v>
      </c>
      <c r="G794" t="s">
        <v>35</v>
      </c>
      <c r="H794">
        <v>4573.6899999999996</v>
      </c>
      <c r="I794">
        <v>4820.3</v>
      </c>
      <c r="J794" t="s">
        <v>30</v>
      </c>
      <c r="K794">
        <v>0.04</v>
      </c>
      <c r="L794" t="s">
        <v>18</v>
      </c>
      <c r="M794" t="s">
        <v>19</v>
      </c>
      <c r="N794" t="s">
        <v>39</v>
      </c>
    </row>
    <row r="795" spans="1:14" x14ac:dyDescent="0.3">
      <c r="A795">
        <v>1011</v>
      </c>
      <c r="B795" s="1">
        <v>45005</v>
      </c>
      <c r="C795" t="s">
        <v>14</v>
      </c>
      <c r="D795" t="s">
        <v>34</v>
      </c>
      <c r="E795">
        <v>3484.86</v>
      </c>
      <c r="F795">
        <v>2</v>
      </c>
      <c r="G795" t="s">
        <v>16</v>
      </c>
      <c r="H795">
        <v>4906.17</v>
      </c>
      <c r="I795">
        <v>5107.43</v>
      </c>
      <c r="J795" t="s">
        <v>17</v>
      </c>
      <c r="K795">
        <v>0.1</v>
      </c>
      <c r="L795" t="s">
        <v>18</v>
      </c>
      <c r="M795" t="s">
        <v>19</v>
      </c>
      <c r="N795" t="s">
        <v>46</v>
      </c>
    </row>
    <row r="796" spans="1:14" x14ac:dyDescent="0.3">
      <c r="A796">
        <v>1085</v>
      </c>
      <c r="B796" s="1">
        <v>44984</v>
      </c>
      <c r="C796" t="s">
        <v>38</v>
      </c>
      <c r="D796" t="s">
        <v>21</v>
      </c>
      <c r="E796">
        <v>5324.01</v>
      </c>
      <c r="F796">
        <v>45</v>
      </c>
      <c r="G796" t="s">
        <v>16</v>
      </c>
      <c r="H796">
        <v>3325.96</v>
      </c>
      <c r="I796">
        <v>3781.4</v>
      </c>
      <c r="J796" t="s">
        <v>17</v>
      </c>
      <c r="K796">
        <v>0.27</v>
      </c>
      <c r="L796" t="s">
        <v>31</v>
      </c>
      <c r="M796" t="s">
        <v>19</v>
      </c>
      <c r="N796" t="s">
        <v>41</v>
      </c>
    </row>
    <row r="797" spans="1:14" x14ac:dyDescent="0.3">
      <c r="A797">
        <v>1026</v>
      </c>
      <c r="B797" s="1">
        <v>44952</v>
      </c>
      <c r="C797" t="s">
        <v>24</v>
      </c>
      <c r="D797" t="s">
        <v>34</v>
      </c>
      <c r="E797">
        <v>2195.1999999999998</v>
      </c>
      <c r="F797">
        <v>5</v>
      </c>
      <c r="G797" t="s">
        <v>26</v>
      </c>
      <c r="H797">
        <v>4093.61</v>
      </c>
      <c r="I797">
        <v>4117.88</v>
      </c>
      <c r="J797" t="s">
        <v>17</v>
      </c>
      <c r="K797">
        <v>0.12</v>
      </c>
      <c r="L797" t="s">
        <v>31</v>
      </c>
      <c r="M797" t="s">
        <v>22</v>
      </c>
      <c r="N797" t="s">
        <v>50</v>
      </c>
    </row>
    <row r="798" spans="1:14" x14ac:dyDescent="0.3">
      <c r="A798">
        <v>1063</v>
      </c>
      <c r="B798" s="1">
        <v>45152</v>
      </c>
      <c r="C798" t="s">
        <v>14</v>
      </c>
      <c r="D798" t="s">
        <v>15</v>
      </c>
      <c r="E798">
        <v>9956.75</v>
      </c>
      <c r="F798">
        <v>27</v>
      </c>
      <c r="G798" t="s">
        <v>29</v>
      </c>
      <c r="H798">
        <v>3760.25</v>
      </c>
      <c r="I798">
        <v>4147.1099999999997</v>
      </c>
      <c r="J798" t="s">
        <v>30</v>
      </c>
      <c r="K798">
        <v>0.22</v>
      </c>
      <c r="L798" t="s">
        <v>18</v>
      </c>
      <c r="M798" t="s">
        <v>19</v>
      </c>
      <c r="N798" t="s">
        <v>20</v>
      </c>
    </row>
    <row r="799" spans="1:14" x14ac:dyDescent="0.3">
      <c r="A799">
        <v>1089</v>
      </c>
      <c r="B799" s="1">
        <v>45211</v>
      </c>
      <c r="C799" t="s">
        <v>24</v>
      </c>
      <c r="D799" t="s">
        <v>25</v>
      </c>
      <c r="E799">
        <v>9813.07</v>
      </c>
      <c r="F799">
        <v>25</v>
      </c>
      <c r="G799" t="s">
        <v>16</v>
      </c>
      <c r="H799">
        <v>3512.69</v>
      </c>
      <c r="I799">
        <v>3964.63</v>
      </c>
      <c r="J799" t="s">
        <v>17</v>
      </c>
      <c r="K799">
        <v>0.03</v>
      </c>
      <c r="L799" t="s">
        <v>31</v>
      </c>
      <c r="M799" t="s">
        <v>22</v>
      </c>
      <c r="N799" t="s">
        <v>28</v>
      </c>
    </row>
    <row r="800" spans="1:14" x14ac:dyDescent="0.3">
      <c r="A800">
        <v>1086</v>
      </c>
      <c r="B800" s="1">
        <v>44930</v>
      </c>
      <c r="C800" t="s">
        <v>14</v>
      </c>
      <c r="D800" t="s">
        <v>25</v>
      </c>
      <c r="E800">
        <v>6530.14</v>
      </c>
      <c r="F800">
        <v>8</v>
      </c>
      <c r="G800" t="s">
        <v>16</v>
      </c>
      <c r="H800">
        <v>1569.31</v>
      </c>
      <c r="I800">
        <v>1798.02</v>
      </c>
      <c r="J800" t="s">
        <v>30</v>
      </c>
      <c r="K800">
        <v>7.0000000000000007E-2</v>
      </c>
      <c r="L800" t="s">
        <v>31</v>
      </c>
      <c r="M800" t="s">
        <v>19</v>
      </c>
      <c r="N800" t="s">
        <v>32</v>
      </c>
    </row>
    <row r="801" spans="1:14" x14ac:dyDescent="0.3">
      <c r="A801">
        <v>1059</v>
      </c>
      <c r="B801" s="1">
        <v>45025</v>
      </c>
      <c r="C801" t="s">
        <v>33</v>
      </c>
      <c r="D801" t="s">
        <v>25</v>
      </c>
      <c r="E801">
        <v>8063.7</v>
      </c>
      <c r="F801">
        <v>1</v>
      </c>
      <c r="G801" t="s">
        <v>35</v>
      </c>
      <c r="H801">
        <v>332.62</v>
      </c>
      <c r="I801">
        <v>612.46</v>
      </c>
      <c r="J801" t="s">
        <v>17</v>
      </c>
      <c r="K801">
        <v>0.24</v>
      </c>
      <c r="L801" t="s">
        <v>18</v>
      </c>
      <c r="M801" t="s">
        <v>22</v>
      </c>
      <c r="N801" t="s">
        <v>44</v>
      </c>
    </row>
    <row r="802" spans="1:14" x14ac:dyDescent="0.3">
      <c r="A802">
        <v>1027</v>
      </c>
      <c r="B802" s="1">
        <v>44965</v>
      </c>
      <c r="C802" t="s">
        <v>42</v>
      </c>
      <c r="D802" t="s">
        <v>21</v>
      </c>
      <c r="E802">
        <v>7179.49</v>
      </c>
      <c r="F802">
        <v>20</v>
      </c>
      <c r="G802" t="s">
        <v>35</v>
      </c>
      <c r="H802">
        <v>1748.11</v>
      </c>
      <c r="I802">
        <v>2220.9</v>
      </c>
      <c r="J802" t="s">
        <v>30</v>
      </c>
      <c r="K802">
        <v>0.23</v>
      </c>
      <c r="L802" t="s">
        <v>31</v>
      </c>
      <c r="M802" t="s">
        <v>22</v>
      </c>
      <c r="N802" t="s">
        <v>51</v>
      </c>
    </row>
    <row r="803" spans="1:14" x14ac:dyDescent="0.3">
      <c r="A803">
        <v>1049</v>
      </c>
      <c r="B803" s="1">
        <v>45197</v>
      </c>
      <c r="C803" t="s">
        <v>42</v>
      </c>
      <c r="D803" t="s">
        <v>21</v>
      </c>
      <c r="E803">
        <v>5972.27</v>
      </c>
      <c r="F803">
        <v>44</v>
      </c>
      <c r="G803" t="s">
        <v>16</v>
      </c>
      <c r="H803">
        <v>3351.33</v>
      </c>
      <c r="I803">
        <v>3465.35</v>
      </c>
      <c r="J803" t="s">
        <v>17</v>
      </c>
      <c r="K803">
        <v>0.12</v>
      </c>
      <c r="L803" t="s">
        <v>27</v>
      </c>
      <c r="M803" t="s">
        <v>19</v>
      </c>
      <c r="N803" t="s">
        <v>51</v>
      </c>
    </row>
    <row r="804" spans="1:14" x14ac:dyDescent="0.3">
      <c r="A804">
        <v>1077</v>
      </c>
      <c r="B804" s="1">
        <v>45211</v>
      </c>
      <c r="C804" t="s">
        <v>24</v>
      </c>
      <c r="D804" t="s">
        <v>25</v>
      </c>
      <c r="E804">
        <v>628.15</v>
      </c>
      <c r="F804">
        <v>23</v>
      </c>
      <c r="G804" t="s">
        <v>35</v>
      </c>
      <c r="H804">
        <v>557.52</v>
      </c>
      <c r="I804">
        <v>822.39</v>
      </c>
      <c r="J804" t="s">
        <v>17</v>
      </c>
      <c r="K804">
        <v>0.28999999999999998</v>
      </c>
      <c r="L804" t="s">
        <v>31</v>
      </c>
      <c r="M804" t="s">
        <v>19</v>
      </c>
      <c r="N804" t="s">
        <v>28</v>
      </c>
    </row>
    <row r="805" spans="1:14" x14ac:dyDescent="0.3">
      <c r="A805">
        <v>1033</v>
      </c>
      <c r="B805" s="1">
        <v>45083</v>
      </c>
      <c r="C805" t="s">
        <v>42</v>
      </c>
      <c r="D805" t="s">
        <v>34</v>
      </c>
      <c r="E805">
        <v>4602.17</v>
      </c>
      <c r="F805">
        <v>32</v>
      </c>
      <c r="G805" t="s">
        <v>26</v>
      </c>
      <c r="H805">
        <v>108.99</v>
      </c>
      <c r="I805">
        <v>351.6</v>
      </c>
      <c r="J805" t="s">
        <v>17</v>
      </c>
      <c r="K805">
        <v>0.27</v>
      </c>
      <c r="L805" t="s">
        <v>31</v>
      </c>
      <c r="M805" t="s">
        <v>22</v>
      </c>
      <c r="N805" t="s">
        <v>52</v>
      </c>
    </row>
    <row r="806" spans="1:14" x14ac:dyDescent="0.3">
      <c r="A806">
        <v>1098</v>
      </c>
      <c r="B806" s="1">
        <v>45001</v>
      </c>
      <c r="C806" t="s">
        <v>24</v>
      </c>
      <c r="D806" t="s">
        <v>25</v>
      </c>
      <c r="E806">
        <v>6780.38</v>
      </c>
      <c r="F806">
        <v>11</v>
      </c>
      <c r="G806" t="s">
        <v>16</v>
      </c>
      <c r="H806">
        <v>741.48</v>
      </c>
      <c r="I806">
        <v>878.09</v>
      </c>
      <c r="J806" t="s">
        <v>30</v>
      </c>
      <c r="K806">
        <v>0.28999999999999998</v>
      </c>
      <c r="L806" t="s">
        <v>18</v>
      </c>
      <c r="M806" t="s">
        <v>22</v>
      </c>
      <c r="N806" t="s">
        <v>28</v>
      </c>
    </row>
    <row r="807" spans="1:14" x14ac:dyDescent="0.3">
      <c r="A807">
        <v>1099</v>
      </c>
      <c r="B807" s="1">
        <v>45214</v>
      </c>
      <c r="C807" t="s">
        <v>24</v>
      </c>
      <c r="D807" t="s">
        <v>34</v>
      </c>
      <c r="E807">
        <v>6807.56</v>
      </c>
      <c r="F807">
        <v>39</v>
      </c>
      <c r="G807" t="s">
        <v>35</v>
      </c>
      <c r="H807">
        <v>3592.89</v>
      </c>
      <c r="I807">
        <v>4004</v>
      </c>
      <c r="J807" t="s">
        <v>30</v>
      </c>
      <c r="K807">
        <v>0.13</v>
      </c>
      <c r="L807" t="s">
        <v>18</v>
      </c>
      <c r="M807" t="s">
        <v>19</v>
      </c>
      <c r="N807" t="s">
        <v>50</v>
      </c>
    </row>
    <row r="808" spans="1:14" x14ac:dyDescent="0.3">
      <c r="A808">
        <v>1001</v>
      </c>
      <c r="B808" s="1">
        <v>45056</v>
      </c>
      <c r="C808" t="s">
        <v>24</v>
      </c>
      <c r="D808" t="s">
        <v>34</v>
      </c>
      <c r="E808">
        <v>3793.91</v>
      </c>
      <c r="F808">
        <v>47</v>
      </c>
      <c r="G808" t="s">
        <v>26</v>
      </c>
      <c r="H808">
        <v>4865.33</v>
      </c>
      <c r="I808">
        <v>5316.13</v>
      </c>
      <c r="J808" t="s">
        <v>30</v>
      </c>
      <c r="K808">
        <v>0.06</v>
      </c>
      <c r="L808" t="s">
        <v>27</v>
      </c>
      <c r="M808" t="s">
        <v>19</v>
      </c>
      <c r="N808" t="s">
        <v>50</v>
      </c>
    </row>
    <row r="809" spans="1:14" x14ac:dyDescent="0.3">
      <c r="A809">
        <v>1021</v>
      </c>
      <c r="B809" s="1">
        <v>45101</v>
      </c>
      <c r="C809" t="s">
        <v>42</v>
      </c>
      <c r="D809" t="s">
        <v>21</v>
      </c>
      <c r="E809">
        <v>9422.75</v>
      </c>
      <c r="F809">
        <v>24</v>
      </c>
      <c r="G809" t="s">
        <v>35</v>
      </c>
      <c r="H809">
        <v>4916.17</v>
      </c>
      <c r="I809">
        <v>5309.32</v>
      </c>
      <c r="J809" t="s">
        <v>17</v>
      </c>
      <c r="K809">
        <v>0.19</v>
      </c>
      <c r="L809" t="s">
        <v>31</v>
      </c>
      <c r="M809" t="s">
        <v>19</v>
      </c>
      <c r="N809" t="s">
        <v>51</v>
      </c>
    </row>
    <row r="810" spans="1:14" x14ac:dyDescent="0.3">
      <c r="A810">
        <v>1055</v>
      </c>
      <c r="B810" s="1">
        <v>45010</v>
      </c>
      <c r="C810" t="s">
        <v>24</v>
      </c>
      <c r="D810" t="s">
        <v>34</v>
      </c>
      <c r="E810">
        <v>1756.83</v>
      </c>
      <c r="F810">
        <v>11</v>
      </c>
      <c r="G810" t="s">
        <v>35</v>
      </c>
      <c r="H810">
        <v>2495.1999999999998</v>
      </c>
      <c r="I810">
        <v>2600.9299999999998</v>
      </c>
      <c r="J810" t="s">
        <v>30</v>
      </c>
      <c r="K810">
        <v>0.21</v>
      </c>
      <c r="L810" t="s">
        <v>27</v>
      </c>
      <c r="M810" t="s">
        <v>22</v>
      </c>
      <c r="N810" t="s">
        <v>50</v>
      </c>
    </row>
    <row r="811" spans="1:14" x14ac:dyDescent="0.3">
      <c r="A811">
        <v>1006</v>
      </c>
      <c r="B811" s="1">
        <v>44948</v>
      </c>
      <c r="C811" t="s">
        <v>42</v>
      </c>
      <c r="D811" t="s">
        <v>25</v>
      </c>
      <c r="E811">
        <v>5053.5600000000004</v>
      </c>
      <c r="F811">
        <v>29</v>
      </c>
      <c r="G811" t="s">
        <v>35</v>
      </c>
      <c r="H811">
        <v>4353.29</v>
      </c>
      <c r="I811">
        <v>4405.8</v>
      </c>
      <c r="J811" t="s">
        <v>30</v>
      </c>
      <c r="K811">
        <v>0.04</v>
      </c>
      <c r="L811" t="s">
        <v>27</v>
      </c>
      <c r="M811" t="s">
        <v>19</v>
      </c>
      <c r="N811" t="s">
        <v>43</v>
      </c>
    </row>
    <row r="812" spans="1:14" x14ac:dyDescent="0.3">
      <c r="A812">
        <v>1092</v>
      </c>
      <c r="B812" s="1">
        <v>44953</v>
      </c>
      <c r="C812" t="s">
        <v>24</v>
      </c>
      <c r="D812" t="s">
        <v>21</v>
      </c>
      <c r="E812">
        <v>6939.75</v>
      </c>
      <c r="F812">
        <v>26</v>
      </c>
      <c r="G812" t="s">
        <v>16</v>
      </c>
      <c r="H812">
        <v>3697.29</v>
      </c>
      <c r="I812">
        <v>4003.96</v>
      </c>
      <c r="J812" t="s">
        <v>30</v>
      </c>
      <c r="K812">
        <v>0.24</v>
      </c>
      <c r="L812" t="s">
        <v>18</v>
      </c>
      <c r="M812" t="s">
        <v>19</v>
      </c>
      <c r="N812" t="s">
        <v>47</v>
      </c>
    </row>
    <row r="813" spans="1:14" x14ac:dyDescent="0.3">
      <c r="A813">
        <v>1081</v>
      </c>
      <c r="B813" s="1">
        <v>45121</v>
      </c>
      <c r="C813" t="s">
        <v>38</v>
      </c>
      <c r="D813" t="s">
        <v>15</v>
      </c>
      <c r="E813">
        <v>7001.64</v>
      </c>
      <c r="F813">
        <v>16</v>
      </c>
      <c r="G813" t="s">
        <v>29</v>
      </c>
      <c r="H813">
        <v>2530.15</v>
      </c>
      <c r="I813">
        <v>2568.13</v>
      </c>
      <c r="J813" t="s">
        <v>30</v>
      </c>
      <c r="K813">
        <v>0.01</v>
      </c>
      <c r="L813" t="s">
        <v>31</v>
      </c>
      <c r="M813" t="s">
        <v>19</v>
      </c>
      <c r="N813" t="s">
        <v>40</v>
      </c>
    </row>
    <row r="814" spans="1:14" x14ac:dyDescent="0.3">
      <c r="A814">
        <v>1069</v>
      </c>
      <c r="B814" s="1">
        <v>45263</v>
      </c>
      <c r="C814" t="s">
        <v>24</v>
      </c>
      <c r="D814" t="s">
        <v>15</v>
      </c>
      <c r="E814">
        <v>6521.53</v>
      </c>
      <c r="F814">
        <v>35</v>
      </c>
      <c r="G814" t="s">
        <v>35</v>
      </c>
      <c r="H814">
        <v>2885.16</v>
      </c>
      <c r="I814">
        <v>3224.84</v>
      </c>
      <c r="J814" t="s">
        <v>30</v>
      </c>
      <c r="K814">
        <v>0.14000000000000001</v>
      </c>
      <c r="L814" t="s">
        <v>18</v>
      </c>
      <c r="M814" t="s">
        <v>19</v>
      </c>
      <c r="N814" t="s">
        <v>45</v>
      </c>
    </row>
    <row r="815" spans="1:14" x14ac:dyDescent="0.3">
      <c r="A815">
        <v>1095</v>
      </c>
      <c r="B815" s="1">
        <v>45162</v>
      </c>
      <c r="C815" t="s">
        <v>14</v>
      </c>
      <c r="D815" t="s">
        <v>21</v>
      </c>
      <c r="E815">
        <v>2825.35</v>
      </c>
      <c r="F815">
        <v>20</v>
      </c>
      <c r="G815" t="s">
        <v>26</v>
      </c>
      <c r="H815">
        <v>729.27</v>
      </c>
      <c r="I815">
        <v>999.18</v>
      </c>
      <c r="J815" t="s">
        <v>30</v>
      </c>
      <c r="K815">
        <v>0.1</v>
      </c>
      <c r="L815" t="s">
        <v>27</v>
      </c>
      <c r="M815" t="s">
        <v>19</v>
      </c>
      <c r="N815" t="s">
        <v>23</v>
      </c>
    </row>
    <row r="816" spans="1:14" x14ac:dyDescent="0.3">
      <c r="A816">
        <v>1005</v>
      </c>
      <c r="B816" s="1">
        <v>45018</v>
      </c>
      <c r="C816" t="s">
        <v>24</v>
      </c>
      <c r="D816" t="s">
        <v>25</v>
      </c>
      <c r="E816">
        <v>1646.45</v>
      </c>
      <c r="F816">
        <v>46</v>
      </c>
      <c r="G816" t="s">
        <v>16</v>
      </c>
      <c r="H816">
        <v>4691.42</v>
      </c>
      <c r="I816">
        <v>5026.1899999999996</v>
      </c>
      <c r="J816" t="s">
        <v>17</v>
      </c>
      <c r="K816">
        <v>0.22</v>
      </c>
      <c r="L816" t="s">
        <v>27</v>
      </c>
      <c r="M816" t="s">
        <v>22</v>
      </c>
      <c r="N816" t="s">
        <v>28</v>
      </c>
    </row>
    <row r="817" spans="1:14" x14ac:dyDescent="0.3">
      <c r="A817">
        <v>1003</v>
      </c>
      <c r="B817" s="1">
        <v>44947</v>
      </c>
      <c r="C817" t="s">
        <v>33</v>
      </c>
      <c r="D817" t="s">
        <v>15</v>
      </c>
      <c r="E817">
        <v>6395.81</v>
      </c>
      <c r="F817">
        <v>3</v>
      </c>
      <c r="G817" t="s">
        <v>16</v>
      </c>
      <c r="H817">
        <v>1792.05</v>
      </c>
      <c r="I817">
        <v>2091.23</v>
      </c>
      <c r="J817" t="s">
        <v>17</v>
      </c>
      <c r="K817">
        <v>0.09</v>
      </c>
      <c r="L817" t="s">
        <v>18</v>
      </c>
      <c r="M817" t="s">
        <v>22</v>
      </c>
      <c r="N817" t="s">
        <v>53</v>
      </c>
    </row>
    <row r="818" spans="1:14" x14ac:dyDescent="0.3">
      <c r="A818">
        <v>1053</v>
      </c>
      <c r="B818" s="1">
        <v>45229</v>
      </c>
      <c r="C818" t="s">
        <v>24</v>
      </c>
      <c r="D818" t="s">
        <v>15</v>
      </c>
      <c r="E818">
        <v>6033.09</v>
      </c>
      <c r="F818">
        <v>1</v>
      </c>
      <c r="G818" t="s">
        <v>26</v>
      </c>
      <c r="H818">
        <v>2258.44</v>
      </c>
      <c r="I818">
        <v>2475.56</v>
      </c>
      <c r="J818" t="s">
        <v>30</v>
      </c>
      <c r="K818">
        <v>0.25</v>
      </c>
      <c r="L818" t="s">
        <v>18</v>
      </c>
      <c r="M818" t="s">
        <v>19</v>
      </c>
      <c r="N818" t="s">
        <v>45</v>
      </c>
    </row>
    <row r="819" spans="1:14" x14ac:dyDescent="0.3">
      <c r="A819">
        <v>1023</v>
      </c>
      <c r="B819" s="1">
        <v>45283</v>
      </c>
      <c r="C819" t="s">
        <v>14</v>
      </c>
      <c r="D819" t="s">
        <v>34</v>
      </c>
      <c r="E819">
        <v>1875.62</v>
      </c>
      <c r="F819">
        <v>47</v>
      </c>
      <c r="G819" t="s">
        <v>35</v>
      </c>
      <c r="H819">
        <v>3374.72</v>
      </c>
      <c r="I819">
        <v>3483.15</v>
      </c>
      <c r="J819" t="s">
        <v>17</v>
      </c>
      <c r="K819">
        <v>0.18</v>
      </c>
      <c r="L819" t="s">
        <v>18</v>
      </c>
      <c r="M819" t="s">
        <v>19</v>
      </c>
      <c r="N819" t="s">
        <v>46</v>
      </c>
    </row>
    <row r="820" spans="1:14" x14ac:dyDescent="0.3">
      <c r="A820">
        <v>1053</v>
      </c>
      <c r="B820" s="1">
        <v>45010</v>
      </c>
      <c r="C820" t="s">
        <v>14</v>
      </c>
      <c r="D820" t="s">
        <v>34</v>
      </c>
      <c r="E820">
        <v>7080.88</v>
      </c>
      <c r="F820">
        <v>1</v>
      </c>
      <c r="G820" t="s">
        <v>29</v>
      </c>
      <c r="H820">
        <v>1702.82</v>
      </c>
      <c r="I820">
        <v>1862.61</v>
      </c>
      <c r="J820" t="s">
        <v>17</v>
      </c>
      <c r="K820">
        <v>0.24</v>
      </c>
      <c r="L820" t="s">
        <v>18</v>
      </c>
      <c r="M820" t="s">
        <v>22</v>
      </c>
      <c r="N820" t="s">
        <v>46</v>
      </c>
    </row>
    <row r="821" spans="1:14" x14ac:dyDescent="0.3">
      <c r="A821">
        <v>1037</v>
      </c>
      <c r="B821" s="1">
        <v>45188</v>
      </c>
      <c r="C821" t="s">
        <v>42</v>
      </c>
      <c r="D821" t="s">
        <v>25</v>
      </c>
      <c r="E821">
        <v>4606.2</v>
      </c>
      <c r="F821">
        <v>17</v>
      </c>
      <c r="G821" t="s">
        <v>35</v>
      </c>
      <c r="H821">
        <v>1308.58</v>
      </c>
      <c r="I821">
        <v>1575.59</v>
      </c>
      <c r="J821" t="s">
        <v>30</v>
      </c>
      <c r="K821">
        <v>0.3</v>
      </c>
      <c r="L821" t="s">
        <v>18</v>
      </c>
      <c r="M821" t="s">
        <v>19</v>
      </c>
      <c r="N821" t="s">
        <v>43</v>
      </c>
    </row>
    <row r="822" spans="1:14" x14ac:dyDescent="0.3">
      <c r="A822">
        <v>1074</v>
      </c>
      <c r="B822" s="1">
        <v>45073</v>
      </c>
      <c r="C822" t="s">
        <v>38</v>
      </c>
      <c r="D822" t="s">
        <v>21</v>
      </c>
      <c r="E822">
        <v>6710.83</v>
      </c>
      <c r="F822">
        <v>2</v>
      </c>
      <c r="G822" t="s">
        <v>26</v>
      </c>
      <c r="H822">
        <v>3173.69</v>
      </c>
      <c r="I822">
        <v>3503.11</v>
      </c>
      <c r="J822" t="s">
        <v>30</v>
      </c>
      <c r="K822">
        <v>0.2</v>
      </c>
      <c r="L822" t="s">
        <v>27</v>
      </c>
      <c r="M822" t="s">
        <v>22</v>
      </c>
      <c r="N822" t="s">
        <v>41</v>
      </c>
    </row>
    <row r="823" spans="1:14" x14ac:dyDescent="0.3">
      <c r="A823">
        <v>1074</v>
      </c>
      <c r="B823" s="1">
        <v>45183</v>
      </c>
      <c r="C823" t="s">
        <v>24</v>
      </c>
      <c r="D823" t="s">
        <v>25</v>
      </c>
      <c r="E823">
        <v>8389.93</v>
      </c>
      <c r="F823">
        <v>29</v>
      </c>
      <c r="G823" t="s">
        <v>16</v>
      </c>
      <c r="H823">
        <v>173.67</v>
      </c>
      <c r="I823">
        <v>565.62</v>
      </c>
      <c r="J823" t="s">
        <v>17</v>
      </c>
      <c r="K823">
        <v>0.3</v>
      </c>
      <c r="L823" t="s">
        <v>18</v>
      </c>
      <c r="M823" t="s">
        <v>19</v>
      </c>
      <c r="N823" t="s">
        <v>28</v>
      </c>
    </row>
    <row r="824" spans="1:14" x14ac:dyDescent="0.3">
      <c r="A824">
        <v>1083</v>
      </c>
      <c r="B824" s="1">
        <v>44984</v>
      </c>
      <c r="C824" t="s">
        <v>42</v>
      </c>
      <c r="D824" t="s">
        <v>21</v>
      </c>
      <c r="E824">
        <v>1780.31</v>
      </c>
      <c r="F824">
        <v>20</v>
      </c>
      <c r="G824" t="s">
        <v>29</v>
      </c>
      <c r="H824">
        <v>3617.59</v>
      </c>
      <c r="I824">
        <v>4003.5</v>
      </c>
      <c r="J824" t="s">
        <v>30</v>
      </c>
      <c r="K824">
        <v>0.01</v>
      </c>
      <c r="L824" t="s">
        <v>31</v>
      </c>
      <c r="M824" t="s">
        <v>22</v>
      </c>
      <c r="N824" t="s">
        <v>51</v>
      </c>
    </row>
    <row r="825" spans="1:14" x14ac:dyDescent="0.3">
      <c r="A825">
        <v>1017</v>
      </c>
      <c r="B825" s="1">
        <v>44941</v>
      </c>
      <c r="C825" t="s">
        <v>38</v>
      </c>
      <c r="D825" t="s">
        <v>15</v>
      </c>
      <c r="E825">
        <v>289.52999999999997</v>
      </c>
      <c r="F825">
        <v>6</v>
      </c>
      <c r="G825" t="s">
        <v>16</v>
      </c>
      <c r="H825">
        <v>2594.42</v>
      </c>
      <c r="I825">
        <v>3081.04</v>
      </c>
      <c r="J825" t="s">
        <v>17</v>
      </c>
      <c r="K825">
        <v>0.1</v>
      </c>
      <c r="L825" t="s">
        <v>27</v>
      </c>
      <c r="M825" t="s">
        <v>22</v>
      </c>
      <c r="N825" t="s">
        <v>40</v>
      </c>
    </row>
    <row r="826" spans="1:14" x14ac:dyDescent="0.3">
      <c r="A826">
        <v>1085</v>
      </c>
      <c r="B826" s="1">
        <v>45088</v>
      </c>
      <c r="C826" t="s">
        <v>24</v>
      </c>
      <c r="D826" t="s">
        <v>34</v>
      </c>
      <c r="E826">
        <v>7813.12</v>
      </c>
      <c r="F826">
        <v>8</v>
      </c>
      <c r="G826" t="s">
        <v>26</v>
      </c>
      <c r="H826">
        <v>3048.48</v>
      </c>
      <c r="I826">
        <v>3198.54</v>
      </c>
      <c r="J826" t="s">
        <v>17</v>
      </c>
      <c r="K826">
        <v>0.03</v>
      </c>
      <c r="L826" t="s">
        <v>27</v>
      </c>
      <c r="M826" t="s">
        <v>19</v>
      </c>
      <c r="N826" t="s">
        <v>50</v>
      </c>
    </row>
    <row r="827" spans="1:14" x14ac:dyDescent="0.3">
      <c r="A827">
        <v>1078</v>
      </c>
      <c r="B827" s="1">
        <v>45089</v>
      </c>
      <c r="C827" t="s">
        <v>33</v>
      </c>
      <c r="D827" t="s">
        <v>25</v>
      </c>
      <c r="E827">
        <v>6136</v>
      </c>
      <c r="F827">
        <v>29</v>
      </c>
      <c r="G827" t="s">
        <v>35</v>
      </c>
      <c r="H827">
        <v>3177.81</v>
      </c>
      <c r="I827">
        <v>3222.65</v>
      </c>
      <c r="J827" t="s">
        <v>17</v>
      </c>
      <c r="K827">
        <v>0.08</v>
      </c>
      <c r="L827" t="s">
        <v>31</v>
      </c>
      <c r="M827" t="s">
        <v>22</v>
      </c>
      <c r="N827" t="s">
        <v>44</v>
      </c>
    </row>
    <row r="828" spans="1:14" x14ac:dyDescent="0.3">
      <c r="A828">
        <v>1073</v>
      </c>
      <c r="B828" s="1">
        <v>45246</v>
      </c>
      <c r="C828" t="s">
        <v>24</v>
      </c>
      <c r="D828" t="s">
        <v>25</v>
      </c>
      <c r="E828">
        <v>7026.43</v>
      </c>
      <c r="F828">
        <v>48</v>
      </c>
      <c r="G828" t="s">
        <v>29</v>
      </c>
      <c r="H828">
        <v>2658.9</v>
      </c>
      <c r="I828">
        <v>2838.27</v>
      </c>
      <c r="J828" t="s">
        <v>30</v>
      </c>
      <c r="K828">
        <v>0.25</v>
      </c>
      <c r="L828" t="s">
        <v>31</v>
      </c>
      <c r="M828" t="s">
        <v>19</v>
      </c>
      <c r="N828" t="s">
        <v>28</v>
      </c>
    </row>
    <row r="829" spans="1:14" x14ac:dyDescent="0.3">
      <c r="A829">
        <v>1001</v>
      </c>
      <c r="B829" s="1">
        <v>45207</v>
      </c>
      <c r="C829" t="s">
        <v>14</v>
      </c>
      <c r="D829" t="s">
        <v>21</v>
      </c>
      <c r="E829">
        <v>8397.73</v>
      </c>
      <c r="F829">
        <v>33</v>
      </c>
      <c r="G829" t="s">
        <v>16</v>
      </c>
      <c r="H829">
        <v>2933.54</v>
      </c>
      <c r="I829">
        <v>3307.75</v>
      </c>
      <c r="J829" t="s">
        <v>17</v>
      </c>
      <c r="K829">
        <v>0.01</v>
      </c>
      <c r="L829" t="s">
        <v>27</v>
      </c>
      <c r="M829" t="s">
        <v>22</v>
      </c>
      <c r="N829" t="s">
        <v>23</v>
      </c>
    </row>
    <row r="830" spans="1:14" x14ac:dyDescent="0.3">
      <c r="A830">
        <v>1051</v>
      </c>
      <c r="B830" s="1">
        <v>45206</v>
      </c>
      <c r="C830" t="s">
        <v>14</v>
      </c>
      <c r="D830" t="s">
        <v>21</v>
      </c>
      <c r="E830">
        <v>8047.83</v>
      </c>
      <c r="F830">
        <v>3</v>
      </c>
      <c r="G830" t="s">
        <v>16</v>
      </c>
      <c r="H830">
        <v>3434.75</v>
      </c>
      <c r="I830">
        <v>3659.42</v>
      </c>
      <c r="J830" t="s">
        <v>30</v>
      </c>
      <c r="K830">
        <v>0.16</v>
      </c>
      <c r="L830" t="s">
        <v>18</v>
      </c>
      <c r="M830" t="s">
        <v>19</v>
      </c>
      <c r="N830" t="s">
        <v>23</v>
      </c>
    </row>
    <row r="831" spans="1:14" x14ac:dyDescent="0.3">
      <c r="A831">
        <v>1045</v>
      </c>
      <c r="B831" s="1">
        <v>44938</v>
      </c>
      <c r="C831" t="s">
        <v>33</v>
      </c>
      <c r="D831" t="s">
        <v>25</v>
      </c>
      <c r="E831">
        <v>9613.11</v>
      </c>
      <c r="F831">
        <v>35</v>
      </c>
      <c r="G831" t="s">
        <v>16</v>
      </c>
      <c r="H831">
        <v>3777.94</v>
      </c>
      <c r="I831">
        <v>4188.66</v>
      </c>
      <c r="J831" t="s">
        <v>30</v>
      </c>
      <c r="K831">
        <v>0.17</v>
      </c>
      <c r="L831" t="s">
        <v>27</v>
      </c>
      <c r="M831" t="s">
        <v>19</v>
      </c>
      <c r="N831" t="s">
        <v>44</v>
      </c>
    </row>
    <row r="832" spans="1:14" x14ac:dyDescent="0.3">
      <c r="A832">
        <v>1077</v>
      </c>
      <c r="B832" s="1">
        <v>45200</v>
      </c>
      <c r="C832" t="s">
        <v>42</v>
      </c>
      <c r="D832" t="s">
        <v>21</v>
      </c>
      <c r="E832">
        <v>5405.76</v>
      </c>
      <c r="F832">
        <v>5</v>
      </c>
      <c r="G832" t="s">
        <v>35</v>
      </c>
      <c r="H832">
        <v>3650.89</v>
      </c>
      <c r="I832">
        <v>3930.06</v>
      </c>
      <c r="J832" t="s">
        <v>30</v>
      </c>
      <c r="K832">
        <v>0.17</v>
      </c>
      <c r="L832" t="s">
        <v>27</v>
      </c>
      <c r="M832" t="s">
        <v>19</v>
      </c>
      <c r="N832" t="s">
        <v>51</v>
      </c>
    </row>
    <row r="833" spans="1:14" x14ac:dyDescent="0.3">
      <c r="A833">
        <v>1004</v>
      </c>
      <c r="B833" s="1">
        <v>45197</v>
      </c>
      <c r="C833" t="s">
        <v>38</v>
      </c>
      <c r="D833" t="s">
        <v>25</v>
      </c>
      <c r="E833">
        <v>4936.1099999999997</v>
      </c>
      <c r="F833">
        <v>27</v>
      </c>
      <c r="G833" t="s">
        <v>29</v>
      </c>
      <c r="H833">
        <v>4354.6000000000004</v>
      </c>
      <c r="I833">
        <v>4820.2</v>
      </c>
      <c r="J833" t="s">
        <v>30</v>
      </c>
      <c r="K833">
        <v>0.14000000000000001</v>
      </c>
      <c r="L833" t="s">
        <v>31</v>
      </c>
      <c r="M833" t="s">
        <v>22</v>
      </c>
      <c r="N833" t="s">
        <v>39</v>
      </c>
    </row>
    <row r="834" spans="1:14" x14ac:dyDescent="0.3">
      <c r="A834">
        <v>1062</v>
      </c>
      <c r="B834" s="1">
        <v>45134</v>
      </c>
      <c r="C834" t="s">
        <v>24</v>
      </c>
      <c r="D834" t="s">
        <v>25</v>
      </c>
      <c r="E834">
        <v>4078.68</v>
      </c>
      <c r="F834">
        <v>44</v>
      </c>
      <c r="G834" t="s">
        <v>35</v>
      </c>
      <c r="H834">
        <v>987.74</v>
      </c>
      <c r="I834">
        <v>1462.19</v>
      </c>
      <c r="J834" t="s">
        <v>30</v>
      </c>
      <c r="K834">
        <v>0.24</v>
      </c>
      <c r="L834" t="s">
        <v>27</v>
      </c>
      <c r="M834" t="s">
        <v>19</v>
      </c>
      <c r="N834" t="s">
        <v>28</v>
      </c>
    </row>
    <row r="835" spans="1:14" x14ac:dyDescent="0.3">
      <c r="A835">
        <v>1065</v>
      </c>
      <c r="B835" s="1">
        <v>44953</v>
      </c>
      <c r="C835" t="s">
        <v>14</v>
      </c>
      <c r="D835" t="s">
        <v>25</v>
      </c>
      <c r="E835">
        <v>1621.54</v>
      </c>
      <c r="F835">
        <v>12</v>
      </c>
      <c r="G835" t="s">
        <v>35</v>
      </c>
      <c r="H835">
        <v>2035.68</v>
      </c>
      <c r="I835">
        <v>2079.64</v>
      </c>
      <c r="J835" t="s">
        <v>17</v>
      </c>
      <c r="K835">
        <v>0.04</v>
      </c>
      <c r="L835" t="s">
        <v>18</v>
      </c>
      <c r="M835" t="s">
        <v>19</v>
      </c>
      <c r="N835" t="s">
        <v>32</v>
      </c>
    </row>
    <row r="836" spans="1:14" x14ac:dyDescent="0.3">
      <c r="A836">
        <v>1032</v>
      </c>
      <c r="B836" s="1">
        <v>44998</v>
      </c>
      <c r="C836" t="s">
        <v>42</v>
      </c>
      <c r="D836" t="s">
        <v>15</v>
      </c>
      <c r="E836">
        <v>5768.81</v>
      </c>
      <c r="F836">
        <v>20</v>
      </c>
      <c r="G836" t="s">
        <v>35</v>
      </c>
      <c r="H836">
        <v>4741.59</v>
      </c>
      <c r="I836">
        <v>4975.2299999999996</v>
      </c>
      <c r="J836" t="s">
        <v>30</v>
      </c>
      <c r="K836">
        <v>0.09</v>
      </c>
      <c r="L836" t="s">
        <v>31</v>
      </c>
      <c r="M836" t="s">
        <v>19</v>
      </c>
      <c r="N836" t="s">
        <v>49</v>
      </c>
    </row>
    <row r="837" spans="1:14" x14ac:dyDescent="0.3">
      <c r="A837">
        <v>1034</v>
      </c>
      <c r="B837" s="1">
        <v>44986</v>
      </c>
      <c r="C837" t="s">
        <v>33</v>
      </c>
      <c r="D837" t="s">
        <v>21</v>
      </c>
      <c r="E837">
        <v>2842.42</v>
      </c>
      <c r="F837">
        <v>45</v>
      </c>
      <c r="G837" t="s">
        <v>26</v>
      </c>
      <c r="H837">
        <v>2013.12</v>
      </c>
      <c r="I837">
        <v>2321.87</v>
      </c>
      <c r="J837" t="s">
        <v>30</v>
      </c>
      <c r="K837">
        <v>0.18</v>
      </c>
      <c r="L837" t="s">
        <v>27</v>
      </c>
      <c r="M837" t="s">
        <v>22</v>
      </c>
      <c r="N837" t="s">
        <v>37</v>
      </c>
    </row>
    <row r="838" spans="1:14" x14ac:dyDescent="0.3">
      <c r="A838">
        <v>1092</v>
      </c>
      <c r="B838" s="1">
        <v>45071</v>
      </c>
      <c r="C838" t="s">
        <v>14</v>
      </c>
      <c r="D838" t="s">
        <v>34</v>
      </c>
      <c r="E838">
        <v>9220.94</v>
      </c>
      <c r="F838">
        <v>20</v>
      </c>
      <c r="G838" t="s">
        <v>26</v>
      </c>
      <c r="H838">
        <v>668.11</v>
      </c>
      <c r="I838">
        <v>803.49</v>
      </c>
      <c r="J838" t="s">
        <v>30</v>
      </c>
      <c r="K838">
        <v>0.21</v>
      </c>
      <c r="L838" t="s">
        <v>27</v>
      </c>
      <c r="M838" t="s">
        <v>19</v>
      </c>
      <c r="N838" t="s">
        <v>46</v>
      </c>
    </row>
    <row r="839" spans="1:14" x14ac:dyDescent="0.3">
      <c r="A839">
        <v>1095</v>
      </c>
      <c r="B839" s="1">
        <v>45019</v>
      </c>
      <c r="C839" t="s">
        <v>33</v>
      </c>
      <c r="D839" t="s">
        <v>34</v>
      </c>
      <c r="E839">
        <v>5873.59</v>
      </c>
      <c r="F839">
        <v>9</v>
      </c>
      <c r="G839" t="s">
        <v>26</v>
      </c>
      <c r="H839">
        <v>2650.95</v>
      </c>
      <c r="I839">
        <v>2860.42</v>
      </c>
      <c r="J839" t="s">
        <v>30</v>
      </c>
      <c r="K839">
        <v>0.12</v>
      </c>
      <c r="L839" t="s">
        <v>18</v>
      </c>
      <c r="M839" t="s">
        <v>22</v>
      </c>
      <c r="N839" t="s">
        <v>36</v>
      </c>
    </row>
    <row r="840" spans="1:14" x14ac:dyDescent="0.3">
      <c r="A840">
        <v>1072</v>
      </c>
      <c r="B840" s="1">
        <v>45235</v>
      </c>
      <c r="C840" t="s">
        <v>24</v>
      </c>
      <c r="D840" t="s">
        <v>21</v>
      </c>
      <c r="E840">
        <v>5969.12</v>
      </c>
      <c r="F840">
        <v>39</v>
      </c>
      <c r="G840" t="s">
        <v>29</v>
      </c>
      <c r="H840">
        <v>591.98</v>
      </c>
      <c r="I840">
        <v>934.04</v>
      </c>
      <c r="J840" t="s">
        <v>30</v>
      </c>
      <c r="K840">
        <v>0.26</v>
      </c>
      <c r="L840" t="s">
        <v>27</v>
      </c>
      <c r="M840" t="s">
        <v>22</v>
      </c>
      <c r="N840" t="s">
        <v>47</v>
      </c>
    </row>
    <row r="841" spans="1:14" x14ac:dyDescent="0.3">
      <c r="A841">
        <v>1039</v>
      </c>
      <c r="B841" s="1">
        <v>44934</v>
      </c>
      <c r="C841" t="s">
        <v>38</v>
      </c>
      <c r="D841" t="s">
        <v>25</v>
      </c>
      <c r="E841">
        <v>3613.75</v>
      </c>
      <c r="F841">
        <v>4</v>
      </c>
      <c r="G841" t="s">
        <v>35</v>
      </c>
      <c r="H841">
        <v>1054.1199999999999</v>
      </c>
      <c r="I841">
        <v>1175.22</v>
      </c>
      <c r="J841" t="s">
        <v>17</v>
      </c>
      <c r="K841">
        <v>0.12</v>
      </c>
      <c r="L841" t="s">
        <v>27</v>
      </c>
      <c r="M841" t="s">
        <v>22</v>
      </c>
      <c r="N841" t="s">
        <v>39</v>
      </c>
    </row>
    <row r="842" spans="1:14" x14ac:dyDescent="0.3">
      <c r="A842">
        <v>1026</v>
      </c>
      <c r="B842" s="1">
        <v>45005</v>
      </c>
      <c r="C842" t="s">
        <v>14</v>
      </c>
      <c r="D842" t="s">
        <v>34</v>
      </c>
      <c r="E842">
        <v>614.69000000000005</v>
      </c>
      <c r="F842">
        <v>19</v>
      </c>
      <c r="G842" t="s">
        <v>35</v>
      </c>
      <c r="H842">
        <v>4991.68</v>
      </c>
      <c r="I842">
        <v>5296.65</v>
      </c>
      <c r="J842" t="s">
        <v>30</v>
      </c>
      <c r="K842">
        <v>0.12</v>
      </c>
      <c r="L842" t="s">
        <v>27</v>
      </c>
      <c r="M842" t="s">
        <v>19</v>
      </c>
      <c r="N842" t="s">
        <v>46</v>
      </c>
    </row>
    <row r="843" spans="1:14" x14ac:dyDescent="0.3">
      <c r="A843">
        <v>1034</v>
      </c>
      <c r="B843" s="1">
        <v>44953</v>
      </c>
      <c r="C843" t="s">
        <v>14</v>
      </c>
      <c r="D843" t="s">
        <v>34</v>
      </c>
      <c r="E843">
        <v>414.26</v>
      </c>
      <c r="F843">
        <v>38</v>
      </c>
      <c r="G843" t="s">
        <v>26</v>
      </c>
      <c r="H843">
        <v>2729.75</v>
      </c>
      <c r="I843">
        <v>3081.5</v>
      </c>
      <c r="J843" t="s">
        <v>30</v>
      </c>
      <c r="K843">
        <v>0.01</v>
      </c>
      <c r="L843" t="s">
        <v>27</v>
      </c>
      <c r="M843" t="s">
        <v>19</v>
      </c>
      <c r="N843" t="s">
        <v>46</v>
      </c>
    </row>
    <row r="844" spans="1:14" x14ac:dyDescent="0.3">
      <c r="A844">
        <v>1054</v>
      </c>
      <c r="B844" s="1">
        <v>45100</v>
      </c>
      <c r="C844" t="s">
        <v>24</v>
      </c>
      <c r="D844" t="s">
        <v>21</v>
      </c>
      <c r="E844">
        <v>4291.0200000000004</v>
      </c>
      <c r="F844">
        <v>27</v>
      </c>
      <c r="G844" t="s">
        <v>35</v>
      </c>
      <c r="H844">
        <v>1456.09</v>
      </c>
      <c r="I844">
        <v>1510.43</v>
      </c>
      <c r="J844" t="s">
        <v>17</v>
      </c>
      <c r="K844">
        <v>0.17</v>
      </c>
      <c r="L844" t="s">
        <v>18</v>
      </c>
      <c r="M844" t="s">
        <v>22</v>
      </c>
      <c r="N844" t="s">
        <v>47</v>
      </c>
    </row>
    <row r="845" spans="1:14" x14ac:dyDescent="0.3">
      <c r="A845">
        <v>1003</v>
      </c>
      <c r="B845" s="1">
        <v>44976</v>
      </c>
      <c r="C845" t="s">
        <v>42</v>
      </c>
      <c r="D845" t="s">
        <v>34</v>
      </c>
      <c r="E845">
        <v>937.2</v>
      </c>
      <c r="F845">
        <v>45</v>
      </c>
      <c r="G845" t="s">
        <v>35</v>
      </c>
      <c r="H845">
        <v>4974.1400000000003</v>
      </c>
      <c r="I845">
        <v>5227.93</v>
      </c>
      <c r="J845" t="s">
        <v>30</v>
      </c>
      <c r="K845">
        <v>0.21</v>
      </c>
      <c r="L845" t="s">
        <v>27</v>
      </c>
      <c r="M845" t="s">
        <v>19</v>
      </c>
      <c r="N845" t="s">
        <v>52</v>
      </c>
    </row>
    <row r="846" spans="1:14" x14ac:dyDescent="0.3">
      <c r="A846">
        <v>1050</v>
      </c>
      <c r="B846" s="1">
        <v>45125</v>
      </c>
      <c r="C846" t="s">
        <v>38</v>
      </c>
      <c r="D846" t="s">
        <v>25</v>
      </c>
      <c r="E846">
        <v>6107.78</v>
      </c>
      <c r="F846">
        <v>43</v>
      </c>
      <c r="G846" t="s">
        <v>16</v>
      </c>
      <c r="H846">
        <v>4834.47</v>
      </c>
      <c r="I846">
        <v>4973.38</v>
      </c>
      <c r="J846" t="s">
        <v>17</v>
      </c>
      <c r="K846">
        <v>0.03</v>
      </c>
      <c r="L846" t="s">
        <v>27</v>
      </c>
      <c r="M846" t="s">
        <v>19</v>
      </c>
      <c r="N846" t="s">
        <v>39</v>
      </c>
    </row>
    <row r="847" spans="1:14" x14ac:dyDescent="0.3">
      <c r="A847">
        <v>1012</v>
      </c>
      <c r="B847" s="1">
        <v>45275</v>
      </c>
      <c r="C847" t="s">
        <v>14</v>
      </c>
      <c r="D847" t="s">
        <v>21</v>
      </c>
      <c r="E847">
        <v>8821.6299999999992</v>
      </c>
      <c r="F847">
        <v>13</v>
      </c>
      <c r="G847" t="s">
        <v>35</v>
      </c>
      <c r="H847">
        <v>2231.66</v>
      </c>
      <c r="I847">
        <v>2596.61</v>
      </c>
      <c r="J847" t="s">
        <v>17</v>
      </c>
      <c r="K847">
        <v>0.09</v>
      </c>
      <c r="L847" t="s">
        <v>27</v>
      </c>
      <c r="M847" t="s">
        <v>22</v>
      </c>
      <c r="N847" t="s">
        <v>23</v>
      </c>
    </row>
    <row r="848" spans="1:14" x14ac:dyDescent="0.3">
      <c r="A848">
        <v>1065</v>
      </c>
      <c r="B848" s="1">
        <v>45107</v>
      </c>
      <c r="C848" t="s">
        <v>38</v>
      </c>
      <c r="D848" t="s">
        <v>25</v>
      </c>
      <c r="E848">
        <v>8840.86</v>
      </c>
      <c r="F848">
        <v>13</v>
      </c>
      <c r="G848" t="s">
        <v>16</v>
      </c>
      <c r="H848">
        <v>1339</v>
      </c>
      <c r="I848">
        <v>1441.88</v>
      </c>
      <c r="J848" t="s">
        <v>17</v>
      </c>
      <c r="K848">
        <v>0.23</v>
      </c>
      <c r="L848" t="s">
        <v>31</v>
      </c>
      <c r="M848" t="s">
        <v>22</v>
      </c>
      <c r="N848" t="s">
        <v>39</v>
      </c>
    </row>
    <row r="849" spans="1:14" x14ac:dyDescent="0.3">
      <c r="A849">
        <v>1054</v>
      </c>
      <c r="B849" s="1">
        <v>44950</v>
      </c>
      <c r="C849" t="s">
        <v>14</v>
      </c>
      <c r="D849" t="s">
        <v>34</v>
      </c>
      <c r="E849">
        <v>6624.55</v>
      </c>
      <c r="F849">
        <v>22</v>
      </c>
      <c r="G849" t="s">
        <v>35</v>
      </c>
      <c r="H849">
        <v>4200.08</v>
      </c>
      <c r="I849">
        <v>4647.28</v>
      </c>
      <c r="J849" t="s">
        <v>17</v>
      </c>
      <c r="K849">
        <v>0.11</v>
      </c>
      <c r="L849" t="s">
        <v>18</v>
      </c>
      <c r="M849" t="s">
        <v>19</v>
      </c>
      <c r="N849" t="s">
        <v>46</v>
      </c>
    </row>
    <row r="850" spans="1:14" x14ac:dyDescent="0.3">
      <c r="A850">
        <v>1005</v>
      </c>
      <c r="B850" s="1">
        <v>45242</v>
      </c>
      <c r="C850" t="s">
        <v>38</v>
      </c>
      <c r="D850" t="s">
        <v>34</v>
      </c>
      <c r="E850">
        <v>2191.1999999999998</v>
      </c>
      <c r="F850">
        <v>28</v>
      </c>
      <c r="G850" t="s">
        <v>29</v>
      </c>
      <c r="H850">
        <v>3592.32</v>
      </c>
      <c r="I850">
        <v>3813.48</v>
      </c>
      <c r="J850" t="s">
        <v>30</v>
      </c>
      <c r="K850">
        <v>7.0000000000000007E-2</v>
      </c>
      <c r="L850" t="s">
        <v>31</v>
      </c>
      <c r="M850" t="s">
        <v>22</v>
      </c>
      <c r="N850" t="s">
        <v>48</v>
      </c>
    </row>
    <row r="851" spans="1:14" x14ac:dyDescent="0.3">
      <c r="A851">
        <v>1094</v>
      </c>
      <c r="B851" s="1">
        <v>44972</v>
      </c>
      <c r="C851" t="s">
        <v>33</v>
      </c>
      <c r="D851" t="s">
        <v>25</v>
      </c>
      <c r="E851">
        <v>8643.67</v>
      </c>
      <c r="F851">
        <v>47</v>
      </c>
      <c r="G851" t="s">
        <v>26</v>
      </c>
      <c r="H851">
        <v>3450.36</v>
      </c>
      <c r="I851">
        <v>3557.38</v>
      </c>
      <c r="J851" t="s">
        <v>30</v>
      </c>
      <c r="K851">
        <v>0.2</v>
      </c>
      <c r="L851" t="s">
        <v>31</v>
      </c>
      <c r="M851" t="s">
        <v>19</v>
      </c>
      <c r="N851" t="s">
        <v>44</v>
      </c>
    </row>
    <row r="852" spans="1:14" x14ac:dyDescent="0.3">
      <c r="A852">
        <v>1094</v>
      </c>
      <c r="B852" s="1">
        <v>44941</v>
      </c>
      <c r="C852" t="s">
        <v>14</v>
      </c>
      <c r="D852" t="s">
        <v>15</v>
      </c>
      <c r="E852">
        <v>8872.33</v>
      </c>
      <c r="F852">
        <v>45</v>
      </c>
      <c r="G852" t="s">
        <v>16</v>
      </c>
      <c r="H852">
        <v>4470.91</v>
      </c>
      <c r="I852">
        <v>4695.54</v>
      </c>
      <c r="J852" t="s">
        <v>17</v>
      </c>
      <c r="K852">
        <v>0.06</v>
      </c>
      <c r="L852" t="s">
        <v>18</v>
      </c>
      <c r="M852" t="s">
        <v>22</v>
      </c>
      <c r="N852" t="s">
        <v>20</v>
      </c>
    </row>
    <row r="853" spans="1:14" x14ac:dyDescent="0.3">
      <c r="A853">
        <v>1057</v>
      </c>
      <c r="B853" s="1">
        <v>45079</v>
      </c>
      <c r="C853" t="s">
        <v>38</v>
      </c>
      <c r="D853" t="s">
        <v>34</v>
      </c>
      <c r="E853">
        <v>2046.87</v>
      </c>
      <c r="F853">
        <v>22</v>
      </c>
      <c r="G853" t="s">
        <v>26</v>
      </c>
      <c r="H853">
        <v>3462.61</v>
      </c>
      <c r="I853">
        <v>3672.89</v>
      </c>
      <c r="J853" t="s">
        <v>17</v>
      </c>
      <c r="K853">
        <v>0.27</v>
      </c>
      <c r="L853" t="s">
        <v>31</v>
      </c>
      <c r="M853" t="s">
        <v>19</v>
      </c>
      <c r="N853" t="s">
        <v>48</v>
      </c>
    </row>
    <row r="854" spans="1:14" x14ac:dyDescent="0.3">
      <c r="A854">
        <v>1017</v>
      </c>
      <c r="B854" s="1">
        <v>45148</v>
      </c>
      <c r="C854" t="s">
        <v>42</v>
      </c>
      <c r="D854" t="s">
        <v>15</v>
      </c>
      <c r="E854">
        <v>7400.52</v>
      </c>
      <c r="F854">
        <v>43</v>
      </c>
      <c r="G854" t="s">
        <v>16</v>
      </c>
      <c r="H854">
        <v>1454.8</v>
      </c>
      <c r="I854">
        <v>1674.97</v>
      </c>
      <c r="J854" t="s">
        <v>30</v>
      </c>
      <c r="K854">
        <v>0.03</v>
      </c>
      <c r="L854" t="s">
        <v>31</v>
      </c>
      <c r="M854" t="s">
        <v>19</v>
      </c>
      <c r="N854" t="s">
        <v>49</v>
      </c>
    </row>
    <row r="855" spans="1:14" x14ac:dyDescent="0.3">
      <c r="A855">
        <v>1047</v>
      </c>
      <c r="B855" s="1">
        <v>45132</v>
      </c>
      <c r="C855" t="s">
        <v>33</v>
      </c>
      <c r="D855" t="s">
        <v>34</v>
      </c>
      <c r="E855">
        <v>2936.54</v>
      </c>
      <c r="F855">
        <v>19</v>
      </c>
      <c r="G855" t="s">
        <v>16</v>
      </c>
      <c r="H855">
        <v>3484.62</v>
      </c>
      <c r="I855">
        <v>3781.55</v>
      </c>
      <c r="J855" t="s">
        <v>17</v>
      </c>
      <c r="K855">
        <v>0.21</v>
      </c>
      <c r="L855" t="s">
        <v>31</v>
      </c>
      <c r="M855" t="s">
        <v>22</v>
      </c>
      <c r="N855" t="s">
        <v>36</v>
      </c>
    </row>
    <row r="856" spans="1:14" x14ac:dyDescent="0.3">
      <c r="A856">
        <v>1023</v>
      </c>
      <c r="B856" s="1">
        <v>45199</v>
      </c>
      <c r="C856" t="s">
        <v>33</v>
      </c>
      <c r="D856" t="s">
        <v>15</v>
      </c>
      <c r="E856">
        <v>8046.14</v>
      </c>
      <c r="F856">
        <v>8</v>
      </c>
      <c r="G856" t="s">
        <v>16</v>
      </c>
      <c r="H856">
        <v>1563.78</v>
      </c>
      <c r="I856">
        <v>1829.16</v>
      </c>
      <c r="J856" t="s">
        <v>17</v>
      </c>
      <c r="K856">
        <v>0.15</v>
      </c>
      <c r="L856" t="s">
        <v>18</v>
      </c>
      <c r="M856" t="s">
        <v>19</v>
      </c>
      <c r="N856" t="s">
        <v>53</v>
      </c>
    </row>
    <row r="857" spans="1:14" x14ac:dyDescent="0.3">
      <c r="A857">
        <v>1079</v>
      </c>
      <c r="B857" s="1">
        <v>45162</v>
      </c>
      <c r="C857" t="s">
        <v>42</v>
      </c>
      <c r="D857" t="s">
        <v>15</v>
      </c>
      <c r="E857">
        <v>9972.66</v>
      </c>
      <c r="F857">
        <v>8</v>
      </c>
      <c r="G857" t="s">
        <v>29</v>
      </c>
      <c r="H857">
        <v>3808.23</v>
      </c>
      <c r="I857">
        <v>3891.62</v>
      </c>
      <c r="J857" t="s">
        <v>17</v>
      </c>
      <c r="K857">
        <v>0.26</v>
      </c>
      <c r="L857" t="s">
        <v>27</v>
      </c>
      <c r="M857" t="s">
        <v>19</v>
      </c>
      <c r="N857" t="s">
        <v>49</v>
      </c>
    </row>
    <row r="858" spans="1:14" x14ac:dyDescent="0.3">
      <c r="A858">
        <v>1085</v>
      </c>
      <c r="B858" s="1">
        <v>45266</v>
      </c>
      <c r="C858" t="s">
        <v>38</v>
      </c>
      <c r="D858" t="s">
        <v>15</v>
      </c>
      <c r="E858">
        <v>397.26</v>
      </c>
      <c r="F858">
        <v>42</v>
      </c>
      <c r="G858" t="s">
        <v>35</v>
      </c>
      <c r="H858">
        <v>3117.75</v>
      </c>
      <c r="I858">
        <v>3159.88</v>
      </c>
      <c r="J858" t="s">
        <v>30</v>
      </c>
      <c r="K858">
        <v>0.04</v>
      </c>
      <c r="L858" t="s">
        <v>18</v>
      </c>
      <c r="M858" t="s">
        <v>22</v>
      </c>
      <c r="N858" t="s">
        <v>40</v>
      </c>
    </row>
    <row r="859" spans="1:14" x14ac:dyDescent="0.3">
      <c r="A859">
        <v>1014</v>
      </c>
      <c r="B859" s="1">
        <v>45154</v>
      </c>
      <c r="C859" t="s">
        <v>24</v>
      </c>
      <c r="D859" t="s">
        <v>25</v>
      </c>
      <c r="E859">
        <v>8983.92</v>
      </c>
      <c r="F859">
        <v>26</v>
      </c>
      <c r="G859" t="s">
        <v>16</v>
      </c>
      <c r="H859">
        <v>433.19</v>
      </c>
      <c r="I859">
        <v>800.6</v>
      </c>
      <c r="J859" t="s">
        <v>17</v>
      </c>
      <c r="K859">
        <v>0.2</v>
      </c>
      <c r="L859" t="s">
        <v>18</v>
      </c>
      <c r="M859" t="s">
        <v>19</v>
      </c>
      <c r="N859" t="s">
        <v>28</v>
      </c>
    </row>
    <row r="860" spans="1:14" x14ac:dyDescent="0.3">
      <c r="A860">
        <v>1066</v>
      </c>
      <c r="B860" s="1">
        <v>44935</v>
      </c>
      <c r="C860" t="s">
        <v>42</v>
      </c>
      <c r="D860" t="s">
        <v>15</v>
      </c>
      <c r="E860">
        <v>6264.04</v>
      </c>
      <c r="F860">
        <v>48</v>
      </c>
      <c r="G860" t="s">
        <v>29</v>
      </c>
      <c r="H860">
        <v>2588.54</v>
      </c>
      <c r="I860">
        <v>2872.8</v>
      </c>
      <c r="J860" t="s">
        <v>30</v>
      </c>
      <c r="K860">
        <v>0.17</v>
      </c>
      <c r="L860" t="s">
        <v>18</v>
      </c>
      <c r="M860" t="s">
        <v>19</v>
      </c>
      <c r="N860" t="s">
        <v>49</v>
      </c>
    </row>
    <row r="861" spans="1:14" x14ac:dyDescent="0.3">
      <c r="A861">
        <v>1075</v>
      </c>
      <c r="B861" s="1">
        <v>45092</v>
      </c>
      <c r="C861" t="s">
        <v>38</v>
      </c>
      <c r="D861" t="s">
        <v>15</v>
      </c>
      <c r="E861">
        <v>9736.49</v>
      </c>
      <c r="F861">
        <v>26</v>
      </c>
      <c r="G861" t="s">
        <v>16</v>
      </c>
      <c r="H861">
        <v>1749.34</v>
      </c>
      <c r="I861">
        <v>1935.25</v>
      </c>
      <c r="J861" t="s">
        <v>30</v>
      </c>
      <c r="K861">
        <v>0.14000000000000001</v>
      </c>
      <c r="L861" t="s">
        <v>31</v>
      </c>
      <c r="M861" t="s">
        <v>19</v>
      </c>
      <c r="N861" t="s">
        <v>40</v>
      </c>
    </row>
    <row r="862" spans="1:14" x14ac:dyDescent="0.3">
      <c r="A862">
        <v>1051</v>
      </c>
      <c r="B862" s="1">
        <v>45245</v>
      </c>
      <c r="C862" t="s">
        <v>42</v>
      </c>
      <c r="D862" t="s">
        <v>15</v>
      </c>
      <c r="E862">
        <v>4703.59</v>
      </c>
      <c r="F862">
        <v>23</v>
      </c>
      <c r="G862" t="s">
        <v>35</v>
      </c>
      <c r="H862">
        <v>1676.42</v>
      </c>
      <c r="I862">
        <v>2082.52</v>
      </c>
      <c r="J862" t="s">
        <v>30</v>
      </c>
      <c r="K862">
        <v>0.15</v>
      </c>
      <c r="L862" t="s">
        <v>27</v>
      </c>
      <c r="M862" t="s">
        <v>22</v>
      </c>
      <c r="N862" t="s">
        <v>49</v>
      </c>
    </row>
    <row r="863" spans="1:14" x14ac:dyDescent="0.3">
      <c r="A863">
        <v>1038</v>
      </c>
      <c r="B863" s="1">
        <v>45140</v>
      </c>
      <c r="C863" t="s">
        <v>42</v>
      </c>
      <c r="D863" t="s">
        <v>34</v>
      </c>
      <c r="E863">
        <v>8489.14</v>
      </c>
      <c r="F863">
        <v>43</v>
      </c>
      <c r="G863" t="s">
        <v>16</v>
      </c>
      <c r="H863">
        <v>3031.17</v>
      </c>
      <c r="I863">
        <v>3231.32</v>
      </c>
      <c r="J863" t="s">
        <v>17</v>
      </c>
      <c r="K863">
        <v>0.22</v>
      </c>
      <c r="L863" t="s">
        <v>18</v>
      </c>
      <c r="M863" t="s">
        <v>22</v>
      </c>
      <c r="N863" t="s">
        <v>52</v>
      </c>
    </row>
    <row r="864" spans="1:14" x14ac:dyDescent="0.3">
      <c r="A864">
        <v>1064</v>
      </c>
      <c r="B864" s="1">
        <v>45043</v>
      </c>
      <c r="C864" t="s">
        <v>14</v>
      </c>
      <c r="D864" t="s">
        <v>15</v>
      </c>
      <c r="E864">
        <v>717.7</v>
      </c>
      <c r="F864">
        <v>13</v>
      </c>
      <c r="G864" t="s">
        <v>29</v>
      </c>
      <c r="H864">
        <v>1645.51</v>
      </c>
      <c r="I864">
        <v>2045.53</v>
      </c>
      <c r="J864" t="s">
        <v>17</v>
      </c>
      <c r="K864">
        <v>0.28000000000000003</v>
      </c>
      <c r="L864" t="s">
        <v>18</v>
      </c>
      <c r="M864" t="s">
        <v>22</v>
      </c>
      <c r="N864" t="s">
        <v>20</v>
      </c>
    </row>
    <row r="865" spans="1:14" x14ac:dyDescent="0.3">
      <c r="A865">
        <v>1098</v>
      </c>
      <c r="B865" s="1">
        <v>45270</v>
      </c>
      <c r="C865" t="s">
        <v>38</v>
      </c>
      <c r="D865" t="s">
        <v>34</v>
      </c>
      <c r="E865">
        <v>3419.26</v>
      </c>
      <c r="F865">
        <v>28</v>
      </c>
      <c r="G865" t="s">
        <v>35</v>
      </c>
      <c r="H865">
        <v>3895.62</v>
      </c>
      <c r="I865">
        <v>4055.44</v>
      </c>
      <c r="J865" t="s">
        <v>30</v>
      </c>
      <c r="K865">
        <v>0.03</v>
      </c>
      <c r="L865" t="s">
        <v>27</v>
      </c>
      <c r="M865" t="s">
        <v>22</v>
      </c>
      <c r="N865" t="s">
        <v>48</v>
      </c>
    </row>
    <row r="866" spans="1:14" x14ac:dyDescent="0.3">
      <c r="A866">
        <v>1038</v>
      </c>
      <c r="B866" s="1">
        <v>44998</v>
      </c>
      <c r="C866" t="s">
        <v>24</v>
      </c>
      <c r="D866" t="s">
        <v>15</v>
      </c>
      <c r="E866">
        <v>763.46</v>
      </c>
      <c r="F866">
        <v>9</v>
      </c>
      <c r="G866" t="s">
        <v>29</v>
      </c>
      <c r="H866">
        <v>400.42</v>
      </c>
      <c r="I866">
        <v>446.11</v>
      </c>
      <c r="J866" t="s">
        <v>30</v>
      </c>
      <c r="K866">
        <v>0.01</v>
      </c>
      <c r="L866" t="s">
        <v>27</v>
      </c>
      <c r="M866" t="s">
        <v>22</v>
      </c>
      <c r="N866" t="s">
        <v>45</v>
      </c>
    </row>
    <row r="867" spans="1:14" x14ac:dyDescent="0.3">
      <c r="A867">
        <v>1050</v>
      </c>
      <c r="B867" s="1">
        <v>44990</v>
      </c>
      <c r="C867" t="s">
        <v>14</v>
      </c>
      <c r="D867" t="s">
        <v>15</v>
      </c>
      <c r="E867">
        <v>9755.9</v>
      </c>
      <c r="F867">
        <v>20</v>
      </c>
      <c r="G867" t="s">
        <v>35</v>
      </c>
      <c r="H867">
        <v>3318.92</v>
      </c>
      <c r="I867">
        <v>3785.91</v>
      </c>
      <c r="J867" t="s">
        <v>30</v>
      </c>
      <c r="K867">
        <v>0.24</v>
      </c>
      <c r="L867" t="s">
        <v>27</v>
      </c>
      <c r="M867" t="s">
        <v>19</v>
      </c>
      <c r="N867" t="s">
        <v>20</v>
      </c>
    </row>
    <row r="868" spans="1:14" x14ac:dyDescent="0.3">
      <c r="A868">
        <v>1098</v>
      </c>
      <c r="B868" s="1">
        <v>45131</v>
      </c>
      <c r="C868" t="s">
        <v>42</v>
      </c>
      <c r="D868" t="s">
        <v>25</v>
      </c>
      <c r="E868">
        <v>8188.04</v>
      </c>
      <c r="F868">
        <v>19</v>
      </c>
      <c r="G868" t="s">
        <v>35</v>
      </c>
      <c r="H868">
        <v>4055.51</v>
      </c>
      <c r="I868">
        <v>4258.84</v>
      </c>
      <c r="J868" t="s">
        <v>17</v>
      </c>
      <c r="K868">
        <v>0.03</v>
      </c>
      <c r="L868" t="s">
        <v>31</v>
      </c>
      <c r="M868" t="s">
        <v>19</v>
      </c>
      <c r="N868" t="s">
        <v>43</v>
      </c>
    </row>
    <row r="869" spans="1:14" x14ac:dyDescent="0.3">
      <c r="A869">
        <v>1082</v>
      </c>
      <c r="B869" s="1">
        <v>45135</v>
      </c>
      <c r="C869" t="s">
        <v>42</v>
      </c>
      <c r="D869" t="s">
        <v>34</v>
      </c>
      <c r="E869">
        <v>8540.2199999999993</v>
      </c>
      <c r="F869">
        <v>48</v>
      </c>
      <c r="G869" t="s">
        <v>26</v>
      </c>
      <c r="H869">
        <v>3380.52</v>
      </c>
      <c r="I869">
        <v>3778.94</v>
      </c>
      <c r="J869" t="s">
        <v>17</v>
      </c>
      <c r="K869">
        <v>0.3</v>
      </c>
      <c r="L869" t="s">
        <v>27</v>
      </c>
      <c r="M869" t="s">
        <v>19</v>
      </c>
      <c r="N869" t="s">
        <v>52</v>
      </c>
    </row>
    <row r="870" spans="1:14" x14ac:dyDescent="0.3">
      <c r="A870">
        <v>1030</v>
      </c>
      <c r="B870" s="1">
        <v>44998</v>
      </c>
      <c r="C870" t="s">
        <v>42</v>
      </c>
      <c r="D870" t="s">
        <v>15</v>
      </c>
      <c r="E870">
        <v>9385.86</v>
      </c>
      <c r="F870">
        <v>39</v>
      </c>
      <c r="G870" t="s">
        <v>26</v>
      </c>
      <c r="H870">
        <v>2511.2800000000002</v>
      </c>
      <c r="I870">
        <v>2658.06</v>
      </c>
      <c r="J870" t="s">
        <v>30</v>
      </c>
      <c r="K870">
        <v>0.19</v>
      </c>
      <c r="L870" t="s">
        <v>31</v>
      </c>
      <c r="M870" t="s">
        <v>22</v>
      </c>
      <c r="N870" t="s">
        <v>49</v>
      </c>
    </row>
    <row r="871" spans="1:14" x14ac:dyDescent="0.3">
      <c r="A871">
        <v>1079</v>
      </c>
      <c r="B871" s="1">
        <v>45203</v>
      </c>
      <c r="C871" t="s">
        <v>38</v>
      </c>
      <c r="D871" t="s">
        <v>34</v>
      </c>
      <c r="E871">
        <v>942.52</v>
      </c>
      <c r="F871">
        <v>12</v>
      </c>
      <c r="G871" t="s">
        <v>26</v>
      </c>
      <c r="H871">
        <v>4754.0200000000004</v>
      </c>
      <c r="I871">
        <v>5080.74</v>
      </c>
      <c r="J871" t="s">
        <v>30</v>
      </c>
      <c r="K871">
        <v>0.2</v>
      </c>
      <c r="L871" t="s">
        <v>18</v>
      </c>
      <c r="M871" t="s">
        <v>19</v>
      </c>
      <c r="N871" t="s">
        <v>48</v>
      </c>
    </row>
    <row r="872" spans="1:14" x14ac:dyDescent="0.3">
      <c r="A872">
        <v>1091</v>
      </c>
      <c r="B872" s="1">
        <v>45200</v>
      </c>
      <c r="C872" t="s">
        <v>38</v>
      </c>
      <c r="D872" t="s">
        <v>34</v>
      </c>
      <c r="E872">
        <v>3917.42</v>
      </c>
      <c r="F872">
        <v>15</v>
      </c>
      <c r="G872" t="s">
        <v>35</v>
      </c>
      <c r="H872">
        <v>1534.7</v>
      </c>
      <c r="I872">
        <v>1972.62</v>
      </c>
      <c r="J872" t="s">
        <v>17</v>
      </c>
      <c r="K872">
        <v>0.06</v>
      </c>
      <c r="L872" t="s">
        <v>31</v>
      </c>
      <c r="M872" t="s">
        <v>22</v>
      </c>
      <c r="N872" t="s">
        <v>48</v>
      </c>
    </row>
    <row r="873" spans="1:14" x14ac:dyDescent="0.3">
      <c r="A873">
        <v>1051</v>
      </c>
      <c r="B873" s="1">
        <v>45246</v>
      </c>
      <c r="C873" t="s">
        <v>14</v>
      </c>
      <c r="D873" t="s">
        <v>21</v>
      </c>
      <c r="E873">
        <v>803.25</v>
      </c>
      <c r="F873">
        <v>31</v>
      </c>
      <c r="G873" t="s">
        <v>16</v>
      </c>
      <c r="H873">
        <v>144.88</v>
      </c>
      <c r="I873">
        <v>175.29</v>
      </c>
      <c r="J873" t="s">
        <v>30</v>
      </c>
      <c r="K873">
        <v>7.0000000000000007E-2</v>
      </c>
      <c r="L873" t="s">
        <v>27</v>
      </c>
      <c r="M873" t="s">
        <v>19</v>
      </c>
      <c r="N873" t="s">
        <v>23</v>
      </c>
    </row>
    <row r="874" spans="1:14" x14ac:dyDescent="0.3">
      <c r="A874">
        <v>1063</v>
      </c>
      <c r="B874" s="1">
        <v>45264</v>
      </c>
      <c r="C874" t="s">
        <v>24</v>
      </c>
      <c r="D874" t="s">
        <v>25</v>
      </c>
      <c r="E874">
        <v>2186.85</v>
      </c>
      <c r="F874">
        <v>14</v>
      </c>
      <c r="G874" t="s">
        <v>29</v>
      </c>
      <c r="H874">
        <v>2188.35</v>
      </c>
      <c r="I874">
        <v>2605.36</v>
      </c>
      <c r="J874" t="s">
        <v>17</v>
      </c>
      <c r="K874">
        <v>0.2</v>
      </c>
      <c r="L874" t="s">
        <v>31</v>
      </c>
      <c r="M874" t="s">
        <v>22</v>
      </c>
      <c r="N874" t="s">
        <v>28</v>
      </c>
    </row>
    <row r="875" spans="1:14" x14ac:dyDescent="0.3">
      <c r="A875">
        <v>1098</v>
      </c>
      <c r="B875" s="1">
        <v>45292</v>
      </c>
      <c r="C875" t="s">
        <v>14</v>
      </c>
      <c r="D875" t="s">
        <v>25</v>
      </c>
      <c r="E875">
        <v>2370.7199999999998</v>
      </c>
      <c r="F875">
        <v>11</v>
      </c>
      <c r="G875" t="s">
        <v>29</v>
      </c>
      <c r="H875">
        <v>213.41</v>
      </c>
      <c r="I875">
        <v>503.36</v>
      </c>
      <c r="J875" t="s">
        <v>17</v>
      </c>
      <c r="K875">
        <v>0.27</v>
      </c>
      <c r="L875" t="s">
        <v>27</v>
      </c>
      <c r="M875" t="s">
        <v>19</v>
      </c>
      <c r="N875" t="s">
        <v>32</v>
      </c>
    </row>
    <row r="876" spans="1:14" x14ac:dyDescent="0.3">
      <c r="A876">
        <v>1052</v>
      </c>
      <c r="B876" s="1">
        <v>45021</v>
      </c>
      <c r="C876" t="s">
        <v>33</v>
      </c>
      <c r="D876" t="s">
        <v>25</v>
      </c>
      <c r="E876">
        <v>4744.16</v>
      </c>
      <c r="F876">
        <v>26</v>
      </c>
      <c r="G876" t="s">
        <v>29</v>
      </c>
      <c r="H876">
        <v>4771.99</v>
      </c>
      <c r="I876">
        <v>5079.6499999999996</v>
      </c>
      <c r="J876" t="s">
        <v>30</v>
      </c>
      <c r="K876">
        <v>0.28999999999999998</v>
      </c>
      <c r="L876" t="s">
        <v>31</v>
      </c>
      <c r="M876" t="s">
        <v>19</v>
      </c>
      <c r="N876" t="s">
        <v>44</v>
      </c>
    </row>
    <row r="877" spans="1:14" x14ac:dyDescent="0.3">
      <c r="A877">
        <v>1038</v>
      </c>
      <c r="B877" s="1">
        <v>45092</v>
      </c>
      <c r="C877" t="s">
        <v>42</v>
      </c>
      <c r="D877" t="s">
        <v>21</v>
      </c>
      <c r="E877">
        <v>2758.77</v>
      </c>
      <c r="F877">
        <v>42</v>
      </c>
      <c r="G877" t="s">
        <v>26</v>
      </c>
      <c r="H877">
        <v>1089.0899999999999</v>
      </c>
      <c r="I877">
        <v>1355.44</v>
      </c>
      <c r="J877" t="s">
        <v>30</v>
      </c>
      <c r="K877">
        <v>0.06</v>
      </c>
      <c r="L877" t="s">
        <v>18</v>
      </c>
      <c r="M877" t="s">
        <v>22</v>
      </c>
      <c r="N877" t="s">
        <v>51</v>
      </c>
    </row>
    <row r="878" spans="1:14" x14ac:dyDescent="0.3">
      <c r="A878">
        <v>1097</v>
      </c>
      <c r="B878" s="1">
        <v>44958</v>
      </c>
      <c r="C878" t="s">
        <v>42</v>
      </c>
      <c r="D878" t="s">
        <v>21</v>
      </c>
      <c r="E878">
        <v>1099.68</v>
      </c>
      <c r="F878">
        <v>27</v>
      </c>
      <c r="G878" t="s">
        <v>35</v>
      </c>
      <c r="H878">
        <v>3955.19</v>
      </c>
      <c r="I878">
        <v>4393.68</v>
      </c>
      <c r="J878" t="s">
        <v>17</v>
      </c>
      <c r="K878">
        <v>0.04</v>
      </c>
      <c r="L878" t="s">
        <v>31</v>
      </c>
      <c r="M878" t="s">
        <v>19</v>
      </c>
      <c r="N878" t="s">
        <v>51</v>
      </c>
    </row>
    <row r="879" spans="1:14" x14ac:dyDescent="0.3">
      <c r="A879">
        <v>1088</v>
      </c>
      <c r="B879" s="1">
        <v>44937</v>
      </c>
      <c r="C879" t="s">
        <v>42</v>
      </c>
      <c r="D879" t="s">
        <v>25</v>
      </c>
      <c r="E879">
        <v>1758.16</v>
      </c>
      <c r="F879">
        <v>11</v>
      </c>
      <c r="G879" t="s">
        <v>26</v>
      </c>
      <c r="H879">
        <v>3884.13</v>
      </c>
      <c r="I879">
        <v>3915.41</v>
      </c>
      <c r="J879" t="s">
        <v>17</v>
      </c>
      <c r="K879">
        <v>0.02</v>
      </c>
      <c r="L879" t="s">
        <v>18</v>
      </c>
      <c r="M879" t="s">
        <v>19</v>
      </c>
      <c r="N879" t="s">
        <v>43</v>
      </c>
    </row>
    <row r="880" spans="1:14" x14ac:dyDescent="0.3">
      <c r="A880">
        <v>1079</v>
      </c>
      <c r="B880" s="1">
        <v>45227</v>
      </c>
      <c r="C880" t="s">
        <v>14</v>
      </c>
      <c r="D880" t="s">
        <v>21</v>
      </c>
      <c r="E880">
        <v>1558.03</v>
      </c>
      <c r="F880">
        <v>38</v>
      </c>
      <c r="G880" t="s">
        <v>16</v>
      </c>
      <c r="H880">
        <v>1127.76</v>
      </c>
      <c r="I880">
        <v>1265.6600000000001</v>
      </c>
      <c r="J880" t="s">
        <v>17</v>
      </c>
      <c r="K880">
        <v>0.26</v>
      </c>
      <c r="L880" t="s">
        <v>27</v>
      </c>
      <c r="M880" t="s">
        <v>22</v>
      </c>
      <c r="N880" t="s">
        <v>23</v>
      </c>
    </row>
    <row r="881" spans="1:14" x14ac:dyDescent="0.3">
      <c r="A881">
        <v>1030</v>
      </c>
      <c r="B881" s="1">
        <v>45143</v>
      </c>
      <c r="C881" t="s">
        <v>14</v>
      </c>
      <c r="D881" t="s">
        <v>21</v>
      </c>
      <c r="E881">
        <v>9733.4599999999991</v>
      </c>
      <c r="F881">
        <v>34</v>
      </c>
      <c r="G881" t="s">
        <v>35</v>
      </c>
      <c r="H881">
        <v>3125.07</v>
      </c>
      <c r="I881">
        <v>3564.19</v>
      </c>
      <c r="J881" t="s">
        <v>17</v>
      </c>
      <c r="K881">
        <v>0.09</v>
      </c>
      <c r="L881" t="s">
        <v>18</v>
      </c>
      <c r="M881" t="s">
        <v>19</v>
      </c>
      <c r="N881" t="s">
        <v>23</v>
      </c>
    </row>
    <row r="882" spans="1:14" x14ac:dyDescent="0.3">
      <c r="A882">
        <v>1051</v>
      </c>
      <c r="B882" s="1">
        <v>45215</v>
      </c>
      <c r="C882" t="s">
        <v>42</v>
      </c>
      <c r="D882" t="s">
        <v>21</v>
      </c>
      <c r="E882">
        <v>7617</v>
      </c>
      <c r="F882">
        <v>43</v>
      </c>
      <c r="G882" t="s">
        <v>29</v>
      </c>
      <c r="H882">
        <v>287.99</v>
      </c>
      <c r="I882">
        <v>666.64</v>
      </c>
      <c r="J882" t="s">
        <v>17</v>
      </c>
      <c r="K882">
        <v>0</v>
      </c>
      <c r="L882" t="s">
        <v>27</v>
      </c>
      <c r="M882" t="s">
        <v>19</v>
      </c>
      <c r="N882" t="s">
        <v>51</v>
      </c>
    </row>
    <row r="883" spans="1:14" x14ac:dyDescent="0.3">
      <c r="A883">
        <v>1081</v>
      </c>
      <c r="B883" s="1">
        <v>45028</v>
      </c>
      <c r="C883" t="s">
        <v>14</v>
      </c>
      <c r="D883" t="s">
        <v>25</v>
      </c>
      <c r="E883">
        <v>9680.84</v>
      </c>
      <c r="F883">
        <v>19</v>
      </c>
      <c r="G883" t="s">
        <v>26</v>
      </c>
      <c r="H883">
        <v>2443.69</v>
      </c>
      <c r="I883">
        <v>2462.34</v>
      </c>
      <c r="J883" t="s">
        <v>30</v>
      </c>
      <c r="K883">
        <v>7.0000000000000007E-2</v>
      </c>
      <c r="L883" t="s">
        <v>27</v>
      </c>
      <c r="M883" t="s">
        <v>22</v>
      </c>
      <c r="N883" t="s">
        <v>32</v>
      </c>
    </row>
    <row r="884" spans="1:14" x14ac:dyDescent="0.3">
      <c r="A884">
        <v>1005</v>
      </c>
      <c r="B884" s="1">
        <v>45193</v>
      </c>
      <c r="C884" t="s">
        <v>38</v>
      </c>
      <c r="D884" t="s">
        <v>25</v>
      </c>
      <c r="E884">
        <v>4453.43</v>
      </c>
      <c r="F884">
        <v>6</v>
      </c>
      <c r="G884" t="s">
        <v>26</v>
      </c>
      <c r="H884">
        <v>122.5</v>
      </c>
      <c r="I884">
        <v>385.83</v>
      </c>
      <c r="J884" t="s">
        <v>17</v>
      </c>
      <c r="K884">
        <v>0.1</v>
      </c>
      <c r="L884" t="s">
        <v>18</v>
      </c>
      <c r="M884" t="s">
        <v>22</v>
      </c>
      <c r="N884" t="s">
        <v>39</v>
      </c>
    </row>
    <row r="885" spans="1:14" x14ac:dyDescent="0.3">
      <c r="A885">
        <v>1029</v>
      </c>
      <c r="B885" s="1">
        <v>45140</v>
      </c>
      <c r="C885" t="s">
        <v>38</v>
      </c>
      <c r="D885" t="s">
        <v>25</v>
      </c>
      <c r="E885">
        <v>2855.85</v>
      </c>
      <c r="F885">
        <v>46</v>
      </c>
      <c r="G885" t="s">
        <v>16</v>
      </c>
      <c r="H885">
        <v>4609.66</v>
      </c>
      <c r="I885">
        <v>4879.1499999999996</v>
      </c>
      <c r="J885" t="s">
        <v>17</v>
      </c>
      <c r="K885">
        <v>0.3</v>
      </c>
      <c r="L885" t="s">
        <v>18</v>
      </c>
      <c r="M885" t="s">
        <v>22</v>
      </c>
      <c r="N885" t="s">
        <v>39</v>
      </c>
    </row>
    <row r="886" spans="1:14" x14ac:dyDescent="0.3">
      <c r="A886">
        <v>1004</v>
      </c>
      <c r="B886" s="1">
        <v>45105</v>
      </c>
      <c r="C886" t="s">
        <v>14</v>
      </c>
      <c r="D886" t="s">
        <v>21</v>
      </c>
      <c r="E886">
        <v>8003.1</v>
      </c>
      <c r="F886">
        <v>38</v>
      </c>
      <c r="G886" t="s">
        <v>16</v>
      </c>
      <c r="H886">
        <v>4881.63</v>
      </c>
      <c r="I886">
        <v>5088.0600000000004</v>
      </c>
      <c r="J886" t="s">
        <v>17</v>
      </c>
      <c r="K886">
        <v>0.16</v>
      </c>
      <c r="L886" t="s">
        <v>31</v>
      </c>
      <c r="M886" t="s">
        <v>22</v>
      </c>
      <c r="N886" t="s">
        <v>23</v>
      </c>
    </row>
    <row r="887" spans="1:14" x14ac:dyDescent="0.3">
      <c r="A887">
        <v>1010</v>
      </c>
      <c r="B887" s="1">
        <v>45014</v>
      </c>
      <c r="C887" t="s">
        <v>42</v>
      </c>
      <c r="D887" t="s">
        <v>25</v>
      </c>
      <c r="E887">
        <v>3329.91</v>
      </c>
      <c r="F887">
        <v>49</v>
      </c>
      <c r="G887" t="s">
        <v>26</v>
      </c>
      <c r="H887">
        <v>1150.3</v>
      </c>
      <c r="I887">
        <v>1306.02</v>
      </c>
      <c r="J887" t="s">
        <v>30</v>
      </c>
      <c r="K887">
        <v>0.06</v>
      </c>
      <c r="L887" t="s">
        <v>31</v>
      </c>
      <c r="M887" t="s">
        <v>22</v>
      </c>
      <c r="N887" t="s">
        <v>43</v>
      </c>
    </row>
    <row r="888" spans="1:14" x14ac:dyDescent="0.3">
      <c r="A888">
        <v>1056</v>
      </c>
      <c r="B888" s="1">
        <v>44967</v>
      </c>
      <c r="C888" t="s">
        <v>14</v>
      </c>
      <c r="D888" t="s">
        <v>21</v>
      </c>
      <c r="E888">
        <v>3063.9</v>
      </c>
      <c r="F888">
        <v>42</v>
      </c>
      <c r="G888" t="s">
        <v>16</v>
      </c>
      <c r="H888">
        <v>1080.1199999999999</v>
      </c>
      <c r="I888">
        <v>1424.17</v>
      </c>
      <c r="J888" t="s">
        <v>30</v>
      </c>
      <c r="K888">
        <v>0.1</v>
      </c>
      <c r="L888" t="s">
        <v>18</v>
      </c>
      <c r="M888" t="s">
        <v>19</v>
      </c>
      <c r="N888" t="s">
        <v>23</v>
      </c>
    </row>
    <row r="889" spans="1:14" x14ac:dyDescent="0.3">
      <c r="A889">
        <v>1017</v>
      </c>
      <c r="B889" s="1">
        <v>45002</v>
      </c>
      <c r="C889" t="s">
        <v>14</v>
      </c>
      <c r="D889" t="s">
        <v>15</v>
      </c>
      <c r="E889">
        <v>2401.81</v>
      </c>
      <c r="F889">
        <v>28</v>
      </c>
      <c r="G889" t="s">
        <v>29</v>
      </c>
      <c r="H889">
        <v>3780.91</v>
      </c>
      <c r="I889">
        <v>3892.73</v>
      </c>
      <c r="J889" t="s">
        <v>17</v>
      </c>
      <c r="K889">
        <v>0.1</v>
      </c>
      <c r="L889" t="s">
        <v>18</v>
      </c>
      <c r="M889" t="s">
        <v>22</v>
      </c>
      <c r="N889" t="s">
        <v>20</v>
      </c>
    </row>
    <row r="890" spans="1:14" x14ac:dyDescent="0.3">
      <c r="A890">
        <v>1074</v>
      </c>
      <c r="B890" s="1">
        <v>44972</v>
      </c>
      <c r="C890" t="s">
        <v>14</v>
      </c>
      <c r="D890" t="s">
        <v>21</v>
      </c>
      <c r="E890">
        <v>1383.82</v>
      </c>
      <c r="F890">
        <v>1</v>
      </c>
      <c r="G890" t="s">
        <v>16</v>
      </c>
      <c r="H890">
        <v>1304.23</v>
      </c>
      <c r="I890">
        <v>1705.71</v>
      </c>
      <c r="J890" t="s">
        <v>17</v>
      </c>
      <c r="K890">
        <v>0.01</v>
      </c>
      <c r="L890" t="s">
        <v>18</v>
      </c>
      <c r="M890" t="s">
        <v>22</v>
      </c>
      <c r="N890" t="s">
        <v>23</v>
      </c>
    </row>
    <row r="891" spans="1:14" x14ac:dyDescent="0.3">
      <c r="A891">
        <v>1017</v>
      </c>
      <c r="B891" s="1">
        <v>45086</v>
      </c>
      <c r="C891" t="s">
        <v>33</v>
      </c>
      <c r="D891" t="s">
        <v>34</v>
      </c>
      <c r="E891">
        <v>2638.98</v>
      </c>
      <c r="F891">
        <v>35</v>
      </c>
      <c r="G891" t="s">
        <v>16</v>
      </c>
      <c r="H891">
        <v>4480.63</v>
      </c>
      <c r="I891">
        <v>4884.12</v>
      </c>
      <c r="J891" t="s">
        <v>30</v>
      </c>
      <c r="K891">
        <v>0.04</v>
      </c>
      <c r="L891" t="s">
        <v>18</v>
      </c>
      <c r="M891" t="s">
        <v>19</v>
      </c>
      <c r="N891" t="s">
        <v>36</v>
      </c>
    </row>
    <row r="892" spans="1:14" x14ac:dyDescent="0.3">
      <c r="A892">
        <v>1084</v>
      </c>
      <c r="B892" s="1">
        <v>45006</v>
      </c>
      <c r="C892" t="s">
        <v>38</v>
      </c>
      <c r="D892" t="s">
        <v>25</v>
      </c>
      <c r="E892">
        <v>3617.67</v>
      </c>
      <c r="F892">
        <v>40</v>
      </c>
      <c r="G892" t="s">
        <v>26</v>
      </c>
      <c r="H892">
        <v>2890.95</v>
      </c>
      <c r="I892">
        <v>3104.43</v>
      </c>
      <c r="J892" t="s">
        <v>30</v>
      </c>
      <c r="K892">
        <v>0.21</v>
      </c>
      <c r="L892" t="s">
        <v>27</v>
      </c>
      <c r="M892" t="s">
        <v>19</v>
      </c>
      <c r="N892" t="s">
        <v>39</v>
      </c>
    </row>
    <row r="893" spans="1:14" x14ac:dyDescent="0.3">
      <c r="A893">
        <v>1088</v>
      </c>
      <c r="B893" s="1">
        <v>45236</v>
      </c>
      <c r="C893" t="s">
        <v>24</v>
      </c>
      <c r="D893" t="s">
        <v>25</v>
      </c>
      <c r="E893">
        <v>6772.54</v>
      </c>
      <c r="F893">
        <v>8</v>
      </c>
      <c r="G893" t="s">
        <v>26</v>
      </c>
      <c r="H893">
        <v>1786.35</v>
      </c>
      <c r="I893">
        <v>1935.29</v>
      </c>
      <c r="J893" t="s">
        <v>30</v>
      </c>
      <c r="K893">
        <v>0.04</v>
      </c>
      <c r="L893" t="s">
        <v>18</v>
      </c>
      <c r="M893" t="s">
        <v>19</v>
      </c>
      <c r="N893" t="s">
        <v>28</v>
      </c>
    </row>
    <row r="894" spans="1:14" x14ac:dyDescent="0.3">
      <c r="A894">
        <v>1069</v>
      </c>
      <c r="B894" s="1">
        <v>45012</v>
      </c>
      <c r="C894" t="s">
        <v>24</v>
      </c>
      <c r="D894" t="s">
        <v>34</v>
      </c>
      <c r="E894">
        <v>719.39</v>
      </c>
      <c r="F894">
        <v>47</v>
      </c>
      <c r="G894" t="s">
        <v>35</v>
      </c>
      <c r="H894">
        <v>4171.83</v>
      </c>
      <c r="I894">
        <v>4320.93</v>
      </c>
      <c r="J894" t="s">
        <v>30</v>
      </c>
      <c r="K894">
        <v>7.0000000000000007E-2</v>
      </c>
      <c r="L894" t="s">
        <v>18</v>
      </c>
      <c r="M894" t="s">
        <v>19</v>
      </c>
      <c r="N894" t="s">
        <v>50</v>
      </c>
    </row>
    <row r="895" spans="1:14" x14ac:dyDescent="0.3">
      <c r="A895">
        <v>1034</v>
      </c>
      <c r="B895" s="1">
        <v>45018</v>
      </c>
      <c r="C895" t="s">
        <v>33</v>
      </c>
      <c r="D895" t="s">
        <v>21</v>
      </c>
      <c r="E895">
        <v>2184.02</v>
      </c>
      <c r="F895">
        <v>7</v>
      </c>
      <c r="G895" t="s">
        <v>35</v>
      </c>
      <c r="H895">
        <v>2492.36</v>
      </c>
      <c r="I895">
        <v>2738.68</v>
      </c>
      <c r="J895" t="s">
        <v>17</v>
      </c>
      <c r="K895">
        <v>0.11</v>
      </c>
      <c r="L895" t="s">
        <v>18</v>
      </c>
      <c r="M895" t="s">
        <v>19</v>
      </c>
      <c r="N895" t="s">
        <v>37</v>
      </c>
    </row>
    <row r="896" spans="1:14" x14ac:dyDescent="0.3">
      <c r="A896">
        <v>1006</v>
      </c>
      <c r="B896" s="1">
        <v>45074</v>
      </c>
      <c r="C896" t="s">
        <v>14</v>
      </c>
      <c r="D896" t="s">
        <v>15</v>
      </c>
      <c r="E896">
        <v>8109.33</v>
      </c>
      <c r="F896">
        <v>11</v>
      </c>
      <c r="G896" t="s">
        <v>26</v>
      </c>
      <c r="H896">
        <v>4562.58</v>
      </c>
      <c r="I896">
        <v>4925.17</v>
      </c>
      <c r="J896" t="s">
        <v>30</v>
      </c>
      <c r="K896">
        <v>0.23</v>
      </c>
      <c r="L896" t="s">
        <v>18</v>
      </c>
      <c r="M896" t="s">
        <v>22</v>
      </c>
      <c r="N896" t="s">
        <v>20</v>
      </c>
    </row>
    <row r="897" spans="1:14" x14ac:dyDescent="0.3">
      <c r="A897">
        <v>1053</v>
      </c>
      <c r="B897" s="1">
        <v>45087</v>
      </c>
      <c r="C897" t="s">
        <v>33</v>
      </c>
      <c r="D897" t="s">
        <v>34</v>
      </c>
      <c r="E897">
        <v>1554.53</v>
      </c>
      <c r="F897">
        <v>39</v>
      </c>
      <c r="G897" t="s">
        <v>16</v>
      </c>
      <c r="H897">
        <v>4643.67</v>
      </c>
      <c r="I897">
        <v>4829.5200000000004</v>
      </c>
      <c r="J897" t="s">
        <v>17</v>
      </c>
      <c r="K897">
        <v>0.17</v>
      </c>
      <c r="L897" t="s">
        <v>27</v>
      </c>
      <c r="M897" t="s">
        <v>19</v>
      </c>
      <c r="N897" t="s">
        <v>36</v>
      </c>
    </row>
    <row r="898" spans="1:14" x14ac:dyDescent="0.3">
      <c r="A898">
        <v>1066</v>
      </c>
      <c r="B898" s="1">
        <v>45128</v>
      </c>
      <c r="C898" t="s">
        <v>33</v>
      </c>
      <c r="D898" t="s">
        <v>34</v>
      </c>
      <c r="E898">
        <v>3492.19</v>
      </c>
      <c r="F898">
        <v>4</v>
      </c>
      <c r="G898" t="s">
        <v>16</v>
      </c>
      <c r="H898">
        <v>868.83</v>
      </c>
      <c r="I898">
        <v>1177.75</v>
      </c>
      <c r="J898" t="s">
        <v>17</v>
      </c>
      <c r="K898">
        <v>0.21</v>
      </c>
      <c r="L898" t="s">
        <v>31</v>
      </c>
      <c r="M898" t="s">
        <v>22</v>
      </c>
      <c r="N898" t="s">
        <v>36</v>
      </c>
    </row>
    <row r="899" spans="1:14" x14ac:dyDescent="0.3">
      <c r="A899">
        <v>1077</v>
      </c>
      <c r="B899" s="1">
        <v>45168</v>
      </c>
      <c r="C899" t="s">
        <v>42</v>
      </c>
      <c r="D899" t="s">
        <v>21</v>
      </c>
      <c r="E899">
        <v>8660.1200000000008</v>
      </c>
      <c r="F899">
        <v>25</v>
      </c>
      <c r="G899" t="s">
        <v>35</v>
      </c>
      <c r="H899">
        <v>61.5</v>
      </c>
      <c r="I899">
        <v>258.92</v>
      </c>
      <c r="J899" t="s">
        <v>30</v>
      </c>
      <c r="K899">
        <v>0.17</v>
      </c>
      <c r="L899" t="s">
        <v>31</v>
      </c>
      <c r="M899" t="s">
        <v>19</v>
      </c>
      <c r="N899" t="s">
        <v>51</v>
      </c>
    </row>
    <row r="900" spans="1:14" x14ac:dyDescent="0.3">
      <c r="A900">
        <v>1043</v>
      </c>
      <c r="B900" s="1">
        <v>45279</v>
      </c>
      <c r="C900" t="s">
        <v>38</v>
      </c>
      <c r="D900" t="s">
        <v>25</v>
      </c>
      <c r="E900">
        <v>1633.76</v>
      </c>
      <c r="F900">
        <v>12</v>
      </c>
      <c r="G900" t="s">
        <v>35</v>
      </c>
      <c r="H900">
        <v>4920.46</v>
      </c>
      <c r="I900">
        <v>5079.68</v>
      </c>
      <c r="J900" t="s">
        <v>30</v>
      </c>
      <c r="K900">
        <v>0.21</v>
      </c>
      <c r="L900" t="s">
        <v>31</v>
      </c>
      <c r="M900" t="s">
        <v>22</v>
      </c>
      <c r="N900" t="s">
        <v>39</v>
      </c>
    </row>
    <row r="901" spans="1:14" x14ac:dyDescent="0.3">
      <c r="A901">
        <v>1075</v>
      </c>
      <c r="B901" s="1">
        <v>44928</v>
      </c>
      <c r="C901" t="s">
        <v>24</v>
      </c>
      <c r="D901" t="s">
        <v>21</v>
      </c>
      <c r="E901">
        <v>919.09</v>
      </c>
      <c r="F901">
        <v>26</v>
      </c>
      <c r="G901" t="s">
        <v>35</v>
      </c>
      <c r="H901">
        <v>4535.38</v>
      </c>
      <c r="I901">
        <v>4557.5600000000004</v>
      </c>
      <c r="J901" t="s">
        <v>30</v>
      </c>
      <c r="K901">
        <v>0</v>
      </c>
      <c r="L901" t="s">
        <v>31</v>
      </c>
      <c r="M901" t="s">
        <v>19</v>
      </c>
      <c r="N901" t="s">
        <v>47</v>
      </c>
    </row>
    <row r="902" spans="1:14" x14ac:dyDescent="0.3">
      <c r="A902">
        <v>1023</v>
      </c>
      <c r="B902" s="1">
        <v>45151</v>
      </c>
      <c r="C902" t="s">
        <v>14</v>
      </c>
      <c r="D902" t="s">
        <v>34</v>
      </c>
      <c r="E902">
        <v>4896.93</v>
      </c>
      <c r="F902">
        <v>38</v>
      </c>
      <c r="G902" t="s">
        <v>29</v>
      </c>
      <c r="H902">
        <v>324.45</v>
      </c>
      <c r="I902">
        <v>336.37</v>
      </c>
      <c r="J902" t="s">
        <v>30</v>
      </c>
      <c r="K902">
        <v>0.28000000000000003</v>
      </c>
      <c r="L902" t="s">
        <v>31</v>
      </c>
      <c r="M902" t="s">
        <v>22</v>
      </c>
      <c r="N902" t="s">
        <v>46</v>
      </c>
    </row>
    <row r="903" spans="1:14" x14ac:dyDescent="0.3">
      <c r="A903">
        <v>1055</v>
      </c>
      <c r="B903" s="1">
        <v>45215</v>
      </c>
      <c r="C903" t="s">
        <v>24</v>
      </c>
      <c r="D903" t="s">
        <v>34</v>
      </c>
      <c r="E903">
        <v>3093.95</v>
      </c>
      <c r="F903">
        <v>46</v>
      </c>
      <c r="G903" t="s">
        <v>29</v>
      </c>
      <c r="H903">
        <v>4173.5200000000004</v>
      </c>
      <c r="I903">
        <v>4294.8500000000004</v>
      </c>
      <c r="J903" t="s">
        <v>17</v>
      </c>
      <c r="K903">
        <v>0.03</v>
      </c>
      <c r="L903" t="s">
        <v>27</v>
      </c>
      <c r="M903" t="s">
        <v>22</v>
      </c>
      <c r="N903" t="s">
        <v>50</v>
      </c>
    </row>
    <row r="904" spans="1:14" x14ac:dyDescent="0.3">
      <c r="A904">
        <v>1080</v>
      </c>
      <c r="B904" s="1">
        <v>45159</v>
      </c>
      <c r="C904" t="s">
        <v>24</v>
      </c>
      <c r="D904" t="s">
        <v>25</v>
      </c>
      <c r="E904">
        <v>5677.74</v>
      </c>
      <c r="F904">
        <v>12</v>
      </c>
      <c r="G904" t="s">
        <v>35</v>
      </c>
      <c r="H904">
        <v>2316.13</v>
      </c>
      <c r="I904">
        <v>2525.27</v>
      </c>
      <c r="J904" t="s">
        <v>17</v>
      </c>
      <c r="K904">
        <v>0.12</v>
      </c>
      <c r="L904" t="s">
        <v>31</v>
      </c>
      <c r="M904" t="s">
        <v>22</v>
      </c>
      <c r="N904" t="s">
        <v>28</v>
      </c>
    </row>
    <row r="905" spans="1:14" x14ac:dyDescent="0.3">
      <c r="A905">
        <v>1095</v>
      </c>
      <c r="B905" s="1">
        <v>45003</v>
      </c>
      <c r="C905" t="s">
        <v>38</v>
      </c>
      <c r="D905" t="s">
        <v>25</v>
      </c>
      <c r="E905">
        <v>8057.67</v>
      </c>
      <c r="F905">
        <v>43</v>
      </c>
      <c r="G905" t="s">
        <v>16</v>
      </c>
      <c r="H905">
        <v>1331.86</v>
      </c>
      <c r="I905">
        <v>1758.98</v>
      </c>
      <c r="J905" t="s">
        <v>17</v>
      </c>
      <c r="K905">
        <v>0.23</v>
      </c>
      <c r="L905" t="s">
        <v>27</v>
      </c>
      <c r="M905" t="s">
        <v>22</v>
      </c>
      <c r="N905" t="s">
        <v>39</v>
      </c>
    </row>
    <row r="906" spans="1:14" x14ac:dyDescent="0.3">
      <c r="A906">
        <v>1075</v>
      </c>
      <c r="B906" s="1">
        <v>45042</v>
      </c>
      <c r="C906" t="s">
        <v>24</v>
      </c>
      <c r="D906" t="s">
        <v>25</v>
      </c>
      <c r="E906">
        <v>1457.77</v>
      </c>
      <c r="F906">
        <v>37</v>
      </c>
      <c r="G906" t="s">
        <v>35</v>
      </c>
      <c r="H906">
        <v>4399.8</v>
      </c>
      <c r="I906">
        <v>4801.0600000000004</v>
      </c>
      <c r="J906" t="s">
        <v>30</v>
      </c>
      <c r="K906">
        <v>0.13</v>
      </c>
      <c r="L906" t="s">
        <v>27</v>
      </c>
      <c r="M906" t="s">
        <v>22</v>
      </c>
      <c r="N906" t="s">
        <v>28</v>
      </c>
    </row>
    <row r="907" spans="1:14" x14ac:dyDescent="0.3">
      <c r="A907">
        <v>1016</v>
      </c>
      <c r="B907" s="1">
        <v>45080</v>
      </c>
      <c r="C907" t="s">
        <v>24</v>
      </c>
      <c r="D907" t="s">
        <v>21</v>
      </c>
      <c r="E907">
        <v>5848.92</v>
      </c>
      <c r="F907">
        <v>46</v>
      </c>
      <c r="G907" t="s">
        <v>29</v>
      </c>
      <c r="H907">
        <v>1023.5</v>
      </c>
      <c r="I907">
        <v>1164.4100000000001</v>
      </c>
      <c r="J907" t="s">
        <v>17</v>
      </c>
      <c r="K907">
        <v>0.28000000000000003</v>
      </c>
      <c r="L907" t="s">
        <v>31</v>
      </c>
      <c r="M907" t="s">
        <v>22</v>
      </c>
      <c r="N907" t="s">
        <v>47</v>
      </c>
    </row>
    <row r="908" spans="1:14" x14ac:dyDescent="0.3">
      <c r="A908">
        <v>1008</v>
      </c>
      <c r="B908" s="1">
        <v>45029</v>
      </c>
      <c r="C908" t="s">
        <v>33</v>
      </c>
      <c r="D908" t="s">
        <v>25</v>
      </c>
      <c r="E908">
        <v>5104.54</v>
      </c>
      <c r="F908">
        <v>24</v>
      </c>
      <c r="G908" t="s">
        <v>16</v>
      </c>
      <c r="H908">
        <v>4739.13</v>
      </c>
      <c r="I908">
        <v>4868.95</v>
      </c>
      <c r="J908" t="s">
        <v>30</v>
      </c>
      <c r="K908">
        <v>0.14000000000000001</v>
      </c>
      <c r="L908" t="s">
        <v>31</v>
      </c>
      <c r="M908" t="s">
        <v>22</v>
      </c>
      <c r="N908" t="s">
        <v>44</v>
      </c>
    </row>
    <row r="909" spans="1:14" x14ac:dyDescent="0.3">
      <c r="A909">
        <v>1004</v>
      </c>
      <c r="B909" s="1">
        <v>45120</v>
      </c>
      <c r="C909" t="s">
        <v>38</v>
      </c>
      <c r="D909" t="s">
        <v>34</v>
      </c>
      <c r="E909">
        <v>1526.38</v>
      </c>
      <c r="F909">
        <v>16</v>
      </c>
      <c r="G909" t="s">
        <v>29</v>
      </c>
      <c r="H909">
        <v>1067.83</v>
      </c>
      <c r="I909">
        <v>1189.22</v>
      </c>
      <c r="J909" t="s">
        <v>17</v>
      </c>
      <c r="K909">
        <v>0.26</v>
      </c>
      <c r="L909" t="s">
        <v>31</v>
      </c>
      <c r="M909" t="s">
        <v>22</v>
      </c>
      <c r="N909" t="s">
        <v>48</v>
      </c>
    </row>
    <row r="910" spans="1:14" x14ac:dyDescent="0.3">
      <c r="A910">
        <v>1004</v>
      </c>
      <c r="B910" s="1">
        <v>45092</v>
      </c>
      <c r="C910" t="s">
        <v>42</v>
      </c>
      <c r="D910" t="s">
        <v>34</v>
      </c>
      <c r="E910">
        <v>6277.59</v>
      </c>
      <c r="F910">
        <v>13</v>
      </c>
      <c r="G910" t="s">
        <v>16</v>
      </c>
      <c r="H910">
        <v>3087.73</v>
      </c>
      <c r="I910">
        <v>3263.96</v>
      </c>
      <c r="J910" t="s">
        <v>30</v>
      </c>
      <c r="K910">
        <v>0.24</v>
      </c>
      <c r="L910" t="s">
        <v>18</v>
      </c>
      <c r="M910" t="s">
        <v>22</v>
      </c>
      <c r="N910" t="s">
        <v>52</v>
      </c>
    </row>
    <row r="911" spans="1:14" x14ac:dyDescent="0.3">
      <c r="A911">
        <v>1056</v>
      </c>
      <c r="B911" s="1">
        <v>45285</v>
      </c>
      <c r="C911" t="s">
        <v>14</v>
      </c>
      <c r="D911" t="s">
        <v>15</v>
      </c>
      <c r="E911">
        <v>2809.04</v>
      </c>
      <c r="F911">
        <v>25</v>
      </c>
      <c r="G911" t="s">
        <v>29</v>
      </c>
      <c r="H911">
        <v>1154.28</v>
      </c>
      <c r="I911">
        <v>1408.4</v>
      </c>
      <c r="J911" t="s">
        <v>17</v>
      </c>
      <c r="K911">
        <v>0.28999999999999998</v>
      </c>
      <c r="L911" t="s">
        <v>27</v>
      </c>
      <c r="M911" t="s">
        <v>22</v>
      </c>
      <c r="N911" t="s">
        <v>20</v>
      </c>
    </row>
    <row r="912" spans="1:14" x14ac:dyDescent="0.3">
      <c r="A912">
        <v>1025</v>
      </c>
      <c r="B912" s="1">
        <v>45016</v>
      </c>
      <c r="C912" t="s">
        <v>24</v>
      </c>
      <c r="D912" t="s">
        <v>21</v>
      </c>
      <c r="E912">
        <v>4929.5600000000004</v>
      </c>
      <c r="F912">
        <v>4</v>
      </c>
      <c r="G912" t="s">
        <v>16</v>
      </c>
      <c r="H912">
        <v>2751.06</v>
      </c>
      <c r="I912">
        <v>2976.01</v>
      </c>
      <c r="J912" t="s">
        <v>17</v>
      </c>
      <c r="K912">
        <v>0.28000000000000003</v>
      </c>
      <c r="L912" t="s">
        <v>31</v>
      </c>
      <c r="M912" t="s">
        <v>19</v>
      </c>
      <c r="N912" t="s">
        <v>47</v>
      </c>
    </row>
    <row r="913" spans="1:14" x14ac:dyDescent="0.3">
      <c r="A913">
        <v>1067</v>
      </c>
      <c r="B913" s="1">
        <v>45100</v>
      </c>
      <c r="C913" t="s">
        <v>14</v>
      </c>
      <c r="D913" t="s">
        <v>15</v>
      </c>
      <c r="E913">
        <v>914.5</v>
      </c>
      <c r="F913">
        <v>11</v>
      </c>
      <c r="G913" t="s">
        <v>16</v>
      </c>
      <c r="H913">
        <v>3435.68</v>
      </c>
      <c r="I913">
        <v>3552.63</v>
      </c>
      <c r="J913" t="s">
        <v>30</v>
      </c>
      <c r="K913">
        <v>0.27</v>
      </c>
      <c r="L913" t="s">
        <v>18</v>
      </c>
      <c r="M913" t="s">
        <v>22</v>
      </c>
      <c r="N913" t="s">
        <v>20</v>
      </c>
    </row>
    <row r="914" spans="1:14" x14ac:dyDescent="0.3">
      <c r="A914">
        <v>1096</v>
      </c>
      <c r="B914" s="1">
        <v>45048</v>
      </c>
      <c r="C914" t="s">
        <v>42</v>
      </c>
      <c r="D914" t="s">
        <v>34</v>
      </c>
      <c r="E914">
        <v>4649.88</v>
      </c>
      <c r="F914">
        <v>32</v>
      </c>
      <c r="G914" t="s">
        <v>16</v>
      </c>
      <c r="H914">
        <v>991.63</v>
      </c>
      <c r="I914">
        <v>1065.55</v>
      </c>
      <c r="J914" t="s">
        <v>17</v>
      </c>
      <c r="K914">
        <v>0.22</v>
      </c>
      <c r="L914" t="s">
        <v>27</v>
      </c>
      <c r="M914" t="s">
        <v>22</v>
      </c>
      <c r="N914" t="s">
        <v>52</v>
      </c>
    </row>
    <row r="915" spans="1:14" x14ac:dyDescent="0.3">
      <c r="A915">
        <v>1067</v>
      </c>
      <c r="B915" s="1">
        <v>45069</v>
      </c>
      <c r="C915" t="s">
        <v>14</v>
      </c>
      <c r="D915" t="s">
        <v>15</v>
      </c>
      <c r="E915">
        <v>3133.99</v>
      </c>
      <c r="F915">
        <v>49</v>
      </c>
      <c r="G915" t="s">
        <v>16</v>
      </c>
      <c r="H915">
        <v>2628.38</v>
      </c>
      <c r="I915">
        <v>2644.54</v>
      </c>
      <c r="J915" t="s">
        <v>17</v>
      </c>
      <c r="K915">
        <v>0.11</v>
      </c>
      <c r="L915" t="s">
        <v>18</v>
      </c>
      <c r="M915" t="s">
        <v>19</v>
      </c>
      <c r="N915" t="s">
        <v>20</v>
      </c>
    </row>
    <row r="916" spans="1:14" x14ac:dyDescent="0.3">
      <c r="A916">
        <v>1027</v>
      </c>
      <c r="B916" s="1">
        <v>45032</v>
      </c>
      <c r="C916" t="s">
        <v>42</v>
      </c>
      <c r="D916" t="s">
        <v>34</v>
      </c>
      <c r="E916">
        <v>8241.57</v>
      </c>
      <c r="F916">
        <v>7</v>
      </c>
      <c r="G916" t="s">
        <v>26</v>
      </c>
      <c r="H916">
        <v>2371.85</v>
      </c>
      <c r="I916">
        <v>2457.29</v>
      </c>
      <c r="J916" t="s">
        <v>30</v>
      </c>
      <c r="K916">
        <v>0.03</v>
      </c>
      <c r="L916" t="s">
        <v>18</v>
      </c>
      <c r="M916" t="s">
        <v>22</v>
      </c>
      <c r="N916" t="s">
        <v>52</v>
      </c>
    </row>
    <row r="917" spans="1:14" x14ac:dyDescent="0.3">
      <c r="A917">
        <v>1093</v>
      </c>
      <c r="B917" s="1">
        <v>45231</v>
      </c>
      <c r="C917" t="s">
        <v>33</v>
      </c>
      <c r="D917" t="s">
        <v>15</v>
      </c>
      <c r="E917">
        <v>664.09</v>
      </c>
      <c r="F917">
        <v>46</v>
      </c>
      <c r="G917" t="s">
        <v>29</v>
      </c>
      <c r="H917">
        <v>401.64</v>
      </c>
      <c r="I917">
        <v>757.26</v>
      </c>
      <c r="J917" t="s">
        <v>30</v>
      </c>
      <c r="K917">
        <v>0.21</v>
      </c>
      <c r="L917" t="s">
        <v>31</v>
      </c>
      <c r="M917" t="s">
        <v>22</v>
      </c>
      <c r="N917" t="s">
        <v>53</v>
      </c>
    </row>
    <row r="918" spans="1:14" x14ac:dyDescent="0.3">
      <c r="A918">
        <v>1032</v>
      </c>
      <c r="B918" s="1">
        <v>45286</v>
      </c>
      <c r="C918" t="s">
        <v>24</v>
      </c>
      <c r="D918" t="s">
        <v>25</v>
      </c>
      <c r="E918">
        <v>4244.21</v>
      </c>
      <c r="F918">
        <v>11</v>
      </c>
      <c r="G918" t="s">
        <v>29</v>
      </c>
      <c r="H918">
        <v>4100.62</v>
      </c>
      <c r="I918">
        <v>4230</v>
      </c>
      <c r="J918" t="s">
        <v>30</v>
      </c>
      <c r="K918">
        <v>0.28999999999999998</v>
      </c>
      <c r="L918" t="s">
        <v>27</v>
      </c>
      <c r="M918" t="s">
        <v>19</v>
      </c>
      <c r="N918" t="s">
        <v>28</v>
      </c>
    </row>
    <row r="919" spans="1:14" x14ac:dyDescent="0.3">
      <c r="A919">
        <v>1050</v>
      </c>
      <c r="B919" s="1">
        <v>45243</v>
      </c>
      <c r="C919" t="s">
        <v>42</v>
      </c>
      <c r="D919" t="s">
        <v>15</v>
      </c>
      <c r="E919">
        <v>4638.47</v>
      </c>
      <c r="F919">
        <v>28</v>
      </c>
      <c r="G919" t="s">
        <v>26</v>
      </c>
      <c r="H919">
        <v>1711.63</v>
      </c>
      <c r="I919">
        <v>1951.24</v>
      </c>
      <c r="J919" t="s">
        <v>30</v>
      </c>
      <c r="K919">
        <v>0.22</v>
      </c>
      <c r="L919" t="s">
        <v>18</v>
      </c>
      <c r="M919" t="s">
        <v>19</v>
      </c>
      <c r="N919" t="s">
        <v>49</v>
      </c>
    </row>
    <row r="920" spans="1:14" x14ac:dyDescent="0.3">
      <c r="A920">
        <v>1061</v>
      </c>
      <c r="B920" s="1">
        <v>45049</v>
      </c>
      <c r="C920" t="s">
        <v>14</v>
      </c>
      <c r="D920" t="s">
        <v>25</v>
      </c>
      <c r="E920">
        <v>7277.56</v>
      </c>
      <c r="F920">
        <v>41</v>
      </c>
      <c r="G920" t="s">
        <v>16</v>
      </c>
      <c r="H920">
        <v>2894.18</v>
      </c>
      <c r="I920">
        <v>3193.92</v>
      </c>
      <c r="J920" t="s">
        <v>30</v>
      </c>
      <c r="K920">
        <v>0.28000000000000003</v>
      </c>
      <c r="L920" t="s">
        <v>27</v>
      </c>
      <c r="M920" t="s">
        <v>22</v>
      </c>
      <c r="N920" t="s">
        <v>32</v>
      </c>
    </row>
    <row r="921" spans="1:14" x14ac:dyDescent="0.3">
      <c r="A921">
        <v>1051</v>
      </c>
      <c r="B921" s="1">
        <v>44935</v>
      </c>
      <c r="C921" t="s">
        <v>24</v>
      </c>
      <c r="D921" t="s">
        <v>25</v>
      </c>
      <c r="E921">
        <v>5785.45</v>
      </c>
      <c r="F921">
        <v>23</v>
      </c>
      <c r="G921" t="s">
        <v>16</v>
      </c>
      <c r="H921">
        <v>2598.1799999999998</v>
      </c>
      <c r="I921">
        <v>3042.73</v>
      </c>
      <c r="J921" t="s">
        <v>17</v>
      </c>
      <c r="K921">
        <v>0.24</v>
      </c>
      <c r="L921" t="s">
        <v>31</v>
      </c>
      <c r="M921" t="s">
        <v>19</v>
      </c>
      <c r="N921" t="s">
        <v>28</v>
      </c>
    </row>
    <row r="922" spans="1:14" x14ac:dyDescent="0.3">
      <c r="A922">
        <v>1019</v>
      </c>
      <c r="B922" s="1">
        <v>45188</v>
      </c>
      <c r="C922" t="s">
        <v>33</v>
      </c>
      <c r="D922" t="s">
        <v>21</v>
      </c>
      <c r="E922">
        <v>6705.4</v>
      </c>
      <c r="F922">
        <v>45</v>
      </c>
      <c r="G922" t="s">
        <v>29</v>
      </c>
      <c r="H922">
        <v>2590.64</v>
      </c>
      <c r="I922">
        <v>3036.18</v>
      </c>
      <c r="J922" t="s">
        <v>30</v>
      </c>
      <c r="K922">
        <v>0.05</v>
      </c>
      <c r="L922" t="s">
        <v>27</v>
      </c>
      <c r="M922" t="s">
        <v>22</v>
      </c>
      <c r="N922" t="s">
        <v>37</v>
      </c>
    </row>
    <row r="923" spans="1:14" x14ac:dyDescent="0.3">
      <c r="A923">
        <v>1021</v>
      </c>
      <c r="B923" s="1">
        <v>44999</v>
      </c>
      <c r="C923" t="s">
        <v>24</v>
      </c>
      <c r="D923" t="s">
        <v>25</v>
      </c>
      <c r="E923">
        <v>7792.79</v>
      </c>
      <c r="F923">
        <v>23</v>
      </c>
      <c r="G923" t="s">
        <v>26</v>
      </c>
      <c r="H923">
        <v>580.75</v>
      </c>
      <c r="I923">
        <v>956.16</v>
      </c>
      <c r="J923" t="s">
        <v>17</v>
      </c>
      <c r="K923">
        <v>7.0000000000000007E-2</v>
      </c>
      <c r="L923" t="s">
        <v>18</v>
      </c>
      <c r="M923" t="s">
        <v>22</v>
      </c>
      <c r="N923" t="s">
        <v>28</v>
      </c>
    </row>
    <row r="924" spans="1:14" x14ac:dyDescent="0.3">
      <c r="A924">
        <v>1005</v>
      </c>
      <c r="B924" s="1">
        <v>45285</v>
      </c>
      <c r="C924" t="s">
        <v>42</v>
      </c>
      <c r="D924" t="s">
        <v>25</v>
      </c>
      <c r="E924">
        <v>8635.81</v>
      </c>
      <c r="F924">
        <v>28</v>
      </c>
      <c r="G924" t="s">
        <v>16</v>
      </c>
      <c r="H924">
        <v>2146.2399999999998</v>
      </c>
      <c r="I924">
        <v>2173.4699999999998</v>
      </c>
      <c r="J924" t="s">
        <v>17</v>
      </c>
      <c r="K924">
        <v>0.1</v>
      </c>
      <c r="L924" t="s">
        <v>18</v>
      </c>
      <c r="M924" t="s">
        <v>22</v>
      </c>
      <c r="N924" t="s">
        <v>43</v>
      </c>
    </row>
    <row r="925" spans="1:14" x14ac:dyDescent="0.3">
      <c r="A925">
        <v>1082</v>
      </c>
      <c r="B925" s="1">
        <v>45149</v>
      </c>
      <c r="C925" t="s">
        <v>33</v>
      </c>
      <c r="D925" t="s">
        <v>15</v>
      </c>
      <c r="E925">
        <v>3207.37</v>
      </c>
      <c r="F925">
        <v>43</v>
      </c>
      <c r="G925" t="s">
        <v>16</v>
      </c>
      <c r="H925">
        <v>2289.2199999999998</v>
      </c>
      <c r="I925">
        <v>2581</v>
      </c>
      <c r="J925" t="s">
        <v>30</v>
      </c>
      <c r="K925">
        <v>0.05</v>
      </c>
      <c r="L925" t="s">
        <v>27</v>
      </c>
      <c r="M925" t="s">
        <v>19</v>
      </c>
      <c r="N925" t="s">
        <v>53</v>
      </c>
    </row>
    <row r="926" spans="1:14" x14ac:dyDescent="0.3">
      <c r="A926">
        <v>1092</v>
      </c>
      <c r="B926" s="1">
        <v>44967</v>
      </c>
      <c r="C926" t="s">
        <v>14</v>
      </c>
      <c r="D926" t="s">
        <v>34</v>
      </c>
      <c r="E926">
        <v>5426.42</v>
      </c>
      <c r="F926">
        <v>47</v>
      </c>
      <c r="G926" t="s">
        <v>16</v>
      </c>
      <c r="H926">
        <v>3681.53</v>
      </c>
      <c r="I926">
        <v>4076.96</v>
      </c>
      <c r="J926" t="s">
        <v>17</v>
      </c>
      <c r="K926">
        <v>0.17</v>
      </c>
      <c r="L926" t="s">
        <v>18</v>
      </c>
      <c r="M926" t="s">
        <v>22</v>
      </c>
      <c r="N926" t="s">
        <v>46</v>
      </c>
    </row>
    <row r="927" spans="1:14" x14ac:dyDescent="0.3">
      <c r="A927">
        <v>1042</v>
      </c>
      <c r="B927" s="1">
        <v>45130</v>
      </c>
      <c r="C927" t="s">
        <v>33</v>
      </c>
      <c r="D927" t="s">
        <v>21</v>
      </c>
      <c r="E927">
        <v>8417.07</v>
      </c>
      <c r="F927">
        <v>26</v>
      </c>
      <c r="G927" t="s">
        <v>35</v>
      </c>
      <c r="H927">
        <v>4208.09</v>
      </c>
      <c r="I927">
        <v>4226.5600000000004</v>
      </c>
      <c r="J927" t="s">
        <v>17</v>
      </c>
      <c r="K927">
        <v>0.28999999999999998</v>
      </c>
      <c r="L927" t="s">
        <v>18</v>
      </c>
      <c r="M927" t="s">
        <v>22</v>
      </c>
      <c r="N927" t="s">
        <v>37</v>
      </c>
    </row>
    <row r="928" spans="1:14" x14ac:dyDescent="0.3">
      <c r="A928">
        <v>1061</v>
      </c>
      <c r="B928" s="1">
        <v>45190</v>
      </c>
      <c r="C928" t="s">
        <v>33</v>
      </c>
      <c r="D928" t="s">
        <v>25</v>
      </c>
      <c r="E928">
        <v>9895.57</v>
      </c>
      <c r="F928">
        <v>25</v>
      </c>
      <c r="G928" t="s">
        <v>26</v>
      </c>
      <c r="H928">
        <v>2747.66</v>
      </c>
      <c r="I928">
        <v>3027.01</v>
      </c>
      <c r="J928" t="s">
        <v>30</v>
      </c>
      <c r="K928">
        <v>0.23</v>
      </c>
      <c r="L928" t="s">
        <v>18</v>
      </c>
      <c r="M928" t="s">
        <v>19</v>
      </c>
      <c r="N928" t="s">
        <v>44</v>
      </c>
    </row>
    <row r="929" spans="1:14" x14ac:dyDescent="0.3">
      <c r="A929">
        <v>1022</v>
      </c>
      <c r="B929" s="1">
        <v>45254</v>
      </c>
      <c r="C929" t="s">
        <v>38</v>
      </c>
      <c r="D929" t="s">
        <v>21</v>
      </c>
      <c r="E929">
        <v>8906.24</v>
      </c>
      <c r="F929">
        <v>29</v>
      </c>
      <c r="G929" t="s">
        <v>16</v>
      </c>
      <c r="H929">
        <v>479.58</v>
      </c>
      <c r="I929">
        <v>909.88</v>
      </c>
      <c r="J929" t="s">
        <v>17</v>
      </c>
      <c r="K929">
        <v>0.13</v>
      </c>
      <c r="L929" t="s">
        <v>31</v>
      </c>
      <c r="M929" t="s">
        <v>22</v>
      </c>
      <c r="N929" t="s">
        <v>41</v>
      </c>
    </row>
    <row r="930" spans="1:14" x14ac:dyDescent="0.3">
      <c r="A930">
        <v>1021</v>
      </c>
      <c r="B930" s="1">
        <v>45104</v>
      </c>
      <c r="C930" t="s">
        <v>33</v>
      </c>
      <c r="D930" t="s">
        <v>15</v>
      </c>
      <c r="E930">
        <v>3777.53</v>
      </c>
      <c r="F930">
        <v>19</v>
      </c>
      <c r="G930" t="s">
        <v>35</v>
      </c>
      <c r="H930">
        <v>1222.4000000000001</v>
      </c>
      <c r="I930">
        <v>1464.71</v>
      </c>
      <c r="J930" t="s">
        <v>30</v>
      </c>
      <c r="K930">
        <v>0</v>
      </c>
      <c r="L930" t="s">
        <v>31</v>
      </c>
      <c r="M930" t="s">
        <v>22</v>
      </c>
      <c r="N930" t="s">
        <v>53</v>
      </c>
    </row>
    <row r="931" spans="1:14" x14ac:dyDescent="0.3">
      <c r="A931">
        <v>1070</v>
      </c>
      <c r="B931" s="1">
        <v>45274</v>
      </c>
      <c r="C931" t="s">
        <v>33</v>
      </c>
      <c r="D931" t="s">
        <v>25</v>
      </c>
      <c r="E931">
        <v>2032.15</v>
      </c>
      <c r="F931">
        <v>33</v>
      </c>
      <c r="G931" t="s">
        <v>26</v>
      </c>
      <c r="H931">
        <v>866.42</v>
      </c>
      <c r="I931">
        <v>878.43</v>
      </c>
      <c r="J931" t="s">
        <v>30</v>
      </c>
      <c r="K931">
        <v>0.09</v>
      </c>
      <c r="L931" t="s">
        <v>18</v>
      </c>
      <c r="M931" t="s">
        <v>22</v>
      </c>
      <c r="N931" t="s">
        <v>44</v>
      </c>
    </row>
    <row r="932" spans="1:14" x14ac:dyDescent="0.3">
      <c r="A932">
        <v>1001</v>
      </c>
      <c r="B932" s="1">
        <v>45244</v>
      </c>
      <c r="C932" t="s">
        <v>24</v>
      </c>
      <c r="D932" t="s">
        <v>15</v>
      </c>
      <c r="E932">
        <v>4944.99</v>
      </c>
      <c r="F932">
        <v>36</v>
      </c>
      <c r="G932" t="s">
        <v>16</v>
      </c>
      <c r="H932">
        <v>666.84</v>
      </c>
      <c r="I932">
        <v>682.24</v>
      </c>
      <c r="J932" t="s">
        <v>30</v>
      </c>
      <c r="K932">
        <v>0.16</v>
      </c>
      <c r="L932" t="s">
        <v>27</v>
      </c>
      <c r="M932" t="s">
        <v>22</v>
      </c>
      <c r="N932" t="s">
        <v>45</v>
      </c>
    </row>
    <row r="933" spans="1:14" x14ac:dyDescent="0.3">
      <c r="A933">
        <v>1005</v>
      </c>
      <c r="B933" s="1">
        <v>45010</v>
      </c>
      <c r="C933" t="s">
        <v>14</v>
      </c>
      <c r="D933" t="s">
        <v>21</v>
      </c>
      <c r="E933">
        <v>7442.25</v>
      </c>
      <c r="F933">
        <v>14</v>
      </c>
      <c r="G933" t="s">
        <v>29</v>
      </c>
      <c r="H933">
        <v>1861.2</v>
      </c>
      <c r="I933">
        <v>2075.35</v>
      </c>
      <c r="J933" t="s">
        <v>17</v>
      </c>
      <c r="K933">
        <v>0.1</v>
      </c>
      <c r="L933" t="s">
        <v>31</v>
      </c>
      <c r="M933" t="s">
        <v>22</v>
      </c>
      <c r="N933" t="s">
        <v>23</v>
      </c>
    </row>
    <row r="934" spans="1:14" x14ac:dyDescent="0.3">
      <c r="A934">
        <v>1012</v>
      </c>
      <c r="B934" s="1">
        <v>45244</v>
      </c>
      <c r="C934" t="s">
        <v>24</v>
      </c>
      <c r="D934" t="s">
        <v>15</v>
      </c>
      <c r="E934">
        <v>4976.43</v>
      </c>
      <c r="F934">
        <v>14</v>
      </c>
      <c r="G934" t="s">
        <v>35</v>
      </c>
      <c r="H934">
        <v>1185.5</v>
      </c>
      <c r="I934">
        <v>1271.45</v>
      </c>
      <c r="J934" t="s">
        <v>17</v>
      </c>
      <c r="K934">
        <v>0.03</v>
      </c>
      <c r="L934" t="s">
        <v>27</v>
      </c>
      <c r="M934" t="s">
        <v>22</v>
      </c>
      <c r="N934" t="s">
        <v>45</v>
      </c>
    </row>
    <row r="935" spans="1:14" x14ac:dyDescent="0.3">
      <c r="A935">
        <v>1090</v>
      </c>
      <c r="B935" s="1">
        <v>45037</v>
      </c>
      <c r="C935" t="s">
        <v>24</v>
      </c>
      <c r="D935" t="s">
        <v>21</v>
      </c>
      <c r="E935">
        <v>4883.49</v>
      </c>
      <c r="F935">
        <v>35</v>
      </c>
      <c r="G935" t="s">
        <v>35</v>
      </c>
      <c r="H935">
        <v>1130.5999999999999</v>
      </c>
      <c r="I935">
        <v>1466.18</v>
      </c>
      <c r="J935" t="s">
        <v>17</v>
      </c>
      <c r="K935">
        <v>0.13</v>
      </c>
      <c r="L935" t="s">
        <v>18</v>
      </c>
      <c r="M935" t="s">
        <v>19</v>
      </c>
      <c r="N935" t="s">
        <v>47</v>
      </c>
    </row>
    <row r="936" spans="1:14" x14ac:dyDescent="0.3">
      <c r="A936">
        <v>1046</v>
      </c>
      <c r="B936" s="1">
        <v>45177</v>
      </c>
      <c r="C936" t="s">
        <v>42</v>
      </c>
      <c r="D936" t="s">
        <v>15</v>
      </c>
      <c r="E936">
        <v>8398.48</v>
      </c>
      <c r="F936">
        <v>30</v>
      </c>
      <c r="G936" t="s">
        <v>16</v>
      </c>
      <c r="H936">
        <v>320.73</v>
      </c>
      <c r="I936">
        <v>678.04</v>
      </c>
      <c r="J936" t="s">
        <v>17</v>
      </c>
      <c r="K936">
        <v>0.08</v>
      </c>
      <c r="L936" t="s">
        <v>18</v>
      </c>
      <c r="M936" t="s">
        <v>22</v>
      </c>
      <c r="N936" t="s">
        <v>49</v>
      </c>
    </row>
    <row r="937" spans="1:14" x14ac:dyDescent="0.3">
      <c r="A937">
        <v>1034</v>
      </c>
      <c r="B937" s="1">
        <v>44933</v>
      </c>
      <c r="C937" t="s">
        <v>24</v>
      </c>
      <c r="D937" t="s">
        <v>21</v>
      </c>
      <c r="E937">
        <v>3677.9</v>
      </c>
      <c r="F937">
        <v>28</v>
      </c>
      <c r="G937" t="s">
        <v>16</v>
      </c>
      <c r="H937">
        <v>137.47</v>
      </c>
      <c r="I937">
        <v>234.63</v>
      </c>
      <c r="J937" t="s">
        <v>30</v>
      </c>
      <c r="K937">
        <v>0.27</v>
      </c>
      <c r="L937" t="s">
        <v>27</v>
      </c>
      <c r="M937" t="s">
        <v>22</v>
      </c>
      <c r="N937" t="s">
        <v>47</v>
      </c>
    </row>
    <row r="938" spans="1:14" x14ac:dyDescent="0.3">
      <c r="A938">
        <v>1049</v>
      </c>
      <c r="B938" s="1">
        <v>45010</v>
      </c>
      <c r="C938" t="s">
        <v>38</v>
      </c>
      <c r="D938" t="s">
        <v>34</v>
      </c>
      <c r="E938">
        <v>8611.9699999999993</v>
      </c>
      <c r="F938">
        <v>17</v>
      </c>
      <c r="G938" t="s">
        <v>35</v>
      </c>
      <c r="H938">
        <v>558.70000000000005</v>
      </c>
      <c r="I938">
        <v>1004.08</v>
      </c>
      <c r="J938" t="s">
        <v>17</v>
      </c>
      <c r="K938">
        <v>0.03</v>
      </c>
      <c r="L938" t="s">
        <v>31</v>
      </c>
      <c r="M938" t="s">
        <v>19</v>
      </c>
      <c r="N938" t="s">
        <v>48</v>
      </c>
    </row>
    <row r="939" spans="1:14" x14ac:dyDescent="0.3">
      <c r="A939">
        <v>1078</v>
      </c>
      <c r="B939" s="1">
        <v>45134</v>
      </c>
      <c r="C939" t="s">
        <v>38</v>
      </c>
      <c r="D939" t="s">
        <v>15</v>
      </c>
      <c r="E939">
        <v>4127.37</v>
      </c>
      <c r="F939">
        <v>3</v>
      </c>
      <c r="G939" t="s">
        <v>29</v>
      </c>
      <c r="H939">
        <v>902.38</v>
      </c>
      <c r="I939">
        <v>1128.9100000000001</v>
      </c>
      <c r="J939" t="s">
        <v>30</v>
      </c>
      <c r="K939">
        <v>0.01</v>
      </c>
      <c r="L939" t="s">
        <v>27</v>
      </c>
      <c r="M939" t="s">
        <v>22</v>
      </c>
      <c r="N939" t="s">
        <v>40</v>
      </c>
    </row>
    <row r="940" spans="1:14" x14ac:dyDescent="0.3">
      <c r="A940">
        <v>1090</v>
      </c>
      <c r="B940" s="1">
        <v>45240</v>
      </c>
      <c r="C940" t="s">
        <v>42</v>
      </c>
      <c r="D940" t="s">
        <v>15</v>
      </c>
      <c r="E940">
        <v>3349.51</v>
      </c>
      <c r="F940">
        <v>16</v>
      </c>
      <c r="G940" t="s">
        <v>29</v>
      </c>
      <c r="H940">
        <v>2183.37</v>
      </c>
      <c r="I940">
        <v>2263.36</v>
      </c>
      <c r="J940" t="s">
        <v>17</v>
      </c>
      <c r="K940">
        <v>0</v>
      </c>
      <c r="L940" t="s">
        <v>27</v>
      </c>
      <c r="M940" t="s">
        <v>22</v>
      </c>
      <c r="N940" t="s">
        <v>49</v>
      </c>
    </row>
    <row r="941" spans="1:14" x14ac:dyDescent="0.3">
      <c r="A941">
        <v>1045</v>
      </c>
      <c r="B941" s="1">
        <v>44948</v>
      </c>
      <c r="C941" t="s">
        <v>14</v>
      </c>
      <c r="D941" t="s">
        <v>34</v>
      </c>
      <c r="E941">
        <v>4594.5</v>
      </c>
      <c r="F941">
        <v>46</v>
      </c>
      <c r="G941" t="s">
        <v>26</v>
      </c>
      <c r="H941">
        <v>2577.08</v>
      </c>
      <c r="I941">
        <v>2961.56</v>
      </c>
      <c r="J941" t="s">
        <v>17</v>
      </c>
      <c r="K941">
        <v>0.1</v>
      </c>
      <c r="L941" t="s">
        <v>18</v>
      </c>
      <c r="M941" t="s">
        <v>19</v>
      </c>
      <c r="N941" t="s">
        <v>46</v>
      </c>
    </row>
    <row r="942" spans="1:14" x14ac:dyDescent="0.3">
      <c r="A942">
        <v>1027</v>
      </c>
      <c r="B942" s="1">
        <v>44929</v>
      </c>
      <c r="C942" t="s">
        <v>14</v>
      </c>
      <c r="D942" t="s">
        <v>34</v>
      </c>
      <c r="E942">
        <v>7648.22</v>
      </c>
      <c r="F942">
        <v>30</v>
      </c>
      <c r="G942" t="s">
        <v>16</v>
      </c>
      <c r="H942">
        <v>745.93</v>
      </c>
      <c r="I942">
        <v>1143.02</v>
      </c>
      <c r="J942" t="s">
        <v>17</v>
      </c>
      <c r="K942">
        <v>0.2</v>
      </c>
      <c r="L942" t="s">
        <v>31</v>
      </c>
      <c r="M942" t="s">
        <v>19</v>
      </c>
      <c r="N942" t="s">
        <v>46</v>
      </c>
    </row>
    <row r="943" spans="1:14" x14ac:dyDescent="0.3">
      <c r="A943">
        <v>1073</v>
      </c>
      <c r="B943" s="1">
        <v>45053</v>
      </c>
      <c r="C943" t="s">
        <v>24</v>
      </c>
      <c r="D943" t="s">
        <v>15</v>
      </c>
      <c r="E943">
        <v>1347.42</v>
      </c>
      <c r="F943">
        <v>29</v>
      </c>
      <c r="G943" t="s">
        <v>29</v>
      </c>
      <c r="H943">
        <v>2152.6799999999998</v>
      </c>
      <c r="I943">
        <v>2475.9299999999998</v>
      </c>
      <c r="J943" t="s">
        <v>17</v>
      </c>
      <c r="K943">
        <v>0.22</v>
      </c>
      <c r="L943" t="s">
        <v>27</v>
      </c>
      <c r="M943" t="s">
        <v>19</v>
      </c>
      <c r="N943" t="s">
        <v>45</v>
      </c>
    </row>
    <row r="944" spans="1:14" x14ac:dyDescent="0.3">
      <c r="A944">
        <v>1026</v>
      </c>
      <c r="B944" s="1">
        <v>45223</v>
      </c>
      <c r="C944" t="s">
        <v>24</v>
      </c>
      <c r="D944" t="s">
        <v>34</v>
      </c>
      <c r="E944">
        <v>2044.55</v>
      </c>
      <c r="F944">
        <v>45</v>
      </c>
      <c r="G944" t="s">
        <v>26</v>
      </c>
      <c r="H944">
        <v>1741.66</v>
      </c>
      <c r="I944">
        <v>2169.86</v>
      </c>
      <c r="J944" t="s">
        <v>17</v>
      </c>
      <c r="K944">
        <v>0.14000000000000001</v>
      </c>
      <c r="L944" t="s">
        <v>31</v>
      </c>
      <c r="M944" t="s">
        <v>19</v>
      </c>
      <c r="N944" t="s">
        <v>50</v>
      </c>
    </row>
    <row r="945" spans="1:14" x14ac:dyDescent="0.3">
      <c r="A945">
        <v>1047</v>
      </c>
      <c r="B945" s="1">
        <v>45114</v>
      </c>
      <c r="C945" t="s">
        <v>24</v>
      </c>
      <c r="D945" t="s">
        <v>25</v>
      </c>
      <c r="E945">
        <v>9519.2999999999993</v>
      </c>
      <c r="F945">
        <v>15</v>
      </c>
      <c r="G945" t="s">
        <v>29</v>
      </c>
      <c r="H945">
        <v>957.95</v>
      </c>
      <c r="I945">
        <v>1329.26</v>
      </c>
      <c r="J945" t="s">
        <v>30</v>
      </c>
      <c r="K945">
        <v>0.21</v>
      </c>
      <c r="L945" t="s">
        <v>18</v>
      </c>
      <c r="M945" t="s">
        <v>19</v>
      </c>
      <c r="N945" t="s">
        <v>28</v>
      </c>
    </row>
    <row r="946" spans="1:14" x14ac:dyDescent="0.3">
      <c r="A946">
        <v>1086</v>
      </c>
      <c r="B946" s="1">
        <v>45288</v>
      </c>
      <c r="C946" t="s">
        <v>14</v>
      </c>
      <c r="D946" t="s">
        <v>21</v>
      </c>
      <c r="E946">
        <v>1837.37</v>
      </c>
      <c r="F946">
        <v>46</v>
      </c>
      <c r="G946" t="s">
        <v>16</v>
      </c>
      <c r="H946">
        <v>83.86</v>
      </c>
      <c r="I946">
        <v>526.14</v>
      </c>
      <c r="J946" t="s">
        <v>17</v>
      </c>
      <c r="K946">
        <v>0.11</v>
      </c>
      <c r="L946" t="s">
        <v>31</v>
      </c>
      <c r="M946" t="s">
        <v>19</v>
      </c>
      <c r="N946" t="s">
        <v>23</v>
      </c>
    </row>
    <row r="947" spans="1:14" x14ac:dyDescent="0.3">
      <c r="A947">
        <v>1056</v>
      </c>
      <c r="B947" s="1">
        <v>44940</v>
      </c>
      <c r="C947" t="s">
        <v>33</v>
      </c>
      <c r="D947" t="s">
        <v>21</v>
      </c>
      <c r="E947">
        <v>5720.5</v>
      </c>
      <c r="F947">
        <v>25</v>
      </c>
      <c r="G947" t="s">
        <v>26</v>
      </c>
      <c r="H947">
        <v>2361.7399999999998</v>
      </c>
      <c r="I947">
        <v>2584.35</v>
      </c>
      <c r="J947" t="s">
        <v>17</v>
      </c>
      <c r="K947">
        <v>0.2</v>
      </c>
      <c r="L947" t="s">
        <v>18</v>
      </c>
      <c r="M947" t="s">
        <v>19</v>
      </c>
      <c r="N947" t="s">
        <v>37</v>
      </c>
    </row>
    <row r="948" spans="1:14" x14ac:dyDescent="0.3">
      <c r="A948">
        <v>1094</v>
      </c>
      <c r="B948" s="1">
        <v>44938</v>
      </c>
      <c r="C948" t="s">
        <v>38</v>
      </c>
      <c r="D948" t="s">
        <v>21</v>
      </c>
      <c r="E948">
        <v>5835.21</v>
      </c>
      <c r="F948">
        <v>38</v>
      </c>
      <c r="G948" t="s">
        <v>26</v>
      </c>
      <c r="H948">
        <v>3443.98</v>
      </c>
      <c r="I948">
        <v>3820.3</v>
      </c>
      <c r="J948" t="s">
        <v>17</v>
      </c>
      <c r="K948">
        <v>0.01</v>
      </c>
      <c r="L948" t="s">
        <v>31</v>
      </c>
      <c r="M948" t="s">
        <v>22</v>
      </c>
      <c r="N948" t="s">
        <v>41</v>
      </c>
    </row>
    <row r="949" spans="1:14" x14ac:dyDescent="0.3">
      <c r="A949">
        <v>1063</v>
      </c>
      <c r="B949" s="1">
        <v>45013</v>
      </c>
      <c r="C949" t="s">
        <v>33</v>
      </c>
      <c r="D949" t="s">
        <v>25</v>
      </c>
      <c r="E949">
        <v>4947.28</v>
      </c>
      <c r="F949">
        <v>42</v>
      </c>
      <c r="G949" t="s">
        <v>26</v>
      </c>
      <c r="H949">
        <v>1170.07</v>
      </c>
      <c r="I949">
        <v>1669.95</v>
      </c>
      <c r="J949" t="s">
        <v>17</v>
      </c>
      <c r="K949">
        <v>0.12</v>
      </c>
      <c r="L949" t="s">
        <v>27</v>
      </c>
      <c r="M949" t="s">
        <v>22</v>
      </c>
      <c r="N949" t="s">
        <v>44</v>
      </c>
    </row>
    <row r="950" spans="1:14" x14ac:dyDescent="0.3">
      <c r="A950">
        <v>1048</v>
      </c>
      <c r="B950" s="1">
        <v>44938</v>
      </c>
      <c r="C950" t="s">
        <v>33</v>
      </c>
      <c r="D950" t="s">
        <v>34</v>
      </c>
      <c r="E950">
        <v>6482.98</v>
      </c>
      <c r="F950">
        <v>47</v>
      </c>
      <c r="G950" t="s">
        <v>29</v>
      </c>
      <c r="H950">
        <v>702.44</v>
      </c>
      <c r="I950">
        <v>1067.6600000000001</v>
      </c>
      <c r="J950" t="s">
        <v>30</v>
      </c>
      <c r="K950">
        <v>0.24</v>
      </c>
      <c r="L950" t="s">
        <v>18</v>
      </c>
      <c r="M950" t="s">
        <v>22</v>
      </c>
      <c r="N950" t="s">
        <v>36</v>
      </c>
    </row>
    <row r="951" spans="1:14" x14ac:dyDescent="0.3">
      <c r="A951">
        <v>1061</v>
      </c>
      <c r="B951" s="1">
        <v>44951</v>
      </c>
      <c r="C951" t="s">
        <v>14</v>
      </c>
      <c r="D951" t="s">
        <v>34</v>
      </c>
      <c r="E951">
        <v>2375.2800000000002</v>
      </c>
      <c r="F951">
        <v>38</v>
      </c>
      <c r="G951" t="s">
        <v>16</v>
      </c>
      <c r="H951">
        <v>4440.8599999999997</v>
      </c>
      <c r="I951">
        <v>4506.8100000000004</v>
      </c>
      <c r="J951" t="s">
        <v>17</v>
      </c>
      <c r="K951">
        <v>0.24</v>
      </c>
      <c r="L951" t="s">
        <v>27</v>
      </c>
      <c r="M951" t="s">
        <v>19</v>
      </c>
      <c r="N951" t="s">
        <v>46</v>
      </c>
    </row>
    <row r="952" spans="1:14" x14ac:dyDescent="0.3">
      <c r="A952">
        <v>1081</v>
      </c>
      <c r="B952" s="1">
        <v>45227</v>
      </c>
      <c r="C952" t="s">
        <v>33</v>
      </c>
      <c r="D952" t="s">
        <v>15</v>
      </c>
      <c r="E952">
        <v>5571.36</v>
      </c>
      <c r="F952">
        <v>23</v>
      </c>
      <c r="G952" t="s">
        <v>26</v>
      </c>
      <c r="H952">
        <v>1411.37</v>
      </c>
      <c r="I952">
        <v>1675.35</v>
      </c>
      <c r="J952" t="s">
        <v>30</v>
      </c>
      <c r="K952">
        <v>0.21</v>
      </c>
      <c r="L952" t="s">
        <v>18</v>
      </c>
      <c r="M952" t="s">
        <v>22</v>
      </c>
      <c r="N952" t="s">
        <v>53</v>
      </c>
    </row>
    <row r="953" spans="1:14" x14ac:dyDescent="0.3">
      <c r="A953">
        <v>1026</v>
      </c>
      <c r="B953" s="1">
        <v>45169</v>
      </c>
      <c r="C953" t="s">
        <v>42</v>
      </c>
      <c r="D953" t="s">
        <v>34</v>
      </c>
      <c r="E953">
        <v>3784.52</v>
      </c>
      <c r="F953">
        <v>25</v>
      </c>
      <c r="G953" t="s">
        <v>35</v>
      </c>
      <c r="H953">
        <v>1156.8800000000001</v>
      </c>
      <c r="I953">
        <v>1454.68</v>
      </c>
      <c r="J953" t="s">
        <v>17</v>
      </c>
      <c r="K953">
        <v>0.06</v>
      </c>
      <c r="L953" t="s">
        <v>31</v>
      </c>
      <c r="M953" t="s">
        <v>19</v>
      </c>
      <c r="N953" t="s">
        <v>52</v>
      </c>
    </row>
    <row r="954" spans="1:14" x14ac:dyDescent="0.3">
      <c r="A954">
        <v>1036</v>
      </c>
      <c r="B954" s="1">
        <v>45048</v>
      </c>
      <c r="C954" t="s">
        <v>24</v>
      </c>
      <c r="D954" t="s">
        <v>15</v>
      </c>
      <c r="E954">
        <v>6650.51</v>
      </c>
      <c r="F954">
        <v>42</v>
      </c>
      <c r="G954" t="s">
        <v>16</v>
      </c>
      <c r="H954">
        <v>4292.63</v>
      </c>
      <c r="I954">
        <v>4387.99</v>
      </c>
      <c r="J954" t="s">
        <v>30</v>
      </c>
      <c r="K954">
        <v>7.0000000000000007E-2</v>
      </c>
      <c r="L954" t="s">
        <v>31</v>
      </c>
      <c r="M954" t="s">
        <v>22</v>
      </c>
      <c r="N954" t="s">
        <v>45</v>
      </c>
    </row>
    <row r="955" spans="1:14" x14ac:dyDescent="0.3">
      <c r="A955">
        <v>1001</v>
      </c>
      <c r="B955" s="1">
        <v>45073</v>
      </c>
      <c r="C955" t="s">
        <v>42</v>
      </c>
      <c r="D955" t="s">
        <v>25</v>
      </c>
      <c r="E955">
        <v>1498.11</v>
      </c>
      <c r="F955">
        <v>7</v>
      </c>
      <c r="G955" t="s">
        <v>35</v>
      </c>
      <c r="H955">
        <v>4094.68</v>
      </c>
      <c r="I955">
        <v>4576.5</v>
      </c>
      <c r="J955" t="s">
        <v>30</v>
      </c>
      <c r="K955">
        <v>0.3</v>
      </c>
      <c r="L955" t="s">
        <v>18</v>
      </c>
      <c r="M955" t="s">
        <v>22</v>
      </c>
      <c r="N955" t="s">
        <v>43</v>
      </c>
    </row>
    <row r="956" spans="1:14" x14ac:dyDescent="0.3">
      <c r="A956">
        <v>1008</v>
      </c>
      <c r="B956" s="1">
        <v>44981</v>
      </c>
      <c r="C956" t="s">
        <v>38</v>
      </c>
      <c r="D956" t="s">
        <v>21</v>
      </c>
      <c r="E956">
        <v>5751.69</v>
      </c>
      <c r="F956">
        <v>22</v>
      </c>
      <c r="G956" t="s">
        <v>35</v>
      </c>
      <c r="H956">
        <v>2269.3200000000002</v>
      </c>
      <c r="I956">
        <v>2365.35</v>
      </c>
      <c r="J956" t="s">
        <v>30</v>
      </c>
      <c r="K956">
        <v>0.03</v>
      </c>
      <c r="L956" t="s">
        <v>18</v>
      </c>
      <c r="M956" t="s">
        <v>22</v>
      </c>
      <c r="N956" t="s">
        <v>41</v>
      </c>
    </row>
    <row r="957" spans="1:14" x14ac:dyDescent="0.3">
      <c r="A957">
        <v>1099</v>
      </c>
      <c r="B957" s="1">
        <v>45164</v>
      </c>
      <c r="C957" t="s">
        <v>24</v>
      </c>
      <c r="D957" t="s">
        <v>21</v>
      </c>
      <c r="E957">
        <v>1934.18</v>
      </c>
      <c r="F957">
        <v>17</v>
      </c>
      <c r="G957" t="s">
        <v>26</v>
      </c>
      <c r="H957">
        <v>2471.73</v>
      </c>
      <c r="I957">
        <v>2568.73</v>
      </c>
      <c r="J957" t="s">
        <v>30</v>
      </c>
      <c r="K957">
        <v>0.05</v>
      </c>
      <c r="L957" t="s">
        <v>18</v>
      </c>
      <c r="M957" t="s">
        <v>22</v>
      </c>
      <c r="N957" t="s">
        <v>47</v>
      </c>
    </row>
    <row r="958" spans="1:14" x14ac:dyDescent="0.3">
      <c r="A958">
        <v>1052</v>
      </c>
      <c r="B958" s="1">
        <v>45282</v>
      </c>
      <c r="C958" t="s">
        <v>33</v>
      </c>
      <c r="D958" t="s">
        <v>21</v>
      </c>
      <c r="E958">
        <v>2858.57</v>
      </c>
      <c r="F958">
        <v>18</v>
      </c>
      <c r="G958" t="s">
        <v>26</v>
      </c>
      <c r="H958">
        <v>1127.8599999999999</v>
      </c>
      <c r="I958">
        <v>1586.29</v>
      </c>
      <c r="J958" t="s">
        <v>30</v>
      </c>
      <c r="K958">
        <v>0.04</v>
      </c>
      <c r="L958" t="s">
        <v>31</v>
      </c>
      <c r="M958" t="s">
        <v>19</v>
      </c>
      <c r="N958" t="s">
        <v>37</v>
      </c>
    </row>
    <row r="959" spans="1:14" x14ac:dyDescent="0.3">
      <c r="A959">
        <v>1079</v>
      </c>
      <c r="B959" s="1">
        <v>45099</v>
      </c>
      <c r="C959" t="s">
        <v>38</v>
      </c>
      <c r="D959" t="s">
        <v>34</v>
      </c>
      <c r="E959">
        <v>2265.23</v>
      </c>
      <c r="F959">
        <v>49</v>
      </c>
      <c r="G959" t="s">
        <v>29</v>
      </c>
      <c r="H959">
        <v>437.59</v>
      </c>
      <c r="I959">
        <v>675.54</v>
      </c>
      <c r="J959" t="s">
        <v>17</v>
      </c>
      <c r="K959">
        <v>0.1</v>
      </c>
      <c r="L959" t="s">
        <v>18</v>
      </c>
      <c r="M959" t="s">
        <v>19</v>
      </c>
      <c r="N959" t="s">
        <v>48</v>
      </c>
    </row>
    <row r="960" spans="1:14" x14ac:dyDescent="0.3">
      <c r="A960">
        <v>1047</v>
      </c>
      <c r="B960" s="1">
        <v>45147</v>
      </c>
      <c r="C960" t="s">
        <v>24</v>
      </c>
      <c r="D960" t="s">
        <v>15</v>
      </c>
      <c r="E960">
        <v>1910.09</v>
      </c>
      <c r="F960">
        <v>41</v>
      </c>
      <c r="G960" t="s">
        <v>29</v>
      </c>
      <c r="H960">
        <v>2888.49</v>
      </c>
      <c r="I960">
        <v>2929.45</v>
      </c>
      <c r="J960" t="s">
        <v>30</v>
      </c>
      <c r="K960">
        <v>0.06</v>
      </c>
      <c r="L960" t="s">
        <v>18</v>
      </c>
      <c r="M960" t="s">
        <v>22</v>
      </c>
      <c r="N960" t="s">
        <v>45</v>
      </c>
    </row>
    <row r="961" spans="1:14" x14ac:dyDescent="0.3">
      <c r="A961">
        <v>1056</v>
      </c>
      <c r="B961" s="1">
        <v>45045</v>
      </c>
      <c r="C961" t="s">
        <v>33</v>
      </c>
      <c r="D961" t="s">
        <v>15</v>
      </c>
      <c r="E961">
        <v>8274.5400000000009</v>
      </c>
      <c r="F961">
        <v>10</v>
      </c>
      <c r="G961" t="s">
        <v>29</v>
      </c>
      <c r="H961">
        <v>536.80999999999995</v>
      </c>
      <c r="I961">
        <v>839.92</v>
      </c>
      <c r="J961" t="s">
        <v>17</v>
      </c>
      <c r="K961">
        <v>0.15</v>
      </c>
      <c r="L961" t="s">
        <v>27</v>
      </c>
      <c r="M961" t="s">
        <v>19</v>
      </c>
      <c r="N961" t="s">
        <v>53</v>
      </c>
    </row>
    <row r="962" spans="1:14" x14ac:dyDescent="0.3">
      <c r="A962">
        <v>1086</v>
      </c>
      <c r="B962" s="1">
        <v>45235</v>
      </c>
      <c r="C962" t="s">
        <v>42</v>
      </c>
      <c r="D962" t="s">
        <v>25</v>
      </c>
      <c r="E962">
        <v>2928.5</v>
      </c>
      <c r="F962">
        <v>10</v>
      </c>
      <c r="G962" t="s">
        <v>16</v>
      </c>
      <c r="H962">
        <v>2273.91</v>
      </c>
      <c r="I962">
        <v>2578.8000000000002</v>
      </c>
      <c r="J962" t="s">
        <v>30</v>
      </c>
      <c r="K962">
        <v>0.14000000000000001</v>
      </c>
      <c r="L962" t="s">
        <v>18</v>
      </c>
      <c r="M962" t="s">
        <v>19</v>
      </c>
      <c r="N962" t="s">
        <v>43</v>
      </c>
    </row>
    <row r="963" spans="1:14" x14ac:dyDescent="0.3">
      <c r="A963">
        <v>1014</v>
      </c>
      <c r="B963" s="1">
        <v>45109</v>
      </c>
      <c r="C963" t="s">
        <v>24</v>
      </c>
      <c r="D963" t="s">
        <v>34</v>
      </c>
      <c r="E963">
        <v>9278.5300000000007</v>
      </c>
      <c r="F963">
        <v>7</v>
      </c>
      <c r="G963" t="s">
        <v>29</v>
      </c>
      <c r="H963">
        <v>4705.46</v>
      </c>
      <c r="I963">
        <v>4747.07</v>
      </c>
      <c r="J963" t="s">
        <v>30</v>
      </c>
      <c r="K963">
        <v>0.27</v>
      </c>
      <c r="L963" t="s">
        <v>27</v>
      </c>
      <c r="M963" t="s">
        <v>22</v>
      </c>
      <c r="N963" t="s">
        <v>50</v>
      </c>
    </row>
    <row r="964" spans="1:14" x14ac:dyDescent="0.3">
      <c r="A964">
        <v>1090</v>
      </c>
      <c r="B964" s="1">
        <v>45214</v>
      </c>
      <c r="C964" t="s">
        <v>33</v>
      </c>
      <c r="D964" t="s">
        <v>25</v>
      </c>
      <c r="E964">
        <v>9702.27</v>
      </c>
      <c r="F964">
        <v>48</v>
      </c>
      <c r="G964" t="s">
        <v>35</v>
      </c>
      <c r="H964">
        <v>4766.53</v>
      </c>
      <c r="I964">
        <v>5253.07</v>
      </c>
      <c r="J964" t="s">
        <v>17</v>
      </c>
      <c r="K964">
        <v>0.01</v>
      </c>
      <c r="L964" t="s">
        <v>27</v>
      </c>
      <c r="M964" t="s">
        <v>19</v>
      </c>
      <c r="N964" t="s">
        <v>44</v>
      </c>
    </row>
    <row r="965" spans="1:14" x14ac:dyDescent="0.3">
      <c r="A965">
        <v>1028</v>
      </c>
      <c r="B965" s="1">
        <v>45233</v>
      </c>
      <c r="C965" t="s">
        <v>42</v>
      </c>
      <c r="D965" t="s">
        <v>15</v>
      </c>
      <c r="E965">
        <v>5755.48</v>
      </c>
      <c r="F965">
        <v>38</v>
      </c>
      <c r="G965" t="s">
        <v>29</v>
      </c>
      <c r="H965">
        <v>1234.69</v>
      </c>
      <c r="I965">
        <v>1511.26</v>
      </c>
      <c r="J965" t="s">
        <v>30</v>
      </c>
      <c r="K965">
        <v>0.1</v>
      </c>
      <c r="L965" t="s">
        <v>27</v>
      </c>
      <c r="M965" t="s">
        <v>19</v>
      </c>
      <c r="N965" t="s">
        <v>49</v>
      </c>
    </row>
    <row r="966" spans="1:14" x14ac:dyDescent="0.3">
      <c r="A966">
        <v>1087</v>
      </c>
      <c r="B966" s="1">
        <v>45226</v>
      </c>
      <c r="C966" t="s">
        <v>38</v>
      </c>
      <c r="D966" t="s">
        <v>15</v>
      </c>
      <c r="E966">
        <v>1515.71</v>
      </c>
      <c r="F966">
        <v>27</v>
      </c>
      <c r="G966" t="s">
        <v>26</v>
      </c>
      <c r="H966">
        <v>3139.36</v>
      </c>
      <c r="I966">
        <v>3423.66</v>
      </c>
      <c r="J966" t="s">
        <v>30</v>
      </c>
      <c r="K966">
        <v>0.18</v>
      </c>
      <c r="L966" t="s">
        <v>31</v>
      </c>
      <c r="M966" t="s">
        <v>19</v>
      </c>
      <c r="N966" t="s">
        <v>40</v>
      </c>
    </row>
    <row r="967" spans="1:14" x14ac:dyDescent="0.3">
      <c r="A967">
        <v>1078</v>
      </c>
      <c r="B967" s="1">
        <v>45008</v>
      </c>
      <c r="C967" t="s">
        <v>38</v>
      </c>
      <c r="D967" t="s">
        <v>21</v>
      </c>
      <c r="E967">
        <v>3808.03</v>
      </c>
      <c r="F967">
        <v>33</v>
      </c>
      <c r="G967" t="s">
        <v>29</v>
      </c>
      <c r="H967">
        <v>2396.6799999999998</v>
      </c>
      <c r="I967">
        <v>2661.54</v>
      </c>
      <c r="J967" t="s">
        <v>30</v>
      </c>
      <c r="K967">
        <v>0.18</v>
      </c>
      <c r="L967" t="s">
        <v>27</v>
      </c>
      <c r="M967" t="s">
        <v>19</v>
      </c>
      <c r="N967" t="s">
        <v>41</v>
      </c>
    </row>
    <row r="968" spans="1:14" x14ac:dyDescent="0.3">
      <c r="A968">
        <v>1088</v>
      </c>
      <c r="B968" s="1">
        <v>45137</v>
      </c>
      <c r="C968" t="s">
        <v>38</v>
      </c>
      <c r="D968" t="s">
        <v>34</v>
      </c>
      <c r="E968">
        <v>7997.55</v>
      </c>
      <c r="F968">
        <v>1</v>
      </c>
      <c r="G968" t="s">
        <v>16</v>
      </c>
      <c r="H968">
        <v>4384.6400000000003</v>
      </c>
      <c r="I968">
        <v>4693.8999999999996</v>
      </c>
      <c r="J968" t="s">
        <v>30</v>
      </c>
      <c r="K968">
        <v>0.14000000000000001</v>
      </c>
      <c r="L968" t="s">
        <v>18</v>
      </c>
      <c r="M968" t="s">
        <v>22</v>
      </c>
      <c r="N968" t="s">
        <v>48</v>
      </c>
    </row>
    <row r="969" spans="1:14" x14ac:dyDescent="0.3">
      <c r="A969">
        <v>1002</v>
      </c>
      <c r="B969" s="1">
        <v>45076</v>
      </c>
      <c r="C969" t="s">
        <v>38</v>
      </c>
      <c r="D969" t="s">
        <v>15</v>
      </c>
      <c r="E969">
        <v>3737.17</v>
      </c>
      <c r="F969">
        <v>44</v>
      </c>
      <c r="G969" t="s">
        <v>16</v>
      </c>
      <c r="H969">
        <v>1393.58</v>
      </c>
      <c r="I969">
        <v>1533.09</v>
      </c>
      <c r="J969" t="s">
        <v>17</v>
      </c>
      <c r="K969">
        <v>0.24</v>
      </c>
      <c r="L969" t="s">
        <v>31</v>
      </c>
      <c r="M969" t="s">
        <v>22</v>
      </c>
      <c r="N969" t="s">
        <v>40</v>
      </c>
    </row>
    <row r="970" spans="1:14" x14ac:dyDescent="0.3">
      <c r="A970">
        <v>1026</v>
      </c>
      <c r="B970" s="1">
        <v>44963</v>
      </c>
      <c r="C970" t="s">
        <v>14</v>
      </c>
      <c r="D970" t="s">
        <v>21</v>
      </c>
      <c r="E970">
        <v>961.47</v>
      </c>
      <c r="F970">
        <v>34</v>
      </c>
      <c r="G970" t="s">
        <v>35</v>
      </c>
      <c r="H970">
        <v>68.33</v>
      </c>
      <c r="I970">
        <v>219.08</v>
      </c>
      <c r="J970" t="s">
        <v>30</v>
      </c>
      <c r="K970">
        <v>0.02</v>
      </c>
      <c r="L970" t="s">
        <v>31</v>
      </c>
      <c r="M970" t="s">
        <v>19</v>
      </c>
      <c r="N970" t="s">
        <v>23</v>
      </c>
    </row>
    <row r="971" spans="1:14" x14ac:dyDescent="0.3">
      <c r="A971">
        <v>1014</v>
      </c>
      <c r="B971" s="1">
        <v>45278</v>
      </c>
      <c r="C971" t="s">
        <v>24</v>
      </c>
      <c r="D971" t="s">
        <v>34</v>
      </c>
      <c r="E971">
        <v>5612.17</v>
      </c>
      <c r="F971">
        <v>4</v>
      </c>
      <c r="G971" t="s">
        <v>16</v>
      </c>
      <c r="H971">
        <v>854.68</v>
      </c>
      <c r="I971">
        <v>1115.24</v>
      </c>
      <c r="J971" t="s">
        <v>30</v>
      </c>
      <c r="K971">
        <v>0.24</v>
      </c>
      <c r="L971" t="s">
        <v>31</v>
      </c>
      <c r="M971" t="s">
        <v>22</v>
      </c>
      <c r="N971" t="s">
        <v>50</v>
      </c>
    </row>
    <row r="972" spans="1:14" x14ac:dyDescent="0.3">
      <c r="A972">
        <v>1059</v>
      </c>
      <c r="B972" s="1">
        <v>45238</v>
      </c>
      <c r="C972" t="s">
        <v>24</v>
      </c>
      <c r="D972" t="s">
        <v>25</v>
      </c>
      <c r="E972">
        <v>8466.7000000000007</v>
      </c>
      <c r="F972">
        <v>17</v>
      </c>
      <c r="G972" t="s">
        <v>29</v>
      </c>
      <c r="H972">
        <v>1780.14</v>
      </c>
      <c r="I972">
        <v>2185.42</v>
      </c>
      <c r="J972" t="s">
        <v>17</v>
      </c>
      <c r="K972">
        <v>0.15</v>
      </c>
      <c r="L972" t="s">
        <v>31</v>
      </c>
      <c r="M972" t="s">
        <v>22</v>
      </c>
      <c r="N972" t="s">
        <v>28</v>
      </c>
    </row>
    <row r="973" spans="1:14" x14ac:dyDescent="0.3">
      <c r="A973">
        <v>1056</v>
      </c>
      <c r="B973" s="1">
        <v>45287</v>
      </c>
      <c r="C973" t="s">
        <v>14</v>
      </c>
      <c r="D973" t="s">
        <v>34</v>
      </c>
      <c r="E973">
        <v>7979.67</v>
      </c>
      <c r="F973">
        <v>4</v>
      </c>
      <c r="G973" t="s">
        <v>26</v>
      </c>
      <c r="H973">
        <v>1612.82</v>
      </c>
      <c r="I973">
        <v>1647.25</v>
      </c>
      <c r="J973" t="s">
        <v>17</v>
      </c>
      <c r="K973">
        <v>0.04</v>
      </c>
      <c r="L973" t="s">
        <v>31</v>
      </c>
      <c r="M973" t="s">
        <v>22</v>
      </c>
      <c r="N973" t="s">
        <v>46</v>
      </c>
    </row>
    <row r="974" spans="1:14" x14ac:dyDescent="0.3">
      <c r="A974">
        <v>1007</v>
      </c>
      <c r="B974" s="1">
        <v>44985</v>
      </c>
      <c r="C974" t="s">
        <v>33</v>
      </c>
      <c r="D974" t="s">
        <v>34</v>
      </c>
      <c r="E974">
        <v>1833.72</v>
      </c>
      <c r="F974">
        <v>43</v>
      </c>
      <c r="G974" t="s">
        <v>16</v>
      </c>
      <c r="H974">
        <v>3967.25</v>
      </c>
      <c r="I974">
        <v>4272.92</v>
      </c>
      <c r="J974" t="s">
        <v>30</v>
      </c>
      <c r="K974">
        <v>0.27</v>
      </c>
      <c r="L974" t="s">
        <v>31</v>
      </c>
      <c r="M974" t="s">
        <v>19</v>
      </c>
      <c r="N974" t="s">
        <v>36</v>
      </c>
    </row>
    <row r="975" spans="1:14" x14ac:dyDescent="0.3">
      <c r="A975">
        <v>1003</v>
      </c>
      <c r="B975" s="1">
        <v>45057</v>
      </c>
      <c r="C975" t="s">
        <v>33</v>
      </c>
      <c r="D975" t="s">
        <v>15</v>
      </c>
      <c r="E975">
        <v>6760.37</v>
      </c>
      <c r="F975">
        <v>26</v>
      </c>
      <c r="G975" t="s">
        <v>35</v>
      </c>
      <c r="H975">
        <v>3418.78</v>
      </c>
      <c r="I975">
        <v>3824.1</v>
      </c>
      <c r="J975" t="s">
        <v>30</v>
      </c>
      <c r="K975">
        <v>0.19</v>
      </c>
      <c r="L975" t="s">
        <v>31</v>
      </c>
      <c r="M975" t="s">
        <v>19</v>
      </c>
      <c r="N975" t="s">
        <v>53</v>
      </c>
    </row>
    <row r="976" spans="1:14" x14ac:dyDescent="0.3">
      <c r="A976">
        <v>1023</v>
      </c>
      <c r="B976" s="1">
        <v>45128</v>
      </c>
      <c r="C976" t="s">
        <v>38</v>
      </c>
      <c r="D976" t="s">
        <v>15</v>
      </c>
      <c r="E976">
        <v>2282.9899999999998</v>
      </c>
      <c r="F976">
        <v>4</v>
      </c>
      <c r="G976" t="s">
        <v>29</v>
      </c>
      <c r="H976">
        <v>1532.8</v>
      </c>
      <c r="I976">
        <v>1619.69</v>
      </c>
      <c r="J976" t="s">
        <v>17</v>
      </c>
      <c r="K976">
        <v>0.05</v>
      </c>
      <c r="L976" t="s">
        <v>27</v>
      </c>
      <c r="M976" t="s">
        <v>22</v>
      </c>
      <c r="N976" t="s">
        <v>40</v>
      </c>
    </row>
    <row r="977" spans="1:14" x14ac:dyDescent="0.3">
      <c r="A977">
        <v>1018</v>
      </c>
      <c r="B977" s="1">
        <v>45169</v>
      </c>
      <c r="C977" t="s">
        <v>42</v>
      </c>
      <c r="D977" t="s">
        <v>34</v>
      </c>
      <c r="E977">
        <v>2260.25</v>
      </c>
      <c r="F977">
        <v>1</v>
      </c>
      <c r="G977" t="s">
        <v>35</v>
      </c>
      <c r="H977">
        <v>2315.83</v>
      </c>
      <c r="I977">
        <v>2333.19</v>
      </c>
      <c r="J977" t="s">
        <v>30</v>
      </c>
      <c r="K977">
        <v>0.01</v>
      </c>
      <c r="L977" t="s">
        <v>18</v>
      </c>
      <c r="M977" t="s">
        <v>22</v>
      </c>
      <c r="N977" t="s">
        <v>52</v>
      </c>
    </row>
    <row r="978" spans="1:14" x14ac:dyDescent="0.3">
      <c r="A978">
        <v>1038</v>
      </c>
      <c r="B978" s="1">
        <v>44961</v>
      </c>
      <c r="C978" t="s">
        <v>33</v>
      </c>
      <c r="D978" t="s">
        <v>15</v>
      </c>
      <c r="E978">
        <v>8753.31</v>
      </c>
      <c r="F978">
        <v>7</v>
      </c>
      <c r="G978" t="s">
        <v>16</v>
      </c>
      <c r="H978">
        <v>523.02</v>
      </c>
      <c r="I978">
        <v>686.25</v>
      </c>
      <c r="J978" t="s">
        <v>17</v>
      </c>
      <c r="K978">
        <v>0.04</v>
      </c>
      <c r="L978" t="s">
        <v>18</v>
      </c>
      <c r="M978" t="s">
        <v>19</v>
      </c>
      <c r="N978" t="s">
        <v>53</v>
      </c>
    </row>
    <row r="979" spans="1:14" x14ac:dyDescent="0.3">
      <c r="A979">
        <v>1099</v>
      </c>
      <c r="B979" s="1">
        <v>45019</v>
      </c>
      <c r="C979" t="s">
        <v>42</v>
      </c>
      <c r="D979" t="s">
        <v>15</v>
      </c>
      <c r="E979">
        <v>2571.7199999999998</v>
      </c>
      <c r="F979">
        <v>30</v>
      </c>
      <c r="G979" t="s">
        <v>16</v>
      </c>
      <c r="H979">
        <v>4495.82</v>
      </c>
      <c r="I979">
        <v>4794.01</v>
      </c>
      <c r="J979" t="s">
        <v>30</v>
      </c>
      <c r="K979">
        <v>0.18</v>
      </c>
      <c r="L979" t="s">
        <v>27</v>
      </c>
      <c r="M979" t="s">
        <v>22</v>
      </c>
      <c r="N979" t="s">
        <v>49</v>
      </c>
    </row>
    <row r="980" spans="1:14" x14ac:dyDescent="0.3">
      <c r="A980">
        <v>1015</v>
      </c>
      <c r="B980" s="1">
        <v>45133</v>
      </c>
      <c r="C980" t="s">
        <v>24</v>
      </c>
      <c r="D980" t="s">
        <v>15</v>
      </c>
      <c r="E980">
        <v>2706.15</v>
      </c>
      <c r="F980">
        <v>9</v>
      </c>
      <c r="G980" t="s">
        <v>35</v>
      </c>
      <c r="H980">
        <v>4680.3500000000004</v>
      </c>
      <c r="I980">
        <v>4758.1099999999997</v>
      </c>
      <c r="J980" t="s">
        <v>17</v>
      </c>
      <c r="K980">
        <v>0.05</v>
      </c>
      <c r="L980" t="s">
        <v>27</v>
      </c>
      <c r="M980" t="s">
        <v>19</v>
      </c>
      <c r="N980" t="s">
        <v>45</v>
      </c>
    </row>
    <row r="981" spans="1:14" x14ac:dyDescent="0.3">
      <c r="A981">
        <v>1064</v>
      </c>
      <c r="B981" s="1">
        <v>45279</v>
      </c>
      <c r="C981" t="s">
        <v>42</v>
      </c>
      <c r="D981" t="s">
        <v>21</v>
      </c>
      <c r="E981">
        <v>106.47</v>
      </c>
      <c r="F981">
        <v>35</v>
      </c>
      <c r="G981" t="s">
        <v>29</v>
      </c>
      <c r="H981">
        <v>4900.03</v>
      </c>
      <c r="I981">
        <v>5118.83</v>
      </c>
      <c r="J981" t="s">
        <v>17</v>
      </c>
      <c r="K981">
        <v>7.0000000000000007E-2</v>
      </c>
      <c r="L981" t="s">
        <v>31</v>
      </c>
      <c r="M981" t="s">
        <v>22</v>
      </c>
      <c r="N981" t="s">
        <v>51</v>
      </c>
    </row>
    <row r="982" spans="1:14" x14ac:dyDescent="0.3">
      <c r="A982">
        <v>1089</v>
      </c>
      <c r="B982" s="1">
        <v>45258</v>
      </c>
      <c r="C982" t="s">
        <v>24</v>
      </c>
      <c r="D982" t="s">
        <v>21</v>
      </c>
      <c r="E982">
        <v>8719.6200000000008</v>
      </c>
      <c r="F982">
        <v>8</v>
      </c>
      <c r="G982" t="s">
        <v>16</v>
      </c>
      <c r="H982">
        <v>4349.34</v>
      </c>
      <c r="I982">
        <v>4629.9799999999996</v>
      </c>
      <c r="J982" t="s">
        <v>17</v>
      </c>
      <c r="K982">
        <v>0.01</v>
      </c>
      <c r="L982" t="s">
        <v>31</v>
      </c>
      <c r="M982" t="s">
        <v>19</v>
      </c>
      <c r="N982" t="s">
        <v>47</v>
      </c>
    </row>
    <row r="983" spans="1:14" x14ac:dyDescent="0.3">
      <c r="A983">
        <v>1028</v>
      </c>
      <c r="B983" s="1">
        <v>45231</v>
      </c>
      <c r="C983" t="s">
        <v>14</v>
      </c>
      <c r="D983" t="s">
        <v>34</v>
      </c>
      <c r="E983">
        <v>7946.69</v>
      </c>
      <c r="F983">
        <v>24</v>
      </c>
      <c r="G983" t="s">
        <v>26</v>
      </c>
      <c r="H983">
        <v>911.11</v>
      </c>
      <c r="I983">
        <v>1214.56</v>
      </c>
      <c r="J983" t="s">
        <v>30</v>
      </c>
      <c r="K983">
        <v>0.22</v>
      </c>
      <c r="L983" t="s">
        <v>27</v>
      </c>
      <c r="M983" t="s">
        <v>19</v>
      </c>
      <c r="N983" t="s">
        <v>46</v>
      </c>
    </row>
    <row r="984" spans="1:14" x14ac:dyDescent="0.3">
      <c r="A984">
        <v>1074</v>
      </c>
      <c r="B984" s="1">
        <v>45276</v>
      </c>
      <c r="C984" t="s">
        <v>14</v>
      </c>
      <c r="D984" t="s">
        <v>15</v>
      </c>
      <c r="E984">
        <v>6310.56</v>
      </c>
      <c r="F984">
        <v>19</v>
      </c>
      <c r="G984" t="s">
        <v>16</v>
      </c>
      <c r="H984">
        <v>278.67</v>
      </c>
      <c r="I984">
        <v>423.13</v>
      </c>
      <c r="J984" t="s">
        <v>30</v>
      </c>
      <c r="K984">
        <v>0.24</v>
      </c>
      <c r="L984" t="s">
        <v>31</v>
      </c>
      <c r="M984" t="s">
        <v>19</v>
      </c>
      <c r="N984" t="s">
        <v>20</v>
      </c>
    </row>
    <row r="985" spans="1:14" x14ac:dyDescent="0.3">
      <c r="A985">
        <v>1039</v>
      </c>
      <c r="B985" s="1">
        <v>45139</v>
      </c>
      <c r="C985" t="s">
        <v>38</v>
      </c>
      <c r="D985" t="s">
        <v>21</v>
      </c>
      <c r="E985">
        <v>7527.63</v>
      </c>
      <c r="F985">
        <v>36</v>
      </c>
      <c r="G985" t="s">
        <v>29</v>
      </c>
      <c r="H985">
        <v>2919</v>
      </c>
      <c r="I985">
        <v>3125.01</v>
      </c>
      <c r="J985" t="s">
        <v>30</v>
      </c>
      <c r="K985">
        <v>0.24</v>
      </c>
      <c r="L985" t="s">
        <v>18</v>
      </c>
      <c r="M985" t="s">
        <v>19</v>
      </c>
      <c r="N985" t="s">
        <v>41</v>
      </c>
    </row>
    <row r="986" spans="1:14" x14ac:dyDescent="0.3">
      <c r="A986">
        <v>1057</v>
      </c>
      <c r="B986" s="1">
        <v>45085</v>
      </c>
      <c r="C986" t="s">
        <v>33</v>
      </c>
      <c r="D986" t="s">
        <v>34</v>
      </c>
      <c r="E986">
        <v>1605.28</v>
      </c>
      <c r="F986">
        <v>43</v>
      </c>
      <c r="G986" t="s">
        <v>16</v>
      </c>
      <c r="H986">
        <v>4567.3900000000003</v>
      </c>
      <c r="I986">
        <v>4958.78</v>
      </c>
      <c r="J986" t="s">
        <v>30</v>
      </c>
      <c r="K986">
        <v>0.04</v>
      </c>
      <c r="L986" t="s">
        <v>18</v>
      </c>
      <c r="M986" t="s">
        <v>22</v>
      </c>
      <c r="N986" t="s">
        <v>36</v>
      </c>
    </row>
    <row r="987" spans="1:14" x14ac:dyDescent="0.3">
      <c r="A987">
        <v>1017</v>
      </c>
      <c r="B987" s="1">
        <v>44950</v>
      </c>
      <c r="C987" t="s">
        <v>38</v>
      </c>
      <c r="D987" t="s">
        <v>15</v>
      </c>
      <c r="E987">
        <v>4637.3999999999996</v>
      </c>
      <c r="F987">
        <v>27</v>
      </c>
      <c r="G987" t="s">
        <v>35</v>
      </c>
      <c r="H987">
        <v>927.89</v>
      </c>
      <c r="I987">
        <v>1399.09</v>
      </c>
      <c r="J987" t="s">
        <v>17</v>
      </c>
      <c r="K987">
        <v>0.27</v>
      </c>
      <c r="L987" t="s">
        <v>31</v>
      </c>
      <c r="M987" t="s">
        <v>19</v>
      </c>
      <c r="N987" t="s">
        <v>40</v>
      </c>
    </row>
    <row r="988" spans="1:14" x14ac:dyDescent="0.3">
      <c r="A988">
        <v>1086</v>
      </c>
      <c r="B988" s="1">
        <v>45219</v>
      </c>
      <c r="C988" t="s">
        <v>24</v>
      </c>
      <c r="D988" t="s">
        <v>25</v>
      </c>
      <c r="E988">
        <v>3577.07</v>
      </c>
      <c r="F988">
        <v>32</v>
      </c>
      <c r="G988" t="s">
        <v>16</v>
      </c>
      <c r="H988">
        <v>84.86</v>
      </c>
      <c r="I988">
        <v>517.17999999999995</v>
      </c>
      <c r="J988" t="s">
        <v>17</v>
      </c>
      <c r="K988">
        <v>0.2</v>
      </c>
      <c r="L988" t="s">
        <v>31</v>
      </c>
      <c r="M988" t="s">
        <v>22</v>
      </c>
      <c r="N988" t="s">
        <v>28</v>
      </c>
    </row>
    <row r="989" spans="1:14" x14ac:dyDescent="0.3">
      <c r="A989">
        <v>1090</v>
      </c>
      <c r="B989" s="1">
        <v>44930</v>
      </c>
      <c r="C989" t="s">
        <v>38</v>
      </c>
      <c r="D989" t="s">
        <v>15</v>
      </c>
      <c r="E989">
        <v>1028.3900000000001</v>
      </c>
      <c r="F989">
        <v>14</v>
      </c>
      <c r="G989" t="s">
        <v>16</v>
      </c>
      <c r="H989">
        <v>4037.21</v>
      </c>
      <c r="I989">
        <v>4323.71</v>
      </c>
      <c r="J989" t="s">
        <v>17</v>
      </c>
      <c r="K989">
        <v>0.27</v>
      </c>
      <c r="L989" t="s">
        <v>31</v>
      </c>
      <c r="M989" t="s">
        <v>19</v>
      </c>
      <c r="N989" t="s">
        <v>40</v>
      </c>
    </row>
    <row r="990" spans="1:14" x14ac:dyDescent="0.3">
      <c r="A990">
        <v>1044</v>
      </c>
      <c r="B990" s="1">
        <v>45146</v>
      </c>
      <c r="C990" t="s">
        <v>42</v>
      </c>
      <c r="D990" t="s">
        <v>15</v>
      </c>
      <c r="E990">
        <v>4912.6899999999996</v>
      </c>
      <c r="F990">
        <v>18</v>
      </c>
      <c r="G990" t="s">
        <v>29</v>
      </c>
      <c r="H990">
        <v>430.14</v>
      </c>
      <c r="I990">
        <v>641.17999999999995</v>
      </c>
      <c r="J990" t="s">
        <v>30</v>
      </c>
      <c r="K990">
        <v>0.13</v>
      </c>
      <c r="L990" t="s">
        <v>18</v>
      </c>
      <c r="M990" t="s">
        <v>19</v>
      </c>
      <c r="N990" t="s">
        <v>49</v>
      </c>
    </row>
    <row r="991" spans="1:14" x14ac:dyDescent="0.3">
      <c r="A991">
        <v>1025</v>
      </c>
      <c r="B991" s="1">
        <v>45290</v>
      </c>
      <c r="C991" t="s">
        <v>24</v>
      </c>
      <c r="D991" t="s">
        <v>21</v>
      </c>
      <c r="E991">
        <v>9215.32</v>
      </c>
      <c r="F991">
        <v>28</v>
      </c>
      <c r="G991" t="s">
        <v>35</v>
      </c>
      <c r="H991">
        <v>2097.84</v>
      </c>
      <c r="I991">
        <v>2270.9899999999998</v>
      </c>
      <c r="J991" t="s">
        <v>30</v>
      </c>
      <c r="K991">
        <v>0.13</v>
      </c>
      <c r="L991" t="s">
        <v>31</v>
      </c>
      <c r="M991" t="s">
        <v>22</v>
      </c>
      <c r="N991" t="s">
        <v>47</v>
      </c>
    </row>
    <row r="992" spans="1:14" x14ac:dyDescent="0.3">
      <c r="A992">
        <v>1017</v>
      </c>
      <c r="B992" s="1">
        <v>44946</v>
      </c>
      <c r="C992" t="s">
        <v>14</v>
      </c>
      <c r="D992" t="s">
        <v>34</v>
      </c>
      <c r="E992">
        <v>496.59</v>
      </c>
      <c r="F992">
        <v>29</v>
      </c>
      <c r="G992" t="s">
        <v>29</v>
      </c>
      <c r="H992">
        <v>3410.49</v>
      </c>
      <c r="I992">
        <v>3481.72</v>
      </c>
      <c r="J992" t="s">
        <v>30</v>
      </c>
      <c r="K992">
        <v>0.24</v>
      </c>
      <c r="L992" t="s">
        <v>27</v>
      </c>
      <c r="M992" t="s">
        <v>22</v>
      </c>
      <c r="N992" t="s">
        <v>46</v>
      </c>
    </row>
    <row r="993" spans="1:14" x14ac:dyDescent="0.3">
      <c r="A993">
        <v>1013</v>
      </c>
      <c r="B993" s="1">
        <v>45078</v>
      </c>
      <c r="C993" t="s">
        <v>33</v>
      </c>
      <c r="D993" t="s">
        <v>34</v>
      </c>
      <c r="E993">
        <v>2985.46</v>
      </c>
      <c r="F993">
        <v>16</v>
      </c>
      <c r="G993" t="s">
        <v>16</v>
      </c>
      <c r="H993">
        <v>1222.1500000000001</v>
      </c>
      <c r="I993">
        <v>1284.3599999999999</v>
      </c>
      <c r="J993" t="s">
        <v>17</v>
      </c>
      <c r="K993">
        <v>0.03</v>
      </c>
      <c r="L993" t="s">
        <v>31</v>
      </c>
      <c r="M993" t="s">
        <v>22</v>
      </c>
      <c r="N993" t="s">
        <v>36</v>
      </c>
    </row>
    <row r="994" spans="1:14" x14ac:dyDescent="0.3">
      <c r="A994">
        <v>1084</v>
      </c>
      <c r="B994" s="1">
        <v>44976</v>
      </c>
      <c r="C994" t="s">
        <v>24</v>
      </c>
      <c r="D994" t="s">
        <v>21</v>
      </c>
      <c r="E994">
        <v>2154.66</v>
      </c>
      <c r="F994">
        <v>35</v>
      </c>
      <c r="G994" t="s">
        <v>26</v>
      </c>
      <c r="H994">
        <v>465.61</v>
      </c>
      <c r="I994">
        <v>812.91</v>
      </c>
      <c r="J994" t="s">
        <v>30</v>
      </c>
      <c r="K994">
        <v>0.16</v>
      </c>
      <c r="L994" t="s">
        <v>27</v>
      </c>
      <c r="M994" t="s">
        <v>19</v>
      </c>
      <c r="N994" t="s">
        <v>47</v>
      </c>
    </row>
    <row r="995" spans="1:14" x14ac:dyDescent="0.3">
      <c r="A995">
        <v>1025</v>
      </c>
      <c r="B995" s="1">
        <v>45103</v>
      </c>
      <c r="C995" t="s">
        <v>24</v>
      </c>
      <c r="D995" t="s">
        <v>15</v>
      </c>
      <c r="E995">
        <v>2457.65</v>
      </c>
      <c r="F995">
        <v>47</v>
      </c>
      <c r="G995" t="s">
        <v>16</v>
      </c>
      <c r="H995">
        <v>3861.61</v>
      </c>
      <c r="I995">
        <v>3998.91</v>
      </c>
      <c r="J995" t="s">
        <v>30</v>
      </c>
      <c r="K995">
        <v>0.25</v>
      </c>
      <c r="L995" t="s">
        <v>31</v>
      </c>
      <c r="M995" t="s">
        <v>19</v>
      </c>
      <c r="N995" t="s">
        <v>45</v>
      </c>
    </row>
    <row r="996" spans="1:14" x14ac:dyDescent="0.3">
      <c r="A996">
        <v>1068</v>
      </c>
      <c r="B996" s="1">
        <v>45022</v>
      </c>
      <c r="C996" t="s">
        <v>42</v>
      </c>
      <c r="D996" t="s">
        <v>25</v>
      </c>
      <c r="E996">
        <v>9093.5</v>
      </c>
      <c r="F996">
        <v>31</v>
      </c>
      <c r="G996" t="s">
        <v>29</v>
      </c>
      <c r="H996">
        <v>3169.37</v>
      </c>
      <c r="I996">
        <v>3304.15</v>
      </c>
      <c r="J996" t="s">
        <v>17</v>
      </c>
      <c r="K996">
        <v>0.25</v>
      </c>
      <c r="L996" t="s">
        <v>31</v>
      </c>
      <c r="M996" t="s">
        <v>22</v>
      </c>
      <c r="N996" t="s">
        <v>43</v>
      </c>
    </row>
    <row r="997" spans="1:14" x14ac:dyDescent="0.3">
      <c r="A997">
        <v>1010</v>
      </c>
      <c r="B997" s="1">
        <v>45031</v>
      </c>
      <c r="C997" t="s">
        <v>33</v>
      </c>
      <c r="D997" t="s">
        <v>15</v>
      </c>
      <c r="E997">
        <v>4733.88</v>
      </c>
      <c r="F997">
        <v>4</v>
      </c>
      <c r="G997" t="s">
        <v>26</v>
      </c>
      <c r="H997">
        <v>4943.03</v>
      </c>
      <c r="I997">
        <v>5442.15</v>
      </c>
      <c r="J997" t="s">
        <v>17</v>
      </c>
      <c r="K997">
        <v>0.28999999999999998</v>
      </c>
      <c r="L997" t="s">
        <v>18</v>
      </c>
      <c r="M997" t="s">
        <v>19</v>
      </c>
      <c r="N997" t="s">
        <v>53</v>
      </c>
    </row>
    <row r="998" spans="1:14" x14ac:dyDescent="0.3">
      <c r="A998">
        <v>1067</v>
      </c>
      <c r="B998" s="1">
        <v>45176</v>
      </c>
      <c r="C998" t="s">
        <v>14</v>
      </c>
      <c r="D998" t="s">
        <v>15</v>
      </c>
      <c r="E998">
        <v>4716.3599999999997</v>
      </c>
      <c r="F998">
        <v>37</v>
      </c>
      <c r="G998" t="s">
        <v>29</v>
      </c>
      <c r="H998">
        <v>1754.32</v>
      </c>
      <c r="I998">
        <v>1856.4</v>
      </c>
      <c r="J998" t="s">
        <v>30</v>
      </c>
      <c r="K998">
        <v>0.21</v>
      </c>
      <c r="L998" t="s">
        <v>27</v>
      </c>
      <c r="M998" t="s">
        <v>22</v>
      </c>
      <c r="N998" t="s">
        <v>20</v>
      </c>
    </row>
    <row r="999" spans="1:14" x14ac:dyDescent="0.3">
      <c r="A999">
        <v>1018</v>
      </c>
      <c r="B999" s="1">
        <v>45043</v>
      </c>
      <c r="C999" t="s">
        <v>24</v>
      </c>
      <c r="D999" t="s">
        <v>25</v>
      </c>
      <c r="E999">
        <v>7629.7</v>
      </c>
      <c r="F999">
        <v>17</v>
      </c>
      <c r="G999" t="s">
        <v>29</v>
      </c>
      <c r="H999">
        <v>355.72</v>
      </c>
      <c r="I999">
        <v>438.27</v>
      </c>
      <c r="J999" t="s">
        <v>17</v>
      </c>
      <c r="K999">
        <v>0.06</v>
      </c>
      <c r="L999" t="s">
        <v>27</v>
      </c>
      <c r="M999" t="s">
        <v>19</v>
      </c>
      <c r="N999" t="s">
        <v>28</v>
      </c>
    </row>
    <row r="1000" spans="1:14" x14ac:dyDescent="0.3">
      <c r="A1000">
        <v>1100</v>
      </c>
      <c r="B1000" s="1">
        <v>45280</v>
      </c>
      <c r="C1000" t="s">
        <v>24</v>
      </c>
      <c r="D1000" t="s">
        <v>21</v>
      </c>
      <c r="E1000">
        <v>1629.47</v>
      </c>
      <c r="F1000">
        <v>39</v>
      </c>
      <c r="G1000" t="s">
        <v>35</v>
      </c>
      <c r="H1000">
        <v>3685.03</v>
      </c>
      <c r="I1000">
        <v>3743.39</v>
      </c>
      <c r="J1000" t="s">
        <v>30</v>
      </c>
      <c r="K1000">
        <v>0.01</v>
      </c>
      <c r="L1000" t="s">
        <v>27</v>
      </c>
      <c r="M1000" t="s">
        <v>19</v>
      </c>
      <c r="N1000" t="s">
        <v>47</v>
      </c>
    </row>
    <row r="1001" spans="1:14" x14ac:dyDescent="0.3">
      <c r="A1001">
        <v>1086</v>
      </c>
      <c r="B1001" s="1">
        <v>45154</v>
      </c>
      <c r="C1001" t="s">
        <v>42</v>
      </c>
      <c r="D1001" t="s">
        <v>34</v>
      </c>
      <c r="E1001">
        <v>4923.93</v>
      </c>
      <c r="F1001">
        <v>48</v>
      </c>
      <c r="G1001" t="s">
        <v>26</v>
      </c>
      <c r="H1001">
        <v>2632.58</v>
      </c>
      <c r="I1001">
        <v>2926.68</v>
      </c>
      <c r="J1001" t="s">
        <v>17</v>
      </c>
      <c r="K1001">
        <v>0.14000000000000001</v>
      </c>
      <c r="L1001" t="s">
        <v>18</v>
      </c>
      <c r="M1001" t="s">
        <v>19</v>
      </c>
      <c r="N1001" t="s">
        <v>52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A59A7-8D50-4348-92B0-5F6F15918BB6}">
  <dimension ref="A3:B22"/>
  <sheetViews>
    <sheetView workbookViewId="0">
      <selection activeCell="B22" sqref="B22"/>
    </sheetView>
  </sheetViews>
  <sheetFormatPr defaultRowHeight="14.4" x14ac:dyDescent="0.3"/>
  <cols>
    <col min="1" max="1" width="12.5546875" bestFit="1" customWidth="1"/>
    <col min="2" max="3" width="19.6640625" bestFit="1" customWidth="1"/>
    <col min="4" max="4" width="11.44140625" bestFit="1" customWidth="1"/>
    <col min="5" max="5" width="12.44140625" bestFit="1" customWidth="1"/>
    <col min="6" max="11" width="11.44140625" bestFit="1" customWidth="1"/>
    <col min="12" max="15" width="12.44140625" bestFit="1" customWidth="1"/>
    <col min="16" max="16" width="11.44140625" bestFit="1" customWidth="1"/>
    <col min="17" max="18" width="12.44140625" bestFit="1" customWidth="1"/>
    <col min="19" max="19" width="11.44140625" bestFit="1" customWidth="1"/>
    <col min="20" max="21" width="12.44140625" bestFit="1" customWidth="1"/>
    <col min="22" max="22" width="11.44140625" bestFit="1" customWidth="1"/>
    <col min="23" max="24" width="12.44140625" bestFit="1" customWidth="1"/>
    <col min="25" max="25" width="11.44140625" bestFit="1" customWidth="1"/>
    <col min="26" max="29" width="12.44140625" bestFit="1" customWidth="1"/>
    <col min="30" max="31" width="11.44140625" bestFit="1" customWidth="1"/>
    <col min="32" max="33" width="12.44140625" bestFit="1" customWidth="1"/>
    <col min="34" max="35" width="11.44140625" bestFit="1" customWidth="1"/>
    <col min="36" max="36" width="12.44140625" bestFit="1" customWidth="1"/>
    <col min="37" max="39" width="11.44140625" bestFit="1" customWidth="1"/>
    <col min="40" max="41" width="12.44140625" bestFit="1" customWidth="1"/>
    <col min="42" max="42" width="11.44140625" bestFit="1" customWidth="1"/>
    <col min="43" max="44" width="12.44140625" bestFit="1" customWidth="1"/>
    <col min="45" max="45" width="11.44140625" bestFit="1" customWidth="1"/>
    <col min="46" max="48" width="12.44140625" bestFit="1" customWidth="1"/>
    <col min="49" max="50" width="11.44140625" bestFit="1" customWidth="1"/>
    <col min="51" max="51" width="14.109375" bestFit="1" customWidth="1"/>
  </cols>
  <sheetData>
    <row r="3" spans="1:2" x14ac:dyDescent="0.3">
      <c r="A3" s="27" t="s">
        <v>62</v>
      </c>
      <c r="B3" t="s">
        <v>85</v>
      </c>
    </row>
    <row r="4" spans="1:2" x14ac:dyDescent="0.3">
      <c r="A4" s="28" t="s">
        <v>64</v>
      </c>
      <c r="B4" s="26">
        <v>25278</v>
      </c>
    </row>
    <row r="5" spans="1:2" x14ac:dyDescent="0.3">
      <c r="A5" s="30" t="s">
        <v>65</v>
      </c>
      <c r="B5" s="26">
        <v>2472</v>
      </c>
    </row>
    <row r="6" spans="1:2" x14ac:dyDescent="0.3">
      <c r="A6" s="30" t="s">
        <v>66</v>
      </c>
      <c r="B6" s="26">
        <v>2064</v>
      </c>
    </row>
    <row r="7" spans="1:2" x14ac:dyDescent="0.3">
      <c r="A7" s="30" t="s">
        <v>67</v>
      </c>
      <c r="B7" s="26">
        <v>2069</v>
      </c>
    </row>
    <row r="8" spans="1:2" x14ac:dyDescent="0.3">
      <c r="A8" s="30" t="s">
        <v>68</v>
      </c>
      <c r="B8" s="26">
        <v>1977</v>
      </c>
    </row>
    <row r="9" spans="1:2" x14ac:dyDescent="0.3">
      <c r="A9" s="30" t="s">
        <v>69</v>
      </c>
      <c r="B9" s="26">
        <v>1968</v>
      </c>
    </row>
    <row r="10" spans="1:2" x14ac:dyDescent="0.3">
      <c r="A10" s="30" t="s">
        <v>70</v>
      </c>
      <c r="B10" s="26">
        <v>2276</v>
      </c>
    </row>
    <row r="11" spans="1:2" x14ac:dyDescent="0.3">
      <c r="A11" s="30" t="s">
        <v>71</v>
      </c>
      <c r="B11" s="26">
        <v>1603</v>
      </c>
    </row>
    <row r="12" spans="1:2" x14ac:dyDescent="0.3">
      <c r="A12" s="30" t="s">
        <v>72</v>
      </c>
      <c r="B12" s="26">
        <v>2336</v>
      </c>
    </row>
    <row r="13" spans="1:2" x14ac:dyDescent="0.3">
      <c r="A13" s="30" t="s">
        <v>73</v>
      </c>
      <c r="B13" s="26">
        <v>1815</v>
      </c>
    </row>
    <row r="14" spans="1:2" x14ac:dyDescent="0.3">
      <c r="A14" s="30" t="s">
        <v>74</v>
      </c>
      <c r="B14" s="26">
        <v>2386</v>
      </c>
    </row>
    <row r="15" spans="1:2" x14ac:dyDescent="0.3">
      <c r="A15" s="30" t="s">
        <v>75</v>
      </c>
      <c r="B15" s="26">
        <v>2129</v>
      </c>
    </row>
    <row r="16" spans="1:2" x14ac:dyDescent="0.3">
      <c r="A16" s="30" t="s">
        <v>76</v>
      </c>
      <c r="B16" s="26">
        <v>2183</v>
      </c>
    </row>
    <row r="17" spans="1:2" x14ac:dyDescent="0.3">
      <c r="A17" s="28" t="s">
        <v>77</v>
      </c>
      <c r="B17" s="26">
        <v>77</v>
      </c>
    </row>
    <row r="18" spans="1:2" x14ac:dyDescent="0.3">
      <c r="A18" s="30" t="s">
        <v>65</v>
      </c>
      <c r="B18" s="26">
        <v>77</v>
      </c>
    </row>
    <row r="19" spans="1:2" x14ac:dyDescent="0.3">
      <c r="A19" s="28" t="s">
        <v>63</v>
      </c>
      <c r="B19" s="26">
        <v>25355</v>
      </c>
    </row>
    <row r="22" spans="1:2" x14ac:dyDescent="0.3">
      <c r="A22" t="s">
        <v>102</v>
      </c>
      <c r="B22" s="36">
        <f>GETPIVOTDATA("Quantity_Sold",$A$3)</f>
        <v>25355</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EC721-205A-4AA4-A41C-63265E967C2B}">
  <dimension ref="A3:B11"/>
  <sheetViews>
    <sheetView workbookViewId="0">
      <selection activeCell="I23" sqref="I23"/>
    </sheetView>
  </sheetViews>
  <sheetFormatPr defaultRowHeight="14.4" x14ac:dyDescent="0.3"/>
  <cols>
    <col min="1" max="1" width="12.5546875" bestFit="1" customWidth="1"/>
    <col min="2" max="3" width="19.6640625" bestFit="1" customWidth="1"/>
  </cols>
  <sheetData>
    <row r="3" spans="1:2" x14ac:dyDescent="0.3">
      <c r="A3" s="27" t="s">
        <v>62</v>
      </c>
      <c r="B3" t="s">
        <v>85</v>
      </c>
    </row>
    <row r="4" spans="1:2" x14ac:dyDescent="0.3">
      <c r="A4" s="28" t="s">
        <v>78</v>
      </c>
      <c r="B4" s="26">
        <v>3431</v>
      </c>
    </row>
    <row r="5" spans="1:2" x14ac:dyDescent="0.3">
      <c r="A5" s="28" t="s">
        <v>79</v>
      </c>
      <c r="B5" s="26">
        <v>3602</v>
      </c>
    </row>
    <row r="6" spans="1:2" x14ac:dyDescent="0.3">
      <c r="A6" s="28" t="s">
        <v>80</v>
      </c>
      <c r="B6" s="26">
        <v>3453</v>
      </c>
    </row>
    <row r="7" spans="1:2" x14ac:dyDescent="0.3">
      <c r="A7" s="28" t="s">
        <v>81</v>
      </c>
      <c r="B7" s="26">
        <v>3602</v>
      </c>
    </row>
    <row r="8" spans="1:2" x14ac:dyDescent="0.3">
      <c r="A8" s="28" t="s">
        <v>82</v>
      </c>
      <c r="B8" s="26">
        <v>4296</v>
      </c>
    </row>
    <row r="9" spans="1:2" x14ac:dyDescent="0.3">
      <c r="A9" s="28" t="s">
        <v>83</v>
      </c>
      <c r="B9" s="26">
        <v>3882</v>
      </c>
    </row>
    <row r="10" spans="1:2" x14ac:dyDescent="0.3">
      <c r="A10" s="28" t="s">
        <v>84</v>
      </c>
      <c r="B10" s="26">
        <v>3089</v>
      </c>
    </row>
    <row r="11" spans="1:2" x14ac:dyDescent="0.3">
      <c r="A11" s="28" t="s">
        <v>63</v>
      </c>
      <c r="B11" s="26">
        <v>25355</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A827E-4CA9-45DB-8F9D-E3CBE89AE1DE}">
  <dimension ref="A3:B7"/>
  <sheetViews>
    <sheetView topLeftCell="B1" workbookViewId="0">
      <selection activeCell="I3" sqref="I3"/>
    </sheetView>
  </sheetViews>
  <sheetFormatPr defaultRowHeight="14.4" x14ac:dyDescent="0.3"/>
  <cols>
    <col min="1" max="1" width="12.5546875" bestFit="1" customWidth="1"/>
    <col min="2" max="2" width="19.77734375" bestFit="1" customWidth="1"/>
    <col min="3" max="3" width="19.6640625" bestFit="1" customWidth="1"/>
    <col min="4" max="4" width="11.44140625" bestFit="1" customWidth="1"/>
    <col min="5" max="5" width="12.44140625" bestFit="1" customWidth="1"/>
    <col min="6" max="11" width="11.44140625" bestFit="1" customWidth="1"/>
    <col min="12" max="15" width="12.44140625" bestFit="1" customWidth="1"/>
    <col min="16" max="16" width="11.44140625" bestFit="1" customWidth="1"/>
    <col min="17" max="18" width="12.44140625" bestFit="1" customWidth="1"/>
    <col min="19" max="19" width="11.44140625" bestFit="1" customWidth="1"/>
    <col min="20" max="21" width="12.44140625" bestFit="1" customWidth="1"/>
    <col min="22" max="22" width="11.44140625" bestFit="1" customWidth="1"/>
    <col min="23" max="24" width="12.44140625" bestFit="1" customWidth="1"/>
    <col min="25" max="25" width="11.44140625" bestFit="1" customWidth="1"/>
    <col min="26" max="29" width="12.44140625" bestFit="1" customWidth="1"/>
    <col min="30" max="31" width="11.44140625" bestFit="1" customWidth="1"/>
    <col min="32" max="33" width="12.44140625" bestFit="1" customWidth="1"/>
    <col min="34" max="35" width="11.44140625" bestFit="1" customWidth="1"/>
    <col min="36" max="36" width="12.44140625" bestFit="1" customWidth="1"/>
    <col min="37" max="39" width="11.44140625" bestFit="1" customWidth="1"/>
    <col min="40" max="41" width="12.44140625" bestFit="1" customWidth="1"/>
    <col min="42" max="42" width="11.44140625" bestFit="1" customWidth="1"/>
    <col min="43" max="44" width="12.44140625" bestFit="1" customWidth="1"/>
    <col min="45" max="45" width="11.44140625" bestFit="1" customWidth="1"/>
    <col min="46" max="48" width="12.44140625" bestFit="1" customWidth="1"/>
    <col min="49" max="50" width="11.44140625" bestFit="1" customWidth="1"/>
    <col min="51" max="51" width="14.109375" bestFit="1" customWidth="1"/>
  </cols>
  <sheetData>
    <row r="3" spans="1:2" x14ac:dyDescent="0.3">
      <c r="A3" s="27" t="s">
        <v>62</v>
      </c>
      <c r="B3" t="s">
        <v>61</v>
      </c>
    </row>
    <row r="4" spans="1:2" x14ac:dyDescent="0.3">
      <c r="A4" s="28" t="s">
        <v>31</v>
      </c>
      <c r="B4" s="39">
        <v>0.35016350789655321</v>
      </c>
    </row>
    <row r="5" spans="1:2" x14ac:dyDescent="0.3">
      <c r="A5" s="28" t="s">
        <v>27</v>
      </c>
      <c r="B5" s="39">
        <v>0.34215429775166512</v>
      </c>
    </row>
    <row r="6" spans="1:2" x14ac:dyDescent="0.3">
      <c r="A6" s="28" t="s">
        <v>18</v>
      </c>
      <c r="B6" s="39">
        <v>0.30768219435178168</v>
      </c>
    </row>
    <row r="7" spans="1:2" x14ac:dyDescent="0.3">
      <c r="A7" s="28" t="s">
        <v>63</v>
      </c>
      <c r="B7" s="39">
        <v>1</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16D54-A1A5-4AD1-9C67-B6961E83620E}">
  <dimension ref="A1:T104"/>
  <sheetViews>
    <sheetView workbookViewId="0">
      <selection sqref="A1:T104"/>
    </sheetView>
  </sheetViews>
  <sheetFormatPr defaultRowHeight="14.4" x14ac:dyDescent="0.3"/>
  <cols>
    <col min="1" max="1" width="12.33203125" customWidth="1"/>
    <col min="2" max="2" width="11.21875" customWidth="1"/>
    <col min="3" max="3" width="11.33203125" customWidth="1"/>
    <col min="5" max="5" width="15" customWidth="1"/>
    <col min="6" max="6" width="14.88671875" customWidth="1"/>
    <col min="7" max="7" width="18.109375" customWidth="1"/>
    <col min="8" max="8" width="11.109375" customWidth="1"/>
    <col min="9" max="9" width="11.5546875" customWidth="1"/>
    <col min="10" max="10" width="16.109375" customWidth="1"/>
    <col min="11" max="11" width="10.21875" customWidth="1"/>
    <col min="12" max="12" width="18.21875" customWidth="1"/>
    <col min="13" max="13" width="15" customWidth="1"/>
    <col min="14" max="14" width="22.33203125" customWidth="1"/>
    <col min="16" max="16" width="14.33203125" customWidth="1"/>
    <col min="18" max="18" width="18.109375" customWidth="1"/>
    <col min="20" max="20" width="21.33203125" customWidth="1"/>
  </cols>
  <sheetData>
    <row r="1" spans="1:20" x14ac:dyDescent="0.3">
      <c r="A1" t="s">
        <v>0</v>
      </c>
      <c r="B1" t="s">
        <v>1</v>
      </c>
      <c r="C1" t="s">
        <v>2</v>
      </c>
      <c r="D1" t="s">
        <v>3</v>
      </c>
      <c r="E1" t="s">
        <v>4</v>
      </c>
      <c r="F1" t="s">
        <v>5</v>
      </c>
      <c r="G1" t="s">
        <v>6</v>
      </c>
      <c r="H1" t="s">
        <v>7</v>
      </c>
      <c r="I1" t="s">
        <v>8</v>
      </c>
      <c r="J1" t="s">
        <v>9</v>
      </c>
      <c r="K1" t="s">
        <v>10</v>
      </c>
      <c r="L1" t="s">
        <v>11</v>
      </c>
      <c r="M1" t="s">
        <v>12</v>
      </c>
      <c r="N1" t="s">
        <v>13</v>
      </c>
      <c r="O1" t="s">
        <v>54</v>
      </c>
      <c r="P1" t="s">
        <v>55</v>
      </c>
      <c r="Q1" t="s">
        <v>57</v>
      </c>
      <c r="R1" t="s">
        <v>59</v>
      </c>
      <c r="S1" t="s">
        <v>60</v>
      </c>
      <c r="T1" t="s">
        <v>58</v>
      </c>
    </row>
    <row r="2" spans="1:20" x14ac:dyDescent="0.3">
      <c r="A2">
        <v>1013</v>
      </c>
      <c r="B2" s="1">
        <v>45078</v>
      </c>
      <c r="C2" t="s">
        <v>33</v>
      </c>
      <c r="D2" t="s">
        <v>34</v>
      </c>
      <c r="E2">
        <v>2985.46</v>
      </c>
      <c r="F2">
        <v>16</v>
      </c>
      <c r="G2" t="s">
        <v>16</v>
      </c>
      <c r="H2">
        <v>1222.1500000000001</v>
      </c>
      <c r="I2">
        <v>1284.3599999999999</v>
      </c>
      <c r="J2" t="s">
        <v>17</v>
      </c>
      <c r="K2">
        <v>0.03</v>
      </c>
      <c r="L2" t="s">
        <v>31</v>
      </c>
      <c r="M2" t="s">
        <v>22</v>
      </c>
      <c r="N2" t="s">
        <v>36</v>
      </c>
      <c r="O2">
        <v>62.209999999999809</v>
      </c>
      <c r="P2" t="s">
        <v>82</v>
      </c>
      <c r="Q2" t="s">
        <v>70</v>
      </c>
      <c r="R2">
        <v>616.49279999999987</v>
      </c>
      <c r="S2">
        <v>378.86719999999707</v>
      </c>
      <c r="T2">
        <v>186.59125</v>
      </c>
    </row>
    <row r="3" spans="1:20" x14ac:dyDescent="0.3">
      <c r="A3">
        <v>1057</v>
      </c>
      <c r="B3" s="1">
        <v>45085</v>
      </c>
      <c r="C3" t="s">
        <v>33</v>
      </c>
      <c r="D3" t="s">
        <v>34</v>
      </c>
      <c r="E3">
        <v>1605.28</v>
      </c>
      <c r="F3">
        <v>43</v>
      </c>
      <c r="G3" t="s">
        <v>16</v>
      </c>
      <c r="H3">
        <v>4567.3900000000003</v>
      </c>
      <c r="I3">
        <v>4958.78</v>
      </c>
      <c r="J3" t="s">
        <v>30</v>
      </c>
      <c r="K3">
        <v>0.04</v>
      </c>
      <c r="L3" t="s">
        <v>18</v>
      </c>
      <c r="M3" t="s">
        <v>22</v>
      </c>
      <c r="N3" t="s">
        <v>36</v>
      </c>
      <c r="O3">
        <v>391.38999999999942</v>
      </c>
      <c r="P3" t="s">
        <v>82</v>
      </c>
      <c r="Q3" t="s">
        <v>70</v>
      </c>
      <c r="R3">
        <v>8529.1016</v>
      </c>
      <c r="S3">
        <v>8300.668399999975</v>
      </c>
      <c r="T3">
        <v>37.332093023255815</v>
      </c>
    </row>
    <row r="4" spans="1:20" x14ac:dyDescent="0.3">
      <c r="A4">
        <v>1015</v>
      </c>
      <c r="B4" s="1">
        <v>45133</v>
      </c>
      <c r="C4" t="s">
        <v>24</v>
      </c>
      <c r="D4" t="s">
        <v>15</v>
      </c>
      <c r="E4">
        <v>2706.15</v>
      </c>
      <c r="F4">
        <v>9</v>
      </c>
      <c r="G4" t="s">
        <v>35</v>
      </c>
      <c r="H4">
        <v>4680.3500000000004</v>
      </c>
      <c r="I4">
        <v>4758.1099999999997</v>
      </c>
      <c r="J4" t="s">
        <v>17</v>
      </c>
      <c r="K4">
        <v>0.05</v>
      </c>
      <c r="L4" t="s">
        <v>27</v>
      </c>
      <c r="M4" t="s">
        <v>19</v>
      </c>
      <c r="N4" t="s">
        <v>45</v>
      </c>
      <c r="O4">
        <v>77.759999999999309</v>
      </c>
      <c r="P4" t="s">
        <v>81</v>
      </c>
      <c r="Q4" t="s">
        <v>71</v>
      </c>
      <c r="R4">
        <v>2141.1495</v>
      </c>
      <c r="S4">
        <v>-1441.3095000000062</v>
      </c>
      <c r="T4">
        <v>300.68333333333334</v>
      </c>
    </row>
    <row r="5" spans="1:20" x14ac:dyDescent="0.3">
      <c r="A5">
        <v>1038</v>
      </c>
      <c r="B5" s="1">
        <v>44961</v>
      </c>
      <c r="C5" t="s">
        <v>33</v>
      </c>
      <c r="D5" t="s">
        <v>15</v>
      </c>
      <c r="E5">
        <v>8753.31</v>
      </c>
      <c r="F5">
        <v>7</v>
      </c>
      <c r="G5" t="s">
        <v>16</v>
      </c>
      <c r="H5">
        <v>523.02</v>
      </c>
      <c r="I5">
        <v>686.25</v>
      </c>
      <c r="J5" t="s">
        <v>17</v>
      </c>
      <c r="K5">
        <v>0.04</v>
      </c>
      <c r="L5" t="s">
        <v>18</v>
      </c>
      <c r="M5" t="s">
        <v>19</v>
      </c>
      <c r="N5" t="s">
        <v>53</v>
      </c>
      <c r="O5">
        <v>163.23000000000002</v>
      </c>
      <c r="P5" t="s">
        <v>84</v>
      </c>
      <c r="Q5" t="s">
        <v>66</v>
      </c>
      <c r="R5">
        <v>192.15</v>
      </c>
      <c r="S5">
        <v>950.46000000000015</v>
      </c>
      <c r="T5">
        <v>1250.472857142857</v>
      </c>
    </row>
    <row r="6" spans="1:20" x14ac:dyDescent="0.3">
      <c r="A6">
        <v>1023</v>
      </c>
      <c r="B6" s="1">
        <v>45128</v>
      </c>
      <c r="C6" t="s">
        <v>38</v>
      </c>
      <c r="D6" t="s">
        <v>15</v>
      </c>
      <c r="E6">
        <v>2282.9899999999998</v>
      </c>
      <c r="F6">
        <v>4</v>
      </c>
      <c r="G6" t="s">
        <v>29</v>
      </c>
      <c r="H6">
        <v>1532.8</v>
      </c>
      <c r="I6">
        <v>1619.69</v>
      </c>
      <c r="J6" t="s">
        <v>17</v>
      </c>
      <c r="K6">
        <v>0.05</v>
      </c>
      <c r="L6" t="s">
        <v>27</v>
      </c>
      <c r="M6" t="s">
        <v>22</v>
      </c>
      <c r="N6" t="s">
        <v>40</v>
      </c>
      <c r="O6">
        <v>86.8900000000001</v>
      </c>
      <c r="P6" t="s">
        <v>83</v>
      </c>
      <c r="Q6" t="s">
        <v>71</v>
      </c>
      <c r="R6">
        <v>323.93800000000005</v>
      </c>
      <c r="S6">
        <v>23.622000000000355</v>
      </c>
      <c r="T6">
        <v>570.74749999999995</v>
      </c>
    </row>
    <row r="7" spans="1:20" x14ac:dyDescent="0.3">
      <c r="A7">
        <v>1056</v>
      </c>
      <c r="B7" s="1">
        <v>45287</v>
      </c>
      <c r="C7" t="s">
        <v>14</v>
      </c>
      <c r="D7" t="s">
        <v>34</v>
      </c>
      <c r="E7">
        <v>7979.67</v>
      </c>
      <c r="F7">
        <v>4</v>
      </c>
      <c r="G7" t="s">
        <v>26</v>
      </c>
      <c r="H7">
        <v>1612.82</v>
      </c>
      <c r="I7">
        <v>1647.25</v>
      </c>
      <c r="J7" t="s">
        <v>17</v>
      </c>
      <c r="K7">
        <v>0.04</v>
      </c>
      <c r="L7" t="s">
        <v>31</v>
      </c>
      <c r="M7" t="s">
        <v>22</v>
      </c>
      <c r="N7" t="s">
        <v>46</v>
      </c>
      <c r="O7">
        <v>34.430000000000064</v>
      </c>
      <c r="P7" t="s">
        <v>81</v>
      </c>
      <c r="Q7" t="s">
        <v>76</v>
      </c>
      <c r="R7">
        <v>263.56</v>
      </c>
      <c r="S7">
        <v>-125.83999999999975</v>
      </c>
      <c r="T7">
        <v>1994.9175</v>
      </c>
    </row>
    <row r="8" spans="1:20" x14ac:dyDescent="0.3">
      <c r="A8">
        <v>1052</v>
      </c>
      <c r="B8" s="1">
        <v>45282</v>
      </c>
      <c r="C8" t="s">
        <v>33</v>
      </c>
      <c r="D8" t="s">
        <v>21</v>
      </c>
      <c r="E8">
        <v>2858.57</v>
      </c>
      <c r="F8">
        <v>18</v>
      </c>
      <c r="G8" t="s">
        <v>26</v>
      </c>
      <c r="H8">
        <v>1127.8599999999999</v>
      </c>
      <c r="I8">
        <v>1586.29</v>
      </c>
      <c r="J8" t="s">
        <v>30</v>
      </c>
      <c r="K8">
        <v>0.04</v>
      </c>
      <c r="L8" t="s">
        <v>31</v>
      </c>
      <c r="M8" t="s">
        <v>19</v>
      </c>
      <c r="N8" t="s">
        <v>37</v>
      </c>
      <c r="O8">
        <v>458.43000000000006</v>
      </c>
      <c r="P8" t="s">
        <v>83</v>
      </c>
      <c r="Q8" t="s">
        <v>76</v>
      </c>
      <c r="R8">
        <v>1142.1288000000002</v>
      </c>
      <c r="S8">
        <v>7109.6112000000012</v>
      </c>
      <c r="T8">
        <v>158.80944444444447</v>
      </c>
    </row>
    <row r="9" spans="1:20" x14ac:dyDescent="0.3">
      <c r="A9">
        <v>1099</v>
      </c>
      <c r="B9" s="1">
        <v>45164</v>
      </c>
      <c r="C9" t="s">
        <v>24</v>
      </c>
      <c r="D9" t="s">
        <v>21</v>
      </c>
      <c r="E9">
        <v>1934.18</v>
      </c>
      <c r="F9">
        <v>17</v>
      </c>
      <c r="G9" t="s">
        <v>26</v>
      </c>
      <c r="H9">
        <v>2471.73</v>
      </c>
      <c r="I9">
        <v>2568.73</v>
      </c>
      <c r="J9" t="s">
        <v>30</v>
      </c>
      <c r="K9">
        <v>0.05</v>
      </c>
      <c r="L9" t="s">
        <v>18</v>
      </c>
      <c r="M9" t="s">
        <v>22</v>
      </c>
      <c r="N9" t="s">
        <v>47</v>
      </c>
      <c r="O9">
        <v>97</v>
      </c>
      <c r="P9" t="s">
        <v>84</v>
      </c>
      <c r="Q9" t="s">
        <v>72</v>
      </c>
      <c r="R9">
        <v>2183.4205000000002</v>
      </c>
      <c r="S9">
        <v>-534.42050000000017</v>
      </c>
      <c r="T9">
        <v>113.77529411764706</v>
      </c>
    </row>
    <row r="10" spans="1:20" x14ac:dyDescent="0.3">
      <c r="A10">
        <v>1075</v>
      </c>
      <c r="B10" s="1">
        <v>45106</v>
      </c>
      <c r="C10" t="s">
        <v>24</v>
      </c>
      <c r="D10" t="s">
        <v>25</v>
      </c>
      <c r="E10">
        <v>4223.3900000000003</v>
      </c>
      <c r="F10">
        <v>30</v>
      </c>
      <c r="G10" t="s">
        <v>16</v>
      </c>
      <c r="H10">
        <v>738.06</v>
      </c>
      <c r="I10">
        <v>1095.45</v>
      </c>
      <c r="J10" t="s">
        <v>30</v>
      </c>
      <c r="K10">
        <v>0.05</v>
      </c>
      <c r="L10" t="s">
        <v>27</v>
      </c>
      <c r="M10" t="s">
        <v>19</v>
      </c>
      <c r="N10" t="s">
        <v>28</v>
      </c>
      <c r="O10">
        <v>357.3900000000001</v>
      </c>
      <c r="P10" t="s">
        <v>82</v>
      </c>
      <c r="Q10" t="s">
        <v>70</v>
      </c>
      <c r="R10">
        <v>1643.1750000000002</v>
      </c>
      <c r="S10">
        <v>9078.5250000000015</v>
      </c>
      <c r="T10">
        <v>140.77966666666669</v>
      </c>
    </row>
    <row r="11" spans="1:20" x14ac:dyDescent="0.3">
      <c r="A11">
        <v>1008</v>
      </c>
      <c r="B11" s="1">
        <v>44981</v>
      </c>
      <c r="C11" t="s">
        <v>38</v>
      </c>
      <c r="D11" t="s">
        <v>21</v>
      </c>
      <c r="E11">
        <v>5751.69</v>
      </c>
      <c r="F11">
        <v>22</v>
      </c>
      <c r="G11" t="s">
        <v>35</v>
      </c>
      <c r="H11">
        <v>2269.3200000000002</v>
      </c>
      <c r="I11">
        <v>2365.35</v>
      </c>
      <c r="J11" t="s">
        <v>30</v>
      </c>
      <c r="K11">
        <v>0.03</v>
      </c>
      <c r="L11" t="s">
        <v>18</v>
      </c>
      <c r="M11" t="s">
        <v>22</v>
      </c>
      <c r="N11" t="s">
        <v>41</v>
      </c>
      <c r="O11">
        <v>96.029999999999745</v>
      </c>
      <c r="P11" t="s">
        <v>83</v>
      </c>
      <c r="Q11" t="s">
        <v>66</v>
      </c>
      <c r="R11">
        <v>1561.1309999999999</v>
      </c>
      <c r="S11">
        <v>551.52899999999454</v>
      </c>
      <c r="T11">
        <v>261.44045454545454</v>
      </c>
    </row>
    <row r="12" spans="1:20" x14ac:dyDescent="0.3">
      <c r="A12">
        <v>1049</v>
      </c>
      <c r="B12" s="1">
        <v>45010</v>
      </c>
      <c r="C12" t="s">
        <v>38</v>
      </c>
      <c r="D12" t="s">
        <v>34</v>
      </c>
      <c r="E12">
        <v>8611.9699999999993</v>
      </c>
      <c r="F12">
        <v>17</v>
      </c>
      <c r="G12" t="s">
        <v>35</v>
      </c>
      <c r="H12">
        <v>558.70000000000005</v>
      </c>
      <c r="I12">
        <v>1004.08</v>
      </c>
      <c r="J12" t="s">
        <v>17</v>
      </c>
      <c r="K12">
        <v>0.03</v>
      </c>
      <c r="L12" t="s">
        <v>31</v>
      </c>
      <c r="M12" t="s">
        <v>19</v>
      </c>
      <c r="N12" t="s">
        <v>48</v>
      </c>
      <c r="O12">
        <v>445.38</v>
      </c>
      <c r="P12" t="s">
        <v>84</v>
      </c>
      <c r="Q12" t="s">
        <v>67</v>
      </c>
      <c r="R12">
        <v>512.08079999999995</v>
      </c>
      <c r="S12">
        <v>7059.3792000000003</v>
      </c>
      <c r="T12">
        <v>506.58647058823527</v>
      </c>
    </row>
    <row r="13" spans="1:20" x14ac:dyDescent="0.3">
      <c r="A13">
        <v>1012</v>
      </c>
      <c r="B13" s="1">
        <v>45244</v>
      </c>
      <c r="C13" t="s">
        <v>24</v>
      </c>
      <c r="D13" t="s">
        <v>15</v>
      </c>
      <c r="E13">
        <v>4976.43</v>
      </c>
      <c r="F13">
        <v>14</v>
      </c>
      <c r="G13" t="s">
        <v>35</v>
      </c>
      <c r="H13">
        <v>1185.5</v>
      </c>
      <c r="I13">
        <v>1271.45</v>
      </c>
      <c r="J13" t="s">
        <v>17</v>
      </c>
      <c r="K13">
        <v>0.03</v>
      </c>
      <c r="L13" t="s">
        <v>27</v>
      </c>
      <c r="M13" t="s">
        <v>22</v>
      </c>
      <c r="N13" t="s">
        <v>45</v>
      </c>
      <c r="O13">
        <v>85.950000000000045</v>
      </c>
      <c r="P13" t="s">
        <v>80</v>
      </c>
      <c r="Q13" t="s">
        <v>75</v>
      </c>
      <c r="R13">
        <v>534.00900000000001</v>
      </c>
      <c r="S13">
        <v>669.29100000000062</v>
      </c>
      <c r="T13">
        <v>355.45928571428573</v>
      </c>
    </row>
    <row r="14" spans="1:20" x14ac:dyDescent="0.3">
      <c r="A14">
        <v>1082</v>
      </c>
      <c r="B14" s="1">
        <v>45149</v>
      </c>
      <c r="C14" t="s">
        <v>33</v>
      </c>
      <c r="D14" t="s">
        <v>15</v>
      </c>
      <c r="E14">
        <v>3207.37</v>
      </c>
      <c r="F14">
        <v>43</v>
      </c>
      <c r="G14" t="s">
        <v>16</v>
      </c>
      <c r="H14">
        <v>2289.2199999999998</v>
      </c>
      <c r="I14">
        <v>2581</v>
      </c>
      <c r="J14" t="s">
        <v>30</v>
      </c>
      <c r="K14">
        <v>0.05</v>
      </c>
      <c r="L14" t="s">
        <v>27</v>
      </c>
      <c r="M14" t="s">
        <v>19</v>
      </c>
      <c r="N14" t="s">
        <v>53</v>
      </c>
      <c r="O14">
        <v>291.7800000000002</v>
      </c>
      <c r="P14" t="s">
        <v>83</v>
      </c>
      <c r="Q14" t="s">
        <v>72</v>
      </c>
      <c r="R14">
        <v>5549.1500000000005</v>
      </c>
      <c r="S14">
        <v>6997.3900000000076</v>
      </c>
      <c r="T14">
        <v>74.59</v>
      </c>
    </row>
    <row r="15" spans="1:20" x14ac:dyDescent="0.3">
      <c r="A15">
        <v>1019</v>
      </c>
      <c r="B15" s="1">
        <v>45188</v>
      </c>
      <c r="C15" t="s">
        <v>33</v>
      </c>
      <c r="D15" t="s">
        <v>21</v>
      </c>
      <c r="E15">
        <v>6705.4</v>
      </c>
      <c r="F15">
        <v>45</v>
      </c>
      <c r="G15" t="s">
        <v>29</v>
      </c>
      <c r="H15">
        <v>2590.64</v>
      </c>
      <c r="I15">
        <v>3036.18</v>
      </c>
      <c r="J15" t="s">
        <v>30</v>
      </c>
      <c r="K15">
        <v>0.05</v>
      </c>
      <c r="L15" t="s">
        <v>27</v>
      </c>
      <c r="M15" t="s">
        <v>22</v>
      </c>
      <c r="N15" t="s">
        <v>37</v>
      </c>
      <c r="O15">
        <v>445.53999999999996</v>
      </c>
      <c r="P15" t="s">
        <v>80</v>
      </c>
      <c r="Q15" t="s">
        <v>73</v>
      </c>
      <c r="R15">
        <v>6831.4050000000007</v>
      </c>
      <c r="S15">
        <v>13217.894999999999</v>
      </c>
      <c r="T15">
        <v>149.00888888888889</v>
      </c>
    </row>
    <row r="16" spans="1:20" x14ac:dyDescent="0.3">
      <c r="A16">
        <v>1027</v>
      </c>
      <c r="B16" s="1">
        <v>45032</v>
      </c>
      <c r="C16" t="s">
        <v>42</v>
      </c>
      <c r="D16" t="s">
        <v>34</v>
      </c>
      <c r="E16">
        <v>8241.57</v>
      </c>
      <c r="F16">
        <v>7</v>
      </c>
      <c r="G16" t="s">
        <v>26</v>
      </c>
      <c r="H16">
        <v>2371.85</v>
      </c>
      <c r="I16">
        <v>2457.29</v>
      </c>
      <c r="J16" t="s">
        <v>30</v>
      </c>
      <c r="K16">
        <v>0.03</v>
      </c>
      <c r="L16" t="s">
        <v>18</v>
      </c>
      <c r="M16" t="s">
        <v>22</v>
      </c>
      <c r="N16" t="s">
        <v>52</v>
      </c>
      <c r="O16">
        <v>85.440000000000055</v>
      </c>
      <c r="P16" t="s">
        <v>78</v>
      </c>
      <c r="Q16" t="s">
        <v>68</v>
      </c>
      <c r="R16">
        <v>516.03089999999997</v>
      </c>
      <c r="S16">
        <v>82.049100000000408</v>
      </c>
      <c r="T16">
        <v>1177.3671428571429</v>
      </c>
    </row>
    <row r="17" spans="1:20" x14ac:dyDescent="0.3">
      <c r="A17">
        <v>1055</v>
      </c>
      <c r="B17" s="1">
        <v>45215</v>
      </c>
      <c r="C17" t="s">
        <v>24</v>
      </c>
      <c r="D17" t="s">
        <v>34</v>
      </c>
      <c r="E17">
        <v>3093.95</v>
      </c>
      <c r="F17">
        <v>46</v>
      </c>
      <c r="G17" t="s">
        <v>29</v>
      </c>
      <c r="H17">
        <v>4173.5200000000004</v>
      </c>
      <c r="I17">
        <v>4294.8500000000004</v>
      </c>
      <c r="J17" t="s">
        <v>17</v>
      </c>
      <c r="K17">
        <v>0.03</v>
      </c>
      <c r="L17" t="s">
        <v>27</v>
      </c>
      <c r="M17" t="s">
        <v>22</v>
      </c>
      <c r="N17" t="s">
        <v>50</v>
      </c>
      <c r="O17">
        <v>121.32999999999993</v>
      </c>
      <c r="P17" t="s">
        <v>79</v>
      </c>
      <c r="Q17" t="s">
        <v>74</v>
      </c>
      <c r="R17">
        <v>5926.893</v>
      </c>
      <c r="S17">
        <v>-345.71300000000338</v>
      </c>
      <c r="T17">
        <v>67.259782608695645</v>
      </c>
    </row>
    <row r="18" spans="1:20" x14ac:dyDescent="0.3">
      <c r="A18">
        <v>1002</v>
      </c>
      <c r="B18" s="1">
        <v>45076</v>
      </c>
      <c r="C18" t="s">
        <v>24</v>
      </c>
      <c r="D18" t="s">
        <v>15</v>
      </c>
      <c r="E18">
        <v>6810.35</v>
      </c>
      <c r="F18">
        <v>17</v>
      </c>
      <c r="G18" t="s">
        <v>16</v>
      </c>
      <c r="H18">
        <v>4024.76</v>
      </c>
      <c r="I18">
        <v>4420.1499999999996</v>
      </c>
      <c r="J18" t="s">
        <v>17</v>
      </c>
      <c r="K18">
        <v>0.04</v>
      </c>
      <c r="L18" t="s">
        <v>18</v>
      </c>
      <c r="M18" t="s">
        <v>19</v>
      </c>
      <c r="N18" t="s">
        <v>45</v>
      </c>
      <c r="O18">
        <v>395.38999999999942</v>
      </c>
      <c r="P18" t="s">
        <v>80</v>
      </c>
      <c r="Q18" t="s">
        <v>69</v>
      </c>
      <c r="R18">
        <v>3005.7019999999998</v>
      </c>
      <c r="S18">
        <v>3715.9279999999903</v>
      </c>
      <c r="T18">
        <v>400.60882352941178</v>
      </c>
    </row>
    <row r="19" spans="1:20" x14ac:dyDescent="0.3">
      <c r="A19">
        <v>1088</v>
      </c>
      <c r="B19" s="1">
        <v>45236</v>
      </c>
      <c r="C19" t="s">
        <v>24</v>
      </c>
      <c r="D19" t="s">
        <v>25</v>
      </c>
      <c r="E19">
        <v>6772.54</v>
      </c>
      <c r="F19">
        <v>8</v>
      </c>
      <c r="G19" t="s">
        <v>26</v>
      </c>
      <c r="H19">
        <v>1786.35</v>
      </c>
      <c r="I19">
        <v>1935.29</v>
      </c>
      <c r="J19" t="s">
        <v>30</v>
      </c>
      <c r="K19">
        <v>0.04</v>
      </c>
      <c r="L19" t="s">
        <v>18</v>
      </c>
      <c r="M19" t="s">
        <v>19</v>
      </c>
      <c r="N19" t="s">
        <v>28</v>
      </c>
      <c r="O19">
        <v>148.94000000000005</v>
      </c>
      <c r="P19" t="s">
        <v>79</v>
      </c>
      <c r="Q19" t="s">
        <v>75</v>
      </c>
      <c r="R19">
        <v>619.29280000000006</v>
      </c>
      <c r="S19">
        <v>572.22720000000038</v>
      </c>
      <c r="T19">
        <v>846.5675</v>
      </c>
    </row>
    <row r="20" spans="1:20" x14ac:dyDescent="0.3">
      <c r="A20">
        <v>1017</v>
      </c>
      <c r="B20" s="1">
        <v>45086</v>
      </c>
      <c r="C20" t="s">
        <v>33</v>
      </c>
      <c r="D20" t="s">
        <v>34</v>
      </c>
      <c r="E20">
        <v>2638.98</v>
      </c>
      <c r="F20">
        <v>35</v>
      </c>
      <c r="G20" t="s">
        <v>16</v>
      </c>
      <c r="H20">
        <v>4480.63</v>
      </c>
      <c r="I20">
        <v>4884.12</v>
      </c>
      <c r="J20" t="s">
        <v>30</v>
      </c>
      <c r="K20">
        <v>0.04</v>
      </c>
      <c r="L20" t="s">
        <v>18</v>
      </c>
      <c r="M20" t="s">
        <v>19</v>
      </c>
      <c r="N20" t="s">
        <v>36</v>
      </c>
      <c r="O20">
        <v>403.48999999999978</v>
      </c>
      <c r="P20" t="s">
        <v>83</v>
      </c>
      <c r="Q20" t="s">
        <v>70</v>
      </c>
      <c r="R20">
        <v>6837.7679999999991</v>
      </c>
      <c r="S20">
        <v>7284.3819999999932</v>
      </c>
      <c r="T20">
        <v>75.399428571428572</v>
      </c>
    </row>
    <row r="21" spans="1:20" x14ac:dyDescent="0.3">
      <c r="A21">
        <v>1097</v>
      </c>
      <c r="B21" s="1">
        <v>44958</v>
      </c>
      <c r="C21" t="s">
        <v>42</v>
      </c>
      <c r="D21" t="s">
        <v>21</v>
      </c>
      <c r="E21">
        <v>1099.68</v>
      </c>
      <c r="F21">
        <v>27</v>
      </c>
      <c r="G21" t="s">
        <v>35</v>
      </c>
      <c r="H21">
        <v>3955.19</v>
      </c>
      <c r="I21">
        <v>4393.68</v>
      </c>
      <c r="J21" t="s">
        <v>17</v>
      </c>
      <c r="K21">
        <v>0.04</v>
      </c>
      <c r="L21" t="s">
        <v>31</v>
      </c>
      <c r="M21" t="s">
        <v>19</v>
      </c>
      <c r="N21" t="s">
        <v>51</v>
      </c>
      <c r="O21">
        <v>438.49000000000024</v>
      </c>
      <c r="P21" t="s">
        <v>81</v>
      </c>
      <c r="Q21" t="s">
        <v>66</v>
      </c>
      <c r="R21">
        <v>4745.1744000000008</v>
      </c>
      <c r="S21">
        <v>7094.0556000000061</v>
      </c>
      <c r="T21">
        <v>40.728888888888889</v>
      </c>
    </row>
    <row r="22" spans="1:20" x14ac:dyDescent="0.3">
      <c r="A22">
        <v>1098</v>
      </c>
      <c r="B22" s="1">
        <v>45131</v>
      </c>
      <c r="C22" t="s">
        <v>42</v>
      </c>
      <c r="D22" t="s">
        <v>25</v>
      </c>
      <c r="E22">
        <v>8188.04</v>
      </c>
      <c r="F22">
        <v>19</v>
      </c>
      <c r="G22" t="s">
        <v>35</v>
      </c>
      <c r="H22">
        <v>4055.51</v>
      </c>
      <c r="I22">
        <v>4258.84</v>
      </c>
      <c r="J22" t="s">
        <v>17</v>
      </c>
      <c r="K22">
        <v>0.03</v>
      </c>
      <c r="L22" t="s">
        <v>31</v>
      </c>
      <c r="M22" t="s">
        <v>19</v>
      </c>
      <c r="N22" t="s">
        <v>43</v>
      </c>
      <c r="O22">
        <v>203.32999999999993</v>
      </c>
      <c r="P22" t="s">
        <v>79</v>
      </c>
      <c r="Q22" t="s">
        <v>71</v>
      </c>
      <c r="R22">
        <v>2427.5388000000003</v>
      </c>
      <c r="S22">
        <v>1435.7311999999984</v>
      </c>
      <c r="T22">
        <v>430.94947368421055</v>
      </c>
    </row>
    <row r="23" spans="1:20" x14ac:dyDescent="0.3">
      <c r="A23">
        <v>1098</v>
      </c>
      <c r="B23" s="1">
        <v>45270</v>
      </c>
      <c r="C23" t="s">
        <v>38</v>
      </c>
      <c r="D23" t="s">
        <v>34</v>
      </c>
      <c r="E23">
        <v>3419.26</v>
      </c>
      <c r="F23">
        <v>28</v>
      </c>
      <c r="G23" t="s">
        <v>35</v>
      </c>
      <c r="H23">
        <v>3895.62</v>
      </c>
      <c r="I23">
        <v>4055.44</v>
      </c>
      <c r="J23" t="s">
        <v>30</v>
      </c>
      <c r="K23">
        <v>0.03</v>
      </c>
      <c r="L23" t="s">
        <v>27</v>
      </c>
      <c r="M23" t="s">
        <v>22</v>
      </c>
      <c r="N23" t="s">
        <v>48</v>
      </c>
      <c r="O23">
        <v>159.82000000000016</v>
      </c>
      <c r="P23" t="s">
        <v>78</v>
      </c>
      <c r="Q23" t="s">
        <v>76</v>
      </c>
      <c r="R23">
        <v>3406.5696000000003</v>
      </c>
      <c r="S23">
        <v>1068.3904000000043</v>
      </c>
      <c r="T23">
        <v>122.11642857142859</v>
      </c>
    </row>
    <row r="24" spans="1:20" x14ac:dyDescent="0.3">
      <c r="A24">
        <v>1085</v>
      </c>
      <c r="B24" s="1">
        <v>45266</v>
      </c>
      <c r="C24" t="s">
        <v>38</v>
      </c>
      <c r="D24" t="s">
        <v>15</v>
      </c>
      <c r="E24">
        <v>397.26</v>
      </c>
      <c r="F24">
        <v>42</v>
      </c>
      <c r="G24" t="s">
        <v>35</v>
      </c>
      <c r="H24">
        <v>3117.75</v>
      </c>
      <c r="I24">
        <v>3159.88</v>
      </c>
      <c r="J24" t="s">
        <v>30</v>
      </c>
      <c r="K24">
        <v>0.04</v>
      </c>
      <c r="L24" t="s">
        <v>18</v>
      </c>
      <c r="M24" t="s">
        <v>22</v>
      </c>
      <c r="N24" t="s">
        <v>40</v>
      </c>
      <c r="O24">
        <v>42.130000000000109</v>
      </c>
      <c r="P24" t="s">
        <v>81</v>
      </c>
      <c r="Q24" t="s">
        <v>76</v>
      </c>
      <c r="R24">
        <v>5308.5983999999999</v>
      </c>
      <c r="S24">
        <v>-3539.1383999999953</v>
      </c>
      <c r="T24">
        <v>9.4585714285714282</v>
      </c>
    </row>
    <row r="25" spans="1:20" x14ac:dyDescent="0.3">
      <c r="A25">
        <v>1017</v>
      </c>
      <c r="B25" s="1">
        <v>45148</v>
      </c>
      <c r="C25" t="s">
        <v>42</v>
      </c>
      <c r="D25" t="s">
        <v>15</v>
      </c>
      <c r="E25">
        <v>7400.52</v>
      </c>
      <c r="F25">
        <v>43</v>
      </c>
      <c r="G25" t="s">
        <v>16</v>
      </c>
      <c r="H25">
        <v>1454.8</v>
      </c>
      <c r="I25">
        <v>1674.97</v>
      </c>
      <c r="J25" t="s">
        <v>30</v>
      </c>
      <c r="K25">
        <v>0.03</v>
      </c>
      <c r="L25" t="s">
        <v>31</v>
      </c>
      <c r="M25" t="s">
        <v>19</v>
      </c>
      <c r="N25" t="s">
        <v>49</v>
      </c>
      <c r="O25">
        <v>220.17000000000007</v>
      </c>
      <c r="P25" t="s">
        <v>82</v>
      </c>
      <c r="Q25" t="s">
        <v>72</v>
      </c>
      <c r="R25">
        <v>2160.7112999999999</v>
      </c>
      <c r="S25">
        <v>7306.5987000000032</v>
      </c>
      <c r="T25">
        <v>172.10511627906979</v>
      </c>
    </row>
    <row r="26" spans="1:20" x14ac:dyDescent="0.3">
      <c r="A26">
        <v>1050</v>
      </c>
      <c r="B26" s="1">
        <v>45125</v>
      </c>
      <c r="C26" t="s">
        <v>38</v>
      </c>
      <c r="D26" t="s">
        <v>25</v>
      </c>
      <c r="E26">
        <v>6107.78</v>
      </c>
      <c r="F26">
        <v>43</v>
      </c>
      <c r="G26" t="s">
        <v>16</v>
      </c>
      <c r="H26">
        <v>4834.47</v>
      </c>
      <c r="I26">
        <v>4973.38</v>
      </c>
      <c r="J26" t="s">
        <v>17</v>
      </c>
      <c r="K26">
        <v>0.03</v>
      </c>
      <c r="L26" t="s">
        <v>27</v>
      </c>
      <c r="M26" t="s">
        <v>19</v>
      </c>
      <c r="N26" t="s">
        <v>39</v>
      </c>
      <c r="O26">
        <v>138.90999999999985</v>
      </c>
      <c r="P26" t="s">
        <v>80</v>
      </c>
      <c r="Q26" t="s">
        <v>71</v>
      </c>
      <c r="R26">
        <v>6415.6601999999993</v>
      </c>
      <c r="S26">
        <v>-442.53020000000561</v>
      </c>
      <c r="T26">
        <v>142.0413953488372</v>
      </c>
    </row>
    <row r="27" spans="1:20" x14ac:dyDescent="0.3">
      <c r="A27">
        <v>1065</v>
      </c>
      <c r="B27" s="1">
        <v>44953</v>
      </c>
      <c r="C27" t="s">
        <v>14</v>
      </c>
      <c r="D27" t="s">
        <v>25</v>
      </c>
      <c r="E27">
        <v>1621.54</v>
      </c>
      <c r="F27">
        <v>12</v>
      </c>
      <c r="G27" t="s">
        <v>35</v>
      </c>
      <c r="H27">
        <v>2035.68</v>
      </c>
      <c r="I27">
        <v>2079.64</v>
      </c>
      <c r="J27" t="s">
        <v>17</v>
      </c>
      <c r="K27">
        <v>0.04</v>
      </c>
      <c r="L27" t="s">
        <v>18</v>
      </c>
      <c r="M27" t="s">
        <v>19</v>
      </c>
      <c r="N27" t="s">
        <v>32</v>
      </c>
      <c r="O27">
        <v>43.959999999999809</v>
      </c>
      <c r="P27" t="s">
        <v>83</v>
      </c>
      <c r="Q27" t="s">
        <v>65</v>
      </c>
      <c r="R27">
        <v>998.22720000000004</v>
      </c>
      <c r="S27">
        <v>-470.70720000000233</v>
      </c>
      <c r="T27">
        <v>135.12833333333333</v>
      </c>
    </row>
    <row r="28" spans="1:20" x14ac:dyDescent="0.3">
      <c r="A28">
        <v>1085</v>
      </c>
      <c r="B28" s="1">
        <v>45088</v>
      </c>
      <c r="C28" t="s">
        <v>24</v>
      </c>
      <c r="D28" t="s">
        <v>34</v>
      </c>
      <c r="E28">
        <v>7813.12</v>
      </c>
      <c r="F28">
        <v>8</v>
      </c>
      <c r="G28" t="s">
        <v>26</v>
      </c>
      <c r="H28">
        <v>3048.48</v>
      </c>
      <c r="I28">
        <v>3198.54</v>
      </c>
      <c r="J28" t="s">
        <v>17</v>
      </c>
      <c r="K28">
        <v>0.03</v>
      </c>
      <c r="L28" t="s">
        <v>27</v>
      </c>
      <c r="M28" t="s">
        <v>19</v>
      </c>
      <c r="N28" t="s">
        <v>50</v>
      </c>
      <c r="O28">
        <v>150.05999999999995</v>
      </c>
      <c r="P28" t="s">
        <v>78</v>
      </c>
      <c r="Q28" t="s">
        <v>70</v>
      </c>
      <c r="R28">
        <v>767.64959999999996</v>
      </c>
      <c r="S28">
        <v>432.8303999999996</v>
      </c>
      <c r="T28">
        <v>976.64</v>
      </c>
    </row>
    <row r="29" spans="1:20" x14ac:dyDescent="0.3">
      <c r="A29">
        <v>1022</v>
      </c>
      <c r="B29" s="1">
        <v>45078</v>
      </c>
      <c r="C29" t="s">
        <v>24</v>
      </c>
      <c r="D29" t="s">
        <v>34</v>
      </c>
      <c r="E29">
        <v>8913.1299999999992</v>
      </c>
      <c r="F29">
        <v>9</v>
      </c>
      <c r="G29" t="s">
        <v>35</v>
      </c>
      <c r="H29">
        <v>2263.65</v>
      </c>
      <c r="I29">
        <v>2558.9499999999998</v>
      </c>
      <c r="J29" t="s">
        <v>30</v>
      </c>
      <c r="K29">
        <v>0.03</v>
      </c>
      <c r="L29" t="s">
        <v>18</v>
      </c>
      <c r="M29" t="s">
        <v>19</v>
      </c>
      <c r="N29" t="s">
        <v>50</v>
      </c>
      <c r="O29">
        <v>295.29999999999973</v>
      </c>
      <c r="P29" t="s">
        <v>82</v>
      </c>
      <c r="Q29" t="s">
        <v>70</v>
      </c>
      <c r="R29">
        <v>690.91649999999993</v>
      </c>
      <c r="S29">
        <v>1966.7834999999977</v>
      </c>
      <c r="T29">
        <v>990.34777777777765</v>
      </c>
    </row>
    <row r="30" spans="1:20" x14ac:dyDescent="0.3">
      <c r="A30">
        <v>1006</v>
      </c>
      <c r="B30" s="1">
        <v>44948</v>
      </c>
      <c r="C30" t="s">
        <v>42</v>
      </c>
      <c r="D30" t="s">
        <v>25</v>
      </c>
      <c r="E30">
        <v>5053.5600000000004</v>
      </c>
      <c r="F30">
        <v>29</v>
      </c>
      <c r="G30" t="s">
        <v>35</v>
      </c>
      <c r="H30">
        <v>4353.29</v>
      </c>
      <c r="I30">
        <v>4405.8</v>
      </c>
      <c r="J30" t="s">
        <v>30</v>
      </c>
      <c r="K30">
        <v>0.04</v>
      </c>
      <c r="L30" t="s">
        <v>27</v>
      </c>
      <c r="M30" t="s">
        <v>19</v>
      </c>
      <c r="N30" t="s">
        <v>43</v>
      </c>
      <c r="O30">
        <v>52.510000000000218</v>
      </c>
      <c r="P30" t="s">
        <v>78</v>
      </c>
      <c r="Q30" t="s">
        <v>65</v>
      </c>
      <c r="R30">
        <v>5110.728000000001</v>
      </c>
      <c r="S30">
        <v>-3587.9379999999946</v>
      </c>
      <c r="T30">
        <v>174.26068965517243</v>
      </c>
    </row>
    <row r="31" spans="1:20" x14ac:dyDescent="0.3">
      <c r="A31">
        <v>1089</v>
      </c>
      <c r="B31" s="1">
        <v>45211</v>
      </c>
      <c r="C31" t="s">
        <v>24</v>
      </c>
      <c r="D31" t="s">
        <v>25</v>
      </c>
      <c r="E31">
        <v>9813.07</v>
      </c>
      <c r="F31">
        <v>25</v>
      </c>
      <c r="G31" t="s">
        <v>16</v>
      </c>
      <c r="H31">
        <v>3512.69</v>
      </c>
      <c r="I31">
        <v>3964.63</v>
      </c>
      <c r="J31" t="s">
        <v>17</v>
      </c>
      <c r="K31">
        <v>0.03</v>
      </c>
      <c r="L31" t="s">
        <v>31</v>
      </c>
      <c r="M31" t="s">
        <v>22</v>
      </c>
      <c r="N31" t="s">
        <v>28</v>
      </c>
      <c r="O31">
        <v>451.94000000000005</v>
      </c>
      <c r="P31" t="s">
        <v>82</v>
      </c>
      <c r="Q31" t="s">
        <v>74</v>
      </c>
      <c r="R31">
        <v>2973.4724999999999</v>
      </c>
      <c r="S31">
        <v>8325.027500000002</v>
      </c>
      <c r="T31">
        <v>392.52279999999996</v>
      </c>
    </row>
    <row r="32" spans="1:20" x14ac:dyDescent="0.3">
      <c r="A32">
        <v>1049</v>
      </c>
      <c r="B32" s="1">
        <v>45060</v>
      </c>
      <c r="C32" t="s">
        <v>38</v>
      </c>
      <c r="D32" t="s">
        <v>25</v>
      </c>
      <c r="E32">
        <v>9298.48</v>
      </c>
      <c r="F32">
        <v>22</v>
      </c>
      <c r="G32" t="s">
        <v>35</v>
      </c>
      <c r="H32">
        <v>4573.6899999999996</v>
      </c>
      <c r="I32">
        <v>4820.3</v>
      </c>
      <c r="J32" t="s">
        <v>30</v>
      </c>
      <c r="K32">
        <v>0.04</v>
      </c>
      <c r="L32" t="s">
        <v>18</v>
      </c>
      <c r="M32" t="s">
        <v>19</v>
      </c>
      <c r="N32" t="s">
        <v>39</v>
      </c>
      <c r="O32">
        <v>246.61000000000058</v>
      </c>
      <c r="P32" t="s">
        <v>78</v>
      </c>
      <c r="Q32" t="s">
        <v>69</v>
      </c>
      <c r="R32">
        <v>4241.8640000000005</v>
      </c>
      <c r="S32">
        <v>1183.5560000000123</v>
      </c>
      <c r="T32">
        <v>422.65818181818179</v>
      </c>
    </row>
    <row r="33" spans="1:20" x14ac:dyDescent="0.3">
      <c r="A33">
        <v>1073</v>
      </c>
      <c r="B33" s="1">
        <v>45278</v>
      </c>
      <c r="C33" t="s">
        <v>38</v>
      </c>
      <c r="D33" t="s">
        <v>21</v>
      </c>
      <c r="E33">
        <v>3196.5</v>
      </c>
      <c r="F33">
        <v>40</v>
      </c>
      <c r="G33" t="s">
        <v>26</v>
      </c>
      <c r="H33">
        <v>157.15</v>
      </c>
      <c r="I33">
        <v>436.53</v>
      </c>
      <c r="J33" t="s">
        <v>30</v>
      </c>
      <c r="K33">
        <v>0.04</v>
      </c>
      <c r="L33" t="s">
        <v>18</v>
      </c>
      <c r="M33" t="s">
        <v>22</v>
      </c>
      <c r="N33" t="s">
        <v>41</v>
      </c>
      <c r="O33">
        <v>279.38</v>
      </c>
      <c r="P33" t="s">
        <v>79</v>
      </c>
      <c r="Q33" t="s">
        <v>76</v>
      </c>
      <c r="R33">
        <v>698.44799999999987</v>
      </c>
      <c r="S33">
        <v>10476.752</v>
      </c>
      <c r="T33">
        <v>79.912499999999994</v>
      </c>
    </row>
    <row r="34" spans="1:20" x14ac:dyDescent="0.3">
      <c r="A34">
        <v>1041</v>
      </c>
      <c r="B34" s="1">
        <v>44986</v>
      </c>
      <c r="C34" t="s">
        <v>33</v>
      </c>
      <c r="D34" t="s">
        <v>34</v>
      </c>
      <c r="E34">
        <v>4170.8</v>
      </c>
      <c r="F34">
        <v>44</v>
      </c>
      <c r="G34" t="s">
        <v>35</v>
      </c>
      <c r="H34">
        <v>3288.39</v>
      </c>
      <c r="I34">
        <v>3391.46</v>
      </c>
      <c r="J34" t="s">
        <v>30</v>
      </c>
      <c r="K34">
        <v>0.05</v>
      </c>
      <c r="L34" t="s">
        <v>31</v>
      </c>
      <c r="M34" t="s">
        <v>22</v>
      </c>
      <c r="N34" t="s">
        <v>36</v>
      </c>
      <c r="O34">
        <v>103.07000000000016</v>
      </c>
      <c r="P34" t="s">
        <v>81</v>
      </c>
      <c r="Q34" t="s">
        <v>67</v>
      </c>
      <c r="R34">
        <v>7461.2119999999995</v>
      </c>
      <c r="S34">
        <v>-2926.1319999999923</v>
      </c>
      <c r="T34">
        <v>94.790909090909096</v>
      </c>
    </row>
    <row r="35" spans="1:20" x14ac:dyDescent="0.3">
      <c r="A35">
        <v>1060</v>
      </c>
      <c r="B35" s="1">
        <v>45000</v>
      </c>
      <c r="C35" t="s">
        <v>24</v>
      </c>
      <c r="D35" t="s">
        <v>25</v>
      </c>
      <c r="E35">
        <v>8594.43</v>
      </c>
      <c r="F35">
        <v>44</v>
      </c>
      <c r="G35" t="s">
        <v>29</v>
      </c>
      <c r="H35">
        <v>2211.9499999999998</v>
      </c>
      <c r="I35">
        <v>2512.84</v>
      </c>
      <c r="J35" t="s">
        <v>17</v>
      </c>
      <c r="K35">
        <v>0.04</v>
      </c>
      <c r="L35" t="s">
        <v>18</v>
      </c>
      <c r="M35" t="s">
        <v>19</v>
      </c>
      <c r="N35" t="s">
        <v>28</v>
      </c>
      <c r="O35">
        <v>300.89000000000033</v>
      </c>
      <c r="P35" t="s">
        <v>81</v>
      </c>
      <c r="Q35" t="s">
        <v>67</v>
      </c>
      <c r="R35">
        <v>4422.5984000000008</v>
      </c>
      <c r="S35">
        <v>8816.5616000000136</v>
      </c>
      <c r="T35">
        <v>195.32795454545456</v>
      </c>
    </row>
    <row r="36" spans="1:20" x14ac:dyDescent="0.3">
      <c r="A36">
        <v>1036</v>
      </c>
      <c r="B36" s="1">
        <v>45270</v>
      </c>
      <c r="C36" t="s">
        <v>24</v>
      </c>
      <c r="D36" t="s">
        <v>15</v>
      </c>
      <c r="E36">
        <v>9989.0400000000009</v>
      </c>
      <c r="F36">
        <v>7</v>
      </c>
      <c r="G36" t="s">
        <v>26</v>
      </c>
      <c r="H36">
        <v>2882.25</v>
      </c>
      <c r="I36">
        <v>3163.7</v>
      </c>
      <c r="J36" t="s">
        <v>17</v>
      </c>
      <c r="K36">
        <v>0.05</v>
      </c>
      <c r="L36" t="s">
        <v>18</v>
      </c>
      <c r="M36" t="s">
        <v>22</v>
      </c>
      <c r="N36" t="s">
        <v>45</v>
      </c>
      <c r="O36">
        <v>281.44999999999982</v>
      </c>
      <c r="P36" t="s">
        <v>78</v>
      </c>
      <c r="Q36" t="s">
        <v>76</v>
      </c>
      <c r="R36">
        <v>1107.2949999999998</v>
      </c>
      <c r="S36">
        <v>862.85499999999888</v>
      </c>
      <c r="T36">
        <v>1427.0057142857145</v>
      </c>
    </row>
    <row r="37" spans="1:20" x14ac:dyDescent="0.3">
      <c r="A37">
        <v>1072</v>
      </c>
      <c r="B37" s="1">
        <v>45159</v>
      </c>
      <c r="C37" t="s">
        <v>42</v>
      </c>
      <c r="D37" t="s">
        <v>21</v>
      </c>
      <c r="E37">
        <v>8271.6200000000008</v>
      </c>
      <c r="F37">
        <v>12</v>
      </c>
      <c r="G37" t="s">
        <v>29</v>
      </c>
      <c r="H37">
        <v>710.99</v>
      </c>
      <c r="I37">
        <v>876.46</v>
      </c>
      <c r="J37" t="s">
        <v>17</v>
      </c>
      <c r="K37">
        <v>0.03</v>
      </c>
      <c r="L37" t="s">
        <v>31</v>
      </c>
      <c r="M37" t="s">
        <v>19</v>
      </c>
      <c r="N37" t="s">
        <v>51</v>
      </c>
      <c r="O37">
        <v>165.47000000000003</v>
      </c>
      <c r="P37" t="s">
        <v>79</v>
      </c>
      <c r="Q37" t="s">
        <v>72</v>
      </c>
      <c r="R37">
        <v>315.5256</v>
      </c>
      <c r="S37">
        <v>1670.1144000000004</v>
      </c>
      <c r="T37">
        <v>689.30166666666673</v>
      </c>
    </row>
    <row r="38" spans="1:20" x14ac:dyDescent="0.3">
      <c r="A38">
        <v>1087</v>
      </c>
      <c r="B38" s="1">
        <v>44938</v>
      </c>
      <c r="C38" t="s">
        <v>33</v>
      </c>
      <c r="D38" t="s">
        <v>15</v>
      </c>
      <c r="E38">
        <v>6701.79</v>
      </c>
      <c r="F38">
        <v>21</v>
      </c>
      <c r="G38" t="s">
        <v>26</v>
      </c>
      <c r="H38">
        <v>3724.38</v>
      </c>
      <c r="I38">
        <v>3988.7</v>
      </c>
      <c r="J38" t="s">
        <v>30</v>
      </c>
      <c r="K38">
        <v>0.03</v>
      </c>
      <c r="L38" t="s">
        <v>27</v>
      </c>
      <c r="M38" t="s">
        <v>22</v>
      </c>
      <c r="N38" t="s">
        <v>53</v>
      </c>
      <c r="O38">
        <v>264.31999999999971</v>
      </c>
      <c r="P38" t="s">
        <v>82</v>
      </c>
      <c r="Q38" t="s">
        <v>65</v>
      </c>
      <c r="R38">
        <v>2512.8809999999999</v>
      </c>
      <c r="S38">
        <v>3037.838999999994</v>
      </c>
      <c r="T38">
        <v>319.13285714285712</v>
      </c>
    </row>
    <row r="39" spans="1:20" x14ac:dyDescent="0.3">
      <c r="A39">
        <v>1003</v>
      </c>
      <c r="B39" s="1">
        <v>45073</v>
      </c>
      <c r="C39" t="s">
        <v>38</v>
      </c>
      <c r="D39" t="s">
        <v>34</v>
      </c>
      <c r="E39">
        <v>5119.8900000000003</v>
      </c>
      <c r="F39">
        <v>39</v>
      </c>
      <c r="G39" t="s">
        <v>29</v>
      </c>
      <c r="H39">
        <v>310.95999999999998</v>
      </c>
      <c r="I39">
        <v>457.84</v>
      </c>
      <c r="J39" t="s">
        <v>30</v>
      </c>
      <c r="K39">
        <v>0.03</v>
      </c>
      <c r="L39" t="s">
        <v>31</v>
      </c>
      <c r="M39" t="s">
        <v>19</v>
      </c>
      <c r="N39" t="s">
        <v>48</v>
      </c>
      <c r="O39">
        <v>146.88</v>
      </c>
      <c r="P39" t="s">
        <v>84</v>
      </c>
      <c r="Q39" t="s">
        <v>69</v>
      </c>
      <c r="R39">
        <v>535.67279999999994</v>
      </c>
      <c r="S39">
        <v>5192.6471999999994</v>
      </c>
      <c r="T39">
        <v>131.27923076923076</v>
      </c>
    </row>
    <row r="40" spans="1:20" x14ac:dyDescent="0.3">
      <c r="A40">
        <v>1062</v>
      </c>
      <c r="B40" s="1">
        <v>45248</v>
      </c>
      <c r="C40" t="s">
        <v>42</v>
      </c>
      <c r="D40" t="s">
        <v>34</v>
      </c>
      <c r="E40">
        <v>291.33999999999997</v>
      </c>
      <c r="F40">
        <v>12</v>
      </c>
      <c r="G40" t="s">
        <v>16</v>
      </c>
      <c r="H40">
        <v>1088.99</v>
      </c>
      <c r="I40">
        <v>1545</v>
      </c>
      <c r="J40" t="s">
        <v>17</v>
      </c>
      <c r="K40">
        <v>0.04</v>
      </c>
      <c r="L40" t="s">
        <v>27</v>
      </c>
      <c r="M40" t="s">
        <v>22</v>
      </c>
      <c r="N40" t="s">
        <v>52</v>
      </c>
      <c r="O40">
        <v>456.01</v>
      </c>
      <c r="P40" t="s">
        <v>84</v>
      </c>
      <c r="Q40" t="s">
        <v>75</v>
      </c>
      <c r="R40">
        <v>741.6</v>
      </c>
      <c r="S40">
        <v>4730.5199999999995</v>
      </c>
      <c r="T40">
        <v>24.278333333333332</v>
      </c>
    </row>
    <row r="41" spans="1:20" x14ac:dyDescent="0.3">
      <c r="A41">
        <v>1072</v>
      </c>
      <c r="B41" s="1">
        <v>45163</v>
      </c>
      <c r="C41" t="s">
        <v>33</v>
      </c>
      <c r="D41" t="s">
        <v>25</v>
      </c>
      <c r="E41">
        <v>2490.86</v>
      </c>
      <c r="F41">
        <v>12</v>
      </c>
      <c r="G41" t="s">
        <v>26</v>
      </c>
      <c r="H41">
        <v>1517.4</v>
      </c>
      <c r="I41">
        <v>1545.02</v>
      </c>
      <c r="J41" t="s">
        <v>30</v>
      </c>
      <c r="K41">
        <v>0.03</v>
      </c>
      <c r="L41" t="s">
        <v>27</v>
      </c>
      <c r="M41" t="s">
        <v>22</v>
      </c>
      <c r="N41" t="s">
        <v>44</v>
      </c>
      <c r="O41">
        <v>27.619999999999891</v>
      </c>
      <c r="P41" t="s">
        <v>83</v>
      </c>
      <c r="Q41" t="s">
        <v>72</v>
      </c>
      <c r="R41">
        <v>556.20719999999994</v>
      </c>
      <c r="S41">
        <v>-224.76720000000125</v>
      </c>
      <c r="T41">
        <v>207.57166666666669</v>
      </c>
    </row>
    <row r="42" spans="1:20" x14ac:dyDescent="0.3">
      <c r="A42">
        <v>1054</v>
      </c>
      <c r="B42" s="1">
        <v>45040</v>
      </c>
      <c r="C42" t="s">
        <v>24</v>
      </c>
      <c r="D42" t="s">
        <v>15</v>
      </c>
      <c r="E42">
        <v>7524.78</v>
      </c>
      <c r="F42">
        <v>48</v>
      </c>
      <c r="G42" t="s">
        <v>26</v>
      </c>
      <c r="H42">
        <v>2316.92</v>
      </c>
      <c r="I42">
        <v>2462.63</v>
      </c>
      <c r="J42" t="s">
        <v>30</v>
      </c>
      <c r="K42">
        <v>0.04</v>
      </c>
      <c r="L42" t="s">
        <v>31</v>
      </c>
      <c r="M42" t="s">
        <v>19</v>
      </c>
      <c r="N42" t="s">
        <v>45</v>
      </c>
      <c r="O42">
        <v>145.71000000000004</v>
      </c>
      <c r="P42" t="s">
        <v>79</v>
      </c>
      <c r="Q42" t="s">
        <v>68</v>
      </c>
      <c r="R42">
        <v>4728.2496000000001</v>
      </c>
      <c r="S42">
        <v>2265.8304000000016</v>
      </c>
      <c r="T42">
        <v>156.76624999999999</v>
      </c>
    </row>
    <row r="43" spans="1:20" x14ac:dyDescent="0.3">
      <c r="A43">
        <v>1066</v>
      </c>
      <c r="B43" s="1">
        <v>45152</v>
      </c>
      <c r="C43" t="s">
        <v>42</v>
      </c>
      <c r="D43" t="s">
        <v>25</v>
      </c>
      <c r="E43">
        <v>4891.49</v>
      </c>
      <c r="F43">
        <v>20</v>
      </c>
      <c r="G43" t="s">
        <v>35</v>
      </c>
      <c r="H43">
        <v>955.18</v>
      </c>
      <c r="I43">
        <v>1072.82</v>
      </c>
      <c r="J43" t="s">
        <v>30</v>
      </c>
      <c r="K43">
        <v>0.03</v>
      </c>
      <c r="L43" t="s">
        <v>27</v>
      </c>
      <c r="M43" t="s">
        <v>22</v>
      </c>
      <c r="N43" t="s">
        <v>43</v>
      </c>
      <c r="O43">
        <v>117.63999999999999</v>
      </c>
      <c r="P43" t="s">
        <v>79</v>
      </c>
      <c r="Q43" t="s">
        <v>72</v>
      </c>
      <c r="R43">
        <v>643.69199999999989</v>
      </c>
      <c r="S43">
        <v>1709.1079999999997</v>
      </c>
      <c r="T43">
        <v>244.5745</v>
      </c>
    </row>
    <row r="44" spans="1:20" x14ac:dyDescent="0.3">
      <c r="A44">
        <v>1013</v>
      </c>
      <c r="B44" s="1">
        <v>45031</v>
      </c>
      <c r="C44" t="s">
        <v>38</v>
      </c>
      <c r="D44" t="s">
        <v>15</v>
      </c>
      <c r="E44">
        <v>7255.1</v>
      </c>
      <c r="F44">
        <v>42</v>
      </c>
      <c r="G44" t="s">
        <v>16</v>
      </c>
      <c r="H44">
        <v>1375.57</v>
      </c>
      <c r="I44">
        <v>1729.71</v>
      </c>
      <c r="J44" t="s">
        <v>30</v>
      </c>
      <c r="K44">
        <v>0.04</v>
      </c>
      <c r="L44" t="s">
        <v>18</v>
      </c>
      <c r="M44" t="s">
        <v>19</v>
      </c>
      <c r="N44" t="s">
        <v>40</v>
      </c>
      <c r="O44">
        <v>354.1400000000001</v>
      </c>
      <c r="P44" t="s">
        <v>84</v>
      </c>
      <c r="Q44" t="s">
        <v>68</v>
      </c>
      <c r="R44">
        <v>2905.9128000000005</v>
      </c>
      <c r="S44">
        <v>11967.967200000005</v>
      </c>
      <c r="T44">
        <v>172.74047619047619</v>
      </c>
    </row>
    <row r="45" spans="1:20" x14ac:dyDescent="0.3">
      <c r="A45">
        <v>1064</v>
      </c>
      <c r="B45" s="1">
        <v>45060</v>
      </c>
      <c r="C45" t="s">
        <v>14</v>
      </c>
      <c r="D45" t="s">
        <v>25</v>
      </c>
      <c r="E45">
        <v>5356.28</v>
      </c>
      <c r="F45">
        <v>8</v>
      </c>
      <c r="G45" t="s">
        <v>35</v>
      </c>
      <c r="H45">
        <v>4271.99</v>
      </c>
      <c r="I45">
        <v>4417.79</v>
      </c>
      <c r="J45" t="s">
        <v>17</v>
      </c>
      <c r="K45">
        <v>0.04</v>
      </c>
      <c r="L45" t="s">
        <v>18</v>
      </c>
      <c r="M45" t="s">
        <v>19</v>
      </c>
      <c r="N45" t="s">
        <v>32</v>
      </c>
      <c r="O45">
        <v>145.80000000000018</v>
      </c>
      <c r="P45" t="s">
        <v>78</v>
      </c>
      <c r="Q45" t="s">
        <v>69</v>
      </c>
      <c r="R45">
        <v>1413.6928</v>
      </c>
      <c r="S45">
        <v>-247.29279999999858</v>
      </c>
      <c r="T45">
        <v>669.53499999999997</v>
      </c>
    </row>
    <row r="46" spans="1:20" x14ac:dyDescent="0.3">
      <c r="A46">
        <v>1003</v>
      </c>
      <c r="B46" s="1">
        <v>45044</v>
      </c>
      <c r="C46" t="s">
        <v>33</v>
      </c>
      <c r="D46" t="s">
        <v>25</v>
      </c>
      <c r="E46">
        <v>5991.8</v>
      </c>
      <c r="F46">
        <v>27</v>
      </c>
      <c r="G46" t="s">
        <v>16</v>
      </c>
      <c r="H46">
        <v>623.32000000000005</v>
      </c>
      <c r="I46">
        <v>853.66</v>
      </c>
      <c r="J46" t="s">
        <v>17</v>
      </c>
      <c r="K46">
        <v>0.04</v>
      </c>
      <c r="L46" t="s">
        <v>18</v>
      </c>
      <c r="M46" t="s">
        <v>19</v>
      </c>
      <c r="N46" t="s">
        <v>44</v>
      </c>
      <c r="O46">
        <v>230.33999999999992</v>
      </c>
      <c r="P46" t="s">
        <v>83</v>
      </c>
      <c r="Q46" t="s">
        <v>68</v>
      </c>
      <c r="R46">
        <v>921.95280000000002</v>
      </c>
      <c r="S46">
        <v>5297.2271999999975</v>
      </c>
      <c r="T46">
        <v>221.91851851851854</v>
      </c>
    </row>
    <row r="47" spans="1:20" x14ac:dyDescent="0.3">
      <c r="A47">
        <v>1095</v>
      </c>
      <c r="B47" s="1">
        <v>44988</v>
      </c>
      <c r="C47" t="s">
        <v>38</v>
      </c>
      <c r="D47" t="s">
        <v>34</v>
      </c>
      <c r="E47">
        <v>6518.35</v>
      </c>
      <c r="F47">
        <v>16</v>
      </c>
      <c r="G47" t="s">
        <v>35</v>
      </c>
      <c r="H47">
        <v>3591.05</v>
      </c>
      <c r="I47">
        <v>3625.35</v>
      </c>
      <c r="J47" t="s">
        <v>17</v>
      </c>
      <c r="K47">
        <v>0.05</v>
      </c>
      <c r="L47" t="s">
        <v>31</v>
      </c>
      <c r="M47" t="s">
        <v>22</v>
      </c>
      <c r="N47" t="s">
        <v>48</v>
      </c>
      <c r="O47">
        <v>34.299999999999727</v>
      </c>
      <c r="P47" t="s">
        <v>83</v>
      </c>
      <c r="Q47" t="s">
        <v>67</v>
      </c>
      <c r="R47">
        <v>2900.28</v>
      </c>
      <c r="S47">
        <v>-2351.4800000000046</v>
      </c>
      <c r="T47">
        <v>407.39687500000002</v>
      </c>
    </row>
    <row r="48" spans="1:20" x14ac:dyDescent="0.3">
      <c r="A48">
        <v>1057</v>
      </c>
      <c r="B48" s="1">
        <v>44935</v>
      </c>
      <c r="C48" t="s">
        <v>33</v>
      </c>
      <c r="D48" t="s">
        <v>15</v>
      </c>
      <c r="E48">
        <v>2114.38</v>
      </c>
      <c r="F48">
        <v>12</v>
      </c>
      <c r="G48" t="s">
        <v>16</v>
      </c>
      <c r="H48">
        <v>639.16</v>
      </c>
      <c r="I48">
        <v>746.28</v>
      </c>
      <c r="J48" t="s">
        <v>17</v>
      </c>
      <c r="K48">
        <v>0.04</v>
      </c>
      <c r="L48" t="s">
        <v>27</v>
      </c>
      <c r="M48" t="s">
        <v>22</v>
      </c>
      <c r="N48" t="s">
        <v>53</v>
      </c>
      <c r="O48">
        <v>107.12</v>
      </c>
      <c r="P48" t="s">
        <v>79</v>
      </c>
      <c r="Q48" t="s">
        <v>65</v>
      </c>
      <c r="R48">
        <v>358.21440000000001</v>
      </c>
      <c r="S48">
        <v>927.22559999999999</v>
      </c>
      <c r="T48">
        <v>176.19833333333335</v>
      </c>
    </row>
    <row r="49" spans="1:20" x14ac:dyDescent="0.3">
      <c r="A49">
        <v>1012</v>
      </c>
      <c r="B49" s="1">
        <v>45185</v>
      </c>
      <c r="C49" t="s">
        <v>24</v>
      </c>
      <c r="D49" t="s">
        <v>25</v>
      </c>
      <c r="E49">
        <v>1916.08</v>
      </c>
      <c r="F49">
        <v>19</v>
      </c>
      <c r="G49" t="s">
        <v>35</v>
      </c>
      <c r="H49">
        <v>1427.42</v>
      </c>
      <c r="I49">
        <v>1763.69</v>
      </c>
      <c r="J49" t="s">
        <v>30</v>
      </c>
      <c r="K49">
        <v>0.03</v>
      </c>
      <c r="L49" t="s">
        <v>18</v>
      </c>
      <c r="M49" t="s">
        <v>22</v>
      </c>
      <c r="N49" t="s">
        <v>28</v>
      </c>
      <c r="O49">
        <v>336.27</v>
      </c>
      <c r="P49" t="s">
        <v>84</v>
      </c>
      <c r="Q49" t="s">
        <v>73</v>
      </c>
      <c r="R49">
        <v>1005.3033</v>
      </c>
      <c r="S49">
        <v>5383.8266999999996</v>
      </c>
      <c r="T49">
        <v>100.84631578947368</v>
      </c>
    </row>
    <row r="50" spans="1:20" x14ac:dyDescent="0.3">
      <c r="A50">
        <v>1095</v>
      </c>
      <c r="B50" s="1">
        <v>45256</v>
      </c>
      <c r="C50" t="s">
        <v>33</v>
      </c>
      <c r="D50" t="s">
        <v>21</v>
      </c>
      <c r="E50">
        <v>8231.74</v>
      </c>
      <c r="F50">
        <v>7</v>
      </c>
      <c r="G50" t="s">
        <v>26</v>
      </c>
      <c r="H50">
        <v>4257.24</v>
      </c>
      <c r="I50">
        <v>4355.87</v>
      </c>
      <c r="J50" t="s">
        <v>17</v>
      </c>
      <c r="K50">
        <v>0.03</v>
      </c>
      <c r="L50" t="s">
        <v>27</v>
      </c>
      <c r="M50" t="s">
        <v>19</v>
      </c>
      <c r="N50" t="s">
        <v>37</v>
      </c>
      <c r="O50">
        <v>98.630000000000109</v>
      </c>
      <c r="P50" t="s">
        <v>78</v>
      </c>
      <c r="Q50" t="s">
        <v>75</v>
      </c>
      <c r="R50">
        <v>914.73270000000002</v>
      </c>
      <c r="S50">
        <v>-224.32269999999926</v>
      </c>
      <c r="T50">
        <v>1175.962857142857</v>
      </c>
    </row>
    <row r="51" spans="1:20" x14ac:dyDescent="0.3">
      <c r="A51">
        <v>1078</v>
      </c>
      <c r="B51" s="1">
        <v>45292</v>
      </c>
      <c r="C51" t="s">
        <v>24</v>
      </c>
      <c r="D51" t="s">
        <v>34</v>
      </c>
      <c r="E51">
        <v>8377.57</v>
      </c>
      <c r="F51">
        <v>42</v>
      </c>
      <c r="G51" t="s">
        <v>26</v>
      </c>
      <c r="H51">
        <v>63.41</v>
      </c>
      <c r="I51">
        <v>314.93</v>
      </c>
      <c r="J51" t="s">
        <v>17</v>
      </c>
      <c r="K51">
        <v>0.03</v>
      </c>
      <c r="L51" t="s">
        <v>18</v>
      </c>
      <c r="M51" t="s">
        <v>22</v>
      </c>
      <c r="N51" t="s">
        <v>50</v>
      </c>
      <c r="O51">
        <v>251.52</v>
      </c>
      <c r="P51" t="s">
        <v>79</v>
      </c>
      <c r="Q51" t="s">
        <v>65</v>
      </c>
      <c r="R51">
        <v>396.81179999999995</v>
      </c>
      <c r="S51">
        <v>10167.028200000001</v>
      </c>
      <c r="T51">
        <v>199.46595238095239</v>
      </c>
    </row>
    <row r="52" spans="1:20" x14ac:dyDescent="0.3">
      <c r="A52">
        <v>1071</v>
      </c>
      <c r="B52" s="1">
        <v>45236</v>
      </c>
      <c r="C52" t="s">
        <v>24</v>
      </c>
      <c r="D52" t="s">
        <v>15</v>
      </c>
      <c r="E52">
        <v>7262.09</v>
      </c>
      <c r="F52">
        <v>47</v>
      </c>
      <c r="G52" t="s">
        <v>26</v>
      </c>
      <c r="H52">
        <v>3942.34</v>
      </c>
      <c r="I52">
        <v>4142.09</v>
      </c>
      <c r="J52" t="s">
        <v>17</v>
      </c>
      <c r="K52">
        <v>0.03</v>
      </c>
      <c r="L52" t="s">
        <v>31</v>
      </c>
      <c r="M52" t="s">
        <v>22</v>
      </c>
      <c r="N52" t="s">
        <v>45</v>
      </c>
      <c r="O52">
        <v>199.75</v>
      </c>
      <c r="P52" t="s">
        <v>79</v>
      </c>
      <c r="Q52" t="s">
        <v>75</v>
      </c>
      <c r="R52">
        <v>5840.3469000000005</v>
      </c>
      <c r="S52">
        <v>3547.9030999999995</v>
      </c>
      <c r="T52">
        <v>154.51255319148936</v>
      </c>
    </row>
    <row r="53" spans="1:20" x14ac:dyDescent="0.3">
      <c r="A53">
        <v>1004</v>
      </c>
      <c r="B53" s="1">
        <v>45099</v>
      </c>
      <c r="C53" t="s">
        <v>38</v>
      </c>
      <c r="D53" t="s">
        <v>25</v>
      </c>
      <c r="E53">
        <v>7762.51</v>
      </c>
      <c r="F53">
        <v>39</v>
      </c>
      <c r="G53" t="s">
        <v>35</v>
      </c>
      <c r="H53">
        <v>2416.89</v>
      </c>
      <c r="I53">
        <v>2778.4</v>
      </c>
      <c r="J53" t="s">
        <v>17</v>
      </c>
      <c r="K53">
        <v>0.05</v>
      </c>
      <c r="L53" t="s">
        <v>18</v>
      </c>
      <c r="M53" t="s">
        <v>19</v>
      </c>
      <c r="N53" t="s">
        <v>39</v>
      </c>
      <c r="O53">
        <v>361.51000000000022</v>
      </c>
      <c r="P53" t="s">
        <v>82</v>
      </c>
      <c r="Q53" t="s">
        <v>70</v>
      </c>
      <c r="R53">
        <v>5417.880000000001</v>
      </c>
      <c r="S53">
        <v>8681.0100000000075</v>
      </c>
      <c r="T53">
        <v>199.03871794871796</v>
      </c>
    </row>
    <row r="54" spans="1:20" x14ac:dyDescent="0.3">
      <c r="A54">
        <v>1049</v>
      </c>
      <c r="B54" s="1">
        <v>44978</v>
      </c>
      <c r="C54" t="s">
        <v>42</v>
      </c>
      <c r="D54" t="s">
        <v>34</v>
      </c>
      <c r="E54">
        <v>783.55</v>
      </c>
      <c r="F54">
        <v>31</v>
      </c>
      <c r="G54" t="s">
        <v>35</v>
      </c>
      <c r="H54">
        <v>3570.24</v>
      </c>
      <c r="I54">
        <v>3712.25</v>
      </c>
      <c r="J54" t="s">
        <v>30</v>
      </c>
      <c r="K54">
        <v>0.03</v>
      </c>
      <c r="L54" t="s">
        <v>31</v>
      </c>
      <c r="M54" t="s">
        <v>19</v>
      </c>
      <c r="N54" t="s">
        <v>52</v>
      </c>
      <c r="O54">
        <v>142.01000000000022</v>
      </c>
      <c r="P54" t="s">
        <v>80</v>
      </c>
      <c r="Q54" t="s">
        <v>66</v>
      </c>
      <c r="R54">
        <v>3452.3924999999999</v>
      </c>
      <c r="S54">
        <v>949.91750000000684</v>
      </c>
      <c r="T54">
        <v>25.275806451612901</v>
      </c>
    </row>
    <row r="55" spans="1:20" x14ac:dyDescent="0.3">
      <c r="A55">
        <v>1089</v>
      </c>
      <c r="B55" s="1">
        <v>45124</v>
      </c>
      <c r="C55" t="s">
        <v>33</v>
      </c>
      <c r="D55" t="s">
        <v>15</v>
      </c>
      <c r="E55">
        <v>3438.35</v>
      </c>
      <c r="F55">
        <v>31</v>
      </c>
      <c r="G55" t="s">
        <v>29</v>
      </c>
      <c r="H55">
        <v>845.14</v>
      </c>
      <c r="I55">
        <v>1001.77</v>
      </c>
      <c r="J55" t="s">
        <v>30</v>
      </c>
      <c r="K55">
        <v>0.03</v>
      </c>
      <c r="L55" t="s">
        <v>18</v>
      </c>
      <c r="M55" t="s">
        <v>19</v>
      </c>
      <c r="N55" t="s">
        <v>53</v>
      </c>
      <c r="O55">
        <v>156.63</v>
      </c>
      <c r="P55" t="s">
        <v>79</v>
      </c>
      <c r="Q55" t="s">
        <v>71</v>
      </c>
      <c r="R55">
        <v>931.64609999999993</v>
      </c>
      <c r="S55">
        <v>3923.8838999999998</v>
      </c>
      <c r="T55">
        <v>110.91451612903225</v>
      </c>
    </row>
    <row r="56" spans="1:20" x14ac:dyDescent="0.3">
      <c r="A56">
        <v>1068</v>
      </c>
      <c r="B56" s="1">
        <v>45244</v>
      </c>
      <c r="C56" t="s">
        <v>33</v>
      </c>
      <c r="D56" t="s">
        <v>21</v>
      </c>
      <c r="E56">
        <v>3607.29</v>
      </c>
      <c r="F56">
        <v>42</v>
      </c>
      <c r="G56" t="s">
        <v>29</v>
      </c>
      <c r="H56">
        <v>1218.18</v>
      </c>
      <c r="I56">
        <v>1566.36</v>
      </c>
      <c r="J56" t="s">
        <v>17</v>
      </c>
      <c r="K56">
        <v>0.03</v>
      </c>
      <c r="L56" t="s">
        <v>31</v>
      </c>
      <c r="M56" t="s">
        <v>22</v>
      </c>
      <c r="N56" t="s">
        <v>37</v>
      </c>
      <c r="O56">
        <v>348.17999999999984</v>
      </c>
      <c r="P56" t="s">
        <v>80</v>
      </c>
      <c r="Q56" t="s">
        <v>75</v>
      </c>
      <c r="R56">
        <v>1973.6135999999997</v>
      </c>
      <c r="S56">
        <v>12649.946399999993</v>
      </c>
      <c r="T56">
        <v>85.887857142857143</v>
      </c>
    </row>
    <row r="57" spans="1:20" x14ac:dyDescent="0.3">
      <c r="A57">
        <v>1009</v>
      </c>
      <c r="B57" s="1">
        <v>45044</v>
      </c>
      <c r="C57" t="s">
        <v>42</v>
      </c>
      <c r="D57" t="s">
        <v>15</v>
      </c>
      <c r="E57">
        <v>1342.95</v>
      </c>
      <c r="F57">
        <v>33</v>
      </c>
      <c r="G57" t="s">
        <v>29</v>
      </c>
      <c r="H57">
        <v>2278.9</v>
      </c>
      <c r="I57">
        <v>2626.9</v>
      </c>
      <c r="J57" t="s">
        <v>30</v>
      </c>
      <c r="K57">
        <v>0.05</v>
      </c>
      <c r="L57" t="s">
        <v>31</v>
      </c>
      <c r="M57" t="s">
        <v>19</v>
      </c>
      <c r="N57" t="s">
        <v>49</v>
      </c>
      <c r="O57">
        <v>348</v>
      </c>
      <c r="P57" t="s">
        <v>83</v>
      </c>
      <c r="Q57" t="s">
        <v>68</v>
      </c>
      <c r="R57">
        <v>4334.3850000000002</v>
      </c>
      <c r="S57">
        <v>7149.6149999999998</v>
      </c>
      <c r="T57">
        <v>40.695454545454545</v>
      </c>
    </row>
    <row r="58" spans="1:20" x14ac:dyDescent="0.3">
      <c r="A58">
        <v>1013</v>
      </c>
      <c r="B58" s="1">
        <v>44942</v>
      </c>
      <c r="C58" t="s">
        <v>38</v>
      </c>
      <c r="D58" t="s">
        <v>34</v>
      </c>
      <c r="E58">
        <v>6769.09</v>
      </c>
      <c r="F58">
        <v>20</v>
      </c>
      <c r="G58" t="s">
        <v>29</v>
      </c>
      <c r="H58">
        <v>3356.62</v>
      </c>
      <c r="I58">
        <v>3759.01</v>
      </c>
      <c r="J58" t="s">
        <v>17</v>
      </c>
      <c r="K58">
        <v>0.05</v>
      </c>
      <c r="L58" t="s">
        <v>31</v>
      </c>
      <c r="M58" t="s">
        <v>22</v>
      </c>
      <c r="N58" t="s">
        <v>48</v>
      </c>
      <c r="O58">
        <v>402.39000000000033</v>
      </c>
      <c r="P58" t="s">
        <v>79</v>
      </c>
      <c r="Q58" t="s">
        <v>65</v>
      </c>
      <c r="R58">
        <v>3759.0100000000007</v>
      </c>
      <c r="S58">
        <v>4288.7900000000063</v>
      </c>
      <c r="T58">
        <v>338.4545</v>
      </c>
    </row>
    <row r="59" spans="1:20" x14ac:dyDescent="0.3">
      <c r="A59">
        <v>1051</v>
      </c>
      <c r="B59" s="1">
        <v>45057</v>
      </c>
      <c r="C59" t="s">
        <v>14</v>
      </c>
      <c r="D59" t="s">
        <v>15</v>
      </c>
      <c r="E59">
        <v>5578.37</v>
      </c>
      <c r="F59">
        <v>36</v>
      </c>
      <c r="G59" t="s">
        <v>26</v>
      </c>
      <c r="H59">
        <v>4418.95</v>
      </c>
      <c r="I59">
        <v>4647.87</v>
      </c>
      <c r="J59" t="s">
        <v>30</v>
      </c>
      <c r="K59">
        <v>0.04</v>
      </c>
      <c r="L59" t="s">
        <v>27</v>
      </c>
      <c r="M59" t="s">
        <v>19</v>
      </c>
      <c r="N59" t="s">
        <v>20</v>
      </c>
      <c r="O59">
        <v>228.92000000000007</v>
      </c>
      <c r="P59" t="s">
        <v>82</v>
      </c>
      <c r="Q59" t="s">
        <v>69</v>
      </c>
      <c r="R59">
        <v>6692.9328000000005</v>
      </c>
      <c r="S59">
        <v>1548.1872000000021</v>
      </c>
      <c r="T59">
        <v>154.95472222222222</v>
      </c>
    </row>
    <row r="60" spans="1:20" x14ac:dyDescent="0.3">
      <c r="A60">
        <v>1050</v>
      </c>
      <c r="B60" s="1">
        <v>45078</v>
      </c>
      <c r="C60" t="s">
        <v>14</v>
      </c>
      <c r="D60" t="s">
        <v>25</v>
      </c>
      <c r="E60">
        <v>5105.78</v>
      </c>
      <c r="F60">
        <v>23</v>
      </c>
      <c r="G60" t="s">
        <v>16</v>
      </c>
      <c r="H60">
        <v>3756.06</v>
      </c>
      <c r="I60">
        <v>4255.7299999999996</v>
      </c>
      <c r="J60" t="s">
        <v>17</v>
      </c>
      <c r="K60">
        <v>0.04</v>
      </c>
      <c r="L60" t="s">
        <v>18</v>
      </c>
      <c r="M60" t="s">
        <v>19</v>
      </c>
      <c r="N60" t="s">
        <v>32</v>
      </c>
      <c r="O60">
        <v>499.66999999999962</v>
      </c>
      <c r="P60" t="s">
        <v>82</v>
      </c>
      <c r="Q60" t="s">
        <v>70</v>
      </c>
      <c r="R60">
        <v>3915.2716</v>
      </c>
      <c r="S60">
        <v>7577.1383999999907</v>
      </c>
      <c r="T60">
        <v>221.99043478260867</v>
      </c>
    </row>
    <row r="61" spans="1:20" x14ac:dyDescent="0.3">
      <c r="A61">
        <v>1002</v>
      </c>
      <c r="B61" s="1">
        <v>45141</v>
      </c>
      <c r="C61" t="s">
        <v>42</v>
      </c>
      <c r="D61" t="s">
        <v>25</v>
      </c>
      <c r="E61">
        <v>8302.7000000000007</v>
      </c>
      <c r="F61">
        <v>16</v>
      </c>
      <c r="G61" t="s">
        <v>16</v>
      </c>
      <c r="H61">
        <v>2872.4</v>
      </c>
      <c r="I61">
        <v>3193.76</v>
      </c>
      <c r="J61" t="s">
        <v>17</v>
      </c>
      <c r="K61">
        <v>0.04</v>
      </c>
      <c r="L61" t="s">
        <v>31</v>
      </c>
      <c r="M61" t="s">
        <v>19</v>
      </c>
      <c r="N61" t="s">
        <v>43</v>
      </c>
      <c r="O61">
        <v>321.36000000000013</v>
      </c>
      <c r="P61" t="s">
        <v>82</v>
      </c>
      <c r="Q61" t="s">
        <v>72</v>
      </c>
      <c r="R61">
        <v>2044.0064000000002</v>
      </c>
      <c r="S61">
        <v>3097.7536000000018</v>
      </c>
      <c r="T61">
        <v>518.91875000000005</v>
      </c>
    </row>
    <row r="62" spans="1:20" x14ac:dyDescent="0.3">
      <c r="A62">
        <v>1052</v>
      </c>
      <c r="B62" s="1">
        <v>45125</v>
      </c>
      <c r="C62" t="s">
        <v>38</v>
      </c>
      <c r="D62" t="s">
        <v>25</v>
      </c>
      <c r="E62">
        <v>6675.77</v>
      </c>
      <c r="F62">
        <v>42</v>
      </c>
      <c r="G62" t="s">
        <v>35</v>
      </c>
      <c r="H62">
        <v>417.96</v>
      </c>
      <c r="I62">
        <v>907.63</v>
      </c>
      <c r="J62" t="s">
        <v>30</v>
      </c>
      <c r="K62">
        <v>0.04</v>
      </c>
      <c r="L62" t="s">
        <v>18</v>
      </c>
      <c r="M62" t="s">
        <v>22</v>
      </c>
      <c r="N62" t="s">
        <v>39</v>
      </c>
      <c r="O62">
        <v>489.67</v>
      </c>
      <c r="P62" t="s">
        <v>80</v>
      </c>
      <c r="Q62" t="s">
        <v>71</v>
      </c>
      <c r="R62">
        <v>1524.8183999999999</v>
      </c>
      <c r="S62">
        <v>19041.321599999999</v>
      </c>
      <c r="T62">
        <v>158.94690476190476</v>
      </c>
    </row>
    <row r="63" spans="1:20" x14ac:dyDescent="0.3">
      <c r="A63">
        <v>1064</v>
      </c>
      <c r="B63" s="1">
        <v>45098</v>
      </c>
      <c r="C63" t="s">
        <v>14</v>
      </c>
      <c r="D63" t="s">
        <v>21</v>
      </c>
      <c r="E63">
        <v>9215.59</v>
      </c>
      <c r="F63">
        <v>46</v>
      </c>
      <c r="G63" t="s">
        <v>35</v>
      </c>
      <c r="H63">
        <v>984.53</v>
      </c>
      <c r="I63">
        <v>1138.49</v>
      </c>
      <c r="J63" t="s">
        <v>30</v>
      </c>
      <c r="K63">
        <v>0.04</v>
      </c>
      <c r="L63" t="s">
        <v>27</v>
      </c>
      <c r="M63" t="s">
        <v>19</v>
      </c>
      <c r="N63" t="s">
        <v>23</v>
      </c>
      <c r="O63">
        <v>153.96000000000004</v>
      </c>
      <c r="P63" t="s">
        <v>81</v>
      </c>
      <c r="Q63" t="s">
        <v>70</v>
      </c>
      <c r="R63">
        <v>2094.8216000000002</v>
      </c>
      <c r="S63">
        <v>4987.3384000000015</v>
      </c>
      <c r="T63">
        <v>200.33891304347827</v>
      </c>
    </row>
    <row r="64" spans="1:20" x14ac:dyDescent="0.3">
      <c r="A64">
        <v>1052</v>
      </c>
      <c r="B64" s="1">
        <v>45208</v>
      </c>
      <c r="C64" t="s">
        <v>24</v>
      </c>
      <c r="D64" t="s">
        <v>21</v>
      </c>
      <c r="E64">
        <v>6757.36</v>
      </c>
      <c r="F64">
        <v>41</v>
      </c>
      <c r="G64" t="s">
        <v>35</v>
      </c>
      <c r="H64">
        <v>1509.98</v>
      </c>
      <c r="I64">
        <v>1792.83</v>
      </c>
      <c r="J64" t="s">
        <v>30</v>
      </c>
      <c r="K64">
        <v>0.04</v>
      </c>
      <c r="L64" t="s">
        <v>18</v>
      </c>
      <c r="M64" t="s">
        <v>22</v>
      </c>
      <c r="N64" t="s">
        <v>47</v>
      </c>
      <c r="O64">
        <v>282.84999999999991</v>
      </c>
      <c r="P64" t="s">
        <v>79</v>
      </c>
      <c r="Q64" t="s">
        <v>74</v>
      </c>
      <c r="R64">
        <v>2940.2411999999999</v>
      </c>
      <c r="S64">
        <v>8656.6087999999963</v>
      </c>
      <c r="T64">
        <v>164.81365853658536</v>
      </c>
    </row>
    <row r="65" spans="1:20" x14ac:dyDescent="0.3">
      <c r="A65">
        <v>1058</v>
      </c>
      <c r="B65" s="1">
        <v>44990</v>
      </c>
      <c r="C65" t="s">
        <v>38</v>
      </c>
      <c r="D65" t="s">
        <v>15</v>
      </c>
      <c r="E65">
        <v>252.41</v>
      </c>
      <c r="F65">
        <v>48</v>
      </c>
      <c r="G65" t="s">
        <v>16</v>
      </c>
      <c r="H65">
        <v>2596.7199999999998</v>
      </c>
      <c r="I65">
        <v>2715.05</v>
      </c>
      <c r="J65" t="s">
        <v>17</v>
      </c>
      <c r="K65">
        <v>0.04</v>
      </c>
      <c r="L65" t="s">
        <v>18</v>
      </c>
      <c r="M65" t="s">
        <v>19</v>
      </c>
      <c r="N65" t="s">
        <v>40</v>
      </c>
      <c r="O65">
        <v>118.33000000000038</v>
      </c>
      <c r="P65" t="s">
        <v>78</v>
      </c>
      <c r="Q65" t="s">
        <v>67</v>
      </c>
      <c r="R65">
        <v>5212.8960000000006</v>
      </c>
      <c r="S65">
        <v>466.9440000000177</v>
      </c>
      <c r="T65">
        <v>5.2585416666666669</v>
      </c>
    </row>
    <row r="66" spans="1:20" x14ac:dyDescent="0.3">
      <c r="A66">
        <v>1008</v>
      </c>
      <c r="B66" s="1">
        <v>44927</v>
      </c>
      <c r="C66" t="s">
        <v>38</v>
      </c>
      <c r="D66" t="s">
        <v>15</v>
      </c>
      <c r="E66">
        <v>5227.8100000000004</v>
      </c>
      <c r="F66">
        <v>38</v>
      </c>
      <c r="G66" t="s">
        <v>29</v>
      </c>
      <c r="H66">
        <v>4635.2299999999996</v>
      </c>
      <c r="I66">
        <v>5075.4399999999996</v>
      </c>
      <c r="J66" t="s">
        <v>17</v>
      </c>
      <c r="K66">
        <v>0.05</v>
      </c>
      <c r="L66" t="s">
        <v>18</v>
      </c>
      <c r="M66" t="s">
        <v>19</v>
      </c>
      <c r="N66" t="s">
        <v>40</v>
      </c>
      <c r="O66">
        <v>440.21000000000004</v>
      </c>
      <c r="P66" t="s">
        <v>78</v>
      </c>
      <c r="Q66" t="s">
        <v>65</v>
      </c>
      <c r="R66">
        <v>9643.3359999999993</v>
      </c>
      <c r="S66">
        <v>7084.6440000000039</v>
      </c>
      <c r="T66">
        <v>137.57394736842107</v>
      </c>
    </row>
    <row r="67" spans="1:20" x14ac:dyDescent="0.3">
      <c r="A67">
        <v>1051</v>
      </c>
      <c r="B67" s="1">
        <v>45048</v>
      </c>
      <c r="C67" t="s">
        <v>42</v>
      </c>
      <c r="D67" t="s">
        <v>15</v>
      </c>
      <c r="E67">
        <v>6833.11</v>
      </c>
      <c r="F67">
        <v>34</v>
      </c>
      <c r="G67" t="s">
        <v>16</v>
      </c>
      <c r="H67">
        <v>3764.14</v>
      </c>
      <c r="I67">
        <v>4100.3999999999996</v>
      </c>
      <c r="J67" t="s">
        <v>17</v>
      </c>
      <c r="K67">
        <v>0.05</v>
      </c>
      <c r="L67" t="s">
        <v>27</v>
      </c>
      <c r="M67" t="s">
        <v>22</v>
      </c>
      <c r="N67" t="s">
        <v>49</v>
      </c>
      <c r="O67">
        <v>336.25999999999976</v>
      </c>
      <c r="P67" t="s">
        <v>80</v>
      </c>
      <c r="Q67" t="s">
        <v>69</v>
      </c>
      <c r="R67">
        <v>6970.6799999999994</v>
      </c>
      <c r="S67">
        <v>4462.1599999999935</v>
      </c>
      <c r="T67">
        <v>200.97382352941176</v>
      </c>
    </row>
    <row r="68" spans="1:20" x14ac:dyDescent="0.3">
      <c r="A68">
        <v>1087</v>
      </c>
      <c r="B68" s="1">
        <v>45060</v>
      </c>
      <c r="C68" t="s">
        <v>33</v>
      </c>
      <c r="D68" t="s">
        <v>21</v>
      </c>
      <c r="E68">
        <v>9472.66</v>
      </c>
      <c r="F68">
        <v>10</v>
      </c>
      <c r="G68" t="s">
        <v>35</v>
      </c>
      <c r="H68">
        <v>3988.52</v>
      </c>
      <c r="I68">
        <v>4240.2299999999996</v>
      </c>
      <c r="J68" t="s">
        <v>30</v>
      </c>
      <c r="K68">
        <v>0.05</v>
      </c>
      <c r="L68" t="s">
        <v>31</v>
      </c>
      <c r="M68" t="s">
        <v>19</v>
      </c>
      <c r="N68" t="s">
        <v>37</v>
      </c>
      <c r="O68">
        <v>251.70999999999958</v>
      </c>
      <c r="P68" t="s">
        <v>78</v>
      </c>
      <c r="Q68" t="s">
        <v>69</v>
      </c>
      <c r="R68">
        <v>2120.1149999999998</v>
      </c>
      <c r="S68">
        <v>396.98499999999603</v>
      </c>
      <c r="T68">
        <v>947.26599999999996</v>
      </c>
    </row>
    <row r="69" spans="1:20" x14ac:dyDescent="0.3">
      <c r="A69">
        <v>1078</v>
      </c>
      <c r="B69" s="1">
        <v>45246</v>
      </c>
      <c r="C69" t="s">
        <v>24</v>
      </c>
      <c r="D69" t="s">
        <v>34</v>
      </c>
      <c r="E69">
        <v>113.4</v>
      </c>
      <c r="F69">
        <v>8</v>
      </c>
      <c r="G69" t="s">
        <v>16</v>
      </c>
      <c r="H69">
        <v>3459.61</v>
      </c>
      <c r="I69">
        <v>3657.23</v>
      </c>
      <c r="J69" t="s">
        <v>17</v>
      </c>
      <c r="K69">
        <v>0.03</v>
      </c>
      <c r="L69" t="s">
        <v>27</v>
      </c>
      <c r="M69" t="s">
        <v>19</v>
      </c>
      <c r="N69" t="s">
        <v>50</v>
      </c>
      <c r="O69">
        <v>197.61999999999989</v>
      </c>
      <c r="P69" t="s">
        <v>82</v>
      </c>
      <c r="Q69" t="s">
        <v>75</v>
      </c>
      <c r="R69">
        <v>877.73519999999996</v>
      </c>
      <c r="S69">
        <v>703.22479999999916</v>
      </c>
      <c r="T69">
        <v>14.175000000000001</v>
      </c>
    </row>
    <row r="70" spans="1:20" x14ac:dyDescent="0.3">
      <c r="A70">
        <v>1036</v>
      </c>
      <c r="B70" s="1">
        <v>45002</v>
      </c>
      <c r="C70" t="s">
        <v>42</v>
      </c>
      <c r="D70" t="s">
        <v>34</v>
      </c>
      <c r="E70">
        <v>2583.84</v>
      </c>
      <c r="F70">
        <v>23</v>
      </c>
      <c r="G70" t="s">
        <v>26</v>
      </c>
      <c r="H70">
        <v>3335.53</v>
      </c>
      <c r="I70">
        <v>3742.12</v>
      </c>
      <c r="J70" t="s">
        <v>30</v>
      </c>
      <c r="K70">
        <v>0.03</v>
      </c>
      <c r="L70" t="s">
        <v>27</v>
      </c>
      <c r="M70" t="s">
        <v>22</v>
      </c>
      <c r="N70" t="s">
        <v>52</v>
      </c>
      <c r="O70">
        <v>406.58999999999969</v>
      </c>
      <c r="P70" t="s">
        <v>83</v>
      </c>
      <c r="Q70" t="s">
        <v>67</v>
      </c>
      <c r="R70">
        <v>2582.0627999999997</v>
      </c>
      <c r="S70">
        <v>6769.5071999999927</v>
      </c>
      <c r="T70">
        <v>112.3408695652174</v>
      </c>
    </row>
    <row r="71" spans="1:20" x14ac:dyDescent="0.3">
      <c r="A71">
        <v>1057</v>
      </c>
      <c r="B71" s="1">
        <v>45079</v>
      </c>
      <c r="C71" t="s">
        <v>14</v>
      </c>
      <c r="D71" t="s">
        <v>25</v>
      </c>
      <c r="E71">
        <v>9653.65</v>
      </c>
      <c r="F71">
        <v>12</v>
      </c>
      <c r="G71" t="s">
        <v>35</v>
      </c>
      <c r="H71">
        <v>1878.3</v>
      </c>
      <c r="I71">
        <v>2087.4499999999998</v>
      </c>
      <c r="J71" t="s">
        <v>30</v>
      </c>
      <c r="K71">
        <v>0.05</v>
      </c>
      <c r="L71" t="s">
        <v>27</v>
      </c>
      <c r="M71" t="s">
        <v>22</v>
      </c>
      <c r="N71" t="s">
        <v>32</v>
      </c>
      <c r="O71">
        <v>209.14999999999986</v>
      </c>
      <c r="P71" t="s">
        <v>83</v>
      </c>
      <c r="Q71" t="s">
        <v>70</v>
      </c>
      <c r="R71">
        <v>1252.47</v>
      </c>
      <c r="S71">
        <v>1257.3299999999983</v>
      </c>
      <c r="T71">
        <v>804.4708333333333</v>
      </c>
    </row>
    <row r="72" spans="1:20" x14ac:dyDescent="0.3">
      <c r="A72">
        <v>1024</v>
      </c>
      <c r="B72" s="1">
        <v>44967</v>
      </c>
      <c r="C72" t="s">
        <v>24</v>
      </c>
      <c r="D72" t="s">
        <v>34</v>
      </c>
      <c r="E72">
        <v>6274.12</v>
      </c>
      <c r="F72">
        <v>13</v>
      </c>
      <c r="G72" t="s">
        <v>29</v>
      </c>
      <c r="H72">
        <v>1493.88</v>
      </c>
      <c r="I72">
        <v>1781.09</v>
      </c>
      <c r="J72" t="s">
        <v>30</v>
      </c>
      <c r="K72">
        <v>0.04</v>
      </c>
      <c r="L72" t="s">
        <v>18</v>
      </c>
      <c r="M72" t="s">
        <v>22</v>
      </c>
      <c r="N72" t="s">
        <v>50</v>
      </c>
      <c r="O72">
        <v>287.20999999999981</v>
      </c>
      <c r="P72" t="s">
        <v>83</v>
      </c>
      <c r="Q72" t="s">
        <v>66</v>
      </c>
      <c r="R72">
        <v>926.16679999999997</v>
      </c>
      <c r="S72">
        <v>2807.5631999999978</v>
      </c>
      <c r="T72">
        <v>482.62461538461537</v>
      </c>
    </row>
    <row r="73" spans="1:20" x14ac:dyDescent="0.3">
      <c r="A73">
        <v>1050</v>
      </c>
      <c r="B73" s="1">
        <v>44968</v>
      </c>
      <c r="C73" t="s">
        <v>33</v>
      </c>
      <c r="D73" t="s">
        <v>21</v>
      </c>
      <c r="E73">
        <v>1011.46</v>
      </c>
      <c r="F73">
        <v>48</v>
      </c>
      <c r="G73" t="s">
        <v>16</v>
      </c>
      <c r="H73">
        <v>710.06</v>
      </c>
      <c r="I73">
        <v>851.35</v>
      </c>
      <c r="J73" t="s">
        <v>17</v>
      </c>
      <c r="K73">
        <v>0.04</v>
      </c>
      <c r="L73" t="s">
        <v>27</v>
      </c>
      <c r="M73" t="s">
        <v>19</v>
      </c>
      <c r="N73" t="s">
        <v>37</v>
      </c>
      <c r="O73">
        <v>141.29000000000008</v>
      </c>
      <c r="P73" t="s">
        <v>84</v>
      </c>
      <c r="Q73" t="s">
        <v>66</v>
      </c>
      <c r="R73">
        <v>1634.5920000000001</v>
      </c>
      <c r="S73">
        <v>5147.3280000000032</v>
      </c>
      <c r="T73">
        <v>21.072083333333335</v>
      </c>
    </row>
    <row r="74" spans="1:20" x14ac:dyDescent="0.3">
      <c r="A74">
        <v>1048</v>
      </c>
      <c r="B74" s="1">
        <v>45219</v>
      </c>
      <c r="C74" t="s">
        <v>42</v>
      </c>
      <c r="D74" t="s">
        <v>25</v>
      </c>
      <c r="E74">
        <v>9688.52</v>
      </c>
      <c r="F74">
        <v>6</v>
      </c>
      <c r="G74" t="s">
        <v>35</v>
      </c>
      <c r="H74">
        <v>3717.3</v>
      </c>
      <c r="I74">
        <v>4061.37</v>
      </c>
      <c r="J74" t="s">
        <v>30</v>
      </c>
      <c r="K74">
        <v>0.03</v>
      </c>
      <c r="L74" t="s">
        <v>27</v>
      </c>
      <c r="M74" t="s">
        <v>22</v>
      </c>
      <c r="N74" t="s">
        <v>43</v>
      </c>
      <c r="O74">
        <v>344.06999999999971</v>
      </c>
      <c r="P74" t="s">
        <v>83</v>
      </c>
      <c r="Q74" t="s">
        <v>74</v>
      </c>
      <c r="R74">
        <v>731.04660000000001</v>
      </c>
      <c r="S74">
        <v>1333.3733999999981</v>
      </c>
      <c r="T74">
        <v>1614.7533333333333</v>
      </c>
    </row>
    <row r="75" spans="1:20" x14ac:dyDescent="0.3">
      <c r="A75">
        <v>1023</v>
      </c>
      <c r="B75" s="1">
        <v>45172</v>
      </c>
      <c r="C75" t="s">
        <v>24</v>
      </c>
      <c r="D75" t="s">
        <v>25</v>
      </c>
      <c r="E75">
        <v>4285.01</v>
      </c>
      <c r="F75">
        <v>32</v>
      </c>
      <c r="G75" t="s">
        <v>35</v>
      </c>
      <c r="H75">
        <v>4775.04</v>
      </c>
      <c r="I75">
        <v>4785.66</v>
      </c>
      <c r="J75" t="s">
        <v>30</v>
      </c>
      <c r="K75">
        <v>0.03</v>
      </c>
      <c r="L75" t="s">
        <v>18</v>
      </c>
      <c r="M75" t="s">
        <v>19</v>
      </c>
      <c r="N75" t="s">
        <v>28</v>
      </c>
      <c r="O75">
        <v>10.619999999999891</v>
      </c>
      <c r="P75" t="s">
        <v>78</v>
      </c>
      <c r="Q75" t="s">
        <v>73</v>
      </c>
      <c r="R75">
        <v>4594.2335999999996</v>
      </c>
      <c r="S75">
        <v>-4254.3936000000031</v>
      </c>
      <c r="T75">
        <v>133.90656250000001</v>
      </c>
    </row>
    <row r="76" spans="1:20" x14ac:dyDescent="0.3">
      <c r="A76">
        <v>1054</v>
      </c>
      <c r="B76" s="1">
        <v>45087</v>
      </c>
      <c r="C76" t="s">
        <v>14</v>
      </c>
      <c r="D76" t="s">
        <v>25</v>
      </c>
      <c r="E76">
        <v>7853.66</v>
      </c>
      <c r="F76">
        <v>21</v>
      </c>
      <c r="G76" t="s">
        <v>16</v>
      </c>
      <c r="H76">
        <v>4668.1400000000003</v>
      </c>
      <c r="I76">
        <v>5040.22</v>
      </c>
      <c r="J76" t="s">
        <v>30</v>
      </c>
      <c r="K76">
        <v>0.05</v>
      </c>
      <c r="L76" t="s">
        <v>27</v>
      </c>
      <c r="M76" t="s">
        <v>19</v>
      </c>
      <c r="N76" t="s">
        <v>32</v>
      </c>
      <c r="O76">
        <v>372.07999999999993</v>
      </c>
      <c r="P76" t="s">
        <v>84</v>
      </c>
      <c r="Q76" t="s">
        <v>70</v>
      </c>
      <c r="R76">
        <v>5292.2310000000007</v>
      </c>
      <c r="S76">
        <v>2521.4489999999978</v>
      </c>
      <c r="T76">
        <v>373.9838095238095</v>
      </c>
    </row>
    <row r="77" spans="1:20" x14ac:dyDescent="0.3">
      <c r="A77">
        <v>1067</v>
      </c>
      <c r="B77" s="1">
        <v>44935</v>
      </c>
      <c r="C77" t="s">
        <v>33</v>
      </c>
      <c r="D77" t="s">
        <v>15</v>
      </c>
      <c r="E77">
        <v>1875.71</v>
      </c>
      <c r="F77">
        <v>48</v>
      </c>
      <c r="G77" t="s">
        <v>35</v>
      </c>
      <c r="H77">
        <v>210.63</v>
      </c>
      <c r="I77">
        <v>533.58000000000004</v>
      </c>
      <c r="J77" t="s">
        <v>30</v>
      </c>
      <c r="K77">
        <v>0.04</v>
      </c>
      <c r="L77" t="s">
        <v>27</v>
      </c>
      <c r="M77" t="s">
        <v>19</v>
      </c>
      <c r="N77" t="s">
        <v>53</v>
      </c>
      <c r="O77">
        <v>322.95000000000005</v>
      </c>
      <c r="P77" t="s">
        <v>79</v>
      </c>
      <c r="Q77" t="s">
        <v>65</v>
      </c>
      <c r="R77">
        <v>1024.4736000000003</v>
      </c>
      <c r="S77">
        <v>14477.126400000001</v>
      </c>
      <c r="T77">
        <v>39.077291666666667</v>
      </c>
    </row>
    <row r="78" spans="1:20" x14ac:dyDescent="0.3">
      <c r="A78">
        <v>1095</v>
      </c>
      <c r="B78" s="1">
        <v>45041</v>
      </c>
      <c r="C78" t="s">
        <v>14</v>
      </c>
      <c r="D78" t="s">
        <v>25</v>
      </c>
      <c r="E78">
        <v>9805.65</v>
      </c>
      <c r="F78">
        <v>10</v>
      </c>
      <c r="G78" t="s">
        <v>35</v>
      </c>
      <c r="H78">
        <v>3155.97</v>
      </c>
      <c r="I78">
        <v>3263.49</v>
      </c>
      <c r="J78" t="s">
        <v>17</v>
      </c>
      <c r="K78">
        <v>0.04</v>
      </c>
      <c r="L78" t="s">
        <v>31</v>
      </c>
      <c r="M78" t="s">
        <v>19</v>
      </c>
      <c r="N78" t="s">
        <v>32</v>
      </c>
      <c r="O78">
        <v>107.51999999999998</v>
      </c>
      <c r="P78" t="s">
        <v>80</v>
      </c>
      <c r="Q78" t="s">
        <v>68</v>
      </c>
      <c r="R78">
        <v>1305.396</v>
      </c>
      <c r="S78">
        <v>-230.19600000000014</v>
      </c>
      <c r="T78">
        <v>980.56499999999994</v>
      </c>
    </row>
    <row r="79" spans="1:20" x14ac:dyDescent="0.3">
      <c r="A79">
        <v>1087</v>
      </c>
      <c r="B79" s="1">
        <v>44985</v>
      </c>
      <c r="C79" t="s">
        <v>42</v>
      </c>
      <c r="D79" t="s">
        <v>21</v>
      </c>
      <c r="E79">
        <v>7534.3</v>
      </c>
      <c r="F79">
        <v>15</v>
      </c>
      <c r="G79" t="s">
        <v>16</v>
      </c>
      <c r="H79">
        <v>4074.66</v>
      </c>
      <c r="I79">
        <v>4261.1099999999997</v>
      </c>
      <c r="J79" t="s">
        <v>17</v>
      </c>
      <c r="K79">
        <v>0.05</v>
      </c>
      <c r="L79" t="s">
        <v>31</v>
      </c>
      <c r="M79" t="s">
        <v>22</v>
      </c>
      <c r="N79" t="s">
        <v>51</v>
      </c>
      <c r="O79">
        <v>186.44999999999982</v>
      </c>
      <c r="P79" t="s">
        <v>80</v>
      </c>
      <c r="Q79" t="s">
        <v>66</v>
      </c>
      <c r="R79">
        <v>3195.8325</v>
      </c>
      <c r="S79">
        <v>-399.08250000000271</v>
      </c>
      <c r="T79">
        <v>502.28666666666669</v>
      </c>
    </row>
    <row r="80" spans="1:20" x14ac:dyDescent="0.3">
      <c r="A80">
        <v>1099</v>
      </c>
      <c r="B80" s="1">
        <v>45290</v>
      </c>
      <c r="C80" t="s">
        <v>14</v>
      </c>
      <c r="D80" t="s">
        <v>21</v>
      </c>
      <c r="E80">
        <v>9450.0400000000009</v>
      </c>
      <c r="F80">
        <v>29</v>
      </c>
      <c r="G80" t="s">
        <v>35</v>
      </c>
      <c r="H80">
        <v>3124.87</v>
      </c>
      <c r="I80">
        <v>3383.67</v>
      </c>
      <c r="J80" t="s">
        <v>30</v>
      </c>
      <c r="K80">
        <v>0.05</v>
      </c>
      <c r="L80" t="s">
        <v>31</v>
      </c>
      <c r="M80" t="s">
        <v>22</v>
      </c>
      <c r="N80" t="s">
        <v>23</v>
      </c>
      <c r="O80">
        <v>258.80000000000018</v>
      </c>
      <c r="P80" t="s">
        <v>84</v>
      </c>
      <c r="Q80" t="s">
        <v>76</v>
      </c>
      <c r="R80">
        <v>4906.3215000000009</v>
      </c>
      <c r="S80">
        <v>2598.8785000000044</v>
      </c>
      <c r="T80">
        <v>325.86344827586208</v>
      </c>
    </row>
    <row r="81" spans="1:20" x14ac:dyDescent="0.3">
      <c r="A81">
        <v>1093</v>
      </c>
      <c r="B81" s="1">
        <v>45045</v>
      </c>
      <c r="C81" t="s">
        <v>42</v>
      </c>
      <c r="D81" t="s">
        <v>15</v>
      </c>
      <c r="E81">
        <v>7353.72</v>
      </c>
      <c r="F81">
        <v>34</v>
      </c>
      <c r="G81" t="s">
        <v>26</v>
      </c>
      <c r="H81">
        <v>4201.1099999999997</v>
      </c>
      <c r="I81">
        <v>4436.5</v>
      </c>
      <c r="J81" t="s">
        <v>30</v>
      </c>
      <c r="K81">
        <v>0.05</v>
      </c>
      <c r="L81" t="s">
        <v>18</v>
      </c>
      <c r="M81" t="s">
        <v>19</v>
      </c>
      <c r="N81" t="s">
        <v>49</v>
      </c>
      <c r="O81">
        <v>235.39000000000033</v>
      </c>
      <c r="P81" t="s">
        <v>84</v>
      </c>
      <c r="Q81" t="s">
        <v>68</v>
      </c>
      <c r="R81">
        <v>7542.05</v>
      </c>
      <c r="S81">
        <v>461.21000000001095</v>
      </c>
      <c r="T81">
        <v>216.28588235294117</v>
      </c>
    </row>
    <row r="82" spans="1:20" x14ac:dyDescent="0.3">
      <c r="A82">
        <v>1069</v>
      </c>
      <c r="B82" s="1">
        <v>45073</v>
      </c>
      <c r="C82" t="s">
        <v>33</v>
      </c>
      <c r="D82" t="s">
        <v>21</v>
      </c>
      <c r="E82">
        <v>5760.29</v>
      </c>
      <c r="F82">
        <v>44</v>
      </c>
      <c r="G82" t="s">
        <v>35</v>
      </c>
      <c r="H82">
        <v>1084.73</v>
      </c>
      <c r="I82">
        <v>1420.9</v>
      </c>
      <c r="J82" t="s">
        <v>17</v>
      </c>
      <c r="K82">
        <v>0.05</v>
      </c>
      <c r="L82" t="s">
        <v>31</v>
      </c>
      <c r="M82" t="s">
        <v>19</v>
      </c>
      <c r="N82" t="s">
        <v>37</v>
      </c>
      <c r="O82">
        <v>336.17000000000007</v>
      </c>
      <c r="P82" t="s">
        <v>84</v>
      </c>
      <c r="Q82" t="s">
        <v>69</v>
      </c>
      <c r="R82">
        <v>3125.9800000000005</v>
      </c>
      <c r="S82">
        <v>11665.500000000004</v>
      </c>
      <c r="T82">
        <v>130.91568181818181</v>
      </c>
    </row>
    <row r="83" spans="1:20" x14ac:dyDescent="0.3">
      <c r="A83">
        <v>1064</v>
      </c>
      <c r="B83" s="1">
        <v>45077</v>
      </c>
      <c r="C83" t="s">
        <v>24</v>
      </c>
      <c r="D83" t="s">
        <v>25</v>
      </c>
      <c r="E83">
        <v>2579.63</v>
      </c>
      <c r="F83">
        <v>8</v>
      </c>
      <c r="G83" t="s">
        <v>29</v>
      </c>
      <c r="H83">
        <v>816.54</v>
      </c>
      <c r="I83">
        <v>1191.9000000000001</v>
      </c>
      <c r="J83" t="s">
        <v>30</v>
      </c>
      <c r="K83">
        <v>0.03</v>
      </c>
      <c r="L83" t="s">
        <v>18</v>
      </c>
      <c r="M83" t="s">
        <v>22</v>
      </c>
      <c r="N83" t="s">
        <v>28</v>
      </c>
      <c r="O83">
        <v>375.36000000000013</v>
      </c>
      <c r="P83" t="s">
        <v>81</v>
      </c>
      <c r="Q83" t="s">
        <v>69</v>
      </c>
      <c r="R83">
        <v>286.05599999999998</v>
      </c>
      <c r="S83">
        <v>2716.824000000001</v>
      </c>
      <c r="T83">
        <v>322.45375000000001</v>
      </c>
    </row>
    <row r="84" spans="1:20" x14ac:dyDescent="0.3">
      <c r="A84">
        <v>1051</v>
      </c>
      <c r="B84" s="1">
        <v>45046</v>
      </c>
      <c r="C84" t="s">
        <v>14</v>
      </c>
      <c r="D84" t="s">
        <v>21</v>
      </c>
      <c r="E84">
        <v>5571.8</v>
      </c>
      <c r="F84">
        <v>3</v>
      </c>
      <c r="G84" t="s">
        <v>26</v>
      </c>
      <c r="H84">
        <v>1000.18</v>
      </c>
      <c r="I84">
        <v>1023.64</v>
      </c>
      <c r="J84" t="s">
        <v>17</v>
      </c>
      <c r="K84">
        <v>0.04</v>
      </c>
      <c r="L84" t="s">
        <v>31</v>
      </c>
      <c r="M84" t="s">
        <v>19</v>
      </c>
      <c r="N84" t="s">
        <v>23</v>
      </c>
      <c r="O84">
        <v>23.460000000000036</v>
      </c>
      <c r="P84" t="s">
        <v>78</v>
      </c>
      <c r="Q84" t="s">
        <v>68</v>
      </c>
      <c r="R84">
        <v>122.83680000000001</v>
      </c>
      <c r="S84">
        <v>-52.456799999999902</v>
      </c>
      <c r="T84">
        <v>1857.2666666666667</v>
      </c>
    </row>
    <row r="85" spans="1:20" x14ac:dyDescent="0.3">
      <c r="A85">
        <v>1017</v>
      </c>
      <c r="B85" s="1">
        <v>44977</v>
      </c>
      <c r="C85" t="s">
        <v>33</v>
      </c>
      <c r="D85" t="s">
        <v>15</v>
      </c>
      <c r="E85">
        <v>8189.57</v>
      </c>
      <c r="F85">
        <v>16</v>
      </c>
      <c r="G85" t="s">
        <v>16</v>
      </c>
      <c r="H85">
        <v>102.23</v>
      </c>
      <c r="I85">
        <v>167.12</v>
      </c>
      <c r="J85" t="s">
        <v>30</v>
      </c>
      <c r="K85">
        <v>0.04</v>
      </c>
      <c r="L85" t="s">
        <v>31</v>
      </c>
      <c r="M85" t="s">
        <v>22</v>
      </c>
      <c r="N85" t="s">
        <v>53</v>
      </c>
      <c r="O85">
        <v>64.89</v>
      </c>
      <c r="P85" t="s">
        <v>79</v>
      </c>
      <c r="Q85" t="s">
        <v>66</v>
      </c>
      <c r="R85">
        <v>106.9568</v>
      </c>
      <c r="S85">
        <v>931.28319999999997</v>
      </c>
      <c r="T85">
        <v>511.84812499999998</v>
      </c>
    </row>
    <row r="86" spans="1:20" x14ac:dyDescent="0.3">
      <c r="A86">
        <v>1067</v>
      </c>
      <c r="B86" s="1">
        <v>44993</v>
      </c>
      <c r="C86" t="s">
        <v>14</v>
      </c>
      <c r="D86" t="s">
        <v>34</v>
      </c>
      <c r="E86">
        <v>7078.22</v>
      </c>
      <c r="F86">
        <v>28</v>
      </c>
      <c r="G86" t="s">
        <v>35</v>
      </c>
      <c r="H86">
        <v>3489.85</v>
      </c>
      <c r="I86">
        <v>3842.55</v>
      </c>
      <c r="J86" t="s">
        <v>30</v>
      </c>
      <c r="K86">
        <v>0.03</v>
      </c>
      <c r="L86" t="s">
        <v>27</v>
      </c>
      <c r="M86" t="s">
        <v>19</v>
      </c>
      <c r="N86" t="s">
        <v>46</v>
      </c>
      <c r="O86">
        <v>352.70000000000027</v>
      </c>
      <c r="P86" t="s">
        <v>81</v>
      </c>
      <c r="Q86" t="s">
        <v>67</v>
      </c>
      <c r="R86">
        <v>3227.7420000000002</v>
      </c>
      <c r="S86">
        <v>6647.8580000000075</v>
      </c>
      <c r="T86">
        <v>252.79357142857143</v>
      </c>
    </row>
    <row r="87" spans="1:20" x14ac:dyDescent="0.3">
      <c r="A87">
        <v>1068</v>
      </c>
      <c r="B87" s="1">
        <v>45173</v>
      </c>
      <c r="C87" t="s">
        <v>38</v>
      </c>
      <c r="D87" t="s">
        <v>34</v>
      </c>
      <c r="E87">
        <v>3905.11</v>
      </c>
      <c r="F87">
        <v>14</v>
      </c>
      <c r="G87" t="s">
        <v>26</v>
      </c>
      <c r="H87">
        <v>1140.58</v>
      </c>
      <c r="I87">
        <v>1438.76</v>
      </c>
      <c r="J87" t="s">
        <v>17</v>
      </c>
      <c r="K87">
        <v>0.03</v>
      </c>
      <c r="L87" t="s">
        <v>27</v>
      </c>
      <c r="M87" t="s">
        <v>19</v>
      </c>
      <c r="N87" t="s">
        <v>48</v>
      </c>
      <c r="O87">
        <v>298.18000000000006</v>
      </c>
      <c r="P87" t="s">
        <v>79</v>
      </c>
      <c r="Q87" t="s">
        <v>73</v>
      </c>
      <c r="R87">
        <v>604.27919999999995</v>
      </c>
      <c r="S87">
        <v>3570.2408000000005</v>
      </c>
      <c r="T87">
        <v>278.93642857142856</v>
      </c>
    </row>
    <row r="88" spans="1:20" x14ac:dyDescent="0.3">
      <c r="A88">
        <v>1100</v>
      </c>
      <c r="B88" s="1">
        <v>45247</v>
      </c>
      <c r="C88" t="s">
        <v>14</v>
      </c>
      <c r="D88" t="s">
        <v>34</v>
      </c>
      <c r="E88">
        <v>7883.44</v>
      </c>
      <c r="F88">
        <v>13</v>
      </c>
      <c r="G88" t="s">
        <v>26</v>
      </c>
      <c r="H88">
        <v>366.2</v>
      </c>
      <c r="I88">
        <v>732.69</v>
      </c>
      <c r="J88" t="s">
        <v>30</v>
      </c>
      <c r="K88">
        <v>0.04</v>
      </c>
      <c r="L88" t="s">
        <v>18</v>
      </c>
      <c r="M88" t="s">
        <v>22</v>
      </c>
      <c r="N88" t="s">
        <v>46</v>
      </c>
      <c r="O88">
        <v>366.49000000000007</v>
      </c>
      <c r="P88" t="s">
        <v>83</v>
      </c>
      <c r="Q88" t="s">
        <v>75</v>
      </c>
      <c r="R88">
        <v>380.99880000000007</v>
      </c>
      <c r="S88">
        <v>4383.3712000000005</v>
      </c>
      <c r="T88">
        <v>606.41846153846154</v>
      </c>
    </row>
    <row r="89" spans="1:20" x14ac:dyDescent="0.3">
      <c r="A89">
        <v>1054</v>
      </c>
      <c r="B89" s="1">
        <v>44981</v>
      </c>
      <c r="C89" t="s">
        <v>42</v>
      </c>
      <c r="D89" t="s">
        <v>15</v>
      </c>
      <c r="E89">
        <v>5664.52</v>
      </c>
      <c r="F89">
        <v>43</v>
      </c>
      <c r="G89" t="s">
        <v>26</v>
      </c>
      <c r="H89">
        <v>2124.7199999999998</v>
      </c>
      <c r="I89">
        <v>2188.66</v>
      </c>
      <c r="J89" t="s">
        <v>17</v>
      </c>
      <c r="K89">
        <v>0.03</v>
      </c>
      <c r="L89" t="s">
        <v>31</v>
      </c>
      <c r="M89" t="s">
        <v>22</v>
      </c>
      <c r="N89" t="s">
        <v>49</v>
      </c>
      <c r="O89">
        <v>63.940000000000055</v>
      </c>
      <c r="P89" t="s">
        <v>83</v>
      </c>
      <c r="Q89" t="s">
        <v>66</v>
      </c>
      <c r="R89">
        <v>2823.3713999999995</v>
      </c>
      <c r="S89">
        <v>-73.951399999997193</v>
      </c>
      <c r="T89">
        <v>131.73302325581398</v>
      </c>
    </row>
    <row r="90" spans="1:20" x14ac:dyDescent="0.3">
      <c r="A90">
        <v>1048</v>
      </c>
      <c r="B90" s="1">
        <v>44945</v>
      </c>
      <c r="C90" t="s">
        <v>14</v>
      </c>
      <c r="D90" t="s">
        <v>21</v>
      </c>
      <c r="E90">
        <v>5187.16</v>
      </c>
      <c r="F90">
        <v>7</v>
      </c>
      <c r="G90" t="s">
        <v>29</v>
      </c>
      <c r="H90">
        <v>4310.95</v>
      </c>
      <c r="I90">
        <v>4723.2</v>
      </c>
      <c r="J90" t="s">
        <v>17</v>
      </c>
      <c r="K90">
        <v>0.05</v>
      </c>
      <c r="L90" t="s">
        <v>31</v>
      </c>
      <c r="M90" t="s">
        <v>22</v>
      </c>
      <c r="N90" t="s">
        <v>23</v>
      </c>
      <c r="O90">
        <v>412.25</v>
      </c>
      <c r="P90" t="s">
        <v>82</v>
      </c>
      <c r="Q90" t="s">
        <v>65</v>
      </c>
      <c r="R90">
        <v>1653.1200000000001</v>
      </c>
      <c r="S90">
        <v>1232.6299999999999</v>
      </c>
      <c r="T90">
        <v>741.02285714285711</v>
      </c>
    </row>
    <row r="91" spans="1:20" x14ac:dyDescent="0.3">
      <c r="A91">
        <v>1071</v>
      </c>
      <c r="B91" s="1">
        <v>45103</v>
      </c>
      <c r="C91" t="s">
        <v>24</v>
      </c>
      <c r="D91" t="s">
        <v>15</v>
      </c>
      <c r="E91">
        <v>6664.17</v>
      </c>
      <c r="F91">
        <v>35</v>
      </c>
      <c r="G91" t="s">
        <v>29</v>
      </c>
      <c r="H91">
        <v>295.82</v>
      </c>
      <c r="I91">
        <v>684.67</v>
      </c>
      <c r="J91" t="s">
        <v>30</v>
      </c>
      <c r="K91">
        <v>0.03</v>
      </c>
      <c r="L91" t="s">
        <v>31</v>
      </c>
      <c r="M91" t="s">
        <v>19</v>
      </c>
      <c r="N91" t="s">
        <v>45</v>
      </c>
      <c r="O91">
        <v>388.84999999999997</v>
      </c>
      <c r="P91" t="s">
        <v>79</v>
      </c>
      <c r="Q91" t="s">
        <v>70</v>
      </c>
      <c r="R91">
        <v>718.90349999999989</v>
      </c>
      <c r="S91">
        <v>12890.846499999998</v>
      </c>
      <c r="T91">
        <v>190.40485714285714</v>
      </c>
    </row>
    <row r="92" spans="1:20" x14ac:dyDescent="0.3">
      <c r="A92">
        <v>1072</v>
      </c>
      <c r="B92" s="1">
        <v>44964</v>
      </c>
      <c r="C92" t="s">
        <v>14</v>
      </c>
      <c r="D92" t="s">
        <v>34</v>
      </c>
      <c r="E92">
        <v>5490.38</v>
      </c>
      <c r="F92">
        <v>26</v>
      </c>
      <c r="G92" t="s">
        <v>26</v>
      </c>
      <c r="H92">
        <v>3640.17</v>
      </c>
      <c r="I92">
        <v>4002.63</v>
      </c>
      <c r="J92" t="s">
        <v>30</v>
      </c>
      <c r="K92">
        <v>0.05</v>
      </c>
      <c r="L92" t="s">
        <v>31</v>
      </c>
      <c r="M92" t="s">
        <v>22</v>
      </c>
      <c r="N92" t="s">
        <v>46</v>
      </c>
      <c r="O92">
        <v>362.46000000000004</v>
      </c>
      <c r="P92" t="s">
        <v>80</v>
      </c>
      <c r="Q92" t="s">
        <v>66</v>
      </c>
      <c r="R92">
        <v>5203.4190000000008</v>
      </c>
      <c r="S92">
        <v>4220.5410000000002</v>
      </c>
      <c r="T92">
        <v>211.16846153846154</v>
      </c>
    </row>
    <row r="93" spans="1:20" x14ac:dyDescent="0.3">
      <c r="A93">
        <v>1070</v>
      </c>
      <c r="B93" s="1">
        <v>44989</v>
      </c>
      <c r="C93" t="s">
        <v>14</v>
      </c>
      <c r="D93" t="s">
        <v>25</v>
      </c>
      <c r="E93">
        <v>8771.24</v>
      </c>
      <c r="F93">
        <v>15</v>
      </c>
      <c r="G93" t="s">
        <v>35</v>
      </c>
      <c r="H93">
        <v>3653.66</v>
      </c>
      <c r="I93">
        <v>3896.19</v>
      </c>
      <c r="J93" t="s">
        <v>30</v>
      </c>
      <c r="K93">
        <v>0.03</v>
      </c>
      <c r="L93" t="s">
        <v>31</v>
      </c>
      <c r="M93" t="s">
        <v>22</v>
      </c>
      <c r="N93" t="s">
        <v>32</v>
      </c>
      <c r="O93">
        <v>242.5300000000002</v>
      </c>
      <c r="P93" t="s">
        <v>84</v>
      </c>
      <c r="Q93" t="s">
        <v>67</v>
      </c>
      <c r="R93">
        <v>1753.2855</v>
      </c>
      <c r="S93">
        <v>1884.664500000003</v>
      </c>
      <c r="T93">
        <v>584.74933333333331</v>
      </c>
    </row>
    <row r="94" spans="1:20" x14ac:dyDescent="0.3">
      <c r="A94">
        <v>1019</v>
      </c>
      <c r="B94" s="1">
        <v>45228</v>
      </c>
      <c r="C94" t="s">
        <v>24</v>
      </c>
      <c r="D94" t="s">
        <v>21</v>
      </c>
      <c r="E94">
        <v>5952.19</v>
      </c>
      <c r="F94">
        <v>31</v>
      </c>
      <c r="G94" t="s">
        <v>26</v>
      </c>
      <c r="H94">
        <v>333.69</v>
      </c>
      <c r="I94">
        <v>685.1</v>
      </c>
      <c r="J94" t="s">
        <v>30</v>
      </c>
      <c r="K94">
        <v>0.04</v>
      </c>
      <c r="L94" t="s">
        <v>27</v>
      </c>
      <c r="M94" t="s">
        <v>19</v>
      </c>
      <c r="N94" t="s">
        <v>47</v>
      </c>
      <c r="O94">
        <v>351.41</v>
      </c>
      <c r="P94" t="s">
        <v>78</v>
      </c>
      <c r="Q94" t="s">
        <v>74</v>
      </c>
      <c r="R94">
        <v>849.52400000000011</v>
      </c>
      <c r="S94">
        <v>10044.186000000002</v>
      </c>
      <c r="T94">
        <v>192.00612903225806</v>
      </c>
    </row>
    <row r="95" spans="1:20" x14ac:dyDescent="0.3">
      <c r="A95">
        <v>1097</v>
      </c>
      <c r="B95" s="1">
        <v>45225</v>
      </c>
      <c r="C95" t="s">
        <v>42</v>
      </c>
      <c r="D95" t="s">
        <v>34</v>
      </c>
      <c r="E95">
        <v>7633.98</v>
      </c>
      <c r="F95">
        <v>27</v>
      </c>
      <c r="G95" t="s">
        <v>35</v>
      </c>
      <c r="H95">
        <v>4686.79</v>
      </c>
      <c r="I95">
        <v>5046.51</v>
      </c>
      <c r="J95" t="s">
        <v>17</v>
      </c>
      <c r="K95">
        <v>0.05</v>
      </c>
      <c r="L95" t="s">
        <v>31</v>
      </c>
      <c r="M95" t="s">
        <v>22</v>
      </c>
      <c r="N95" t="s">
        <v>52</v>
      </c>
      <c r="O95">
        <v>359.72000000000025</v>
      </c>
      <c r="P95" t="s">
        <v>82</v>
      </c>
      <c r="Q95" t="s">
        <v>74</v>
      </c>
      <c r="R95">
        <v>6812.7885000000015</v>
      </c>
      <c r="S95">
        <v>2899.6515000000045</v>
      </c>
      <c r="T95">
        <v>282.74</v>
      </c>
    </row>
    <row r="96" spans="1:20" x14ac:dyDescent="0.3">
      <c r="A96">
        <v>1062</v>
      </c>
      <c r="B96" s="1">
        <v>45062</v>
      </c>
      <c r="C96" t="s">
        <v>33</v>
      </c>
      <c r="D96" t="s">
        <v>15</v>
      </c>
      <c r="E96">
        <v>8495.6200000000008</v>
      </c>
      <c r="F96">
        <v>46</v>
      </c>
      <c r="G96" t="s">
        <v>16</v>
      </c>
      <c r="H96">
        <v>159.32</v>
      </c>
      <c r="I96">
        <v>303.36</v>
      </c>
      <c r="J96" t="s">
        <v>30</v>
      </c>
      <c r="K96">
        <v>0.03</v>
      </c>
      <c r="L96" t="s">
        <v>18</v>
      </c>
      <c r="M96" t="s">
        <v>22</v>
      </c>
      <c r="N96" t="s">
        <v>53</v>
      </c>
      <c r="O96">
        <v>144.04000000000002</v>
      </c>
      <c r="P96" t="s">
        <v>80</v>
      </c>
      <c r="Q96" t="s">
        <v>69</v>
      </c>
      <c r="R96">
        <v>418.63680000000005</v>
      </c>
      <c r="S96">
        <v>6207.2032000000008</v>
      </c>
      <c r="T96">
        <v>184.68739130434784</v>
      </c>
    </row>
    <row r="97" spans="1:20" x14ac:dyDescent="0.3">
      <c r="A97">
        <v>1085</v>
      </c>
      <c r="B97" s="1">
        <v>45244</v>
      </c>
      <c r="C97" t="s">
        <v>33</v>
      </c>
      <c r="D97" t="s">
        <v>25</v>
      </c>
      <c r="E97">
        <v>2038.75</v>
      </c>
      <c r="F97">
        <v>32</v>
      </c>
      <c r="G97" t="s">
        <v>16</v>
      </c>
      <c r="H97">
        <v>1074.93</v>
      </c>
      <c r="I97">
        <v>1492.48</v>
      </c>
      <c r="J97" t="s">
        <v>17</v>
      </c>
      <c r="K97">
        <v>0.04</v>
      </c>
      <c r="L97" t="s">
        <v>31</v>
      </c>
      <c r="M97" t="s">
        <v>22</v>
      </c>
      <c r="N97" t="s">
        <v>44</v>
      </c>
      <c r="O97">
        <v>417.54999999999995</v>
      </c>
      <c r="P97" t="s">
        <v>80</v>
      </c>
      <c r="Q97" t="s">
        <v>75</v>
      </c>
      <c r="R97">
        <v>1910.3744000000002</v>
      </c>
      <c r="S97">
        <v>11451.225599999998</v>
      </c>
      <c r="T97">
        <v>63.7109375</v>
      </c>
    </row>
    <row r="98" spans="1:20" x14ac:dyDescent="0.3">
      <c r="A98">
        <v>1066</v>
      </c>
      <c r="B98" s="1">
        <v>45110</v>
      </c>
      <c r="C98" t="s">
        <v>33</v>
      </c>
      <c r="D98" t="s">
        <v>15</v>
      </c>
      <c r="E98">
        <v>6380.2</v>
      </c>
      <c r="F98">
        <v>15</v>
      </c>
      <c r="G98" t="s">
        <v>16</v>
      </c>
      <c r="H98">
        <v>2579.31</v>
      </c>
      <c r="I98">
        <v>2867.36</v>
      </c>
      <c r="J98" t="s">
        <v>17</v>
      </c>
      <c r="K98">
        <v>0.04</v>
      </c>
      <c r="L98" t="s">
        <v>27</v>
      </c>
      <c r="M98" t="s">
        <v>22</v>
      </c>
      <c r="N98" t="s">
        <v>53</v>
      </c>
      <c r="O98">
        <v>288.05000000000018</v>
      </c>
      <c r="P98" t="s">
        <v>79</v>
      </c>
      <c r="Q98" t="s">
        <v>71</v>
      </c>
      <c r="R98">
        <v>1720.4160000000002</v>
      </c>
      <c r="S98">
        <v>2600.3340000000026</v>
      </c>
      <c r="T98">
        <v>425.34666666666664</v>
      </c>
    </row>
    <row r="99" spans="1:20" x14ac:dyDescent="0.3">
      <c r="A99">
        <v>1015</v>
      </c>
      <c r="B99" s="1">
        <v>45215</v>
      </c>
      <c r="C99" t="s">
        <v>33</v>
      </c>
      <c r="D99" t="s">
        <v>15</v>
      </c>
      <c r="E99">
        <v>7946.69</v>
      </c>
      <c r="F99">
        <v>23</v>
      </c>
      <c r="G99" t="s">
        <v>26</v>
      </c>
      <c r="H99">
        <v>2937.94</v>
      </c>
      <c r="I99">
        <v>3007.53</v>
      </c>
      <c r="J99" t="s">
        <v>17</v>
      </c>
      <c r="K99">
        <v>0.03</v>
      </c>
      <c r="L99" t="s">
        <v>18</v>
      </c>
      <c r="M99" t="s">
        <v>22</v>
      </c>
      <c r="N99" t="s">
        <v>53</v>
      </c>
      <c r="O99">
        <v>69.590000000000146</v>
      </c>
      <c r="P99" t="s">
        <v>79</v>
      </c>
      <c r="Q99" t="s">
        <v>74</v>
      </c>
      <c r="R99">
        <v>2075.1957000000002</v>
      </c>
      <c r="S99">
        <v>-474.62569999999687</v>
      </c>
      <c r="T99">
        <v>345.50826086956522</v>
      </c>
    </row>
    <row r="100" spans="1:20" x14ac:dyDescent="0.3">
      <c r="A100">
        <v>1001</v>
      </c>
      <c r="B100" s="1">
        <v>45060</v>
      </c>
      <c r="C100" t="s">
        <v>38</v>
      </c>
      <c r="D100" t="s">
        <v>25</v>
      </c>
      <c r="E100">
        <v>2669.46</v>
      </c>
      <c r="F100">
        <v>35</v>
      </c>
      <c r="G100" t="s">
        <v>35</v>
      </c>
      <c r="H100">
        <v>2745.75</v>
      </c>
      <c r="I100">
        <v>3244.76</v>
      </c>
      <c r="J100" t="s">
        <v>30</v>
      </c>
      <c r="K100">
        <v>0.05</v>
      </c>
      <c r="L100" t="s">
        <v>27</v>
      </c>
      <c r="M100" t="s">
        <v>19</v>
      </c>
      <c r="N100" t="s">
        <v>39</v>
      </c>
      <c r="O100">
        <v>499.01000000000022</v>
      </c>
      <c r="P100" t="s">
        <v>78</v>
      </c>
      <c r="Q100" t="s">
        <v>69</v>
      </c>
      <c r="R100">
        <v>5678.3300000000008</v>
      </c>
      <c r="S100">
        <v>11787.020000000004</v>
      </c>
      <c r="T100">
        <v>76.27028571428572</v>
      </c>
    </row>
    <row r="101" spans="1:20" x14ac:dyDescent="0.3">
      <c r="A101">
        <v>1005</v>
      </c>
      <c r="B101" s="1">
        <v>45015</v>
      </c>
      <c r="C101" t="s">
        <v>42</v>
      </c>
      <c r="D101" t="s">
        <v>34</v>
      </c>
      <c r="E101">
        <v>6828.24</v>
      </c>
      <c r="F101">
        <v>12</v>
      </c>
      <c r="G101" t="s">
        <v>35</v>
      </c>
      <c r="H101">
        <v>319.83</v>
      </c>
      <c r="I101">
        <v>802.43</v>
      </c>
      <c r="J101" t="s">
        <v>30</v>
      </c>
      <c r="K101">
        <v>0.04</v>
      </c>
      <c r="L101" t="s">
        <v>31</v>
      </c>
      <c r="M101" t="s">
        <v>22</v>
      </c>
      <c r="N101" t="s">
        <v>52</v>
      </c>
      <c r="O101">
        <v>482.59999999999997</v>
      </c>
      <c r="P101" t="s">
        <v>82</v>
      </c>
      <c r="Q101" t="s">
        <v>67</v>
      </c>
      <c r="R101">
        <v>385.16640000000001</v>
      </c>
      <c r="S101">
        <v>5406.0335999999998</v>
      </c>
      <c r="T101">
        <v>569.02</v>
      </c>
    </row>
    <row r="102" spans="1:20" x14ac:dyDescent="0.3">
      <c r="A102">
        <v>1026</v>
      </c>
      <c r="B102" s="1">
        <v>44961</v>
      </c>
      <c r="C102" t="s">
        <v>42</v>
      </c>
      <c r="D102" t="s">
        <v>21</v>
      </c>
      <c r="E102">
        <v>1554.93</v>
      </c>
      <c r="F102">
        <v>19</v>
      </c>
      <c r="G102" t="s">
        <v>35</v>
      </c>
      <c r="H102">
        <v>1265.48</v>
      </c>
      <c r="I102">
        <v>1715.83</v>
      </c>
      <c r="J102" t="s">
        <v>30</v>
      </c>
      <c r="K102">
        <v>0.05</v>
      </c>
      <c r="L102" t="s">
        <v>31</v>
      </c>
      <c r="M102" t="s">
        <v>22</v>
      </c>
      <c r="N102" t="s">
        <v>51</v>
      </c>
      <c r="O102">
        <v>450.34999999999991</v>
      </c>
      <c r="P102" t="s">
        <v>84</v>
      </c>
      <c r="Q102" t="s">
        <v>66</v>
      </c>
      <c r="R102">
        <v>1630.0384999999999</v>
      </c>
      <c r="S102">
        <v>6926.6114999999982</v>
      </c>
      <c r="T102">
        <v>81.838421052631588</v>
      </c>
    </row>
    <row r="103" spans="1:20" x14ac:dyDescent="0.3">
      <c r="A103">
        <v>1081</v>
      </c>
      <c r="B103" s="1">
        <v>44931</v>
      </c>
      <c r="C103" t="s">
        <v>14</v>
      </c>
      <c r="D103" t="s">
        <v>25</v>
      </c>
      <c r="E103">
        <v>1429.32</v>
      </c>
      <c r="F103">
        <v>44</v>
      </c>
      <c r="G103" t="s">
        <v>26</v>
      </c>
      <c r="H103">
        <v>618.79</v>
      </c>
      <c r="I103">
        <v>938.04</v>
      </c>
      <c r="J103" t="s">
        <v>17</v>
      </c>
      <c r="K103">
        <v>0.03</v>
      </c>
      <c r="L103" t="s">
        <v>18</v>
      </c>
      <c r="M103" t="s">
        <v>19</v>
      </c>
      <c r="N103" t="s">
        <v>32</v>
      </c>
      <c r="O103">
        <v>319.25</v>
      </c>
      <c r="P103" t="s">
        <v>82</v>
      </c>
      <c r="Q103" t="s">
        <v>65</v>
      </c>
      <c r="R103">
        <v>1238.2127999999998</v>
      </c>
      <c r="S103">
        <v>12808.787200000001</v>
      </c>
      <c r="T103">
        <v>32.484545454545454</v>
      </c>
    </row>
    <row r="104" spans="1:20" x14ac:dyDescent="0.3">
      <c r="A104">
        <v>1089</v>
      </c>
      <c r="B104" s="1">
        <v>45193</v>
      </c>
      <c r="C104" t="s">
        <v>14</v>
      </c>
      <c r="D104" t="s">
        <v>25</v>
      </c>
      <c r="E104">
        <v>2975.99</v>
      </c>
      <c r="F104">
        <v>48</v>
      </c>
      <c r="G104" t="s">
        <v>26</v>
      </c>
      <c r="H104">
        <v>2246.67</v>
      </c>
      <c r="I104">
        <v>2486.14</v>
      </c>
      <c r="J104" t="s">
        <v>30</v>
      </c>
      <c r="K104">
        <v>0.03</v>
      </c>
      <c r="L104" t="s">
        <v>18</v>
      </c>
      <c r="M104" t="s">
        <v>22</v>
      </c>
      <c r="N104" t="s">
        <v>32</v>
      </c>
      <c r="O104">
        <v>239.4699999999998</v>
      </c>
      <c r="P104" t="s">
        <v>78</v>
      </c>
      <c r="Q104" t="s">
        <v>73</v>
      </c>
      <c r="R104">
        <v>3580.0416</v>
      </c>
      <c r="S104">
        <v>7914.5183999999899</v>
      </c>
      <c r="T104">
        <v>61.99979166666666</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06ADB-6766-43F8-8444-7079ED52B1AC}">
  <dimension ref="A3:E13"/>
  <sheetViews>
    <sheetView workbookViewId="0">
      <selection activeCell="E26" sqref="E26"/>
    </sheetView>
  </sheetViews>
  <sheetFormatPr defaultRowHeight="14.4" x14ac:dyDescent="0.3"/>
  <cols>
    <col min="1" max="1" width="12.5546875" bestFit="1" customWidth="1"/>
    <col min="2" max="2" width="13.21875" bestFit="1" customWidth="1"/>
    <col min="3" max="3" width="10" bestFit="1" customWidth="1"/>
    <col min="4" max="4" width="10.88671875" bestFit="1" customWidth="1"/>
    <col min="5" max="5" width="10" bestFit="1" customWidth="1"/>
    <col min="6" max="6" width="9" bestFit="1" customWidth="1"/>
    <col min="7" max="7" width="10.5546875" bestFit="1" customWidth="1"/>
    <col min="8" max="8" width="10" bestFit="1" customWidth="1"/>
    <col min="9" max="9" width="12.33203125" bestFit="1" customWidth="1"/>
    <col min="10" max="10" width="11.33203125" bestFit="1" customWidth="1"/>
    <col min="11" max="11" width="9.5546875" bestFit="1" customWidth="1"/>
    <col min="12" max="12" width="10.6640625" bestFit="1" customWidth="1"/>
    <col min="13" max="13" width="10" bestFit="1" customWidth="1"/>
    <col min="14" max="14" width="12.44140625" bestFit="1" customWidth="1"/>
    <col min="15" max="15" width="11.44140625" bestFit="1" customWidth="1"/>
    <col min="16" max="18" width="10" bestFit="1" customWidth="1"/>
    <col min="19" max="19" width="11.6640625" bestFit="1" customWidth="1"/>
    <col min="20" max="20" width="10.6640625" bestFit="1" customWidth="1"/>
    <col min="21" max="21" width="10" bestFit="1" customWidth="1"/>
    <col min="22" max="22" width="11" bestFit="1" customWidth="1"/>
  </cols>
  <sheetData>
    <row r="3" spans="1:5" x14ac:dyDescent="0.3">
      <c r="A3" s="27" t="s">
        <v>62</v>
      </c>
      <c r="B3" t="s">
        <v>87</v>
      </c>
    </row>
    <row r="4" spans="1:5" x14ac:dyDescent="0.3">
      <c r="A4" s="32" t="s">
        <v>99</v>
      </c>
      <c r="B4" s="38">
        <v>989539.69800000056</v>
      </c>
      <c r="D4" t="s">
        <v>88</v>
      </c>
      <c r="E4">
        <v>460033.17490000016</v>
      </c>
    </row>
    <row r="5" spans="1:5" x14ac:dyDescent="0.3">
      <c r="A5" s="32" t="s">
        <v>100</v>
      </c>
      <c r="B5" s="38">
        <v>-1040510.6677999991</v>
      </c>
      <c r="D5" t="s">
        <v>89</v>
      </c>
      <c r="E5">
        <v>410140.4702000001</v>
      </c>
    </row>
    <row r="6" spans="1:5" x14ac:dyDescent="0.3">
      <c r="A6" s="32" t="s">
        <v>101</v>
      </c>
      <c r="B6" s="38">
        <v>-4104949.3865000019</v>
      </c>
      <c r="D6" t="s">
        <v>90</v>
      </c>
      <c r="E6">
        <v>110183.94270000006</v>
      </c>
    </row>
    <row r="7" spans="1:5" x14ac:dyDescent="0.3">
      <c r="A7" s="32" t="s">
        <v>63</v>
      </c>
      <c r="B7" s="38">
        <v>-4155920.3563000006</v>
      </c>
      <c r="D7" t="s">
        <v>91</v>
      </c>
      <c r="E7">
        <v>16691.984200000061</v>
      </c>
    </row>
    <row r="8" spans="1:5" x14ac:dyDescent="0.3">
      <c r="D8" t="s">
        <v>92</v>
      </c>
      <c r="E8">
        <v>-218762.38909999988</v>
      </c>
    </row>
    <row r="9" spans="1:5" x14ac:dyDescent="0.3">
      <c r="D9" t="s">
        <v>93</v>
      </c>
      <c r="E9">
        <v>-421739.96409999987</v>
      </c>
    </row>
    <row r="10" spans="1:5" x14ac:dyDescent="0.3">
      <c r="D10" t="s">
        <v>94</v>
      </c>
      <c r="E10">
        <v>-679378.39460000023</v>
      </c>
    </row>
    <row r="11" spans="1:5" x14ac:dyDescent="0.3">
      <c r="D11" t="s">
        <v>95</v>
      </c>
      <c r="E11">
        <v>-908936.78649999946</v>
      </c>
    </row>
    <row r="12" spans="1:5" x14ac:dyDescent="0.3">
      <c r="D12" t="s">
        <v>96</v>
      </c>
      <c r="E12">
        <v>-1397899.0759999999</v>
      </c>
    </row>
    <row r="13" spans="1:5" x14ac:dyDescent="0.3">
      <c r="D13" t="s">
        <v>97</v>
      </c>
      <c r="E13">
        <v>-1526253.3179999997</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3407D-4FB0-4DA9-B693-EF7B18ED2812}">
  <dimension ref="A3:E34"/>
  <sheetViews>
    <sheetView workbookViewId="0">
      <selection activeCell="K25" sqref="K25"/>
    </sheetView>
  </sheetViews>
  <sheetFormatPr defaultRowHeight="14.4" x14ac:dyDescent="0.3"/>
  <cols>
    <col min="1" max="1" width="12.5546875" bestFit="1" customWidth="1"/>
    <col min="2" max="2" width="13.21875" bestFit="1" customWidth="1"/>
    <col min="3" max="3" width="10" bestFit="1" customWidth="1"/>
    <col min="4" max="4" width="10.88671875" bestFit="1" customWidth="1"/>
    <col min="5" max="5" width="11.6640625" bestFit="1" customWidth="1"/>
    <col min="6" max="6" width="9" bestFit="1" customWidth="1"/>
    <col min="7" max="7" width="10.5546875" bestFit="1" customWidth="1"/>
    <col min="8" max="8" width="10" bestFit="1" customWidth="1"/>
    <col min="9" max="9" width="12.33203125" bestFit="1" customWidth="1"/>
    <col min="10" max="10" width="11.33203125" bestFit="1" customWidth="1"/>
    <col min="11" max="11" width="9.5546875" bestFit="1" customWidth="1"/>
    <col min="12" max="12" width="10.6640625" bestFit="1" customWidth="1"/>
    <col min="13" max="13" width="10" bestFit="1" customWidth="1"/>
    <col min="14" max="14" width="12.44140625" bestFit="1" customWidth="1"/>
    <col min="15" max="15" width="11.44140625" bestFit="1" customWidth="1"/>
    <col min="16" max="18" width="10" bestFit="1" customWidth="1"/>
    <col min="19" max="19" width="11.6640625" bestFit="1" customWidth="1"/>
    <col min="20" max="20" width="10.6640625" bestFit="1" customWidth="1"/>
    <col min="21" max="21" width="10" bestFit="1" customWidth="1"/>
    <col min="22" max="22" width="11" bestFit="1" customWidth="1"/>
  </cols>
  <sheetData>
    <row r="3" spans="1:5" x14ac:dyDescent="0.3">
      <c r="A3" s="27" t="s">
        <v>62</v>
      </c>
      <c r="B3" t="s">
        <v>87</v>
      </c>
      <c r="D3" t="s">
        <v>56</v>
      </c>
      <c r="E3" t="s">
        <v>98</v>
      </c>
    </row>
    <row r="4" spans="1:5" x14ac:dyDescent="0.3">
      <c r="A4" s="32" t="s">
        <v>99</v>
      </c>
      <c r="B4" s="37">
        <v>989539.69800000056</v>
      </c>
      <c r="D4" s="32">
        <v>0</v>
      </c>
      <c r="E4" s="38">
        <v>100845.28</v>
      </c>
    </row>
    <row r="5" spans="1:5" x14ac:dyDescent="0.3">
      <c r="A5" s="32" t="s">
        <v>100</v>
      </c>
      <c r="B5" s="37">
        <v>-1040510.6677999991</v>
      </c>
      <c r="D5" s="32">
        <v>0.01</v>
      </c>
      <c r="E5" s="38">
        <v>266120.90010000009</v>
      </c>
    </row>
    <row r="6" spans="1:5" x14ac:dyDescent="0.3">
      <c r="A6" s="32" t="s">
        <v>101</v>
      </c>
      <c r="B6" s="37">
        <v>-4104949.3865000019</v>
      </c>
      <c r="D6" s="32">
        <v>0.02</v>
      </c>
      <c r="E6" s="38">
        <v>93066.994800000029</v>
      </c>
    </row>
    <row r="7" spans="1:5" x14ac:dyDescent="0.3">
      <c r="A7" s="32" t="s">
        <v>63</v>
      </c>
      <c r="B7" s="26">
        <v>-4155920.3563000006</v>
      </c>
      <c r="D7" s="32">
        <v>0.03</v>
      </c>
      <c r="E7" s="38">
        <v>134915.43579999995</v>
      </c>
    </row>
    <row r="8" spans="1:5" x14ac:dyDescent="0.3">
      <c r="D8" s="32">
        <v>0.04</v>
      </c>
      <c r="E8" s="38">
        <v>175063.1464</v>
      </c>
    </row>
    <row r="9" spans="1:5" x14ac:dyDescent="0.3">
      <c r="D9" s="32">
        <v>0.05</v>
      </c>
      <c r="E9" s="38">
        <v>100161.88800000004</v>
      </c>
    </row>
    <row r="10" spans="1:5" x14ac:dyDescent="0.3">
      <c r="D10" s="32">
        <v>0.06</v>
      </c>
      <c r="E10" s="38">
        <v>60655.041599999982</v>
      </c>
    </row>
    <row r="11" spans="1:5" x14ac:dyDescent="0.3">
      <c r="D11" s="32">
        <v>7.0000000000000007E-2</v>
      </c>
      <c r="E11" s="38">
        <v>7067.7039000000541</v>
      </c>
    </row>
    <row r="12" spans="1:5" x14ac:dyDescent="0.3">
      <c r="D12" s="32">
        <v>0.08</v>
      </c>
      <c r="E12" s="38">
        <v>42461.197199999995</v>
      </c>
    </row>
    <row r="13" spans="1:5" x14ac:dyDescent="0.3">
      <c r="D13" s="32">
        <v>0.09</v>
      </c>
      <c r="E13" s="38">
        <v>9182.1102000000283</v>
      </c>
    </row>
    <row r="14" spans="1:5" x14ac:dyDescent="0.3">
      <c r="D14" s="32">
        <v>0.1</v>
      </c>
      <c r="E14" s="38">
        <v>-7462.9449999999579</v>
      </c>
    </row>
    <row r="15" spans="1:5" x14ac:dyDescent="0.3">
      <c r="D15" s="32">
        <v>0.11</v>
      </c>
      <c r="E15" s="38">
        <v>14972.818999999992</v>
      </c>
    </row>
    <row r="16" spans="1:5" x14ac:dyDescent="0.3">
      <c r="D16" s="32">
        <v>0.12</v>
      </c>
      <c r="E16" s="38">
        <v>-59600.912800000027</v>
      </c>
    </row>
    <row r="17" spans="4:5" x14ac:dyDescent="0.3">
      <c r="D17" s="32">
        <v>0.13</v>
      </c>
      <c r="E17" s="38">
        <v>-55514.321299999996</v>
      </c>
    </row>
    <row r="18" spans="4:5" x14ac:dyDescent="0.3">
      <c r="D18" s="32">
        <v>0.14000000000000001</v>
      </c>
      <c r="E18" s="38">
        <v>-103647.15499999997</v>
      </c>
    </row>
    <row r="19" spans="4:5" x14ac:dyDescent="0.3">
      <c r="D19" s="32">
        <v>0.15</v>
      </c>
      <c r="E19" s="38">
        <v>-76344.406499999968</v>
      </c>
    </row>
    <row r="20" spans="4:5" x14ac:dyDescent="0.3">
      <c r="D20" s="32">
        <v>0.16</v>
      </c>
      <c r="E20" s="38">
        <v>-136985.13840000005</v>
      </c>
    </row>
    <row r="21" spans="4:5" x14ac:dyDescent="0.3">
      <c r="D21" s="32">
        <v>0.17</v>
      </c>
      <c r="E21" s="38">
        <v>-208410.41920000006</v>
      </c>
    </row>
    <row r="22" spans="4:5" x14ac:dyDescent="0.3">
      <c r="D22" s="32">
        <v>0.18</v>
      </c>
      <c r="E22" s="38">
        <v>-141236.46299999996</v>
      </c>
    </row>
    <row r="23" spans="4:5" x14ac:dyDescent="0.3">
      <c r="D23" s="32">
        <v>0.19</v>
      </c>
      <c r="E23" s="38">
        <v>-266281.72560000006</v>
      </c>
    </row>
    <row r="24" spans="4:5" x14ac:dyDescent="0.3">
      <c r="D24" s="32">
        <v>0.2</v>
      </c>
      <c r="E24" s="38">
        <v>-271860.20600000012</v>
      </c>
    </row>
    <row r="25" spans="4:5" x14ac:dyDescent="0.3">
      <c r="D25" s="32">
        <v>0.21</v>
      </c>
      <c r="E25" s="38">
        <v>-338558.4154</v>
      </c>
    </row>
    <row r="26" spans="4:5" x14ac:dyDescent="0.3">
      <c r="D26" s="32">
        <v>0.22</v>
      </c>
      <c r="E26" s="38">
        <v>-307470.01740000001</v>
      </c>
    </row>
    <row r="27" spans="4:5" x14ac:dyDescent="0.3">
      <c r="D27" s="32">
        <v>0.23</v>
      </c>
      <c r="E27" s="38">
        <v>-262908.35370000004</v>
      </c>
    </row>
    <row r="28" spans="4:5" x14ac:dyDescent="0.3">
      <c r="D28" s="32">
        <v>0.24</v>
      </c>
      <c r="E28" s="38">
        <v>-455539.26119999983</v>
      </c>
    </row>
    <row r="29" spans="4:5" x14ac:dyDescent="0.3">
      <c r="D29" s="32">
        <v>0.25</v>
      </c>
      <c r="E29" s="38">
        <v>-563796.92000000004</v>
      </c>
    </row>
    <row r="30" spans="4:5" x14ac:dyDescent="0.3">
      <c r="D30" s="32">
        <v>0.26</v>
      </c>
      <c r="E30" s="38">
        <v>-378562.89479999995</v>
      </c>
    </row>
    <row r="31" spans="4:5" x14ac:dyDescent="0.3">
      <c r="D31" s="32">
        <v>0.27</v>
      </c>
      <c r="E31" s="38">
        <v>-483550.1946000001</v>
      </c>
    </row>
    <row r="32" spans="4:5" x14ac:dyDescent="0.3">
      <c r="D32" s="32">
        <v>0.28000000000000003</v>
      </c>
      <c r="E32" s="38">
        <v>-325705.5552</v>
      </c>
    </row>
    <row r="33" spans="4:5" x14ac:dyDescent="0.3">
      <c r="D33" s="32">
        <v>0.28999999999999998</v>
      </c>
      <c r="E33" s="38">
        <v>-439978.30920000013</v>
      </c>
    </row>
    <row r="34" spans="4:5" x14ac:dyDescent="0.3">
      <c r="D34" s="32">
        <v>0.3</v>
      </c>
      <c r="E34" s="38">
        <v>-277019.25899999996</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319C-6537-4912-8E26-519EF45DBD2A}">
  <dimension ref="A3:E34"/>
  <sheetViews>
    <sheetView workbookViewId="0">
      <selection activeCell="E11" sqref="E11"/>
    </sheetView>
  </sheetViews>
  <sheetFormatPr defaultRowHeight="14.4" x14ac:dyDescent="0.3"/>
  <cols>
    <col min="1" max="1" width="12.5546875" bestFit="1" customWidth="1"/>
    <col min="2" max="2" width="13.21875" bestFit="1" customWidth="1"/>
    <col min="3" max="3" width="12.77734375" customWidth="1"/>
    <col min="4" max="4" width="10.88671875" bestFit="1" customWidth="1"/>
    <col min="5" max="5" width="11.6640625" bestFit="1" customWidth="1"/>
    <col min="6" max="6" width="9" bestFit="1" customWidth="1"/>
    <col min="7" max="7" width="10.5546875" bestFit="1" customWidth="1"/>
    <col min="8" max="8" width="10" bestFit="1" customWidth="1"/>
    <col min="9" max="9" width="12.33203125" bestFit="1" customWidth="1"/>
    <col min="10" max="10" width="11.33203125" bestFit="1" customWidth="1"/>
    <col min="11" max="11" width="9.5546875" bestFit="1" customWidth="1"/>
    <col min="12" max="12" width="10.6640625" bestFit="1" customWidth="1"/>
    <col min="13" max="13" width="10" bestFit="1" customWidth="1"/>
    <col min="14" max="14" width="12.44140625" bestFit="1" customWidth="1"/>
    <col min="15" max="15" width="11.44140625" bestFit="1" customWidth="1"/>
    <col min="16" max="18" width="10" bestFit="1" customWidth="1"/>
    <col min="19" max="19" width="11.6640625" bestFit="1" customWidth="1"/>
    <col min="20" max="20" width="10.6640625" bestFit="1" customWidth="1"/>
    <col min="21" max="21" width="10" bestFit="1" customWidth="1"/>
    <col min="22" max="22" width="11" bestFit="1" customWidth="1"/>
  </cols>
  <sheetData>
    <row r="3" spans="1:5" x14ac:dyDescent="0.3">
      <c r="A3" s="27" t="s">
        <v>62</v>
      </c>
      <c r="B3" t="s">
        <v>87</v>
      </c>
    </row>
    <row r="4" spans="1:5" x14ac:dyDescent="0.3">
      <c r="A4" s="32" t="s">
        <v>99</v>
      </c>
      <c r="B4" s="37">
        <v>989539.69800000056</v>
      </c>
      <c r="D4" s="32"/>
      <c r="E4" s="38"/>
    </row>
    <row r="5" spans="1:5" x14ac:dyDescent="0.3">
      <c r="A5" s="32" t="s">
        <v>100</v>
      </c>
      <c r="B5" s="37">
        <v>-1040510.6677999991</v>
      </c>
      <c r="D5" s="32"/>
      <c r="E5" s="38"/>
    </row>
    <row r="6" spans="1:5" x14ac:dyDescent="0.3">
      <c r="A6" s="32" t="s">
        <v>101</v>
      </c>
      <c r="B6" s="37">
        <v>-4104949.3865000019</v>
      </c>
      <c r="D6" s="32"/>
      <c r="E6" s="38"/>
    </row>
    <row r="7" spans="1:5" x14ac:dyDescent="0.3">
      <c r="A7" s="32" t="s">
        <v>63</v>
      </c>
      <c r="B7" s="26">
        <v>-4155920.3563000006</v>
      </c>
      <c r="D7" s="32"/>
      <c r="E7" s="38"/>
    </row>
    <row r="8" spans="1:5" x14ac:dyDescent="0.3">
      <c r="D8" s="32"/>
      <c r="E8" s="38"/>
    </row>
    <row r="9" spans="1:5" x14ac:dyDescent="0.3">
      <c r="A9" s="32" t="s">
        <v>54</v>
      </c>
      <c r="B9">
        <f>GETPIVOTDATA("Profit2",$A$3)</f>
        <v>-4155920.3563000006</v>
      </c>
      <c r="D9" s="32" t="s">
        <v>104</v>
      </c>
      <c r="E9" s="38">
        <f>'Sales Trend Report'!B23</f>
        <v>5019265.2300000004</v>
      </c>
    </row>
    <row r="10" spans="1:5" x14ac:dyDescent="0.3">
      <c r="A10" s="32" t="s">
        <v>104</v>
      </c>
      <c r="B10">
        <f>'Profit margin'!B19</f>
        <v>0</v>
      </c>
      <c r="D10" s="32"/>
      <c r="E10" s="38"/>
    </row>
    <row r="11" spans="1:5" x14ac:dyDescent="0.3">
      <c r="D11" t="s">
        <v>105</v>
      </c>
      <c r="E11" s="15">
        <f>B9/E9</f>
        <v>-0.82799377316428446</v>
      </c>
    </row>
    <row r="12" spans="1:5" x14ac:dyDescent="0.3">
      <c r="D12" s="32"/>
      <c r="E12" s="38"/>
    </row>
    <row r="13" spans="1:5" x14ac:dyDescent="0.3">
      <c r="D13" s="32"/>
      <c r="E13" s="38"/>
    </row>
    <row r="14" spans="1:5" x14ac:dyDescent="0.3">
      <c r="D14" s="32"/>
      <c r="E14" s="38"/>
    </row>
    <row r="15" spans="1:5" x14ac:dyDescent="0.3">
      <c r="D15" s="32"/>
      <c r="E15" s="38"/>
    </row>
    <row r="16" spans="1:5" x14ac:dyDescent="0.3">
      <c r="D16" s="32"/>
      <c r="E16" s="38"/>
    </row>
    <row r="17" spans="4:5" x14ac:dyDescent="0.3">
      <c r="D17" s="32"/>
      <c r="E17" s="38"/>
    </row>
    <row r="18" spans="4:5" x14ac:dyDescent="0.3">
      <c r="D18" s="32"/>
      <c r="E18" s="38"/>
    </row>
    <row r="19" spans="4:5" x14ac:dyDescent="0.3">
      <c r="D19" s="32"/>
      <c r="E19" s="38"/>
    </row>
    <row r="20" spans="4:5" x14ac:dyDescent="0.3">
      <c r="D20" s="32"/>
      <c r="E20" s="38"/>
    </row>
    <row r="21" spans="4:5" x14ac:dyDescent="0.3">
      <c r="D21" s="32"/>
      <c r="E21" s="38"/>
    </row>
    <row r="22" spans="4:5" x14ac:dyDescent="0.3">
      <c r="D22" s="32"/>
      <c r="E22" s="38"/>
    </row>
    <row r="23" spans="4:5" x14ac:dyDescent="0.3">
      <c r="D23" s="32"/>
      <c r="E23" s="38"/>
    </row>
    <row r="24" spans="4:5" x14ac:dyDescent="0.3">
      <c r="D24" s="32"/>
      <c r="E24" s="38"/>
    </row>
    <row r="25" spans="4:5" x14ac:dyDescent="0.3">
      <c r="D25" s="32"/>
      <c r="E25" s="38"/>
    </row>
    <row r="26" spans="4:5" x14ac:dyDescent="0.3">
      <c r="D26" s="32"/>
      <c r="E26" s="38"/>
    </row>
    <row r="27" spans="4:5" x14ac:dyDescent="0.3">
      <c r="D27" s="32"/>
      <c r="E27" s="38"/>
    </row>
    <row r="28" spans="4:5" x14ac:dyDescent="0.3">
      <c r="D28" s="32"/>
      <c r="E28" s="38"/>
    </row>
    <row r="29" spans="4:5" x14ac:dyDescent="0.3">
      <c r="D29" s="32"/>
      <c r="E29" s="38"/>
    </row>
    <row r="30" spans="4:5" x14ac:dyDescent="0.3">
      <c r="D30" s="32"/>
      <c r="E30" s="38"/>
    </row>
    <row r="31" spans="4:5" x14ac:dyDescent="0.3">
      <c r="D31" s="32"/>
      <c r="E31" s="38"/>
    </row>
    <row r="32" spans="4:5" x14ac:dyDescent="0.3">
      <c r="D32" s="32"/>
      <c r="E32" s="38"/>
    </row>
    <row r="33" spans="4:5" x14ac:dyDescent="0.3">
      <c r="D33" s="32"/>
      <c r="E33" s="38"/>
    </row>
    <row r="34" spans="4:5" x14ac:dyDescent="0.3">
      <c r="D34" s="32"/>
      <c r="E34" s="3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E3879-0050-4DDD-9D6C-77F5C5E5E8C4}">
  <dimension ref="A3:B8"/>
  <sheetViews>
    <sheetView workbookViewId="0">
      <selection activeCell="G4" sqref="G4"/>
    </sheetView>
  </sheetViews>
  <sheetFormatPr defaultRowHeight="14.4" x14ac:dyDescent="0.3"/>
  <cols>
    <col min="1" max="1" width="12.5546875" bestFit="1" customWidth="1"/>
    <col min="2" max="2" width="19.77734375" bestFit="1" customWidth="1"/>
    <col min="3" max="3" width="10" bestFit="1" customWidth="1"/>
    <col min="4" max="4" width="10.88671875" bestFit="1" customWidth="1"/>
    <col min="5" max="5" width="10" bestFit="1" customWidth="1"/>
    <col min="6" max="6" width="9" bestFit="1" customWidth="1"/>
    <col min="7" max="7" width="10.5546875" bestFit="1" customWidth="1"/>
    <col min="8" max="8" width="10" bestFit="1" customWidth="1"/>
    <col min="9" max="9" width="12.33203125" bestFit="1" customWidth="1"/>
    <col min="10" max="10" width="11.33203125" bestFit="1" customWidth="1"/>
    <col min="11" max="11" width="9.5546875" bestFit="1" customWidth="1"/>
    <col min="12" max="12" width="10.6640625" bestFit="1" customWidth="1"/>
    <col min="13" max="13" width="10" bestFit="1" customWidth="1"/>
    <col min="14" max="14" width="12.44140625" bestFit="1" customWidth="1"/>
    <col min="15" max="15" width="11.44140625" bestFit="1" customWidth="1"/>
    <col min="16" max="18" width="10" bestFit="1" customWidth="1"/>
    <col min="19" max="19" width="11.6640625" bestFit="1" customWidth="1"/>
    <col min="20" max="20" width="10.6640625" bestFit="1" customWidth="1"/>
    <col min="21" max="21" width="10" bestFit="1" customWidth="1"/>
    <col min="22" max="22" width="11" bestFit="1" customWidth="1"/>
  </cols>
  <sheetData>
    <row r="3" spans="1:2" x14ac:dyDescent="0.3">
      <c r="A3" s="27" t="s">
        <v>62</v>
      </c>
      <c r="B3" t="s">
        <v>61</v>
      </c>
    </row>
    <row r="4" spans="1:2" x14ac:dyDescent="0.3">
      <c r="A4" s="28" t="s">
        <v>29</v>
      </c>
      <c r="B4" s="38">
        <v>1313474.3599999999</v>
      </c>
    </row>
    <row r="5" spans="1:2" x14ac:dyDescent="0.3">
      <c r="A5" s="28" t="s">
        <v>16</v>
      </c>
      <c r="B5" s="38">
        <v>1260517.6900000002</v>
      </c>
    </row>
    <row r="6" spans="1:2" x14ac:dyDescent="0.3">
      <c r="A6" s="28" t="s">
        <v>35</v>
      </c>
      <c r="B6" s="38">
        <v>1243499.6400000006</v>
      </c>
    </row>
    <row r="7" spans="1:2" x14ac:dyDescent="0.3">
      <c r="A7" s="28" t="s">
        <v>26</v>
      </c>
      <c r="B7" s="38">
        <v>1201773.5399999998</v>
      </c>
    </row>
    <row r="8" spans="1:2" x14ac:dyDescent="0.3">
      <c r="A8" s="28" t="s">
        <v>63</v>
      </c>
      <c r="B8" s="36">
        <v>5019265.2300000004</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CE975-200C-4191-B55C-0F214B989D52}">
  <dimension ref="A3:B7"/>
  <sheetViews>
    <sheetView workbookViewId="0">
      <selection activeCell="B7" sqref="B7"/>
    </sheetView>
  </sheetViews>
  <sheetFormatPr defaultRowHeight="14.4" x14ac:dyDescent="0.3"/>
  <cols>
    <col min="1" max="1" width="26.33203125" bestFit="1" customWidth="1"/>
    <col min="2" max="2" width="19.77734375" bestFit="1" customWidth="1"/>
    <col min="3" max="3" width="10" bestFit="1" customWidth="1"/>
    <col min="4" max="4" width="10.88671875" bestFit="1" customWidth="1"/>
    <col min="5" max="5" width="10" bestFit="1" customWidth="1"/>
    <col min="6" max="6" width="9" bestFit="1" customWidth="1"/>
    <col min="7" max="7" width="10.5546875" bestFit="1" customWidth="1"/>
    <col min="8" max="8" width="10" bestFit="1" customWidth="1"/>
    <col min="9" max="9" width="12.33203125" bestFit="1" customWidth="1"/>
    <col min="10" max="10" width="11.33203125" bestFit="1" customWidth="1"/>
    <col min="11" max="11" width="9.5546875" bestFit="1" customWidth="1"/>
    <col min="12" max="12" width="10.6640625" bestFit="1" customWidth="1"/>
    <col min="13" max="13" width="10" bestFit="1" customWidth="1"/>
    <col min="14" max="14" width="12.44140625" bestFit="1" customWidth="1"/>
    <col min="15" max="15" width="11.44140625" bestFit="1" customWidth="1"/>
    <col min="16" max="18" width="10" bestFit="1" customWidth="1"/>
    <col min="19" max="19" width="11.6640625" bestFit="1" customWidth="1"/>
    <col min="20" max="20" width="10.6640625" bestFit="1" customWidth="1"/>
    <col min="21" max="21" width="10" bestFit="1" customWidth="1"/>
    <col min="22" max="22" width="11" bestFit="1" customWidth="1"/>
  </cols>
  <sheetData>
    <row r="3" spans="1:2" x14ac:dyDescent="0.3">
      <c r="A3" t="s">
        <v>86</v>
      </c>
    </row>
    <row r="4" spans="1:2" x14ac:dyDescent="0.3">
      <c r="A4" s="29">
        <v>442828.12894397246</v>
      </c>
    </row>
    <row r="7" spans="1:2" x14ac:dyDescent="0.3">
      <c r="A7" t="s">
        <v>103</v>
      </c>
      <c r="B7" s="12">
        <f>GETPIVOTDATA("Average_Order_Value",$A$3)</f>
        <v>442828.12894397246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001"/>
  <sheetViews>
    <sheetView topLeftCell="G1" zoomScale="90" zoomScaleNormal="90" workbookViewId="0">
      <selection activeCell="T15" sqref="T15"/>
    </sheetView>
  </sheetViews>
  <sheetFormatPr defaultColWidth="14.33203125" defaultRowHeight="14.4" x14ac:dyDescent="0.3"/>
  <cols>
    <col min="5" max="5" width="16.6640625" style="5" customWidth="1"/>
    <col min="6" max="6" width="15.33203125" customWidth="1"/>
    <col min="7" max="7" width="18.5546875" customWidth="1"/>
    <col min="8" max="9" width="14.33203125" style="5"/>
    <col min="10" max="10" width="16.6640625" customWidth="1"/>
    <col min="11" max="11" width="14.33203125" style="15"/>
    <col min="12" max="12" width="18.77734375" customWidth="1"/>
    <col min="13" max="13" width="15.44140625" customWidth="1"/>
    <col min="14" max="14" width="23.109375" customWidth="1"/>
    <col min="15" max="15" width="14.77734375" customWidth="1"/>
    <col min="17" max="17" width="18.6640625" style="4" customWidth="1"/>
    <col min="18" max="18" width="15.6640625" style="5" customWidth="1"/>
    <col min="19" max="19" width="22.21875" customWidth="1"/>
  </cols>
  <sheetData>
    <row r="1" spans="1:19" ht="15" thickBot="1" x14ac:dyDescent="0.35">
      <c r="A1" s="16" t="s">
        <v>0</v>
      </c>
      <c r="B1" s="16" t="s">
        <v>1</v>
      </c>
      <c r="C1" s="16" t="s">
        <v>2</v>
      </c>
      <c r="D1" s="16" t="s">
        <v>3</v>
      </c>
      <c r="E1" s="17" t="s">
        <v>4</v>
      </c>
      <c r="F1" s="16" t="s">
        <v>5</v>
      </c>
      <c r="G1" s="16" t="s">
        <v>6</v>
      </c>
      <c r="H1" s="17" t="s">
        <v>7</v>
      </c>
      <c r="I1" s="17" t="s">
        <v>8</v>
      </c>
      <c r="J1" s="16" t="s">
        <v>9</v>
      </c>
      <c r="K1" s="18" t="s">
        <v>10</v>
      </c>
      <c r="L1" s="16" t="s">
        <v>11</v>
      </c>
      <c r="M1" s="16" t="s">
        <v>12</v>
      </c>
      <c r="N1" s="16" t="s">
        <v>13</v>
      </c>
      <c r="O1" s="16" t="s">
        <v>55</v>
      </c>
      <c r="P1" s="16" t="s">
        <v>57</v>
      </c>
      <c r="Q1" s="19" t="s">
        <v>59</v>
      </c>
      <c r="R1" s="20" t="s">
        <v>54</v>
      </c>
      <c r="S1" s="16" t="s">
        <v>58</v>
      </c>
    </row>
    <row r="2" spans="1:19" x14ac:dyDescent="0.3">
      <c r="A2" s="7">
        <v>1052</v>
      </c>
      <c r="B2" s="8">
        <v>44960</v>
      </c>
      <c r="C2" s="7" t="s">
        <v>14</v>
      </c>
      <c r="D2" s="7" t="s">
        <v>15</v>
      </c>
      <c r="E2" s="9">
        <v>5053.97</v>
      </c>
      <c r="F2" s="7">
        <v>18</v>
      </c>
      <c r="G2" s="7" t="s">
        <v>16</v>
      </c>
      <c r="H2" s="9">
        <v>152.75</v>
      </c>
      <c r="I2" s="9">
        <v>267.22000000000003</v>
      </c>
      <c r="J2" s="7" t="s">
        <v>17</v>
      </c>
      <c r="K2" s="14">
        <v>0.09</v>
      </c>
      <c r="L2" s="7" t="s">
        <v>18</v>
      </c>
      <c r="M2" s="7" t="s">
        <v>19</v>
      </c>
      <c r="N2" s="7" t="s">
        <v>20</v>
      </c>
      <c r="O2" s="7" t="str">
        <f>TEXT(B2,"ddd")</f>
        <v>Fri</v>
      </c>
      <c r="P2" s="7" t="str">
        <f>TEXT(B2,"mmm")</f>
        <v>Feb</v>
      </c>
      <c r="Q2" s="10">
        <f>(I2*F2)*K2</f>
        <v>432.89640000000009</v>
      </c>
      <c r="R2" s="34">
        <f t="shared" ref="R2:R65" si="0">((I2-H2)*F2)-Q2</f>
        <v>1627.5636000000004</v>
      </c>
      <c r="S2" s="10">
        <f>E2/F2</f>
        <v>280.77611111111111</v>
      </c>
    </row>
    <row r="3" spans="1:19" x14ac:dyDescent="0.3">
      <c r="A3" s="6">
        <v>1093</v>
      </c>
      <c r="B3" s="11">
        <v>45037</v>
      </c>
      <c r="C3" s="6" t="s">
        <v>14</v>
      </c>
      <c r="D3" s="6" t="s">
        <v>21</v>
      </c>
      <c r="E3" s="12">
        <v>4384.0200000000004</v>
      </c>
      <c r="F3" s="6">
        <v>17</v>
      </c>
      <c r="G3" s="6" t="s">
        <v>16</v>
      </c>
      <c r="H3" s="12">
        <v>3816.39</v>
      </c>
      <c r="I3" s="12">
        <v>4209.4399999999996</v>
      </c>
      <c r="J3" s="6" t="s">
        <v>17</v>
      </c>
      <c r="K3" s="15">
        <v>0.11</v>
      </c>
      <c r="L3" s="6" t="s">
        <v>18</v>
      </c>
      <c r="M3" s="6" t="s">
        <v>22</v>
      </c>
      <c r="N3" s="6" t="s">
        <v>23</v>
      </c>
      <c r="O3" s="6" t="str">
        <f t="shared" ref="O3:O66" si="1">TEXT(B3,"ddd")</f>
        <v>Fri</v>
      </c>
      <c r="P3" s="6" t="str">
        <f t="shared" ref="P3:P66" si="2">TEXT(B3,"mmm")</f>
        <v>Apr</v>
      </c>
      <c r="Q3" s="13">
        <f t="shared" ref="Q3:Q66" si="3">(I3*F3)*K3</f>
        <v>7871.6527999999998</v>
      </c>
      <c r="R3" s="33">
        <f t="shared" si="0"/>
        <v>-1189.8028000000049</v>
      </c>
      <c r="S3" s="13">
        <f t="shared" ref="S3:S66" si="4">E3/F3</f>
        <v>257.88352941176475</v>
      </c>
    </row>
    <row r="4" spans="1:19" x14ac:dyDescent="0.3">
      <c r="A4" s="6">
        <v>1015</v>
      </c>
      <c r="B4" s="11">
        <v>45190</v>
      </c>
      <c r="C4" s="6" t="s">
        <v>24</v>
      </c>
      <c r="D4" s="6" t="s">
        <v>25</v>
      </c>
      <c r="E4" s="12">
        <v>4631.2299999999996</v>
      </c>
      <c r="F4" s="6">
        <v>30</v>
      </c>
      <c r="G4" s="6" t="s">
        <v>26</v>
      </c>
      <c r="H4" s="12">
        <v>261.56</v>
      </c>
      <c r="I4" s="12">
        <v>371.4</v>
      </c>
      <c r="J4" s="6" t="s">
        <v>17</v>
      </c>
      <c r="K4" s="15">
        <v>0.2</v>
      </c>
      <c r="L4" s="6" t="s">
        <v>27</v>
      </c>
      <c r="M4" s="6" t="s">
        <v>22</v>
      </c>
      <c r="N4" s="6" t="s">
        <v>28</v>
      </c>
      <c r="O4" s="6" t="str">
        <f t="shared" si="1"/>
        <v>Thu</v>
      </c>
      <c r="P4" s="6" t="str">
        <f t="shared" si="2"/>
        <v>Sep</v>
      </c>
      <c r="Q4" s="13">
        <f t="shared" si="3"/>
        <v>2228.4</v>
      </c>
      <c r="R4" s="33">
        <f t="shared" si="0"/>
        <v>1066.7999999999993</v>
      </c>
      <c r="S4" s="13">
        <f t="shared" si="4"/>
        <v>154.37433333333331</v>
      </c>
    </row>
    <row r="5" spans="1:19" x14ac:dyDescent="0.3">
      <c r="A5" s="6">
        <v>1072</v>
      </c>
      <c r="B5" s="11">
        <v>45162</v>
      </c>
      <c r="C5" s="6" t="s">
        <v>14</v>
      </c>
      <c r="D5" s="6" t="s">
        <v>25</v>
      </c>
      <c r="E5" s="12">
        <v>2167.94</v>
      </c>
      <c r="F5" s="6">
        <v>39</v>
      </c>
      <c r="G5" s="6" t="s">
        <v>29</v>
      </c>
      <c r="H5" s="12">
        <v>4330.03</v>
      </c>
      <c r="I5" s="12">
        <v>4467.75</v>
      </c>
      <c r="J5" s="6" t="s">
        <v>30</v>
      </c>
      <c r="K5" s="15">
        <v>0.02</v>
      </c>
      <c r="L5" s="6" t="s">
        <v>31</v>
      </c>
      <c r="M5" s="6" t="s">
        <v>22</v>
      </c>
      <c r="N5" s="6" t="s">
        <v>32</v>
      </c>
      <c r="O5" s="6" t="str">
        <f t="shared" si="1"/>
        <v>Thu</v>
      </c>
      <c r="P5" s="6" t="str">
        <f t="shared" si="2"/>
        <v>Aug</v>
      </c>
      <c r="Q5" s="13">
        <f t="shared" si="3"/>
        <v>3484.8450000000003</v>
      </c>
      <c r="R5" s="33">
        <f t="shared" si="0"/>
        <v>1886.2350000000097</v>
      </c>
      <c r="S5" s="13">
        <f t="shared" si="4"/>
        <v>55.588205128205132</v>
      </c>
    </row>
    <row r="6" spans="1:19" x14ac:dyDescent="0.3">
      <c r="A6" s="6">
        <v>1061</v>
      </c>
      <c r="B6" s="11">
        <v>45009</v>
      </c>
      <c r="C6" s="6" t="s">
        <v>33</v>
      </c>
      <c r="D6" s="6" t="s">
        <v>34</v>
      </c>
      <c r="E6" s="12">
        <v>3750.2</v>
      </c>
      <c r="F6" s="6">
        <v>13</v>
      </c>
      <c r="G6" s="6" t="s">
        <v>35</v>
      </c>
      <c r="H6" s="12">
        <v>637.37</v>
      </c>
      <c r="I6" s="12">
        <v>692.71</v>
      </c>
      <c r="J6" s="6" t="s">
        <v>30</v>
      </c>
      <c r="K6" s="15">
        <v>0.08</v>
      </c>
      <c r="L6" s="6" t="s">
        <v>31</v>
      </c>
      <c r="M6" s="6" t="s">
        <v>19</v>
      </c>
      <c r="N6" s="6" t="s">
        <v>36</v>
      </c>
      <c r="O6" s="6" t="str">
        <f t="shared" si="1"/>
        <v>Fri</v>
      </c>
      <c r="P6" s="6" t="str">
        <f t="shared" si="2"/>
        <v>Mar</v>
      </c>
      <c r="Q6" s="13">
        <f t="shared" si="3"/>
        <v>720.41840000000002</v>
      </c>
      <c r="R6" s="33">
        <f t="shared" si="0"/>
        <v>-0.99839999999960582</v>
      </c>
      <c r="S6" s="13">
        <f t="shared" si="4"/>
        <v>288.47692307692307</v>
      </c>
    </row>
    <row r="7" spans="1:19" x14ac:dyDescent="0.3">
      <c r="A7" s="6">
        <v>1021</v>
      </c>
      <c r="B7" s="11">
        <v>44968</v>
      </c>
      <c r="C7" s="6" t="s">
        <v>33</v>
      </c>
      <c r="D7" s="6" t="s">
        <v>21</v>
      </c>
      <c r="E7" s="12">
        <v>3761.15</v>
      </c>
      <c r="F7" s="6">
        <v>32</v>
      </c>
      <c r="G7" s="6" t="s">
        <v>26</v>
      </c>
      <c r="H7" s="12">
        <v>900.79</v>
      </c>
      <c r="I7" s="12">
        <v>1106.51</v>
      </c>
      <c r="J7" s="6" t="s">
        <v>30</v>
      </c>
      <c r="K7" s="15">
        <v>0.21</v>
      </c>
      <c r="L7" s="6" t="s">
        <v>18</v>
      </c>
      <c r="M7" s="6" t="s">
        <v>19</v>
      </c>
      <c r="N7" s="6" t="s">
        <v>37</v>
      </c>
      <c r="O7" s="6" t="str">
        <f t="shared" si="1"/>
        <v>Sat</v>
      </c>
      <c r="P7" s="6" t="str">
        <f t="shared" si="2"/>
        <v>Feb</v>
      </c>
      <c r="Q7" s="13">
        <f t="shared" si="3"/>
        <v>7435.7471999999998</v>
      </c>
      <c r="R7" s="33">
        <f t="shared" si="0"/>
        <v>-852.70719999999892</v>
      </c>
      <c r="S7" s="13">
        <f t="shared" si="4"/>
        <v>117.5359375</v>
      </c>
    </row>
    <row r="8" spans="1:19" x14ac:dyDescent="0.3">
      <c r="A8" s="6">
        <v>1083</v>
      </c>
      <c r="B8" s="11">
        <v>45027</v>
      </c>
      <c r="C8" s="6" t="s">
        <v>14</v>
      </c>
      <c r="D8" s="6" t="s">
        <v>21</v>
      </c>
      <c r="E8" s="12">
        <v>618.30999999999995</v>
      </c>
      <c r="F8" s="6">
        <v>29</v>
      </c>
      <c r="G8" s="6" t="s">
        <v>16</v>
      </c>
      <c r="H8" s="12">
        <v>2408.81</v>
      </c>
      <c r="I8" s="12">
        <v>2624.09</v>
      </c>
      <c r="J8" s="6" t="s">
        <v>17</v>
      </c>
      <c r="K8" s="15">
        <v>0.14000000000000001</v>
      </c>
      <c r="L8" s="6" t="s">
        <v>18</v>
      </c>
      <c r="M8" s="6" t="s">
        <v>19</v>
      </c>
      <c r="N8" s="6" t="s">
        <v>23</v>
      </c>
      <c r="O8" s="6" t="str">
        <f t="shared" si="1"/>
        <v>Tue</v>
      </c>
      <c r="P8" s="6" t="str">
        <f t="shared" si="2"/>
        <v>Apr</v>
      </c>
      <c r="Q8" s="13">
        <f t="shared" si="3"/>
        <v>10653.805400000001</v>
      </c>
      <c r="R8" s="33">
        <f t="shared" si="0"/>
        <v>-4410.6853999999948</v>
      </c>
      <c r="S8" s="13">
        <f t="shared" si="4"/>
        <v>21.32103448275862</v>
      </c>
    </row>
    <row r="9" spans="1:19" x14ac:dyDescent="0.3">
      <c r="A9" s="6">
        <v>1087</v>
      </c>
      <c r="B9" s="11">
        <v>44932</v>
      </c>
      <c r="C9" s="6" t="s">
        <v>38</v>
      </c>
      <c r="D9" s="6" t="s">
        <v>25</v>
      </c>
      <c r="E9" s="12">
        <v>7698.92</v>
      </c>
      <c r="F9" s="6">
        <v>46</v>
      </c>
      <c r="G9" s="6" t="s">
        <v>16</v>
      </c>
      <c r="H9" s="12">
        <v>3702.51</v>
      </c>
      <c r="I9" s="12">
        <v>3964.65</v>
      </c>
      <c r="J9" s="6" t="s">
        <v>30</v>
      </c>
      <c r="K9" s="15">
        <v>0.12</v>
      </c>
      <c r="L9" s="6" t="s">
        <v>27</v>
      </c>
      <c r="M9" s="6" t="s">
        <v>19</v>
      </c>
      <c r="N9" s="6" t="s">
        <v>39</v>
      </c>
      <c r="O9" s="6" t="str">
        <f t="shared" si="1"/>
        <v>Fri</v>
      </c>
      <c r="P9" s="6" t="str">
        <f t="shared" si="2"/>
        <v>Jan</v>
      </c>
      <c r="Q9" s="13">
        <f t="shared" si="3"/>
        <v>21884.867999999999</v>
      </c>
      <c r="R9" s="33">
        <f t="shared" si="0"/>
        <v>-9826.4280000000035</v>
      </c>
      <c r="S9" s="13">
        <f t="shared" si="4"/>
        <v>167.36782608695651</v>
      </c>
    </row>
    <row r="10" spans="1:19" x14ac:dyDescent="0.3">
      <c r="A10" s="6">
        <v>1075</v>
      </c>
      <c r="B10" s="11">
        <v>45106</v>
      </c>
      <c r="C10" s="6" t="s">
        <v>24</v>
      </c>
      <c r="D10" s="6" t="s">
        <v>25</v>
      </c>
      <c r="E10" s="12">
        <v>4223.3900000000003</v>
      </c>
      <c r="F10" s="6">
        <v>30</v>
      </c>
      <c r="G10" s="6" t="s">
        <v>16</v>
      </c>
      <c r="H10" s="12">
        <v>738.06</v>
      </c>
      <c r="I10" s="12">
        <v>1095.45</v>
      </c>
      <c r="J10" s="6" t="s">
        <v>30</v>
      </c>
      <c r="K10" s="15">
        <v>0.05</v>
      </c>
      <c r="L10" s="6" t="s">
        <v>27</v>
      </c>
      <c r="M10" s="6" t="s">
        <v>19</v>
      </c>
      <c r="N10" s="6" t="s">
        <v>28</v>
      </c>
      <c r="O10" s="6" t="str">
        <f t="shared" si="1"/>
        <v>Thu</v>
      </c>
      <c r="P10" s="6" t="str">
        <f t="shared" si="2"/>
        <v>Jun</v>
      </c>
      <c r="Q10" s="13">
        <f t="shared" si="3"/>
        <v>1643.1750000000002</v>
      </c>
      <c r="R10" s="33">
        <f t="shared" si="0"/>
        <v>9078.5250000000015</v>
      </c>
      <c r="S10" s="13">
        <f t="shared" si="4"/>
        <v>140.77966666666669</v>
      </c>
    </row>
    <row r="11" spans="1:19" x14ac:dyDescent="0.3">
      <c r="A11" s="6">
        <v>1075</v>
      </c>
      <c r="B11" s="11">
        <v>45208</v>
      </c>
      <c r="C11" s="6" t="s">
        <v>33</v>
      </c>
      <c r="D11" s="6" t="s">
        <v>21</v>
      </c>
      <c r="E11" s="12">
        <v>8239.58</v>
      </c>
      <c r="F11" s="6">
        <v>18</v>
      </c>
      <c r="G11" s="6" t="s">
        <v>29</v>
      </c>
      <c r="H11" s="12">
        <v>2228.35</v>
      </c>
      <c r="I11" s="12">
        <v>2682.34</v>
      </c>
      <c r="J11" s="6" t="s">
        <v>30</v>
      </c>
      <c r="K11" s="15">
        <v>0.13</v>
      </c>
      <c r="L11" s="6" t="s">
        <v>27</v>
      </c>
      <c r="M11" s="6" t="s">
        <v>19</v>
      </c>
      <c r="N11" s="6" t="s">
        <v>37</v>
      </c>
      <c r="O11" s="6" t="str">
        <f t="shared" si="1"/>
        <v>Mon</v>
      </c>
      <c r="P11" s="6" t="str">
        <f t="shared" si="2"/>
        <v>Oct</v>
      </c>
      <c r="Q11" s="13">
        <f t="shared" si="3"/>
        <v>6276.6756000000005</v>
      </c>
      <c r="R11" s="33">
        <f t="shared" si="0"/>
        <v>1895.1444000000038</v>
      </c>
      <c r="S11" s="13">
        <f t="shared" si="4"/>
        <v>457.75444444444446</v>
      </c>
    </row>
    <row r="12" spans="1:19" x14ac:dyDescent="0.3">
      <c r="A12" s="6">
        <v>1088</v>
      </c>
      <c r="B12" s="11">
        <v>45246</v>
      </c>
      <c r="C12" s="6" t="s">
        <v>38</v>
      </c>
      <c r="D12" s="6" t="s">
        <v>15</v>
      </c>
      <c r="E12" s="12">
        <v>8518.4500000000007</v>
      </c>
      <c r="F12" s="6">
        <v>13</v>
      </c>
      <c r="G12" s="6" t="s">
        <v>16</v>
      </c>
      <c r="H12" s="12">
        <v>2440.11</v>
      </c>
      <c r="I12" s="12">
        <v>2517.6</v>
      </c>
      <c r="J12" s="6" t="s">
        <v>30</v>
      </c>
      <c r="K12" s="15">
        <v>0.23</v>
      </c>
      <c r="L12" s="6" t="s">
        <v>27</v>
      </c>
      <c r="M12" s="6" t="s">
        <v>22</v>
      </c>
      <c r="N12" s="6" t="s">
        <v>40</v>
      </c>
      <c r="O12" s="6" t="str">
        <f t="shared" si="1"/>
        <v>Thu</v>
      </c>
      <c r="P12" s="6" t="str">
        <f t="shared" si="2"/>
        <v>Nov</v>
      </c>
      <c r="Q12" s="13">
        <f t="shared" si="3"/>
        <v>7527.6239999999998</v>
      </c>
      <c r="R12" s="33">
        <f t="shared" si="0"/>
        <v>-6520.2540000000026</v>
      </c>
      <c r="S12" s="13">
        <f t="shared" si="4"/>
        <v>655.26538461538462</v>
      </c>
    </row>
    <row r="13" spans="1:19" x14ac:dyDescent="0.3">
      <c r="A13" s="6">
        <v>1100</v>
      </c>
      <c r="B13" s="11">
        <v>45152</v>
      </c>
      <c r="C13" s="6" t="s">
        <v>14</v>
      </c>
      <c r="D13" s="6" t="s">
        <v>21</v>
      </c>
      <c r="E13" s="12">
        <v>2198.7399999999998</v>
      </c>
      <c r="F13" s="6">
        <v>43</v>
      </c>
      <c r="G13" s="6" t="s">
        <v>26</v>
      </c>
      <c r="H13" s="12">
        <v>1100.81</v>
      </c>
      <c r="I13" s="12">
        <v>1137.44</v>
      </c>
      <c r="J13" s="6" t="s">
        <v>17</v>
      </c>
      <c r="K13" s="15">
        <v>0.08</v>
      </c>
      <c r="L13" s="6" t="s">
        <v>27</v>
      </c>
      <c r="M13" s="6" t="s">
        <v>19</v>
      </c>
      <c r="N13" s="6" t="s">
        <v>23</v>
      </c>
      <c r="O13" s="6" t="str">
        <f t="shared" si="1"/>
        <v>Mon</v>
      </c>
      <c r="P13" s="6" t="str">
        <f t="shared" si="2"/>
        <v>Aug</v>
      </c>
      <c r="Q13" s="13">
        <f t="shared" si="3"/>
        <v>3912.7936000000004</v>
      </c>
      <c r="R13" s="33">
        <f t="shared" si="0"/>
        <v>-2337.7035999999957</v>
      </c>
      <c r="S13" s="13">
        <f t="shared" si="4"/>
        <v>51.133488372093019</v>
      </c>
    </row>
    <row r="14" spans="1:19" x14ac:dyDescent="0.3">
      <c r="A14" s="6">
        <v>1024</v>
      </c>
      <c r="B14" s="11">
        <v>45241</v>
      </c>
      <c r="C14" s="6" t="s">
        <v>38</v>
      </c>
      <c r="D14" s="6" t="s">
        <v>21</v>
      </c>
      <c r="E14" s="12">
        <v>6607.8</v>
      </c>
      <c r="F14" s="6">
        <v>21</v>
      </c>
      <c r="G14" s="6" t="s">
        <v>26</v>
      </c>
      <c r="H14" s="12">
        <v>622.01</v>
      </c>
      <c r="I14" s="12">
        <v>641.09</v>
      </c>
      <c r="J14" s="6" t="s">
        <v>17</v>
      </c>
      <c r="K14" s="15">
        <v>0</v>
      </c>
      <c r="L14" s="6" t="s">
        <v>27</v>
      </c>
      <c r="M14" s="6" t="s">
        <v>22</v>
      </c>
      <c r="N14" s="6" t="s">
        <v>41</v>
      </c>
      <c r="O14" s="6" t="str">
        <f t="shared" si="1"/>
        <v>Sat</v>
      </c>
      <c r="P14" s="6" t="str">
        <f t="shared" si="2"/>
        <v>Nov</v>
      </c>
      <c r="Q14" s="13">
        <f t="shared" si="3"/>
        <v>0</v>
      </c>
      <c r="R14" s="33">
        <f t="shared" si="0"/>
        <v>400.68000000000086</v>
      </c>
      <c r="S14" s="13">
        <f t="shared" si="4"/>
        <v>314.65714285714284</v>
      </c>
    </row>
    <row r="15" spans="1:19" x14ac:dyDescent="0.3">
      <c r="A15" s="6">
        <v>1003</v>
      </c>
      <c r="B15" s="11">
        <v>45291</v>
      </c>
      <c r="C15" s="6" t="s">
        <v>42</v>
      </c>
      <c r="D15" s="6" t="s">
        <v>25</v>
      </c>
      <c r="E15" s="12">
        <v>4775.59</v>
      </c>
      <c r="F15" s="6">
        <v>30</v>
      </c>
      <c r="G15" s="6" t="s">
        <v>16</v>
      </c>
      <c r="H15" s="12">
        <v>4190.28</v>
      </c>
      <c r="I15" s="12">
        <v>4270.6499999999996</v>
      </c>
      <c r="J15" s="6" t="s">
        <v>30</v>
      </c>
      <c r="K15" s="15">
        <v>0.2</v>
      </c>
      <c r="L15" s="6" t="s">
        <v>18</v>
      </c>
      <c r="M15" s="6" t="s">
        <v>19</v>
      </c>
      <c r="N15" s="6" t="s">
        <v>43</v>
      </c>
      <c r="O15" s="6" t="str">
        <f t="shared" si="1"/>
        <v>Sun</v>
      </c>
      <c r="P15" s="6" t="str">
        <f t="shared" si="2"/>
        <v>Dec</v>
      </c>
      <c r="Q15" s="13">
        <f t="shared" si="3"/>
        <v>25623.899999999998</v>
      </c>
      <c r="R15" s="33">
        <f t="shared" si="0"/>
        <v>-23212.800000000003</v>
      </c>
      <c r="S15" s="13">
        <f t="shared" si="4"/>
        <v>159.18633333333335</v>
      </c>
    </row>
    <row r="16" spans="1:19" x14ac:dyDescent="0.3">
      <c r="A16" s="6">
        <v>1022</v>
      </c>
      <c r="B16" s="11">
        <v>45155</v>
      </c>
      <c r="C16" s="6" t="s">
        <v>33</v>
      </c>
      <c r="D16" s="6" t="s">
        <v>25</v>
      </c>
      <c r="E16" s="12">
        <v>8813.5499999999993</v>
      </c>
      <c r="F16" s="6">
        <v>21</v>
      </c>
      <c r="G16" s="6" t="s">
        <v>26</v>
      </c>
      <c r="H16" s="12">
        <v>2537.1999999999998</v>
      </c>
      <c r="I16" s="12">
        <v>2869.6</v>
      </c>
      <c r="J16" s="6" t="s">
        <v>30</v>
      </c>
      <c r="K16" s="15">
        <v>0.28999999999999998</v>
      </c>
      <c r="L16" s="6" t="s">
        <v>27</v>
      </c>
      <c r="M16" s="6" t="s">
        <v>22</v>
      </c>
      <c r="N16" s="6" t="s">
        <v>44</v>
      </c>
      <c r="O16" s="6" t="str">
        <f t="shared" si="1"/>
        <v>Thu</v>
      </c>
      <c r="P16" s="6" t="str">
        <f t="shared" si="2"/>
        <v>Aug</v>
      </c>
      <c r="Q16" s="13">
        <f t="shared" si="3"/>
        <v>17475.863999999998</v>
      </c>
      <c r="R16" s="33">
        <f t="shared" si="0"/>
        <v>-10495.463999999996</v>
      </c>
      <c r="S16" s="13">
        <f t="shared" si="4"/>
        <v>419.69285714285712</v>
      </c>
    </row>
    <row r="17" spans="1:19" x14ac:dyDescent="0.3">
      <c r="A17" s="6">
        <v>1053</v>
      </c>
      <c r="B17" s="11">
        <v>45215</v>
      </c>
      <c r="C17" s="6" t="s">
        <v>14</v>
      </c>
      <c r="D17" s="6" t="s">
        <v>15</v>
      </c>
      <c r="E17" s="12">
        <v>2235.83</v>
      </c>
      <c r="F17" s="6">
        <v>48</v>
      </c>
      <c r="G17" s="6" t="s">
        <v>16</v>
      </c>
      <c r="H17" s="12">
        <v>121.19</v>
      </c>
      <c r="I17" s="12">
        <v>487.65</v>
      </c>
      <c r="J17" s="6" t="s">
        <v>30</v>
      </c>
      <c r="K17" s="15">
        <v>0.18</v>
      </c>
      <c r="L17" s="6" t="s">
        <v>18</v>
      </c>
      <c r="M17" s="6" t="s">
        <v>22</v>
      </c>
      <c r="N17" s="6" t="s">
        <v>20</v>
      </c>
      <c r="O17" s="6" t="str">
        <f t="shared" si="1"/>
        <v>Mon</v>
      </c>
      <c r="P17" s="6" t="str">
        <f t="shared" si="2"/>
        <v>Oct</v>
      </c>
      <c r="Q17" s="13">
        <f t="shared" si="3"/>
        <v>4213.2959999999994</v>
      </c>
      <c r="R17" s="33">
        <f t="shared" si="0"/>
        <v>13376.784</v>
      </c>
      <c r="S17" s="13">
        <f t="shared" si="4"/>
        <v>46.579791666666665</v>
      </c>
    </row>
    <row r="18" spans="1:19" x14ac:dyDescent="0.3">
      <c r="A18" s="6">
        <v>1002</v>
      </c>
      <c r="B18" s="11">
        <v>45076</v>
      </c>
      <c r="C18" s="6" t="s">
        <v>24</v>
      </c>
      <c r="D18" s="6" t="s">
        <v>15</v>
      </c>
      <c r="E18" s="12">
        <v>6810.35</v>
      </c>
      <c r="F18" s="6">
        <v>17</v>
      </c>
      <c r="G18" s="6" t="s">
        <v>16</v>
      </c>
      <c r="H18" s="12">
        <v>4024.76</v>
      </c>
      <c r="I18" s="12">
        <v>4420.1499999999996</v>
      </c>
      <c r="J18" s="6" t="s">
        <v>17</v>
      </c>
      <c r="K18" s="15">
        <v>0.04</v>
      </c>
      <c r="L18" s="6" t="s">
        <v>18</v>
      </c>
      <c r="M18" s="6" t="s">
        <v>19</v>
      </c>
      <c r="N18" s="6" t="s">
        <v>45</v>
      </c>
      <c r="O18" s="6" t="str">
        <f t="shared" si="1"/>
        <v>Tue</v>
      </c>
      <c r="P18" s="6" t="str">
        <f t="shared" si="2"/>
        <v>May</v>
      </c>
      <c r="Q18" s="13">
        <f t="shared" si="3"/>
        <v>3005.7019999999998</v>
      </c>
      <c r="R18" s="33">
        <f t="shared" si="0"/>
        <v>3715.9279999999903</v>
      </c>
      <c r="S18" s="13">
        <f t="shared" si="4"/>
        <v>400.60882352941178</v>
      </c>
    </row>
    <row r="19" spans="1:19" x14ac:dyDescent="0.3">
      <c r="A19" s="6">
        <v>1088</v>
      </c>
      <c r="B19" s="11">
        <v>45203</v>
      </c>
      <c r="C19" s="6" t="s">
        <v>14</v>
      </c>
      <c r="D19" s="6" t="s">
        <v>34</v>
      </c>
      <c r="E19" s="12">
        <v>6116.75</v>
      </c>
      <c r="F19" s="6">
        <v>40</v>
      </c>
      <c r="G19" s="6" t="s">
        <v>35</v>
      </c>
      <c r="H19" s="12">
        <v>4904.93</v>
      </c>
      <c r="I19" s="12">
        <v>5034.3500000000004</v>
      </c>
      <c r="J19" s="6" t="s">
        <v>30</v>
      </c>
      <c r="K19" s="15">
        <v>0.1</v>
      </c>
      <c r="L19" s="6" t="s">
        <v>31</v>
      </c>
      <c r="M19" s="6" t="s">
        <v>22</v>
      </c>
      <c r="N19" s="6" t="s">
        <v>46</v>
      </c>
      <c r="O19" s="6" t="str">
        <f t="shared" si="1"/>
        <v>Wed</v>
      </c>
      <c r="P19" s="6" t="str">
        <f t="shared" si="2"/>
        <v>Oct</v>
      </c>
      <c r="Q19" s="13">
        <f t="shared" si="3"/>
        <v>20137.400000000001</v>
      </c>
      <c r="R19" s="33">
        <f t="shared" si="0"/>
        <v>-14960.599999999999</v>
      </c>
      <c r="S19" s="13">
        <f t="shared" si="4"/>
        <v>152.91874999999999</v>
      </c>
    </row>
    <row r="20" spans="1:19" x14ac:dyDescent="0.3">
      <c r="A20" s="6">
        <v>1030</v>
      </c>
      <c r="B20" s="11">
        <v>45124</v>
      </c>
      <c r="C20" s="6" t="s">
        <v>24</v>
      </c>
      <c r="D20" s="6" t="s">
        <v>21</v>
      </c>
      <c r="E20" s="12">
        <v>3023.48</v>
      </c>
      <c r="F20" s="6">
        <v>19</v>
      </c>
      <c r="G20" s="6" t="s">
        <v>29</v>
      </c>
      <c r="H20" s="12">
        <v>3049.33</v>
      </c>
      <c r="I20" s="12">
        <v>3209.22</v>
      </c>
      <c r="J20" s="6" t="s">
        <v>17</v>
      </c>
      <c r="K20" s="15">
        <v>0.26</v>
      </c>
      <c r="L20" s="6" t="s">
        <v>18</v>
      </c>
      <c r="M20" s="6" t="s">
        <v>19</v>
      </c>
      <c r="N20" s="6" t="s">
        <v>47</v>
      </c>
      <c r="O20" s="6" t="str">
        <f t="shared" si="1"/>
        <v>Mon</v>
      </c>
      <c r="P20" s="6" t="str">
        <f t="shared" si="2"/>
        <v>Jul</v>
      </c>
      <c r="Q20" s="13">
        <f t="shared" si="3"/>
        <v>15853.546799999998</v>
      </c>
      <c r="R20" s="33">
        <f t="shared" si="0"/>
        <v>-12815.6368</v>
      </c>
      <c r="S20" s="13">
        <f t="shared" si="4"/>
        <v>159.13052631578947</v>
      </c>
    </row>
    <row r="21" spans="1:19" x14ac:dyDescent="0.3">
      <c r="A21" s="6">
        <v>1038</v>
      </c>
      <c r="B21" s="11">
        <v>44996</v>
      </c>
      <c r="C21" s="6" t="s">
        <v>14</v>
      </c>
      <c r="D21" s="6" t="s">
        <v>25</v>
      </c>
      <c r="E21" s="12">
        <v>1452.35</v>
      </c>
      <c r="F21" s="6">
        <v>15</v>
      </c>
      <c r="G21" s="6" t="s">
        <v>29</v>
      </c>
      <c r="H21" s="12">
        <v>2543.36</v>
      </c>
      <c r="I21" s="12">
        <v>2790.1</v>
      </c>
      <c r="J21" s="6" t="s">
        <v>17</v>
      </c>
      <c r="K21" s="15">
        <v>7.0000000000000007E-2</v>
      </c>
      <c r="L21" s="6" t="s">
        <v>18</v>
      </c>
      <c r="M21" s="6" t="s">
        <v>19</v>
      </c>
      <c r="N21" s="6" t="s">
        <v>32</v>
      </c>
      <c r="O21" s="6" t="str">
        <f t="shared" si="1"/>
        <v>Sat</v>
      </c>
      <c r="P21" s="6" t="str">
        <f t="shared" si="2"/>
        <v>Mar</v>
      </c>
      <c r="Q21" s="13">
        <f t="shared" si="3"/>
        <v>2929.6050000000005</v>
      </c>
      <c r="R21" s="33">
        <f t="shared" si="0"/>
        <v>771.49499999999625</v>
      </c>
      <c r="S21" s="13">
        <f t="shared" si="4"/>
        <v>96.823333333333323</v>
      </c>
    </row>
    <row r="22" spans="1:19" x14ac:dyDescent="0.3">
      <c r="A22" s="6">
        <v>1002</v>
      </c>
      <c r="B22" s="11">
        <v>45038</v>
      </c>
      <c r="C22" s="6" t="s">
        <v>38</v>
      </c>
      <c r="D22" s="6" t="s">
        <v>15</v>
      </c>
      <c r="E22" s="12">
        <v>6551.23</v>
      </c>
      <c r="F22" s="6">
        <v>9</v>
      </c>
      <c r="G22" s="6" t="s">
        <v>35</v>
      </c>
      <c r="H22" s="12">
        <v>4398.16</v>
      </c>
      <c r="I22" s="12">
        <v>4439.12</v>
      </c>
      <c r="J22" s="6" t="s">
        <v>30</v>
      </c>
      <c r="K22" s="15">
        <v>0.18</v>
      </c>
      <c r="L22" s="6" t="s">
        <v>27</v>
      </c>
      <c r="M22" s="6" t="s">
        <v>19</v>
      </c>
      <c r="N22" s="6" t="s">
        <v>40</v>
      </c>
      <c r="O22" s="6" t="str">
        <f t="shared" si="1"/>
        <v>Sat</v>
      </c>
      <c r="P22" s="6" t="str">
        <f t="shared" si="2"/>
        <v>Apr</v>
      </c>
      <c r="Q22" s="13">
        <f t="shared" si="3"/>
        <v>7191.3743999999997</v>
      </c>
      <c r="R22" s="33">
        <f t="shared" si="0"/>
        <v>-6822.7343999999994</v>
      </c>
      <c r="S22" s="13">
        <f t="shared" si="4"/>
        <v>727.91444444444437</v>
      </c>
    </row>
    <row r="23" spans="1:19" x14ac:dyDescent="0.3">
      <c r="A23" s="6">
        <v>1064</v>
      </c>
      <c r="B23" s="11">
        <v>44930</v>
      </c>
      <c r="C23" s="6" t="s">
        <v>38</v>
      </c>
      <c r="D23" s="6" t="s">
        <v>34</v>
      </c>
      <c r="E23" s="12">
        <v>7412.11</v>
      </c>
      <c r="F23" s="6">
        <v>10</v>
      </c>
      <c r="G23" s="6" t="s">
        <v>35</v>
      </c>
      <c r="H23" s="12">
        <v>4764.96</v>
      </c>
      <c r="I23" s="12">
        <v>5074.42</v>
      </c>
      <c r="J23" s="6" t="s">
        <v>30</v>
      </c>
      <c r="K23" s="15">
        <v>0.12</v>
      </c>
      <c r="L23" s="6" t="s">
        <v>18</v>
      </c>
      <c r="M23" s="6" t="s">
        <v>19</v>
      </c>
      <c r="N23" s="6" t="s">
        <v>48</v>
      </c>
      <c r="O23" s="6" t="str">
        <f t="shared" si="1"/>
        <v>Wed</v>
      </c>
      <c r="P23" s="6" t="str">
        <f t="shared" si="2"/>
        <v>Jan</v>
      </c>
      <c r="Q23" s="13">
        <f t="shared" si="3"/>
        <v>6089.3039999999992</v>
      </c>
      <c r="R23" s="33">
        <f t="shared" si="0"/>
        <v>-2994.7039999999988</v>
      </c>
      <c r="S23" s="13">
        <f t="shared" si="4"/>
        <v>741.21100000000001</v>
      </c>
    </row>
    <row r="24" spans="1:19" x14ac:dyDescent="0.3">
      <c r="A24" s="6">
        <v>1060</v>
      </c>
      <c r="B24" s="11">
        <v>45276</v>
      </c>
      <c r="C24" s="6" t="s">
        <v>38</v>
      </c>
      <c r="D24" s="6" t="s">
        <v>34</v>
      </c>
      <c r="E24" s="12">
        <v>3224.71</v>
      </c>
      <c r="F24" s="6">
        <v>44</v>
      </c>
      <c r="G24" s="6" t="s">
        <v>29</v>
      </c>
      <c r="H24" s="12">
        <v>3784.96</v>
      </c>
      <c r="I24" s="12">
        <v>4276.99</v>
      </c>
      <c r="J24" s="6" t="s">
        <v>30</v>
      </c>
      <c r="K24" s="15">
        <v>0.06</v>
      </c>
      <c r="L24" s="6" t="s">
        <v>27</v>
      </c>
      <c r="M24" s="6" t="s">
        <v>22</v>
      </c>
      <c r="N24" s="6" t="s">
        <v>48</v>
      </c>
      <c r="O24" s="6" t="str">
        <f t="shared" si="1"/>
        <v>Sat</v>
      </c>
      <c r="P24" s="6" t="str">
        <f t="shared" si="2"/>
        <v>Dec</v>
      </c>
      <c r="Q24" s="13">
        <f t="shared" si="3"/>
        <v>11291.2536</v>
      </c>
      <c r="R24" s="33">
        <f t="shared" si="0"/>
        <v>10358.066399999989</v>
      </c>
      <c r="S24" s="13">
        <f t="shared" si="4"/>
        <v>73.288863636363644</v>
      </c>
    </row>
    <row r="25" spans="1:19" x14ac:dyDescent="0.3">
      <c r="A25" s="6">
        <v>1021</v>
      </c>
      <c r="B25" s="11">
        <v>45257</v>
      </c>
      <c r="C25" s="6" t="s">
        <v>42</v>
      </c>
      <c r="D25" s="6" t="s">
        <v>25</v>
      </c>
      <c r="E25" s="12">
        <v>6483.84</v>
      </c>
      <c r="F25" s="6">
        <v>31</v>
      </c>
      <c r="G25" s="6" t="s">
        <v>16</v>
      </c>
      <c r="H25" s="12">
        <v>2254.9899999999998</v>
      </c>
      <c r="I25" s="12">
        <v>2441.79</v>
      </c>
      <c r="J25" s="6" t="s">
        <v>17</v>
      </c>
      <c r="K25" s="15">
        <v>0.24</v>
      </c>
      <c r="L25" s="6" t="s">
        <v>27</v>
      </c>
      <c r="M25" s="6" t="s">
        <v>19</v>
      </c>
      <c r="N25" s="6" t="s">
        <v>43</v>
      </c>
      <c r="O25" s="6" t="str">
        <f t="shared" si="1"/>
        <v>Mon</v>
      </c>
      <c r="P25" s="6" t="str">
        <f t="shared" si="2"/>
        <v>Nov</v>
      </c>
      <c r="Q25" s="13">
        <f t="shared" si="3"/>
        <v>18166.917600000001</v>
      </c>
      <c r="R25" s="33">
        <f t="shared" si="0"/>
        <v>-12376.117599999994</v>
      </c>
      <c r="S25" s="13">
        <f t="shared" si="4"/>
        <v>209.15612903225806</v>
      </c>
    </row>
    <row r="26" spans="1:19" x14ac:dyDescent="0.3">
      <c r="A26" s="6">
        <v>1033</v>
      </c>
      <c r="B26" s="11">
        <v>45244</v>
      </c>
      <c r="C26" s="6" t="s">
        <v>24</v>
      </c>
      <c r="D26" s="6" t="s">
        <v>25</v>
      </c>
      <c r="E26" s="12">
        <v>4011.8</v>
      </c>
      <c r="F26" s="6">
        <v>23</v>
      </c>
      <c r="G26" s="6" t="s">
        <v>16</v>
      </c>
      <c r="H26" s="12">
        <v>2981.5</v>
      </c>
      <c r="I26" s="12">
        <v>3360.4</v>
      </c>
      <c r="J26" s="6" t="s">
        <v>17</v>
      </c>
      <c r="K26" s="15">
        <v>0.22</v>
      </c>
      <c r="L26" s="6" t="s">
        <v>27</v>
      </c>
      <c r="M26" s="6" t="s">
        <v>22</v>
      </c>
      <c r="N26" s="6" t="s">
        <v>28</v>
      </c>
      <c r="O26" s="6" t="str">
        <f t="shared" si="1"/>
        <v>Tue</v>
      </c>
      <c r="P26" s="6" t="str">
        <f t="shared" si="2"/>
        <v>Nov</v>
      </c>
      <c r="Q26" s="13">
        <f t="shared" si="3"/>
        <v>17003.624</v>
      </c>
      <c r="R26" s="33">
        <f t="shared" si="0"/>
        <v>-8288.9239999999972</v>
      </c>
      <c r="S26" s="13">
        <f t="shared" si="4"/>
        <v>174.42608695652174</v>
      </c>
    </row>
    <row r="27" spans="1:19" x14ac:dyDescent="0.3">
      <c r="A27" s="6">
        <v>1076</v>
      </c>
      <c r="B27" s="11">
        <v>45276</v>
      </c>
      <c r="C27" s="6" t="s">
        <v>38</v>
      </c>
      <c r="D27" s="6" t="s">
        <v>34</v>
      </c>
      <c r="E27" s="12">
        <v>7160.75</v>
      </c>
      <c r="F27" s="6">
        <v>30</v>
      </c>
      <c r="G27" s="6" t="s">
        <v>29</v>
      </c>
      <c r="H27" s="12">
        <v>3519.63</v>
      </c>
      <c r="I27" s="12">
        <v>3774.65</v>
      </c>
      <c r="J27" s="6" t="s">
        <v>30</v>
      </c>
      <c r="K27" s="15">
        <v>0.2</v>
      </c>
      <c r="L27" s="6" t="s">
        <v>31</v>
      </c>
      <c r="M27" s="6" t="s">
        <v>22</v>
      </c>
      <c r="N27" s="6" t="s">
        <v>48</v>
      </c>
      <c r="O27" s="6" t="str">
        <f t="shared" si="1"/>
        <v>Sat</v>
      </c>
      <c r="P27" s="6" t="str">
        <f t="shared" si="2"/>
        <v>Dec</v>
      </c>
      <c r="Q27" s="13">
        <f t="shared" si="3"/>
        <v>22647.9</v>
      </c>
      <c r="R27" s="33">
        <f t="shared" si="0"/>
        <v>-14997.300000000003</v>
      </c>
      <c r="S27" s="13">
        <f t="shared" si="4"/>
        <v>238.69166666666666</v>
      </c>
    </row>
    <row r="28" spans="1:19" x14ac:dyDescent="0.3">
      <c r="A28" s="6">
        <v>1058</v>
      </c>
      <c r="B28" s="11">
        <v>45021</v>
      </c>
      <c r="C28" s="6" t="s">
        <v>42</v>
      </c>
      <c r="D28" s="6" t="s">
        <v>15</v>
      </c>
      <c r="E28" s="12">
        <v>2072.23</v>
      </c>
      <c r="F28" s="6">
        <v>33</v>
      </c>
      <c r="G28" s="6" t="s">
        <v>16</v>
      </c>
      <c r="H28" s="12">
        <v>1011.65</v>
      </c>
      <c r="I28" s="12">
        <v>1084.28</v>
      </c>
      <c r="J28" s="6" t="s">
        <v>17</v>
      </c>
      <c r="K28" s="15">
        <v>7.0000000000000007E-2</v>
      </c>
      <c r="L28" s="6" t="s">
        <v>27</v>
      </c>
      <c r="M28" s="6" t="s">
        <v>22</v>
      </c>
      <c r="N28" s="6" t="s">
        <v>49</v>
      </c>
      <c r="O28" s="6" t="str">
        <f t="shared" si="1"/>
        <v>Wed</v>
      </c>
      <c r="P28" s="6" t="str">
        <f t="shared" si="2"/>
        <v>Apr</v>
      </c>
      <c r="Q28" s="13">
        <f t="shared" si="3"/>
        <v>2504.6867999999999</v>
      </c>
      <c r="R28" s="33">
        <f t="shared" si="0"/>
        <v>-107.89679999999998</v>
      </c>
      <c r="S28" s="13">
        <f t="shared" si="4"/>
        <v>62.794848484848487</v>
      </c>
    </row>
    <row r="29" spans="1:19" x14ac:dyDescent="0.3">
      <c r="A29" s="6">
        <v>1022</v>
      </c>
      <c r="B29" s="11">
        <v>45078</v>
      </c>
      <c r="C29" s="6" t="s">
        <v>24</v>
      </c>
      <c r="D29" s="6" t="s">
        <v>34</v>
      </c>
      <c r="E29" s="12">
        <v>8913.1299999999992</v>
      </c>
      <c r="F29" s="6">
        <v>9</v>
      </c>
      <c r="G29" s="6" t="s">
        <v>35</v>
      </c>
      <c r="H29" s="12">
        <v>2263.65</v>
      </c>
      <c r="I29" s="12">
        <v>2558.9499999999998</v>
      </c>
      <c r="J29" s="6" t="s">
        <v>30</v>
      </c>
      <c r="K29" s="15">
        <v>0.03</v>
      </c>
      <c r="L29" s="6" t="s">
        <v>18</v>
      </c>
      <c r="M29" s="6" t="s">
        <v>19</v>
      </c>
      <c r="N29" s="6" t="s">
        <v>50</v>
      </c>
      <c r="O29" s="6" t="str">
        <f t="shared" si="1"/>
        <v>Thu</v>
      </c>
      <c r="P29" s="6" t="str">
        <f t="shared" si="2"/>
        <v>Jun</v>
      </c>
      <c r="Q29" s="13">
        <f t="shared" si="3"/>
        <v>690.91649999999993</v>
      </c>
      <c r="R29" s="33">
        <f t="shared" si="0"/>
        <v>1966.7834999999977</v>
      </c>
      <c r="S29" s="13">
        <f t="shared" si="4"/>
        <v>990.34777777777765</v>
      </c>
    </row>
    <row r="30" spans="1:19" x14ac:dyDescent="0.3">
      <c r="A30" s="6">
        <v>1089</v>
      </c>
      <c r="B30" s="11">
        <v>45237</v>
      </c>
      <c r="C30" s="6" t="s">
        <v>14</v>
      </c>
      <c r="D30" s="6" t="s">
        <v>21</v>
      </c>
      <c r="E30" s="12">
        <v>2945.36</v>
      </c>
      <c r="F30" s="6">
        <v>47</v>
      </c>
      <c r="G30" s="6" t="s">
        <v>16</v>
      </c>
      <c r="H30" s="12">
        <v>4157.62</v>
      </c>
      <c r="I30" s="12">
        <v>4314.5600000000004</v>
      </c>
      <c r="J30" s="6" t="s">
        <v>30</v>
      </c>
      <c r="K30" s="15">
        <v>0.17</v>
      </c>
      <c r="L30" s="6" t="s">
        <v>27</v>
      </c>
      <c r="M30" s="6" t="s">
        <v>22</v>
      </c>
      <c r="N30" s="6" t="s">
        <v>23</v>
      </c>
      <c r="O30" s="6" t="str">
        <f t="shared" si="1"/>
        <v>Tue</v>
      </c>
      <c r="P30" s="6" t="str">
        <f t="shared" si="2"/>
        <v>Nov</v>
      </c>
      <c r="Q30" s="13">
        <f t="shared" si="3"/>
        <v>34473.334400000007</v>
      </c>
      <c r="R30" s="33">
        <f t="shared" si="0"/>
        <v>-27097.154399999985</v>
      </c>
      <c r="S30" s="13">
        <f t="shared" si="4"/>
        <v>62.667234042553197</v>
      </c>
    </row>
    <row r="31" spans="1:19" x14ac:dyDescent="0.3">
      <c r="A31" s="6">
        <v>1049</v>
      </c>
      <c r="B31" s="11">
        <v>45063</v>
      </c>
      <c r="C31" s="6" t="s">
        <v>42</v>
      </c>
      <c r="D31" s="6" t="s">
        <v>21</v>
      </c>
      <c r="E31" s="12">
        <v>3741.08</v>
      </c>
      <c r="F31" s="6">
        <v>1</v>
      </c>
      <c r="G31" s="6" t="s">
        <v>16</v>
      </c>
      <c r="H31" s="12">
        <v>3290.89</v>
      </c>
      <c r="I31" s="12">
        <v>3317.75</v>
      </c>
      <c r="J31" s="6" t="s">
        <v>17</v>
      </c>
      <c r="K31" s="15">
        <v>0.17</v>
      </c>
      <c r="L31" s="6" t="s">
        <v>27</v>
      </c>
      <c r="M31" s="6" t="s">
        <v>19</v>
      </c>
      <c r="N31" s="6" t="s">
        <v>51</v>
      </c>
      <c r="O31" s="6" t="str">
        <f t="shared" si="1"/>
        <v>Wed</v>
      </c>
      <c r="P31" s="6" t="str">
        <f t="shared" si="2"/>
        <v>May</v>
      </c>
      <c r="Q31" s="13">
        <f t="shared" si="3"/>
        <v>564.01750000000004</v>
      </c>
      <c r="R31" s="33">
        <f t="shared" si="0"/>
        <v>-537.15749999999991</v>
      </c>
      <c r="S31" s="13">
        <f t="shared" si="4"/>
        <v>3741.08</v>
      </c>
    </row>
    <row r="32" spans="1:19" x14ac:dyDescent="0.3">
      <c r="A32" s="6">
        <v>1091</v>
      </c>
      <c r="B32" s="11">
        <v>45173</v>
      </c>
      <c r="C32" s="6" t="s">
        <v>33</v>
      </c>
      <c r="D32" s="6" t="s">
        <v>25</v>
      </c>
      <c r="E32" s="12">
        <v>675.11</v>
      </c>
      <c r="F32" s="6">
        <v>44</v>
      </c>
      <c r="G32" s="6" t="s">
        <v>26</v>
      </c>
      <c r="H32" s="12">
        <v>2085.46</v>
      </c>
      <c r="I32" s="12">
        <v>2406.58</v>
      </c>
      <c r="J32" s="6" t="s">
        <v>17</v>
      </c>
      <c r="K32" s="15">
        <v>0.06</v>
      </c>
      <c r="L32" s="6" t="s">
        <v>27</v>
      </c>
      <c r="M32" s="6" t="s">
        <v>22</v>
      </c>
      <c r="N32" s="6" t="s">
        <v>44</v>
      </c>
      <c r="O32" s="6" t="str">
        <f t="shared" si="1"/>
        <v>Mon</v>
      </c>
      <c r="P32" s="6" t="str">
        <f t="shared" si="2"/>
        <v>Sep</v>
      </c>
      <c r="Q32" s="13">
        <f t="shared" si="3"/>
        <v>6353.3711999999996</v>
      </c>
      <c r="R32" s="33">
        <f t="shared" si="0"/>
        <v>7775.9087999999956</v>
      </c>
      <c r="S32" s="13">
        <f t="shared" si="4"/>
        <v>15.343409090909091</v>
      </c>
    </row>
    <row r="33" spans="1:19" x14ac:dyDescent="0.3">
      <c r="A33" s="6">
        <v>1059</v>
      </c>
      <c r="B33" s="11">
        <v>45169</v>
      </c>
      <c r="C33" s="6" t="s">
        <v>42</v>
      </c>
      <c r="D33" s="6" t="s">
        <v>15</v>
      </c>
      <c r="E33" s="12">
        <v>1203.97</v>
      </c>
      <c r="F33" s="6">
        <v>35</v>
      </c>
      <c r="G33" s="6" t="s">
        <v>26</v>
      </c>
      <c r="H33" s="12">
        <v>3333.64</v>
      </c>
      <c r="I33" s="12">
        <v>3764.52</v>
      </c>
      <c r="J33" s="6" t="s">
        <v>17</v>
      </c>
      <c r="K33" s="15">
        <v>0.02</v>
      </c>
      <c r="L33" s="6" t="s">
        <v>31</v>
      </c>
      <c r="M33" s="6" t="s">
        <v>19</v>
      </c>
      <c r="N33" s="6" t="s">
        <v>49</v>
      </c>
      <c r="O33" s="6" t="str">
        <f t="shared" si="1"/>
        <v>Thu</v>
      </c>
      <c r="P33" s="6" t="str">
        <f t="shared" si="2"/>
        <v>Aug</v>
      </c>
      <c r="Q33" s="13">
        <f t="shared" si="3"/>
        <v>2635.1640000000002</v>
      </c>
      <c r="R33" s="33">
        <f t="shared" si="0"/>
        <v>12445.636000000002</v>
      </c>
      <c r="S33" s="13">
        <f t="shared" si="4"/>
        <v>34.399142857142856</v>
      </c>
    </row>
    <row r="34" spans="1:19" x14ac:dyDescent="0.3">
      <c r="A34" s="6">
        <v>1042</v>
      </c>
      <c r="B34" s="11">
        <v>44957</v>
      </c>
      <c r="C34" s="6" t="s">
        <v>42</v>
      </c>
      <c r="D34" s="6" t="s">
        <v>15</v>
      </c>
      <c r="E34" s="12">
        <v>5207.03</v>
      </c>
      <c r="F34" s="6">
        <v>11</v>
      </c>
      <c r="G34" s="6" t="s">
        <v>26</v>
      </c>
      <c r="H34" s="12">
        <v>635.20000000000005</v>
      </c>
      <c r="I34" s="12">
        <v>814.14</v>
      </c>
      <c r="J34" s="6" t="s">
        <v>17</v>
      </c>
      <c r="K34" s="15">
        <v>0.02</v>
      </c>
      <c r="L34" s="6" t="s">
        <v>18</v>
      </c>
      <c r="M34" s="6" t="s">
        <v>19</v>
      </c>
      <c r="N34" s="6" t="s">
        <v>49</v>
      </c>
      <c r="O34" s="6" t="str">
        <f t="shared" si="1"/>
        <v>Tue</v>
      </c>
      <c r="P34" s="6" t="str">
        <f t="shared" si="2"/>
        <v>Jan</v>
      </c>
      <c r="Q34" s="13">
        <f t="shared" si="3"/>
        <v>179.11079999999998</v>
      </c>
      <c r="R34" s="33">
        <f t="shared" si="0"/>
        <v>1789.2291999999993</v>
      </c>
      <c r="S34" s="13">
        <f t="shared" si="4"/>
        <v>473.36636363636359</v>
      </c>
    </row>
    <row r="35" spans="1:19" x14ac:dyDescent="0.3">
      <c r="A35" s="6">
        <v>1092</v>
      </c>
      <c r="B35" s="11">
        <v>44966</v>
      </c>
      <c r="C35" s="6" t="s">
        <v>24</v>
      </c>
      <c r="D35" s="6" t="s">
        <v>21</v>
      </c>
      <c r="E35" s="12">
        <v>2749.17</v>
      </c>
      <c r="F35" s="6">
        <v>34</v>
      </c>
      <c r="G35" s="6" t="s">
        <v>16</v>
      </c>
      <c r="H35" s="12">
        <v>2037.41</v>
      </c>
      <c r="I35" s="12">
        <v>2238.65</v>
      </c>
      <c r="J35" s="6" t="s">
        <v>30</v>
      </c>
      <c r="K35" s="15">
        <v>0.3</v>
      </c>
      <c r="L35" s="6" t="s">
        <v>31</v>
      </c>
      <c r="M35" s="6" t="s">
        <v>19</v>
      </c>
      <c r="N35" s="6" t="s">
        <v>47</v>
      </c>
      <c r="O35" s="6" t="str">
        <f t="shared" si="1"/>
        <v>Thu</v>
      </c>
      <c r="P35" s="6" t="str">
        <f t="shared" si="2"/>
        <v>Feb</v>
      </c>
      <c r="Q35" s="13">
        <f t="shared" si="3"/>
        <v>22834.23</v>
      </c>
      <c r="R35" s="33">
        <f t="shared" si="0"/>
        <v>-15992.07</v>
      </c>
      <c r="S35" s="13">
        <f t="shared" si="4"/>
        <v>80.85794117647059</v>
      </c>
    </row>
    <row r="36" spans="1:19" x14ac:dyDescent="0.3">
      <c r="A36" s="6">
        <v>1060</v>
      </c>
      <c r="B36" s="11">
        <v>45155</v>
      </c>
      <c r="C36" s="6" t="s">
        <v>14</v>
      </c>
      <c r="D36" s="6" t="s">
        <v>34</v>
      </c>
      <c r="E36" s="12">
        <v>8371.25</v>
      </c>
      <c r="F36" s="6">
        <v>16</v>
      </c>
      <c r="G36" s="6" t="s">
        <v>29</v>
      </c>
      <c r="H36" s="12">
        <v>3975.99</v>
      </c>
      <c r="I36" s="12">
        <v>4422.59</v>
      </c>
      <c r="J36" s="6" t="s">
        <v>30</v>
      </c>
      <c r="K36" s="15">
        <v>0.24</v>
      </c>
      <c r="L36" s="6" t="s">
        <v>18</v>
      </c>
      <c r="M36" s="6" t="s">
        <v>19</v>
      </c>
      <c r="N36" s="6" t="s">
        <v>46</v>
      </c>
      <c r="O36" s="6" t="str">
        <f t="shared" si="1"/>
        <v>Thu</v>
      </c>
      <c r="P36" s="6" t="str">
        <f t="shared" si="2"/>
        <v>Aug</v>
      </c>
      <c r="Q36" s="13">
        <f t="shared" si="3"/>
        <v>16982.745599999998</v>
      </c>
      <c r="R36" s="33">
        <f t="shared" si="0"/>
        <v>-9837.1455999999926</v>
      </c>
      <c r="S36" s="13">
        <f t="shared" si="4"/>
        <v>523.203125</v>
      </c>
    </row>
    <row r="37" spans="1:19" x14ac:dyDescent="0.3">
      <c r="A37" s="6">
        <v>1080</v>
      </c>
      <c r="B37" s="11">
        <v>44962</v>
      </c>
      <c r="C37" s="6" t="s">
        <v>33</v>
      </c>
      <c r="D37" s="6" t="s">
        <v>25</v>
      </c>
      <c r="E37" s="12">
        <v>245.46</v>
      </c>
      <c r="F37" s="6">
        <v>9</v>
      </c>
      <c r="G37" s="6" t="s">
        <v>35</v>
      </c>
      <c r="H37" s="12">
        <v>1141.52</v>
      </c>
      <c r="I37" s="12">
        <v>1550.19</v>
      </c>
      <c r="J37" s="6" t="s">
        <v>30</v>
      </c>
      <c r="K37" s="15">
        <v>0.28000000000000003</v>
      </c>
      <c r="L37" s="6" t="s">
        <v>31</v>
      </c>
      <c r="M37" s="6" t="s">
        <v>22</v>
      </c>
      <c r="N37" s="6" t="s">
        <v>44</v>
      </c>
      <c r="O37" s="6" t="str">
        <f t="shared" si="1"/>
        <v>Sun</v>
      </c>
      <c r="P37" s="6" t="str">
        <f t="shared" si="2"/>
        <v>Feb</v>
      </c>
      <c r="Q37" s="13">
        <f t="shared" si="3"/>
        <v>3906.4788000000008</v>
      </c>
      <c r="R37" s="33">
        <f t="shared" si="0"/>
        <v>-228.44880000000012</v>
      </c>
      <c r="S37" s="13">
        <f t="shared" si="4"/>
        <v>27.273333333333333</v>
      </c>
    </row>
    <row r="38" spans="1:19" x14ac:dyDescent="0.3">
      <c r="A38" s="6">
        <v>1015</v>
      </c>
      <c r="B38" s="11">
        <v>45149</v>
      </c>
      <c r="C38" s="6" t="s">
        <v>38</v>
      </c>
      <c r="D38" s="6" t="s">
        <v>34</v>
      </c>
      <c r="E38" s="12">
        <v>3853.03</v>
      </c>
      <c r="F38" s="6">
        <v>32</v>
      </c>
      <c r="G38" s="6" t="s">
        <v>16</v>
      </c>
      <c r="H38" s="12">
        <v>970.51</v>
      </c>
      <c r="I38" s="12">
        <v>1330.84</v>
      </c>
      <c r="J38" s="6" t="s">
        <v>17</v>
      </c>
      <c r="K38" s="15">
        <v>0.06</v>
      </c>
      <c r="L38" s="6" t="s">
        <v>18</v>
      </c>
      <c r="M38" s="6" t="s">
        <v>22</v>
      </c>
      <c r="N38" s="6" t="s">
        <v>48</v>
      </c>
      <c r="O38" s="6" t="str">
        <f t="shared" si="1"/>
        <v>Fri</v>
      </c>
      <c r="P38" s="6" t="str">
        <f t="shared" si="2"/>
        <v>Aug</v>
      </c>
      <c r="Q38" s="13">
        <f t="shared" si="3"/>
        <v>2555.2127999999998</v>
      </c>
      <c r="R38" s="33">
        <f t="shared" si="0"/>
        <v>8975.3471999999983</v>
      </c>
      <c r="S38" s="13">
        <f t="shared" si="4"/>
        <v>120.40718750000001</v>
      </c>
    </row>
    <row r="39" spans="1:19" x14ac:dyDescent="0.3">
      <c r="A39" s="6">
        <v>1062</v>
      </c>
      <c r="B39" s="11">
        <v>44932</v>
      </c>
      <c r="C39" s="6" t="s">
        <v>38</v>
      </c>
      <c r="D39" s="6" t="s">
        <v>34</v>
      </c>
      <c r="E39" s="12">
        <v>3439.72</v>
      </c>
      <c r="F39" s="6">
        <v>15</v>
      </c>
      <c r="G39" s="6" t="s">
        <v>29</v>
      </c>
      <c r="H39" s="12">
        <v>4756.55</v>
      </c>
      <c r="I39" s="12">
        <v>4888.46</v>
      </c>
      <c r="J39" s="6" t="s">
        <v>30</v>
      </c>
      <c r="K39" s="15">
        <v>0.28999999999999998</v>
      </c>
      <c r="L39" s="6" t="s">
        <v>31</v>
      </c>
      <c r="M39" s="6" t="s">
        <v>19</v>
      </c>
      <c r="N39" s="6" t="s">
        <v>48</v>
      </c>
      <c r="O39" s="6" t="str">
        <f t="shared" si="1"/>
        <v>Fri</v>
      </c>
      <c r="P39" s="6" t="str">
        <f t="shared" si="2"/>
        <v>Jan</v>
      </c>
      <c r="Q39" s="13">
        <f t="shared" si="3"/>
        <v>21264.800999999996</v>
      </c>
      <c r="R39" s="33">
        <f t="shared" si="0"/>
        <v>-19286.150999999998</v>
      </c>
      <c r="S39" s="13">
        <f t="shared" si="4"/>
        <v>229.31466666666665</v>
      </c>
    </row>
    <row r="40" spans="1:19" x14ac:dyDescent="0.3">
      <c r="A40" s="6">
        <v>1062</v>
      </c>
      <c r="B40" s="11">
        <v>45248</v>
      </c>
      <c r="C40" s="6" t="s">
        <v>42</v>
      </c>
      <c r="D40" s="6" t="s">
        <v>34</v>
      </c>
      <c r="E40" s="12">
        <v>291.33999999999997</v>
      </c>
      <c r="F40" s="6">
        <v>12</v>
      </c>
      <c r="G40" s="6" t="s">
        <v>16</v>
      </c>
      <c r="H40" s="12">
        <v>1088.99</v>
      </c>
      <c r="I40" s="12">
        <v>1545</v>
      </c>
      <c r="J40" s="6" t="s">
        <v>17</v>
      </c>
      <c r="K40" s="15">
        <v>0.04</v>
      </c>
      <c r="L40" s="6" t="s">
        <v>27</v>
      </c>
      <c r="M40" s="6" t="s">
        <v>22</v>
      </c>
      <c r="N40" s="6" t="s">
        <v>52</v>
      </c>
      <c r="O40" s="6" t="str">
        <f t="shared" si="1"/>
        <v>Sat</v>
      </c>
      <c r="P40" s="6" t="str">
        <f t="shared" si="2"/>
        <v>Nov</v>
      </c>
      <c r="Q40" s="13">
        <f t="shared" si="3"/>
        <v>741.6</v>
      </c>
      <c r="R40" s="33">
        <f t="shared" si="0"/>
        <v>4730.5199999999995</v>
      </c>
      <c r="S40" s="13">
        <f t="shared" si="4"/>
        <v>24.278333333333332</v>
      </c>
    </row>
    <row r="41" spans="1:19" x14ac:dyDescent="0.3">
      <c r="A41" s="6">
        <v>1047</v>
      </c>
      <c r="B41" s="11">
        <v>45146</v>
      </c>
      <c r="C41" s="6" t="s">
        <v>24</v>
      </c>
      <c r="D41" s="6" t="s">
        <v>15</v>
      </c>
      <c r="E41" s="12">
        <v>1331.25</v>
      </c>
      <c r="F41" s="6">
        <v>33</v>
      </c>
      <c r="G41" s="6" t="s">
        <v>35</v>
      </c>
      <c r="H41" s="12">
        <v>1341.55</v>
      </c>
      <c r="I41" s="12">
        <v>1427.21</v>
      </c>
      <c r="J41" s="6" t="s">
        <v>17</v>
      </c>
      <c r="K41" s="15">
        <v>0.15</v>
      </c>
      <c r="L41" s="6" t="s">
        <v>31</v>
      </c>
      <c r="M41" s="6" t="s">
        <v>19</v>
      </c>
      <c r="N41" s="6" t="s">
        <v>45</v>
      </c>
      <c r="O41" s="6" t="str">
        <f t="shared" si="1"/>
        <v>Tue</v>
      </c>
      <c r="P41" s="6" t="str">
        <f t="shared" si="2"/>
        <v>Aug</v>
      </c>
      <c r="Q41" s="13">
        <f t="shared" si="3"/>
        <v>7064.6894999999995</v>
      </c>
      <c r="R41" s="33">
        <f t="shared" si="0"/>
        <v>-4237.909499999997</v>
      </c>
      <c r="S41" s="13">
        <f t="shared" si="4"/>
        <v>40.340909090909093</v>
      </c>
    </row>
    <row r="42" spans="1:19" x14ac:dyDescent="0.3">
      <c r="A42" s="6">
        <v>1062</v>
      </c>
      <c r="B42" s="11">
        <v>45001</v>
      </c>
      <c r="C42" s="6" t="s">
        <v>24</v>
      </c>
      <c r="D42" s="6" t="s">
        <v>21</v>
      </c>
      <c r="E42" s="12">
        <v>4195.0600000000004</v>
      </c>
      <c r="F42" s="6">
        <v>45</v>
      </c>
      <c r="G42" s="6" t="s">
        <v>16</v>
      </c>
      <c r="H42" s="12">
        <v>4849.6000000000004</v>
      </c>
      <c r="I42" s="12">
        <v>5166.72</v>
      </c>
      <c r="J42" s="6" t="s">
        <v>17</v>
      </c>
      <c r="K42" s="15">
        <v>0.25</v>
      </c>
      <c r="L42" s="6" t="s">
        <v>31</v>
      </c>
      <c r="M42" s="6" t="s">
        <v>19</v>
      </c>
      <c r="N42" s="6" t="s">
        <v>47</v>
      </c>
      <c r="O42" s="6" t="str">
        <f t="shared" si="1"/>
        <v>Thu</v>
      </c>
      <c r="P42" s="6" t="str">
        <f t="shared" si="2"/>
        <v>Mar</v>
      </c>
      <c r="Q42" s="13">
        <f t="shared" si="3"/>
        <v>58125.600000000006</v>
      </c>
      <c r="R42" s="33">
        <f t="shared" si="0"/>
        <v>-43855.200000000012</v>
      </c>
      <c r="S42" s="13">
        <f t="shared" si="4"/>
        <v>93.223555555555564</v>
      </c>
    </row>
    <row r="43" spans="1:19" x14ac:dyDescent="0.3">
      <c r="A43" s="6">
        <v>1051</v>
      </c>
      <c r="B43" s="11">
        <v>44930</v>
      </c>
      <c r="C43" s="6" t="s">
        <v>38</v>
      </c>
      <c r="D43" s="6" t="s">
        <v>15</v>
      </c>
      <c r="E43" s="12">
        <v>4979.3599999999997</v>
      </c>
      <c r="F43" s="6">
        <v>14</v>
      </c>
      <c r="G43" s="6" t="s">
        <v>35</v>
      </c>
      <c r="H43" s="12">
        <v>3686.81</v>
      </c>
      <c r="I43" s="12">
        <v>3710.92</v>
      </c>
      <c r="J43" s="6" t="s">
        <v>30</v>
      </c>
      <c r="K43" s="15">
        <v>0.1</v>
      </c>
      <c r="L43" s="6" t="s">
        <v>27</v>
      </c>
      <c r="M43" s="6" t="s">
        <v>22</v>
      </c>
      <c r="N43" s="6" t="s">
        <v>40</v>
      </c>
      <c r="O43" s="6" t="str">
        <f t="shared" si="1"/>
        <v>Wed</v>
      </c>
      <c r="P43" s="6" t="str">
        <f t="shared" si="2"/>
        <v>Jan</v>
      </c>
      <c r="Q43" s="13">
        <f t="shared" si="3"/>
        <v>5195.2880000000005</v>
      </c>
      <c r="R43" s="33">
        <f t="shared" si="0"/>
        <v>-4857.7479999999987</v>
      </c>
      <c r="S43" s="13">
        <f t="shared" si="4"/>
        <v>355.6685714285714</v>
      </c>
    </row>
    <row r="44" spans="1:19" x14ac:dyDescent="0.3">
      <c r="A44" s="6">
        <v>1055</v>
      </c>
      <c r="B44" s="11">
        <v>45261</v>
      </c>
      <c r="C44" s="6" t="s">
        <v>33</v>
      </c>
      <c r="D44" s="6" t="s">
        <v>21</v>
      </c>
      <c r="E44" s="12">
        <v>4102.47</v>
      </c>
      <c r="F44" s="6">
        <v>8</v>
      </c>
      <c r="G44" s="6" t="s">
        <v>16</v>
      </c>
      <c r="H44" s="12">
        <v>3513</v>
      </c>
      <c r="I44" s="12">
        <v>3838.42</v>
      </c>
      <c r="J44" s="6" t="s">
        <v>17</v>
      </c>
      <c r="K44" s="15">
        <v>0.13</v>
      </c>
      <c r="L44" s="6" t="s">
        <v>27</v>
      </c>
      <c r="M44" s="6" t="s">
        <v>19</v>
      </c>
      <c r="N44" s="6" t="s">
        <v>37</v>
      </c>
      <c r="O44" s="6" t="str">
        <f t="shared" si="1"/>
        <v>Fri</v>
      </c>
      <c r="P44" s="6" t="str">
        <f t="shared" si="2"/>
        <v>Dec</v>
      </c>
      <c r="Q44" s="13">
        <f t="shared" si="3"/>
        <v>3991.9568000000004</v>
      </c>
      <c r="R44" s="33">
        <f t="shared" si="0"/>
        <v>-1388.5967999999998</v>
      </c>
      <c r="S44" s="13">
        <f t="shared" si="4"/>
        <v>512.80875000000003</v>
      </c>
    </row>
    <row r="45" spans="1:19" x14ac:dyDescent="0.3">
      <c r="A45" s="6">
        <v>1064</v>
      </c>
      <c r="B45" s="11">
        <v>45060</v>
      </c>
      <c r="C45" s="6" t="s">
        <v>14</v>
      </c>
      <c r="D45" s="6" t="s">
        <v>25</v>
      </c>
      <c r="E45" s="12">
        <v>5356.28</v>
      </c>
      <c r="F45" s="6">
        <v>8</v>
      </c>
      <c r="G45" s="6" t="s">
        <v>35</v>
      </c>
      <c r="H45" s="12">
        <v>4271.99</v>
      </c>
      <c r="I45" s="12">
        <v>4417.79</v>
      </c>
      <c r="J45" s="6" t="s">
        <v>17</v>
      </c>
      <c r="K45" s="15">
        <v>0.04</v>
      </c>
      <c r="L45" s="6" t="s">
        <v>18</v>
      </c>
      <c r="M45" s="6" t="s">
        <v>19</v>
      </c>
      <c r="N45" s="6" t="s">
        <v>32</v>
      </c>
      <c r="O45" s="6" t="str">
        <f t="shared" si="1"/>
        <v>Sun</v>
      </c>
      <c r="P45" s="6" t="str">
        <f t="shared" si="2"/>
        <v>May</v>
      </c>
      <c r="Q45" s="13">
        <f t="shared" si="3"/>
        <v>1413.6928</v>
      </c>
      <c r="R45" s="33">
        <f t="shared" si="0"/>
        <v>-247.29279999999858</v>
      </c>
      <c r="S45" s="13">
        <f t="shared" si="4"/>
        <v>669.53499999999997</v>
      </c>
    </row>
    <row r="46" spans="1:19" x14ac:dyDescent="0.3">
      <c r="A46" s="6">
        <v>1003</v>
      </c>
      <c r="B46" s="11">
        <v>45044</v>
      </c>
      <c r="C46" s="6" t="s">
        <v>33</v>
      </c>
      <c r="D46" s="6" t="s">
        <v>25</v>
      </c>
      <c r="E46" s="12">
        <v>5991.8</v>
      </c>
      <c r="F46" s="6">
        <v>27</v>
      </c>
      <c r="G46" s="6" t="s">
        <v>16</v>
      </c>
      <c r="H46" s="12">
        <v>623.32000000000005</v>
      </c>
      <c r="I46" s="12">
        <v>853.66</v>
      </c>
      <c r="J46" s="6" t="s">
        <v>17</v>
      </c>
      <c r="K46" s="15">
        <v>0.04</v>
      </c>
      <c r="L46" s="6" t="s">
        <v>18</v>
      </c>
      <c r="M46" s="6" t="s">
        <v>19</v>
      </c>
      <c r="N46" s="6" t="s">
        <v>44</v>
      </c>
      <c r="O46" s="6" t="str">
        <f t="shared" si="1"/>
        <v>Fri</v>
      </c>
      <c r="P46" s="6" t="str">
        <f t="shared" si="2"/>
        <v>Apr</v>
      </c>
      <c r="Q46" s="13">
        <f t="shared" si="3"/>
        <v>921.95280000000002</v>
      </c>
      <c r="R46" s="33">
        <f t="shared" si="0"/>
        <v>5297.2271999999975</v>
      </c>
      <c r="S46" s="13">
        <f t="shared" si="4"/>
        <v>221.91851851851854</v>
      </c>
    </row>
    <row r="47" spans="1:19" x14ac:dyDescent="0.3">
      <c r="A47" s="6">
        <v>1051</v>
      </c>
      <c r="B47" s="11">
        <v>45020</v>
      </c>
      <c r="C47" s="6" t="s">
        <v>14</v>
      </c>
      <c r="D47" s="6" t="s">
        <v>34</v>
      </c>
      <c r="E47" s="12">
        <v>198.25</v>
      </c>
      <c r="F47" s="6">
        <v>12</v>
      </c>
      <c r="G47" s="6" t="s">
        <v>35</v>
      </c>
      <c r="H47" s="12">
        <v>3544.48</v>
      </c>
      <c r="I47" s="12">
        <v>3723.66</v>
      </c>
      <c r="J47" s="6" t="s">
        <v>17</v>
      </c>
      <c r="K47" s="15">
        <v>0.19</v>
      </c>
      <c r="L47" s="6" t="s">
        <v>18</v>
      </c>
      <c r="M47" s="6" t="s">
        <v>19</v>
      </c>
      <c r="N47" s="6" t="s">
        <v>46</v>
      </c>
      <c r="O47" s="6" t="str">
        <f t="shared" si="1"/>
        <v>Tue</v>
      </c>
      <c r="P47" s="6" t="str">
        <f t="shared" si="2"/>
        <v>Apr</v>
      </c>
      <c r="Q47" s="13">
        <f t="shared" si="3"/>
        <v>8489.9447999999993</v>
      </c>
      <c r="R47" s="33">
        <f t="shared" si="0"/>
        <v>-6339.7848000000013</v>
      </c>
      <c r="S47" s="13">
        <f t="shared" si="4"/>
        <v>16.520833333333332</v>
      </c>
    </row>
    <row r="48" spans="1:19" x14ac:dyDescent="0.3">
      <c r="A48" s="6">
        <v>1007</v>
      </c>
      <c r="B48" s="11">
        <v>44988</v>
      </c>
      <c r="C48" s="6" t="s">
        <v>38</v>
      </c>
      <c r="D48" s="6" t="s">
        <v>21</v>
      </c>
      <c r="E48" s="12">
        <v>4694.54</v>
      </c>
      <c r="F48" s="6">
        <v>1</v>
      </c>
      <c r="G48" s="6" t="s">
        <v>26</v>
      </c>
      <c r="H48" s="12">
        <v>2543.2600000000002</v>
      </c>
      <c r="I48" s="12">
        <v>2637.91</v>
      </c>
      <c r="J48" s="6" t="s">
        <v>17</v>
      </c>
      <c r="K48" s="15">
        <v>0.2</v>
      </c>
      <c r="L48" s="6" t="s">
        <v>31</v>
      </c>
      <c r="M48" s="6" t="s">
        <v>19</v>
      </c>
      <c r="N48" s="6" t="s">
        <v>41</v>
      </c>
      <c r="O48" s="6" t="str">
        <f t="shared" si="1"/>
        <v>Fri</v>
      </c>
      <c r="P48" s="6" t="str">
        <f t="shared" si="2"/>
        <v>Mar</v>
      </c>
      <c r="Q48" s="13">
        <f t="shared" si="3"/>
        <v>527.58199999999999</v>
      </c>
      <c r="R48" s="33">
        <f t="shared" si="0"/>
        <v>-432.93200000000036</v>
      </c>
      <c r="S48" s="13">
        <f t="shared" si="4"/>
        <v>4694.54</v>
      </c>
    </row>
    <row r="49" spans="1:19" x14ac:dyDescent="0.3">
      <c r="A49" s="6">
        <v>1021</v>
      </c>
      <c r="B49" s="11">
        <v>45120</v>
      </c>
      <c r="C49" s="6" t="s">
        <v>14</v>
      </c>
      <c r="D49" s="6" t="s">
        <v>21</v>
      </c>
      <c r="E49" s="12">
        <v>9638.64</v>
      </c>
      <c r="F49" s="6">
        <v>43</v>
      </c>
      <c r="G49" s="6" t="s">
        <v>16</v>
      </c>
      <c r="H49" s="12">
        <v>4154.3</v>
      </c>
      <c r="I49" s="12">
        <v>4469.07</v>
      </c>
      <c r="J49" s="6" t="s">
        <v>17</v>
      </c>
      <c r="K49" s="15">
        <v>0.23</v>
      </c>
      <c r="L49" s="6" t="s">
        <v>18</v>
      </c>
      <c r="M49" s="6" t="s">
        <v>22</v>
      </c>
      <c r="N49" s="6" t="s">
        <v>23</v>
      </c>
      <c r="O49" s="6" t="str">
        <f t="shared" si="1"/>
        <v>Thu</v>
      </c>
      <c r="P49" s="6" t="str">
        <f t="shared" si="2"/>
        <v>Jul</v>
      </c>
      <c r="Q49" s="13">
        <f t="shared" si="3"/>
        <v>44199.102299999999</v>
      </c>
      <c r="R49" s="33">
        <f t="shared" si="0"/>
        <v>-30663.99230000002</v>
      </c>
      <c r="S49" s="13">
        <f t="shared" si="4"/>
        <v>224.15441860465114</v>
      </c>
    </row>
    <row r="50" spans="1:19" x14ac:dyDescent="0.3">
      <c r="A50" s="6">
        <v>1073</v>
      </c>
      <c r="B50" s="11">
        <v>45261</v>
      </c>
      <c r="C50" s="6" t="s">
        <v>24</v>
      </c>
      <c r="D50" s="6" t="s">
        <v>21</v>
      </c>
      <c r="E50" s="12">
        <v>5238.42</v>
      </c>
      <c r="F50" s="6">
        <v>40</v>
      </c>
      <c r="G50" s="6" t="s">
        <v>16</v>
      </c>
      <c r="H50" s="12">
        <v>2565.3000000000002</v>
      </c>
      <c r="I50" s="12">
        <v>3007.47</v>
      </c>
      <c r="J50" s="6" t="s">
        <v>17</v>
      </c>
      <c r="K50" s="15">
        <v>0.17</v>
      </c>
      <c r="L50" s="6" t="s">
        <v>31</v>
      </c>
      <c r="M50" s="6" t="s">
        <v>22</v>
      </c>
      <c r="N50" s="6" t="s">
        <v>47</v>
      </c>
      <c r="O50" s="6" t="str">
        <f t="shared" si="1"/>
        <v>Fri</v>
      </c>
      <c r="P50" s="6" t="str">
        <f t="shared" si="2"/>
        <v>Dec</v>
      </c>
      <c r="Q50" s="13">
        <f t="shared" si="3"/>
        <v>20450.795999999998</v>
      </c>
      <c r="R50" s="33">
        <f t="shared" si="0"/>
        <v>-2763.9960000000137</v>
      </c>
      <c r="S50" s="13">
        <f t="shared" si="4"/>
        <v>130.9605</v>
      </c>
    </row>
    <row r="51" spans="1:19" x14ac:dyDescent="0.3">
      <c r="A51" s="6">
        <v>1039</v>
      </c>
      <c r="B51" s="11">
        <v>45129</v>
      </c>
      <c r="C51" s="6" t="s">
        <v>42</v>
      </c>
      <c r="D51" s="6" t="s">
        <v>34</v>
      </c>
      <c r="E51" s="12">
        <v>6807.67</v>
      </c>
      <c r="F51" s="6">
        <v>42</v>
      </c>
      <c r="G51" s="6" t="s">
        <v>29</v>
      </c>
      <c r="H51" s="12">
        <v>3120.19</v>
      </c>
      <c r="I51" s="12">
        <v>3600.14</v>
      </c>
      <c r="J51" s="6" t="s">
        <v>17</v>
      </c>
      <c r="K51" s="15">
        <v>0.19</v>
      </c>
      <c r="L51" s="6" t="s">
        <v>31</v>
      </c>
      <c r="M51" s="6" t="s">
        <v>22</v>
      </c>
      <c r="N51" s="6" t="s">
        <v>52</v>
      </c>
      <c r="O51" s="6" t="str">
        <f t="shared" si="1"/>
        <v>Sat</v>
      </c>
      <c r="P51" s="6" t="str">
        <f t="shared" si="2"/>
        <v>Jul</v>
      </c>
      <c r="Q51" s="13">
        <f t="shared" si="3"/>
        <v>28729.117200000001</v>
      </c>
      <c r="R51" s="33">
        <f t="shared" si="0"/>
        <v>-8571.2172000000064</v>
      </c>
      <c r="S51" s="13">
        <f t="shared" si="4"/>
        <v>162.08738095238095</v>
      </c>
    </row>
    <row r="52" spans="1:19" x14ac:dyDescent="0.3">
      <c r="A52" s="6">
        <v>1018</v>
      </c>
      <c r="B52" s="11">
        <v>44952</v>
      </c>
      <c r="C52" s="6" t="s">
        <v>42</v>
      </c>
      <c r="D52" s="6" t="s">
        <v>34</v>
      </c>
      <c r="E52" s="12">
        <v>3187.45</v>
      </c>
      <c r="F52" s="6">
        <v>11</v>
      </c>
      <c r="G52" s="6" t="s">
        <v>29</v>
      </c>
      <c r="H52" s="12">
        <v>2414.8200000000002</v>
      </c>
      <c r="I52" s="12">
        <v>2519.0700000000002</v>
      </c>
      <c r="J52" s="6" t="s">
        <v>17</v>
      </c>
      <c r="K52" s="15">
        <v>0</v>
      </c>
      <c r="L52" s="6" t="s">
        <v>18</v>
      </c>
      <c r="M52" s="6" t="s">
        <v>19</v>
      </c>
      <c r="N52" s="6" t="s">
        <v>52</v>
      </c>
      <c r="O52" s="6" t="str">
        <f t="shared" si="1"/>
        <v>Thu</v>
      </c>
      <c r="P52" s="6" t="str">
        <f t="shared" si="2"/>
        <v>Jan</v>
      </c>
      <c r="Q52" s="13">
        <f t="shared" si="3"/>
        <v>0</v>
      </c>
      <c r="R52" s="33">
        <f t="shared" si="0"/>
        <v>1146.75</v>
      </c>
      <c r="S52" s="13">
        <f t="shared" si="4"/>
        <v>289.7681818181818</v>
      </c>
    </row>
    <row r="53" spans="1:19" x14ac:dyDescent="0.3">
      <c r="A53" s="6">
        <v>1004</v>
      </c>
      <c r="B53" s="11">
        <v>45099</v>
      </c>
      <c r="C53" s="6" t="s">
        <v>38</v>
      </c>
      <c r="D53" s="6" t="s">
        <v>25</v>
      </c>
      <c r="E53" s="12">
        <v>7762.51</v>
      </c>
      <c r="F53" s="6">
        <v>39</v>
      </c>
      <c r="G53" s="6" t="s">
        <v>35</v>
      </c>
      <c r="H53" s="12">
        <v>2416.89</v>
      </c>
      <c r="I53" s="12">
        <v>2778.4</v>
      </c>
      <c r="J53" s="6" t="s">
        <v>17</v>
      </c>
      <c r="K53" s="15">
        <v>0.05</v>
      </c>
      <c r="L53" s="6" t="s">
        <v>18</v>
      </c>
      <c r="M53" s="6" t="s">
        <v>19</v>
      </c>
      <c r="N53" s="6" t="s">
        <v>39</v>
      </c>
      <c r="O53" s="6" t="str">
        <f t="shared" si="1"/>
        <v>Thu</v>
      </c>
      <c r="P53" s="6" t="str">
        <f t="shared" si="2"/>
        <v>Jun</v>
      </c>
      <c r="Q53" s="13">
        <f t="shared" si="3"/>
        <v>5417.880000000001</v>
      </c>
      <c r="R53" s="33">
        <f t="shared" si="0"/>
        <v>8681.0100000000075</v>
      </c>
      <c r="S53" s="13">
        <f t="shared" si="4"/>
        <v>199.03871794871796</v>
      </c>
    </row>
    <row r="54" spans="1:19" x14ac:dyDescent="0.3">
      <c r="A54" s="6">
        <v>1089</v>
      </c>
      <c r="B54" s="11">
        <v>45226</v>
      </c>
      <c r="C54" s="6" t="s">
        <v>24</v>
      </c>
      <c r="D54" s="6" t="s">
        <v>15</v>
      </c>
      <c r="E54" s="12">
        <v>7751.92</v>
      </c>
      <c r="F54" s="6">
        <v>43</v>
      </c>
      <c r="G54" s="6" t="s">
        <v>16</v>
      </c>
      <c r="H54" s="12">
        <v>3851.45</v>
      </c>
      <c r="I54" s="12">
        <v>4186.9799999999996</v>
      </c>
      <c r="J54" s="6" t="s">
        <v>17</v>
      </c>
      <c r="K54" s="15">
        <v>0.3</v>
      </c>
      <c r="L54" s="6" t="s">
        <v>31</v>
      </c>
      <c r="M54" s="6" t="s">
        <v>19</v>
      </c>
      <c r="N54" s="6" t="s">
        <v>45</v>
      </c>
      <c r="O54" s="6" t="str">
        <f t="shared" si="1"/>
        <v>Fri</v>
      </c>
      <c r="P54" s="6" t="str">
        <f t="shared" si="2"/>
        <v>Oct</v>
      </c>
      <c r="Q54" s="13">
        <f t="shared" si="3"/>
        <v>54012.041999999994</v>
      </c>
      <c r="R54" s="33">
        <f t="shared" si="0"/>
        <v>-39584.252000000008</v>
      </c>
      <c r="S54" s="13">
        <f t="shared" si="4"/>
        <v>180.27720930232559</v>
      </c>
    </row>
    <row r="55" spans="1:19" x14ac:dyDescent="0.3">
      <c r="A55" s="6">
        <v>1060</v>
      </c>
      <c r="B55" s="11">
        <v>45059</v>
      </c>
      <c r="C55" s="6" t="s">
        <v>33</v>
      </c>
      <c r="D55" s="6" t="s">
        <v>21</v>
      </c>
      <c r="E55" s="12">
        <v>5260.83</v>
      </c>
      <c r="F55" s="6">
        <v>31</v>
      </c>
      <c r="G55" s="6" t="s">
        <v>35</v>
      </c>
      <c r="H55" s="12">
        <v>3161.4</v>
      </c>
      <c r="I55" s="12">
        <v>3339.66</v>
      </c>
      <c r="J55" s="6" t="s">
        <v>17</v>
      </c>
      <c r="K55" s="15">
        <v>0.02</v>
      </c>
      <c r="L55" s="6" t="s">
        <v>27</v>
      </c>
      <c r="M55" s="6" t="s">
        <v>19</v>
      </c>
      <c r="N55" s="6" t="s">
        <v>37</v>
      </c>
      <c r="O55" s="6" t="str">
        <f t="shared" si="1"/>
        <v>Sat</v>
      </c>
      <c r="P55" s="6" t="str">
        <f t="shared" si="2"/>
        <v>May</v>
      </c>
      <c r="Q55" s="13">
        <f t="shared" si="3"/>
        <v>2070.5891999999999</v>
      </c>
      <c r="R55" s="33">
        <f t="shared" si="0"/>
        <v>3455.4707999999923</v>
      </c>
      <c r="S55" s="13">
        <f t="shared" si="4"/>
        <v>169.70419354838708</v>
      </c>
    </row>
    <row r="56" spans="1:19" x14ac:dyDescent="0.3">
      <c r="A56" s="6">
        <v>1014</v>
      </c>
      <c r="B56" s="11">
        <v>45252</v>
      </c>
      <c r="C56" s="6" t="s">
        <v>24</v>
      </c>
      <c r="D56" s="6" t="s">
        <v>21</v>
      </c>
      <c r="E56" s="12">
        <v>9762.5400000000009</v>
      </c>
      <c r="F56" s="6">
        <v>17</v>
      </c>
      <c r="G56" s="6" t="s">
        <v>26</v>
      </c>
      <c r="H56" s="12">
        <v>3184.65</v>
      </c>
      <c r="I56" s="12">
        <v>3204.01</v>
      </c>
      <c r="J56" s="6" t="s">
        <v>30</v>
      </c>
      <c r="K56" s="15">
        <v>0.2</v>
      </c>
      <c r="L56" s="6" t="s">
        <v>27</v>
      </c>
      <c r="M56" s="6" t="s">
        <v>19</v>
      </c>
      <c r="N56" s="6" t="s">
        <v>47</v>
      </c>
      <c r="O56" s="6" t="str">
        <f t="shared" si="1"/>
        <v>Wed</v>
      </c>
      <c r="P56" s="6" t="str">
        <f t="shared" si="2"/>
        <v>Nov</v>
      </c>
      <c r="Q56" s="13">
        <f t="shared" si="3"/>
        <v>10893.634000000002</v>
      </c>
      <c r="R56" s="33">
        <f t="shared" si="0"/>
        <v>-10564.513999999999</v>
      </c>
      <c r="S56" s="13">
        <f t="shared" si="4"/>
        <v>574.26705882352951</v>
      </c>
    </row>
    <row r="57" spans="1:19" x14ac:dyDescent="0.3">
      <c r="A57" s="6">
        <v>1009</v>
      </c>
      <c r="B57" s="11">
        <v>45044</v>
      </c>
      <c r="C57" s="6" t="s">
        <v>42</v>
      </c>
      <c r="D57" s="6" t="s">
        <v>15</v>
      </c>
      <c r="E57" s="12">
        <v>1342.95</v>
      </c>
      <c r="F57" s="6">
        <v>33</v>
      </c>
      <c r="G57" s="6" t="s">
        <v>29</v>
      </c>
      <c r="H57" s="12">
        <v>2278.9</v>
      </c>
      <c r="I57" s="12">
        <v>2626.9</v>
      </c>
      <c r="J57" s="6" t="s">
        <v>30</v>
      </c>
      <c r="K57" s="15">
        <v>0.05</v>
      </c>
      <c r="L57" s="6" t="s">
        <v>31</v>
      </c>
      <c r="M57" s="6" t="s">
        <v>19</v>
      </c>
      <c r="N57" s="6" t="s">
        <v>49</v>
      </c>
      <c r="O57" s="6" t="str">
        <f t="shared" si="1"/>
        <v>Fri</v>
      </c>
      <c r="P57" s="6" t="str">
        <f t="shared" si="2"/>
        <v>Apr</v>
      </c>
      <c r="Q57" s="13">
        <f t="shared" si="3"/>
        <v>4334.3850000000002</v>
      </c>
      <c r="R57" s="33">
        <f t="shared" si="0"/>
        <v>7149.6149999999998</v>
      </c>
      <c r="S57" s="13">
        <f t="shared" si="4"/>
        <v>40.695454545454545</v>
      </c>
    </row>
    <row r="58" spans="1:19" x14ac:dyDescent="0.3">
      <c r="A58" s="6">
        <v>1090</v>
      </c>
      <c r="B58" s="11">
        <v>45250</v>
      </c>
      <c r="C58" s="6" t="s">
        <v>42</v>
      </c>
      <c r="D58" s="6" t="s">
        <v>21</v>
      </c>
      <c r="E58" s="12">
        <v>267.77999999999997</v>
      </c>
      <c r="F58" s="6">
        <v>32</v>
      </c>
      <c r="G58" s="6" t="s">
        <v>35</v>
      </c>
      <c r="H58" s="12">
        <v>2678.99</v>
      </c>
      <c r="I58" s="12">
        <v>3152.28</v>
      </c>
      <c r="J58" s="6" t="s">
        <v>17</v>
      </c>
      <c r="K58" s="15">
        <v>0.22</v>
      </c>
      <c r="L58" s="6" t="s">
        <v>18</v>
      </c>
      <c r="M58" s="6" t="s">
        <v>22</v>
      </c>
      <c r="N58" s="6" t="s">
        <v>51</v>
      </c>
      <c r="O58" s="6" t="str">
        <f t="shared" si="1"/>
        <v>Mon</v>
      </c>
      <c r="P58" s="6" t="str">
        <f t="shared" si="2"/>
        <v>Nov</v>
      </c>
      <c r="Q58" s="13">
        <f t="shared" si="3"/>
        <v>22192.051200000002</v>
      </c>
      <c r="R58" s="33">
        <f t="shared" si="0"/>
        <v>-7046.7711999999883</v>
      </c>
      <c r="S58" s="13">
        <f t="shared" si="4"/>
        <v>8.3681249999999991</v>
      </c>
    </row>
    <row r="59" spans="1:19" x14ac:dyDescent="0.3">
      <c r="A59" s="6">
        <v>1053</v>
      </c>
      <c r="B59" s="11">
        <v>45201</v>
      </c>
      <c r="C59" s="6" t="s">
        <v>24</v>
      </c>
      <c r="D59" s="6" t="s">
        <v>34</v>
      </c>
      <c r="E59" s="12">
        <v>7724.57</v>
      </c>
      <c r="F59" s="6">
        <v>29</v>
      </c>
      <c r="G59" s="6" t="s">
        <v>35</v>
      </c>
      <c r="H59" s="12">
        <v>3741.3</v>
      </c>
      <c r="I59" s="12">
        <v>4061.04</v>
      </c>
      <c r="J59" s="6" t="s">
        <v>17</v>
      </c>
      <c r="K59" s="15">
        <v>0.21</v>
      </c>
      <c r="L59" s="6" t="s">
        <v>31</v>
      </c>
      <c r="M59" s="6" t="s">
        <v>19</v>
      </c>
      <c r="N59" s="6" t="s">
        <v>50</v>
      </c>
      <c r="O59" s="6" t="str">
        <f t="shared" si="1"/>
        <v>Mon</v>
      </c>
      <c r="P59" s="6" t="str">
        <f t="shared" si="2"/>
        <v>Oct</v>
      </c>
      <c r="Q59" s="13">
        <f t="shared" si="3"/>
        <v>24731.7336</v>
      </c>
      <c r="R59" s="33">
        <f t="shared" si="0"/>
        <v>-15459.273600000006</v>
      </c>
      <c r="S59" s="13">
        <f t="shared" si="4"/>
        <v>266.36448275862068</v>
      </c>
    </row>
    <row r="60" spans="1:19" x14ac:dyDescent="0.3">
      <c r="A60" s="6">
        <v>1002</v>
      </c>
      <c r="B60" s="11">
        <v>45138</v>
      </c>
      <c r="C60" s="6" t="s">
        <v>24</v>
      </c>
      <c r="D60" s="6" t="s">
        <v>34</v>
      </c>
      <c r="E60" s="12">
        <v>8090.84</v>
      </c>
      <c r="F60" s="6">
        <v>21</v>
      </c>
      <c r="G60" s="6" t="s">
        <v>29</v>
      </c>
      <c r="H60" s="12">
        <v>4138.41</v>
      </c>
      <c r="I60" s="12">
        <v>4361.7</v>
      </c>
      <c r="J60" s="6" t="s">
        <v>17</v>
      </c>
      <c r="K60" s="15">
        <v>7.0000000000000007E-2</v>
      </c>
      <c r="L60" s="6" t="s">
        <v>31</v>
      </c>
      <c r="M60" s="6" t="s">
        <v>22</v>
      </c>
      <c r="N60" s="6" t="s">
        <v>50</v>
      </c>
      <c r="O60" s="6" t="str">
        <f t="shared" si="1"/>
        <v>Mon</v>
      </c>
      <c r="P60" s="6" t="str">
        <f t="shared" si="2"/>
        <v>Jul</v>
      </c>
      <c r="Q60" s="13">
        <f t="shared" si="3"/>
        <v>6411.6990000000005</v>
      </c>
      <c r="R60" s="33">
        <f t="shared" si="0"/>
        <v>-1722.6090000000013</v>
      </c>
      <c r="S60" s="13">
        <f t="shared" si="4"/>
        <v>385.27809523809526</v>
      </c>
    </row>
    <row r="61" spans="1:19" x14ac:dyDescent="0.3">
      <c r="A61" s="6">
        <v>1084</v>
      </c>
      <c r="B61" s="11">
        <v>45151</v>
      </c>
      <c r="C61" s="6" t="s">
        <v>42</v>
      </c>
      <c r="D61" s="6" t="s">
        <v>21</v>
      </c>
      <c r="E61" s="12">
        <v>1290.05</v>
      </c>
      <c r="F61" s="6">
        <v>21</v>
      </c>
      <c r="G61" s="6" t="s">
        <v>16</v>
      </c>
      <c r="H61" s="12">
        <v>3497.98</v>
      </c>
      <c r="I61" s="12">
        <v>3765.31</v>
      </c>
      <c r="J61" s="6" t="s">
        <v>30</v>
      </c>
      <c r="K61" s="15">
        <v>0.08</v>
      </c>
      <c r="L61" s="6" t="s">
        <v>18</v>
      </c>
      <c r="M61" s="6" t="s">
        <v>19</v>
      </c>
      <c r="N61" s="6" t="s">
        <v>51</v>
      </c>
      <c r="O61" s="6" t="str">
        <f t="shared" si="1"/>
        <v>Sun</v>
      </c>
      <c r="P61" s="6" t="str">
        <f t="shared" si="2"/>
        <v>Aug</v>
      </c>
      <c r="Q61" s="13">
        <f t="shared" si="3"/>
        <v>6325.7208000000001</v>
      </c>
      <c r="R61" s="33">
        <f t="shared" si="0"/>
        <v>-711.79080000000158</v>
      </c>
      <c r="S61" s="13">
        <f t="shared" si="4"/>
        <v>61.430952380952377</v>
      </c>
    </row>
    <row r="62" spans="1:19" x14ac:dyDescent="0.3">
      <c r="A62" s="6">
        <v>1092</v>
      </c>
      <c r="B62" s="11">
        <v>44946</v>
      </c>
      <c r="C62" s="6" t="s">
        <v>33</v>
      </c>
      <c r="D62" s="6" t="s">
        <v>34</v>
      </c>
      <c r="E62" s="12">
        <v>2729.27</v>
      </c>
      <c r="F62" s="6">
        <v>40</v>
      </c>
      <c r="G62" s="6" t="s">
        <v>35</v>
      </c>
      <c r="H62" s="12">
        <v>4624.16</v>
      </c>
      <c r="I62" s="12">
        <v>4731.9799999999996</v>
      </c>
      <c r="J62" s="6" t="s">
        <v>30</v>
      </c>
      <c r="K62" s="15">
        <v>0.2</v>
      </c>
      <c r="L62" s="6" t="s">
        <v>27</v>
      </c>
      <c r="M62" s="6" t="s">
        <v>22</v>
      </c>
      <c r="N62" s="6" t="s">
        <v>36</v>
      </c>
      <c r="O62" s="6" t="str">
        <f t="shared" si="1"/>
        <v>Fri</v>
      </c>
      <c r="P62" s="6" t="str">
        <f t="shared" si="2"/>
        <v>Jan</v>
      </c>
      <c r="Q62" s="13">
        <f t="shared" si="3"/>
        <v>37855.839999999997</v>
      </c>
      <c r="R62" s="33">
        <f t="shared" si="0"/>
        <v>-33543.040000000008</v>
      </c>
      <c r="S62" s="13">
        <f t="shared" si="4"/>
        <v>68.231750000000005</v>
      </c>
    </row>
    <row r="63" spans="1:19" x14ac:dyDescent="0.3">
      <c r="A63" s="6">
        <v>1060</v>
      </c>
      <c r="B63" s="11">
        <v>45039</v>
      </c>
      <c r="C63" s="6" t="s">
        <v>38</v>
      </c>
      <c r="D63" s="6" t="s">
        <v>34</v>
      </c>
      <c r="E63" s="12">
        <v>273.77</v>
      </c>
      <c r="F63" s="6">
        <v>23</v>
      </c>
      <c r="G63" s="6" t="s">
        <v>29</v>
      </c>
      <c r="H63" s="12">
        <v>4110.6000000000004</v>
      </c>
      <c r="I63" s="12">
        <v>4488.37</v>
      </c>
      <c r="J63" s="6" t="s">
        <v>30</v>
      </c>
      <c r="K63" s="15">
        <v>0.12</v>
      </c>
      <c r="L63" s="6" t="s">
        <v>31</v>
      </c>
      <c r="M63" s="6" t="s">
        <v>19</v>
      </c>
      <c r="N63" s="6" t="s">
        <v>48</v>
      </c>
      <c r="O63" s="6" t="str">
        <f t="shared" si="1"/>
        <v>Sun</v>
      </c>
      <c r="P63" s="6" t="str">
        <f t="shared" si="2"/>
        <v>Apr</v>
      </c>
      <c r="Q63" s="13">
        <f t="shared" si="3"/>
        <v>12387.901199999998</v>
      </c>
      <c r="R63" s="33">
        <f t="shared" si="0"/>
        <v>-3699.1912000000102</v>
      </c>
      <c r="S63" s="13">
        <f t="shared" si="4"/>
        <v>11.903043478260869</v>
      </c>
    </row>
    <row r="64" spans="1:19" x14ac:dyDescent="0.3">
      <c r="A64" s="6">
        <v>1071</v>
      </c>
      <c r="B64" s="11">
        <v>45066</v>
      </c>
      <c r="C64" s="6" t="s">
        <v>38</v>
      </c>
      <c r="D64" s="6" t="s">
        <v>21</v>
      </c>
      <c r="E64" s="12">
        <v>3003.76</v>
      </c>
      <c r="F64" s="6">
        <v>6</v>
      </c>
      <c r="G64" s="6" t="s">
        <v>16</v>
      </c>
      <c r="H64" s="12">
        <v>2831.23</v>
      </c>
      <c r="I64" s="12">
        <v>3206.98</v>
      </c>
      <c r="J64" s="6" t="s">
        <v>17</v>
      </c>
      <c r="K64" s="15">
        <v>0.06</v>
      </c>
      <c r="L64" s="6" t="s">
        <v>27</v>
      </c>
      <c r="M64" s="6" t="s">
        <v>22</v>
      </c>
      <c r="N64" s="6" t="s">
        <v>41</v>
      </c>
      <c r="O64" s="6" t="str">
        <f t="shared" si="1"/>
        <v>Sat</v>
      </c>
      <c r="P64" s="6" t="str">
        <f t="shared" si="2"/>
        <v>May</v>
      </c>
      <c r="Q64" s="13">
        <f t="shared" si="3"/>
        <v>1154.5128</v>
      </c>
      <c r="R64" s="33">
        <f t="shared" si="0"/>
        <v>1099.9872</v>
      </c>
      <c r="S64" s="13">
        <f t="shared" si="4"/>
        <v>500.62666666666672</v>
      </c>
    </row>
    <row r="65" spans="1:19" x14ac:dyDescent="0.3">
      <c r="A65" s="6">
        <v>1044</v>
      </c>
      <c r="B65" s="11">
        <v>44973</v>
      </c>
      <c r="C65" s="6" t="s">
        <v>24</v>
      </c>
      <c r="D65" s="6" t="s">
        <v>25</v>
      </c>
      <c r="E65" s="12">
        <v>7754.1</v>
      </c>
      <c r="F65" s="6">
        <v>22</v>
      </c>
      <c r="G65" s="6" t="s">
        <v>26</v>
      </c>
      <c r="H65" s="12">
        <v>3373.46</v>
      </c>
      <c r="I65" s="12">
        <v>3454.76</v>
      </c>
      <c r="J65" s="6" t="s">
        <v>17</v>
      </c>
      <c r="K65" s="15">
        <v>0.22</v>
      </c>
      <c r="L65" s="6" t="s">
        <v>27</v>
      </c>
      <c r="M65" s="6" t="s">
        <v>22</v>
      </c>
      <c r="N65" s="6" t="s">
        <v>28</v>
      </c>
      <c r="O65" s="6" t="str">
        <f t="shared" si="1"/>
        <v>Thu</v>
      </c>
      <c r="P65" s="6" t="str">
        <f t="shared" si="2"/>
        <v>Feb</v>
      </c>
      <c r="Q65" s="13">
        <f t="shared" si="3"/>
        <v>16721.038400000001</v>
      </c>
      <c r="R65" s="33">
        <f t="shared" si="0"/>
        <v>-14932.438399999997</v>
      </c>
      <c r="S65" s="13">
        <f t="shared" si="4"/>
        <v>352.45909090909095</v>
      </c>
    </row>
    <row r="66" spans="1:19" x14ac:dyDescent="0.3">
      <c r="A66" s="6">
        <v>1008</v>
      </c>
      <c r="B66" s="11">
        <v>44927</v>
      </c>
      <c r="C66" s="6" t="s">
        <v>38</v>
      </c>
      <c r="D66" s="6" t="s">
        <v>15</v>
      </c>
      <c r="E66" s="12">
        <v>5227.8100000000004</v>
      </c>
      <c r="F66" s="6">
        <v>38</v>
      </c>
      <c r="G66" s="6" t="s">
        <v>29</v>
      </c>
      <c r="H66" s="12">
        <v>4635.2299999999996</v>
      </c>
      <c r="I66" s="12">
        <v>5075.4399999999996</v>
      </c>
      <c r="J66" s="6" t="s">
        <v>17</v>
      </c>
      <c r="K66" s="15">
        <v>0.05</v>
      </c>
      <c r="L66" s="6" t="s">
        <v>18</v>
      </c>
      <c r="M66" s="6" t="s">
        <v>19</v>
      </c>
      <c r="N66" s="6" t="s">
        <v>40</v>
      </c>
      <c r="O66" s="6" t="str">
        <f t="shared" si="1"/>
        <v>Sun</v>
      </c>
      <c r="P66" s="6" t="str">
        <f t="shared" si="2"/>
        <v>Jan</v>
      </c>
      <c r="Q66" s="13">
        <f t="shared" si="3"/>
        <v>9643.3359999999993</v>
      </c>
      <c r="R66" s="33">
        <f t="shared" ref="R66:R129" si="5">((I66-H66)*F66)-Q66</f>
        <v>7084.6440000000039</v>
      </c>
      <c r="S66" s="13">
        <f t="shared" si="4"/>
        <v>137.57394736842107</v>
      </c>
    </row>
    <row r="67" spans="1:19" x14ac:dyDescent="0.3">
      <c r="A67" s="6">
        <v>1047</v>
      </c>
      <c r="B67" s="11">
        <v>45016</v>
      </c>
      <c r="C67" s="6" t="s">
        <v>42</v>
      </c>
      <c r="D67" s="6" t="s">
        <v>34</v>
      </c>
      <c r="E67" s="12">
        <v>3546.15</v>
      </c>
      <c r="F67" s="6">
        <v>37</v>
      </c>
      <c r="G67" s="6" t="s">
        <v>35</v>
      </c>
      <c r="H67" s="12">
        <v>3114.88</v>
      </c>
      <c r="I67" s="12">
        <v>3256.78</v>
      </c>
      <c r="J67" s="6" t="s">
        <v>17</v>
      </c>
      <c r="K67" s="15">
        <v>0.26</v>
      </c>
      <c r="L67" s="6" t="s">
        <v>31</v>
      </c>
      <c r="M67" s="6" t="s">
        <v>19</v>
      </c>
      <c r="N67" s="6" t="s">
        <v>52</v>
      </c>
      <c r="O67" s="6" t="str">
        <f t="shared" ref="O67:O130" si="6">TEXT(B67,"ddd")</f>
        <v>Fri</v>
      </c>
      <c r="P67" s="6" t="str">
        <f t="shared" ref="P67:P130" si="7">TEXT(B67,"mmm")</f>
        <v>Mar</v>
      </c>
      <c r="Q67" s="13">
        <f t="shared" ref="Q67:Q130" si="8">(I67*F67)*K67</f>
        <v>31330.223600000001</v>
      </c>
      <c r="R67" s="33">
        <f t="shared" si="5"/>
        <v>-26079.923599999998</v>
      </c>
      <c r="S67" s="13">
        <f t="shared" ref="S67:S130" si="9">E67/F67</f>
        <v>95.841891891891891</v>
      </c>
    </row>
    <row r="68" spans="1:19" x14ac:dyDescent="0.3">
      <c r="A68" s="6">
        <v>1035</v>
      </c>
      <c r="B68" s="11">
        <v>45068</v>
      </c>
      <c r="C68" s="6" t="s">
        <v>42</v>
      </c>
      <c r="D68" s="6" t="s">
        <v>25</v>
      </c>
      <c r="E68" s="12">
        <v>3780.22</v>
      </c>
      <c r="F68" s="6">
        <v>45</v>
      </c>
      <c r="G68" s="6" t="s">
        <v>26</v>
      </c>
      <c r="H68" s="12">
        <v>4132.79</v>
      </c>
      <c r="I68" s="12">
        <v>4624.1000000000004</v>
      </c>
      <c r="J68" s="6" t="s">
        <v>30</v>
      </c>
      <c r="K68" s="15">
        <v>0.15</v>
      </c>
      <c r="L68" s="6" t="s">
        <v>31</v>
      </c>
      <c r="M68" s="6" t="s">
        <v>22</v>
      </c>
      <c r="N68" s="6" t="s">
        <v>43</v>
      </c>
      <c r="O68" s="6" t="str">
        <f t="shared" si="6"/>
        <v>Mon</v>
      </c>
      <c r="P68" s="6" t="str">
        <f t="shared" si="7"/>
        <v>May</v>
      </c>
      <c r="Q68" s="13">
        <f t="shared" si="8"/>
        <v>31212.675000000003</v>
      </c>
      <c r="R68" s="33">
        <f t="shared" si="5"/>
        <v>-9103.724999999984</v>
      </c>
      <c r="S68" s="13">
        <f t="shared" si="9"/>
        <v>84.004888888888885</v>
      </c>
    </row>
    <row r="69" spans="1:19" x14ac:dyDescent="0.3">
      <c r="A69" s="6">
        <v>1078</v>
      </c>
      <c r="B69" s="11">
        <v>45246</v>
      </c>
      <c r="C69" s="6" t="s">
        <v>24</v>
      </c>
      <c r="D69" s="6" t="s">
        <v>34</v>
      </c>
      <c r="E69" s="12">
        <v>113.4</v>
      </c>
      <c r="F69" s="6">
        <v>8</v>
      </c>
      <c r="G69" s="6" t="s">
        <v>16</v>
      </c>
      <c r="H69" s="12">
        <v>3459.61</v>
      </c>
      <c r="I69" s="12">
        <v>3657.23</v>
      </c>
      <c r="J69" s="6" t="s">
        <v>17</v>
      </c>
      <c r="K69" s="15">
        <v>0.03</v>
      </c>
      <c r="L69" s="6" t="s">
        <v>27</v>
      </c>
      <c r="M69" s="6" t="s">
        <v>19</v>
      </c>
      <c r="N69" s="6" t="s">
        <v>50</v>
      </c>
      <c r="O69" s="6" t="str">
        <f t="shared" si="6"/>
        <v>Thu</v>
      </c>
      <c r="P69" s="6" t="str">
        <f t="shared" si="7"/>
        <v>Nov</v>
      </c>
      <c r="Q69" s="13">
        <f t="shared" si="8"/>
        <v>877.73519999999996</v>
      </c>
      <c r="R69" s="33">
        <f t="shared" si="5"/>
        <v>703.22479999999916</v>
      </c>
      <c r="S69" s="13">
        <f t="shared" si="9"/>
        <v>14.175000000000001</v>
      </c>
    </row>
    <row r="70" spans="1:19" x14ac:dyDescent="0.3">
      <c r="A70" s="6">
        <v>1081</v>
      </c>
      <c r="B70" s="11">
        <v>44964</v>
      </c>
      <c r="C70" s="6" t="s">
        <v>24</v>
      </c>
      <c r="D70" s="6" t="s">
        <v>34</v>
      </c>
      <c r="E70" s="12">
        <v>3068.03</v>
      </c>
      <c r="F70" s="6">
        <v>41</v>
      </c>
      <c r="G70" s="6" t="s">
        <v>16</v>
      </c>
      <c r="H70" s="12">
        <v>2782.08</v>
      </c>
      <c r="I70" s="12">
        <v>2879.24</v>
      </c>
      <c r="J70" s="6" t="s">
        <v>30</v>
      </c>
      <c r="K70" s="15">
        <v>0.21</v>
      </c>
      <c r="L70" s="6" t="s">
        <v>27</v>
      </c>
      <c r="M70" s="6" t="s">
        <v>19</v>
      </c>
      <c r="N70" s="6" t="s">
        <v>50</v>
      </c>
      <c r="O70" s="6" t="str">
        <f t="shared" si="6"/>
        <v>Tue</v>
      </c>
      <c r="P70" s="6" t="str">
        <f t="shared" si="7"/>
        <v>Feb</v>
      </c>
      <c r="Q70" s="13">
        <f t="shared" si="8"/>
        <v>24790.256399999998</v>
      </c>
      <c r="R70" s="33">
        <f t="shared" si="5"/>
        <v>-20806.696400000004</v>
      </c>
      <c r="S70" s="13">
        <f t="shared" si="9"/>
        <v>74.83</v>
      </c>
    </row>
    <row r="71" spans="1:19" x14ac:dyDescent="0.3">
      <c r="A71" s="6">
        <v>1036</v>
      </c>
      <c r="B71" s="11">
        <v>45219</v>
      </c>
      <c r="C71" s="6" t="s">
        <v>24</v>
      </c>
      <c r="D71" s="6" t="s">
        <v>15</v>
      </c>
      <c r="E71" s="12">
        <v>6499.94</v>
      </c>
      <c r="F71" s="6">
        <v>49</v>
      </c>
      <c r="G71" s="6" t="s">
        <v>29</v>
      </c>
      <c r="H71" s="12">
        <v>1247.0999999999999</v>
      </c>
      <c r="I71" s="12">
        <v>1429.44</v>
      </c>
      <c r="J71" s="6" t="s">
        <v>30</v>
      </c>
      <c r="K71" s="15">
        <v>0.16</v>
      </c>
      <c r="L71" s="6" t="s">
        <v>18</v>
      </c>
      <c r="M71" s="6" t="s">
        <v>19</v>
      </c>
      <c r="N71" s="6" t="s">
        <v>45</v>
      </c>
      <c r="O71" s="6" t="str">
        <f t="shared" si="6"/>
        <v>Fri</v>
      </c>
      <c r="P71" s="6" t="str">
        <f t="shared" si="7"/>
        <v>Oct</v>
      </c>
      <c r="Q71" s="13">
        <f t="shared" si="8"/>
        <v>11206.809600000001</v>
      </c>
      <c r="R71" s="33">
        <f t="shared" si="5"/>
        <v>-2272.1495999999934</v>
      </c>
      <c r="S71" s="13">
        <f t="shared" si="9"/>
        <v>132.65183673469386</v>
      </c>
    </row>
    <row r="72" spans="1:19" x14ac:dyDescent="0.3">
      <c r="A72" s="6">
        <v>1050</v>
      </c>
      <c r="B72" s="11">
        <v>45065</v>
      </c>
      <c r="C72" s="6" t="s">
        <v>33</v>
      </c>
      <c r="D72" s="6" t="s">
        <v>34</v>
      </c>
      <c r="E72" s="12">
        <v>9744.52</v>
      </c>
      <c r="F72" s="6">
        <v>35</v>
      </c>
      <c r="G72" s="6" t="s">
        <v>29</v>
      </c>
      <c r="H72" s="12">
        <v>2158.69</v>
      </c>
      <c r="I72" s="12">
        <v>2384.38</v>
      </c>
      <c r="J72" s="6" t="s">
        <v>17</v>
      </c>
      <c r="K72" s="15">
        <v>0.09</v>
      </c>
      <c r="L72" s="6" t="s">
        <v>27</v>
      </c>
      <c r="M72" s="6" t="s">
        <v>22</v>
      </c>
      <c r="N72" s="6" t="s">
        <v>36</v>
      </c>
      <c r="O72" s="6" t="str">
        <f t="shared" si="6"/>
        <v>Fri</v>
      </c>
      <c r="P72" s="6" t="str">
        <f t="shared" si="7"/>
        <v>May</v>
      </c>
      <c r="Q72" s="13">
        <f t="shared" si="8"/>
        <v>7510.7969999999996</v>
      </c>
      <c r="R72" s="33">
        <f t="shared" si="5"/>
        <v>388.35300000000188</v>
      </c>
      <c r="S72" s="13">
        <f t="shared" si="9"/>
        <v>278.41485714285716</v>
      </c>
    </row>
    <row r="73" spans="1:19" x14ac:dyDescent="0.3">
      <c r="A73" s="6">
        <v>1004</v>
      </c>
      <c r="B73" s="11">
        <v>45282</v>
      </c>
      <c r="C73" s="6" t="s">
        <v>38</v>
      </c>
      <c r="D73" s="6" t="s">
        <v>15</v>
      </c>
      <c r="E73" s="12">
        <v>8485.9</v>
      </c>
      <c r="F73" s="6">
        <v>11</v>
      </c>
      <c r="G73" s="6" t="s">
        <v>29</v>
      </c>
      <c r="H73" s="12">
        <v>4840.33</v>
      </c>
      <c r="I73" s="12">
        <v>4884.29</v>
      </c>
      <c r="J73" s="6" t="s">
        <v>30</v>
      </c>
      <c r="K73" s="15">
        <v>0.13</v>
      </c>
      <c r="L73" s="6" t="s">
        <v>18</v>
      </c>
      <c r="M73" s="6" t="s">
        <v>19</v>
      </c>
      <c r="N73" s="6" t="s">
        <v>40</v>
      </c>
      <c r="O73" s="6" t="str">
        <f t="shared" si="6"/>
        <v>Fri</v>
      </c>
      <c r="P73" s="6" t="str">
        <f t="shared" si="7"/>
        <v>Dec</v>
      </c>
      <c r="Q73" s="13">
        <f t="shared" si="8"/>
        <v>6984.5347000000002</v>
      </c>
      <c r="R73" s="33">
        <f t="shared" si="5"/>
        <v>-6500.9746999999998</v>
      </c>
      <c r="S73" s="13">
        <f t="shared" si="9"/>
        <v>771.44545454545448</v>
      </c>
    </row>
    <row r="74" spans="1:19" x14ac:dyDescent="0.3">
      <c r="A74" s="6">
        <v>1002</v>
      </c>
      <c r="B74" s="11">
        <v>45259</v>
      </c>
      <c r="C74" s="6" t="s">
        <v>24</v>
      </c>
      <c r="D74" s="6" t="s">
        <v>15</v>
      </c>
      <c r="E74" s="12">
        <v>333.59</v>
      </c>
      <c r="F74" s="6">
        <v>24</v>
      </c>
      <c r="G74" s="6" t="s">
        <v>16</v>
      </c>
      <c r="H74" s="12">
        <v>3305.94</v>
      </c>
      <c r="I74" s="12">
        <v>3599.27</v>
      </c>
      <c r="J74" s="6" t="s">
        <v>30</v>
      </c>
      <c r="K74" s="15">
        <v>0.09</v>
      </c>
      <c r="L74" s="6" t="s">
        <v>31</v>
      </c>
      <c r="M74" s="6" t="s">
        <v>22</v>
      </c>
      <c r="N74" s="6" t="s">
        <v>45</v>
      </c>
      <c r="O74" s="6" t="str">
        <f t="shared" si="6"/>
        <v>Wed</v>
      </c>
      <c r="P74" s="6" t="str">
        <f t="shared" si="7"/>
        <v>Nov</v>
      </c>
      <c r="Q74" s="13">
        <f t="shared" si="8"/>
        <v>7774.4231999999993</v>
      </c>
      <c r="R74" s="33">
        <f t="shared" si="5"/>
        <v>-734.50320000000102</v>
      </c>
      <c r="S74" s="13">
        <f t="shared" si="9"/>
        <v>13.899583333333332</v>
      </c>
    </row>
    <row r="75" spans="1:19" x14ac:dyDescent="0.3">
      <c r="A75" s="6">
        <v>1006</v>
      </c>
      <c r="B75" s="11">
        <v>45185</v>
      </c>
      <c r="C75" s="6" t="s">
        <v>14</v>
      </c>
      <c r="D75" s="6" t="s">
        <v>15</v>
      </c>
      <c r="E75" s="12">
        <v>8995.75</v>
      </c>
      <c r="F75" s="6">
        <v>49</v>
      </c>
      <c r="G75" s="6" t="s">
        <v>26</v>
      </c>
      <c r="H75" s="12">
        <v>2843.76</v>
      </c>
      <c r="I75" s="12">
        <v>3146.6</v>
      </c>
      <c r="J75" s="6" t="s">
        <v>30</v>
      </c>
      <c r="K75" s="15">
        <v>0.08</v>
      </c>
      <c r="L75" s="6" t="s">
        <v>18</v>
      </c>
      <c r="M75" s="6" t="s">
        <v>22</v>
      </c>
      <c r="N75" s="6" t="s">
        <v>20</v>
      </c>
      <c r="O75" s="6" t="str">
        <f t="shared" si="6"/>
        <v>Sat</v>
      </c>
      <c r="P75" s="6" t="str">
        <f t="shared" si="7"/>
        <v>Sep</v>
      </c>
      <c r="Q75" s="13">
        <f t="shared" si="8"/>
        <v>12334.672</v>
      </c>
      <c r="R75" s="33">
        <f t="shared" si="5"/>
        <v>2504.4879999999848</v>
      </c>
      <c r="S75" s="13">
        <f t="shared" si="9"/>
        <v>183.58673469387756</v>
      </c>
    </row>
    <row r="76" spans="1:19" x14ac:dyDescent="0.3">
      <c r="A76" s="6">
        <v>1054</v>
      </c>
      <c r="B76" s="11">
        <v>45087</v>
      </c>
      <c r="C76" s="6" t="s">
        <v>14</v>
      </c>
      <c r="D76" s="6" t="s">
        <v>25</v>
      </c>
      <c r="E76" s="12">
        <v>7853.66</v>
      </c>
      <c r="F76" s="6">
        <v>21</v>
      </c>
      <c r="G76" s="6" t="s">
        <v>16</v>
      </c>
      <c r="H76" s="12">
        <v>4668.1400000000003</v>
      </c>
      <c r="I76" s="12">
        <v>5040.22</v>
      </c>
      <c r="J76" s="6" t="s">
        <v>30</v>
      </c>
      <c r="K76" s="15">
        <v>0.05</v>
      </c>
      <c r="L76" s="6" t="s">
        <v>27</v>
      </c>
      <c r="M76" s="6" t="s">
        <v>19</v>
      </c>
      <c r="N76" s="6" t="s">
        <v>32</v>
      </c>
      <c r="O76" s="6" t="str">
        <f t="shared" si="6"/>
        <v>Sat</v>
      </c>
      <c r="P76" s="6" t="str">
        <f t="shared" si="7"/>
        <v>Jun</v>
      </c>
      <c r="Q76" s="13">
        <f t="shared" si="8"/>
        <v>5292.2310000000007</v>
      </c>
      <c r="R76" s="33">
        <f t="shared" si="5"/>
        <v>2521.4489999999978</v>
      </c>
      <c r="S76" s="13">
        <f t="shared" si="9"/>
        <v>373.9838095238095</v>
      </c>
    </row>
    <row r="77" spans="1:19" x14ac:dyDescent="0.3">
      <c r="A77" s="6">
        <v>1004</v>
      </c>
      <c r="B77" s="11">
        <v>45104</v>
      </c>
      <c r="C77" s="6" t="s">
        <v>42</v>
      </c>
      <c r="D77" s="6" t="s">
        <v>21</v>
      </c>
      <c r="E77" s="12">
        <v>7825.72</v>
      </c>
      <c r="F77" s="6">
        <v>2</v>
      </c>
      <c r="G77" s="6" t="s">
        <v>35</v>
      </c>
      <c r="H77" s="12">
        <v>2953.23</v>
      </c>
      <c r="I77" s="12">
        <v>2977.52</v>
      </c>
      <c r="J77" s="6" t="s">
        <v>17</v>
      </c>
      <c r="K77" s="15">
        <v>0.11</v>
      </c>
      <c r="L77" s="6" t="s">
        <v>31</v>
      </c>
      <c r="M77" s="6" t="s">
        <v>22</v>
      </c>
      <c r="N77" s="6" t="s">
        <v>51</v>
      </c>
      <c r="O77" s="6" t="str">
        <f t="shared" si="6"/>
        <v>Tue</v>
      </c>
      <c r="P77" s="6" t="str">
        <f t="shared" si="7"/>
        <v>Jun</v>
      </c>
      <c r="Q77" s="13">
        <f t="shared" si="8"/>
        <v>655.05439999999999</v>
      </c>
      <c r="R77" s="33">
        <f t="shared" si="5"/>
        <v>-606.47440000000006</v>
      </c>
      <c r="S77" s="13">
        <f t="shared" si="9"/>
        <v>3912.86</v>
      </c>
    </row>
    <row r="78" spans="1:19" x14ac:dyDescent="0.3">
      <c r="A78" s="6">
        <v>1054</v>
      </c>
      <c r="B78" s="11">
        <v>44936</v>
      </c>
      <c r="C78" s="6" t="s">
        <v>38</v>
      </c>
      <c r="D78" s="6" t="s">
        <v>25</v>
      </c>
      <c r="E78" s="12">
        <v>4634.16</v>
      </c>
      <c r="F78" s="6">
        <v>40</v>
      </c>
      <c r="G78" s="6" t="s">
        <v>16</v>
      </c>
      <c r="H78" s="12">
        <v>2654.11</v>
      </c>
      <c r="I78" s="12">
        <v>2929.32</v>
      </c>
      <c r="J78" s="6" t="s">
        <v>17</v>
      </c>
      <c r="K78" s="15">
        <v>0.08</v>
      </c>
      <c r="L78" s="6" t="s">
        <v>18</v>
      </c>
      <c r="M78" s="6" t="s">
        <v>19</v>
      </c>
      <c r="N78" s="6" t="s">
        <v>39</v>
      </c>
      <c r="O78" s="6" t="str">
        <f t="shared" si="6"/>
        <v>Tue</v>
      </c>
      <c r="P78" s="6" t="str">
        <f t="shared" si="7"/>
        <v>Jan</v>
      </c>
      <c r="Q78" s="13">
        <f t="shared" si="8"/>
        <v>9373.8240000000005</v>
      </c>
      <c r="R78" s="33">
        <f t="shared" si="5"/>
        <v>1634.5760000000009</v>
      </c>
      <c r="S78" s="13">
        <f t="shared" si="9"/>
        <v>115.854</v>
      </c>
    </row>
    <row r="79" spans="1:19" x14ac:dyDescent="0.3">
      <c r="A79" s="6">
        <v>1093</v>
      </c>
      <c r="B79" s="11">
        <v>45187</v>
      </c>
      <c r="C79" s="6" t="s">
        <v>24</v>
      </c>
      <c r="D79" s="6" t="s">
        <v>21</v>
      </c>
      <c r="E79" s="12">
        <v>4040.25</v>
      </c>
      <c r="F79" s="6">
        <v>19</v>
      </c>
      <c r="G79" s="6" t="s">
        <v>35</v>
      </c>
      <c r="H79" s="12">
        <v>3808.59</v>
      </c>
      <c r="I79" s="12">
        <v>3844.51</v>
      </c>
      <c r="J79" s="6" t="s">
        <v>30</v>
      </c>
      <c r="K79" s="15">
        <v>0.21</v>
      </c>
      <c r="L79" s="6" t="s">
        <v>31</v>
      </c>
      <c r="M79" s="6" t="s">
        <v>19</v>
      </c>
      <c r="N79" s="6" t="s">
        <v>47</v>
      </c>
      <c r="O79" s="6" t="str">
        <f t="shared" si="6"/>
        <v>Mon</v>
      </c>
      <c r="P79" s="6" t="str">
        <f t="shared" si="7"/>
        <v>Sep</v>
      </c>
      <c r="Q79" s="13">
        <f t="shared" si="8"/>
        <v>15339.5949</v>
      </c>
      <c r="R79" s="33">
        <f t="shared" si="5"/>
        <v>-14657.114899999999</v>
      </c>
      <c r="S79" s="13">
        <f t="shared" si="9"/>
        <v>212.64473684210526</v>
      </c>
    </row>
    <row r="80" spans="1:19" x14ac:dyDescent="0.3">
      <c r="A80" s="6">
        <v>1063</v>
      </c>
      <c r="B80" s="11">
        <v>45064</v>
      </c>
      <c r="C80" s="6" t="s">
        <v>14</v>
      </c>
      <c r="D80" s="6" t="s">
        <v>21</v>
      </c>
      <c r="E80" s="12">
        <v>3098.87</v>
      </c>
      <c r="F80" s="6">
        <v>39</v>
      </c>
      <c r="G80" s="6" t="s">
        <v>26</v>
      </c>
      <c r="H80" s="12">
        <v>3577.69</v>
      </c>
      <c r="I80" s="12">
        <v>3931.25</v>
      </c>
      <c r="J80" s="6" t="s">
        <v>17</v>
      </c>
      <c r="K80" s="15">
        <v>0.21</v>
      </c>
      <c r="L80" s="6" t="s">
        <v>18</v>
      </c>
      <c r="M80" s="6" t="s">
        <v>22</v>
      </c>
      <c r="N80" s="6" t="s">
        <v>23</v>
      </c>
      <c r="O80" s="6" t="str">
        <f t="shared" si="6"/>
        <v>Thu</v>
      </c>
      <c r="P80" s="6" t="str">
        <f t="shared" si="7"/>
        <v>May</v>
      </c>
      <c r="Q80" s="13">
        <f t="shared" si="8"/>
        <v>32196.9375</v>
      </c>
      <c r="R80" s="33">
        <f t="shared" si="5"/>
        <v>-18408.097500000003</v>
      </c>
      <c r="S80" s="13">
        <f t="shared" si="9"/>
        <v>79.458205128205122</v>
      </c>
    </row>
    <row r="81" spans="1:19" x14ac:dyDescent="0.3">
      <c r="A81" s="6">
        <v>1018</v>
      </c>
      <c r="B81" s="11">
        <v>45098</v>
      </c>
      <c r="C81" s="6" t="s">
        <v>38</v>
      </c>
      <c r="D81" s="6" t="s">
        <v>15</v>
      </c>
      <c r="E81" s="12">
        <v>750.38</v>
      </c>
      <c r="F81" s="6">
        <v>28</v>
      </c>
      <c r="G81" s="6" t="s">
        <v>29</v>
      </c>
      <c r="H81" s="12">
        <v>1006.14</v>
      </c>
      <c r="I81" s="12">
        <v>1043.45</v>
      </c>
      <c r="J81" s="6" t="s">
        <v>30</v>
      </c>
      <c r="K81" s="15">
        <v>0.15</v>
      </c>
      <c r="L81" s="6" t="s">
        <v>27</v>
      </c>
      <c r="M81" s="6" t="s">
        <v>22</v>
      </c>
      <c r="N81" s="6" t="s">
        <v>40</v>
      </c>
      <c r="O81" s="6" t="str">
        <f t="shared" si="6"/>
        <v>Wed</v>
      </c>
      <c r="P81" s="6" t="str">
        <f t="shared" si="7"/>
        <v>Jun</v>
      </c>
      <c r="Q81" s="13">
        <f t="shared" si="8"/>
        <v>4382.49</v>
      </c>
      <c r="R81" s="33">
        <f t="shared" si="5"/>
        <v>-3337.8099999999981</v>
      </c>
      <c r="S81" s="13">
        <f t="shared" si="9"/>
        <v>26.799285714285713</v>
      </c>
    </row>
    <row r="82" spans="1:19" x14ac:dyDescent="0.3">
      <c r="A82" s="6">
        <v>1090</v>
      </c>
      <c r="B82" s="11">
        <v>44939</v>
      </c>
      <c r="C82" s="6" t="s">
        <v>42</v>
      </c>
      <c r="D82" s="6" t="s">
        <v>34</v>
      </c>
      <c r="E82" s="12">
        <v>2359.5300000000002</v>
      </c>
      <c r="F82" s="6">
        <v>17</v>
      </c>
      <c r="G82" s="6" t="s">
        <v>29</v>
      </c>
      <c r="H82" s="12">
        <v>2382.98</v>
      </c>
      <c r="I82" s="12">
        <v>2839.73</v>
      </c>
      <c r="J82" s="6" t="s">
        <v>17</v>
      </c>
      <c r="K82" s="15">
        <v>0.23</v>
      </c>
      <c r="L82" s="6" t="s">
        <v>27</v>
      </c>
      <c r="M82" s="6" t="s">
        <v>22</v>
      </c>
      <c r="N82" s="6" t="s">
        <v>52</v>
      </c>
      <c r="O82" s="6" t="str">
        <f t="shared" si="6"/>
        <v>Fri</v>
      </c>
      <c r="P82" s="6" t="str">
        <f t="shared" si="7"/>
        <v>Jan</v>
      </c>
      <c r="Q82" s="13">
        <f t="shared" si="8"/>
        <v>11103.344300000001</v>
      </c>
      <c r="R82" s="33">
        <f t="shared" si="5"/>
        <v>-3338.5943000000007</v>
      </c>
      <c r="S82" s="13">
        <f t="shared" si="9"/>
        <v>138.79588235294119</v>
      </c>
    </row>
    <row r="83" spans="1:19" x14ac:dyDescent="0.3">
      <c r="A83" s="6">
        <v>1044</v>
      </c>
      <c r="B83" s="11">
        <v>45094</v>
      </c>
      <c r="C83" s="6" t="s">
        <v>33</v>
      </c>
      <c r="D83" s="6" t="s">
        <v>15</v>
      </c>
      <c r="E83" s="12">
        <v>2541.38</v>
      </c>
      <c r="F83" s="6">
        <v>6</v>
      </c>
      <c r="G83" s="6" t="s">
        <v>16</v>
      </c>
      <c r="H83" s="12">
        <v>2388.9499999999998</v>
      </c>
      <c r="I83" s="12">
        <v>2742.97</v>
      </c>
      <c r="J83" s="6" t="s">
        <v>17</v>
      </c>
      <c r="K83" s="15">
        <v>0.25</v>
      </c>
      <c r="L83" s="6" t="s">
        <v>31</v>
      </c>
      <c r="M83" s="6" t="s">
        <v>22</v>
      </c>
      <c r="N83" s="6" t="s">
        <v>53</v>
      </c>
      <c r="O83" s="6" t="str">
        <f t="shared" si="6"/>
        <v>Sat</v>
      </c>
      <c r="P83" s="6" t="str">
        <f t="shared" si="7"/>
        <v>Jun</v>
      </c>
      <c r="Q83" s="13">
        <f t="shared" si="8"/>
        <v>4114.4549999999999</v>
      </c>
      <c r="R83" s="33">
        <f t="shared" si="5"/>
        <v>-1990.335</v>
      </c>
      <c r="S83" s="13">
        <f t="shared" si="9"/>
        <v>423.56333333333333</v>
      </c>
    </row>
    <row r="84" spans="1:19" x14ac:dyDescent="0.3">
      <c r="A84" s="6">
        <v>1034</v>
      </c>
      <c r="B84" s="11">
        <v>45056</v>
      </c>
      <c r="C84" s="6" t="s">
        <v>38</v>
      </c>
      <c r="D84" s="6" t="s">
        <v>34</v>
      </c>
      <c r="E84" s="12">
        <v>4892.3599999999997</v>
      </c>
      <c r="F84" s="6">
        <v>19</v>
      </c>
      <c r="G84" s="6" t="s">
        <v>29</v>
      </c>
      <c r="H84" s="12">
        <v>1922.21</v>
      </c>
      <c r="I84" s="12">
        <v>2180.83</v>
      </c>
      <c r="J84" s="6" t="s">
        <v>17</v>
      </c>
      <c r="K84" s="15">
        <v>0.17</v>
      </c>
      <c r="L84" s="6" t="s">
        <v>31</v>
      </c>
      <c r="M84" s="6" t="s">
        <v>22</v>
      </c>
      <c r="N84" s="6" t="s">
        <v>48</v>
      </c>
      <c r="O84" s="6" t="str">
        <f t="shared" si="6"/>
        <v>Wed</v>
      </c>
      <c r="P84" s="6" t="str">
        <f t="shared" si="7"/>
        <v>May</v>
      </c>
      <c r="Q84" s="13">
        <f t="shared" si="8"/>
        <v>7044.0808999999999</v>
      </c>
      <c r="R84" s="33">
        <f t="shared" si="5"/>
        <v>-2130.300900000002</v>
      </c>
      <c r="S84" s="13">
        <f t="shared" si="9"/>
        <v>257.49263157894734</v>
      </c>
    </row>
    <row r="85" spans="1:19" x14ac:dyDescent="0.3">
      <c r="A85" s="6">
        <v>1074</v>
      </c>
      <c r="B85" s="11">
        <v>45010</v>
      </c>
      <c r="C85" s="6" t="s">
        <v>38</v>
      </c>
      <c r="D85" s="6" t="s">
        <v>21</v>
      </c>
      <c r="E85" s="12">
        <v>7499.7</v>
      </c>
      <c r="F85" s="6">
        <v>38</v>
      </c>
      <c r="G85" s="6" t="s">
        <v>26</v>
      </c>
      <c r="H85" s="12">
        <v>2610.6</v>
      </c>
      <c r="I85" s="12">
        <v>2836.94</v>
      </c>
      <c r="J85" s="6" t="s">
        <v>17</v>
      </c>
      <c r="K85" s="15">
        <v>0.19</v>
      </c>
      <c r="L85" s="6" t="s">
        <v>31</v>
      </c>
      <c r="M85" s="6" t="s">
        <v>19</v>
      </c>
      <c r="N85" s="6" t="s">
        <v>41</v>
      </c>
      <c r="O85" s="6" t="str">
        <f t="shared" si="6"/>
        <v>Sat</v>
      </c>
      <c r="P85" s="6" t="str">
        <f t="shared" si="7"/>
        <v>Mar</v>
      </c>
      <c r="Q85" s="13">
        <f t="shared" si="8"/>
        <v>20482.7068</v>
      </c>
      <c r="R85" s="33">
        <f t="shared" si="5"/>
        <v>-11881.786799999994</v>
      </c>
      <c r="S85" s="13">
        <f t="shared" si="9"/>
        <v>197.36052631578946</v>
      </c>
    </row>
    <row r="86" spans="1:19" x14ac:dyDescent="0.3">
      <c r="A86" s="6">
        <v>1062</v>
      </c>
      <c r="B86" s="11">
        <v>45247</v>
      </c>
      <c r="C86" s="6" t="s">
        <v>33</v>
      </c>
      <c r="D86" s="6" t="s">
        <v>15</v>
      </c>
      <c r="E86" s="12">
        <v>4790.72</v>
      </c>
      <c r="F86" s="6">
        <v>28</v>
      </c>
      <c r="G86" s="6" t="s">
        <v>29</v>
      </c>
      <c r="H86" s="12">
        <v>2094.88</v>
      </c>
      <c r="I86" s="12">
        <v>2168.91</v>
      </c>
      <c r="J86" s="6" t="s">
        <v>17</v>
      </c>
      <c r="K86" s="15">
        <v>0.08</v>
      </c>
      <c r="L86" s="6" t="s">
        <v>18</v>
      </c>
      <c r="M86" s="6" t="s">
        <v>22</v>
      </c>
      <c r="N86" s="6" t="s">
        <v>53</v>
      </c>
      <c r="O86" s="6" t="str">
        <f t="shared" si="6"/>
        <v>Fri</v>
      </c>
      <c r="P86" s="6" t="str">
        <f t="shared" si="7"/>
        <v>Nov</v>
      </c>
      <c r="Q86" s="13">
        <f t="shared" si="8"/>
        <v>4858.3584000000001</v>
      </c>
      <c r="R86" s="33">
        <f t="shared" si="5"/>
        <v>-2785.5184000000072</v>
      </c>
      <c r="S86" s="13">
        <f t="shared" si="9"/>
        <v>171.09714285714287</v>
      </c>
    </row>
    <row r="87" spans="1:19" x14ac:dyDescent="0.3">
      <c r="A87" s="6">
        <v>1100</v>
      </c>
      <c r="B87" s="11">
        <v>45245</v>
      </c>
      <c r="C87" s="6" t="s">
        <v>38</v>
      </c>
      <c r="D87" s="6" t="s">
        <v>34</v>
      </c>
      <c r="E87" s="12">
        <v>672.66</v>
      </c>
      <c r="F87" s="6">
        <v>2</v>
      </c>
      <c r="G87" s="6" t="s">
        <v>16</v>
      </c>
      <c r="H87" s="12">
        <v>1036.76</v>
      </c>
      <c r="I87" s="12">
        <v>1189.3499999999999</v>
      </c>
      <c r="J87" s="6" t="s">
        <v>30</v>
      </c>
      <c r="K87" s="15">
        <v>0.27</v>
      </c>
      <c r="L87" s="6" t="s">
        <v>27</v>
      </c>
      <c r="M87" s="6" t="s">
        <v>19</v>
      </c>
      <c r="N87" s="6" t="s">
        <v>48</v>
      </c>
      <c r="O87" s="6" t="str">
        <f t="shared" si="6"/>
        <v>Wed</v>
      </c>
      <c r="P87" s="6" t="str">
        <f t="shared" si="7"/>
        <v>Nov</v>
      </c>
      <c r="Q87" s="13">
        <f t="shared" si="8"/>
        <v>642.24900000000002</v>
      </c>
      <c r="R87" s="33">
        <f t="shared" si="5"/>
        <v>-337.06900000000019</v>
      </c>
      <c r="S87" s="13">
        <f t="shared" si="9"/>
        <v>336.33</v>
      </c>
    </row>
    <row r="88" spans="1:19" x14ac:dyDescent="0.3">
      <c r="A88" s="6">
        <v>1014</v>
      </c>
      <c r="B88" s="11">
        <v>45027</v>
      </c>
      <c r="C88" s="6" t="s">
        <v>42</v>
      </c>
      <c r="D88" s="6" t="s">
        <v>25</v>
      </c>
      <c r="E88" s="12">
        <v>9582.1200000000008</v>
      </c>
      <c r="F88" s="6">
        <v>38</v>
      </c>
      <c r="G88" s="6" t="s">
        <v>26</v>
      </c>
      <c r="H88" s="12">
        <v>2091.21</v>
      </c>
      <c r="I88" s="12">
        <v>2527</v>
      </c>
      <c r="J88" s="6" t="s">
        <v>17</v>
      </c>
      <c r="K88" s="15">
        <v>0.01</v>
      </c>
      <c r="L88" s="6" t="s">
        <v>31</v>
      </c>
      <c r="M88" s="6" t="s">
        <v>19</v>
      </c>
      <c r="N88" s="6" t="s">
        <v>43</v>
      </c>
      <c r="O88" s="6" t="str">
        <f t="shared" si="6"/>
        <v>Tue</v>
      </c>
      <c r="P88" s="6" t="str">
        <f t="shared" si="7"/>
        <v>Apr</v>
      </c>
      <c r="Q88" s="13">
        <f t="shared" si="8"/>
        <v>960.26</v>
      </c>
      <c r="R88" s="33">
        <f t="shared" si="5"/>
        <v>15599.759999999997</v>
      </c>
      <c r="S88" s="13">
        <f t="shared" si="9"/>
        <v>252.16105263157897</v>
      </c>
    </row>
    <row r="89" spans="1:19" x14ac:dyDescent="0.3">
      <c r="A89" s="6">
        <v>1095</v>
      </c>
      <c r="B89" s="11">
        <v>45255</v>
      </c>
      <c r="C89" s="6" t="s">
        <v>42</v>
      </c>
      <c r="D89" s="6" t="s">
        <v>34</v>
      </c>
      <c r="E89" s="12">
        <v>9432.9699999999993</v>
      </c>
      <c r="F89" s="6">
        <v>37</v>
      </c>
      <c r="G89" s="6" t="s">
        <v>35</v>
      </c>
      <c r="H89" s="12">
        <v>407.77</v>
      </c>
      <c r="I89" s="12">
        <v>860.95</v>
      </c>
      <c r="J89" s="6" t="s">
        <v>30</v>
      </c>
      <c r="K89" s="15">
        <v>0.1</v>
      </c>
      <c r="L89" s="6" t="s">
        <v>31</v>
      </c>
      <c r="M89" s="6" t="s">
        <v>22</v>
      </c>
      <c r="N89" s="6" t="s">
        <v>52</v>
      </c>
      <c r="O89" s="6" t="str">
        <f t="shared" si="6"/>
        <v>Sat</v>
      </c>
      <c r="P89" s="6" t="str">
        <f t="shared" si="7"/>
        <v>Nov</v>
      </c>
      <c r="Q89" s="13">
        <f t="shared" si="8"/>
        <v>3185.5150000000003</v>
      </c>
      <c r="R89" s="33">
        <f t="shared" si="5"/>
        <v>13582.145000000004</v>
      </c>
      <c r="S89" s="13">
        <f t="shared" si="9"/>
        <v>254.9451351351351</v>
      </c>
    </row>
    <row r="90" spans="1:19" x14ac:dyDescent="0.3">
      <c r="A90" s="6">
        <v>1048</v>
      </c>
      <c r="B90" s="11">
        <v>45199</v>
      </c>
      <c r="C90" s="6" t="s">
        <v>33</v>
      </c>
      <c r="D90" s="6" t="s">
        <v>15</v>
      </c>
      <c r="E90" s="12">
        <v>7873.38</v>
      </c>
      <c r="F90" s="6">
        <v>4</v>
      </c>
      <c r="G90" s="6" t="s">
        <v>16</v>
      </c>
      <c r="H90" s="12">
        <v>2900.14</v>
      </c>
      <c r="I90" s="12">
        <v>2910.51</v>
      </c>
      <c r="J90" s="6" t="s">
        <v>30</v>
      </c>
      <c r="K90" s="15">
        <v>0.22</v>
      </c>
      <c r="L90" s="6" t="s">
        <v>31</v>
      </c>
      <c r="M90" s="6" t="s">
        <v>22</v>
      </c>
      <c r="N90" s="6" t="s">
        <v>53</v>
      </c>
      <c r="O90" s="6" t="str">
        <f t="shared" si="6"/>
        <v>Sat</v>
      </c>
      <c r="P90" s="6" t="str">
        <f t="shared" si="7"/>
        <v>Sep</v>
      </c>
      <c r="Q90" s="13">
        <f t="shared" si="8"/>
        <v>2561.2488000000003</v>
      </c>
      <c r="R90" s="33">
        <f t="shared" si="5"/>
        <v>-2519.7687999999989</v>
      </c>
      <c r="S90" s="13">
        <f t="shared" si="9"/>
        <v>1968.345</v>
      </c>
    </row>
    <row r="91" spans="1:19" x14ac:dyDescent="0.3">
      <c r="A91" s="6">
        <v>1015</v>
      </c>
      <c r="B91" s="11">
        <v>45191</v>
      </c>
      <c r="C91" s="6" t="s">
        <v>24</v>
      </c>
      <c r="D91" s="6" t="s">
        <v>25</v>
      </c>
      <c r="E91" s="12">
        <v>9914.15</v>
      </c>
      <c r="F91" s="6">
        <v>22</v>
      </c>
      <c r="G91" s="6" t="s">
        <v>35</v>
      </c>
      <c r="H91" s="12">
        <v>4275.59</v>
      </c>
      <c r="I91" s="12">
        <v>4576.72</v>
      </c>
      <c r="J91" s="6" t="s">
        <v>17</v>
      </c>
      <c r="K91" s="15">
        <v>0.02</v>
      </c>
      <c r="L91" s="6" t="s">
        <v>18</v>
      </c>
      <c r="M91" s="6" t="s">
        <v>22</v>
      </c>
      <c r="N91" s="6" t="s">
        <v>28</v>
      </c>
      <c r="O91" s="6" t="str">
        <f t="shared" si="6"/>
        <v>Fri</v>
      </c>
      <c r="P91" s="6" t="str">
        <f t="shared" si="7"/>
        <v>Sep</v>
      </c>
      <c r="Q91" s="13">
        <f t="shared" si="8"/>
        <v>2013.7568000000003</v>
      </c>
      <c r="R91" s="33">
        <f t="shared" si="5"/>
        <v>4611.1032000000023</v>
      </c>
      <c r="S91" s="13">
        <f t="shared" si="9"/>
        <v>450.6431818181818</v>
      </c>
    </row>
    <row r="92" spans="1:19" x14ac:dyDescent="0.3">
      <c r="A92" s="6">
        <v>1072</v>
      </c>
      <c r="B92" s="11">
        <v>44964</v>
      </c>
      <c r="C92" s="6" t="s">
        <v>14</v>
      </c>
      <c r="D92" s="6" t="s">
        <v>34</v>
      </c>
      <c r="E92" s="12">
        <v>5490.38</v>
      </c>
      <c r="F92" s="6">
        <v>26</v>
      </c>
      <c r="G92" s="6" t="s">
        <v>26</v>
      </c>
      <c r="H92" s="12">
        <v>3640.17</v>
      </c>
      <c r="I92" s="12">
        <v>4002.63</v>
      </c>
      <c r="J92" s="6" t="s">
        <v>30</v>
      </c>
      <c r="K92" s="15">
        <v>0.05</v>
      </c>
      <c r="L92" s="6" t="s">
        <v>31</v>
      </c>
      <c r="M92" s="6" t="s">
        <v>22</v>
      </c>
      <c r="N92" s="6" t="s">
        <v>46</v>
      </c>
      <c r="O92" s="6" t="str">
        <f t="shared" si="6"/>
        <v>Tue</v>
      </c>
      <c r="P92" s="6" t="str">
        <f t="shared" si="7"/>
        <v>Feb</v>
      </c>
      <c r="Q92" s="13">
        <f t="shared" si="8"/>
        <v>5203.4190000000008</v>
      </c>
      <c r="R92" s="33">
        <f t="shared" si="5"/>
        <v>4220.5410000000002</v>
      </c>
      <c r="S92" s="13">
        <f t="shared" si="9"/>
        <v>211.16846153846154</v>
      </c>
    </row>
    <row r="93" spans="1:19" x14ac:dyDescent="0.3">
      <c r="A93" s="6">
        <v>1078</v>
      </c>
      <c r="B93" s="11">
        <v>45020</v>
      </c>
      <c r="C93" s="6" t="s">
        <v>24</v>
      </c>
      <c r="D93" s="6" t="s">
        <v>34</v>
      </c>
      <c r="E93" s="12">
        <v>9631.41</v>
      </c>
      <c r="F93" s="6">
        <v>49</v>
      </c>
      <c r="G93" s="6" t="s">
        <v>16</v>
      </c>
      <c r="H93" s="12">
        <v>1833.95</v>
      </c>
      <c r="I93" s="12">
        <v>2147.14</v>
      </c>
      <c r="J93" s="6" t="s">
        <v>17</v>
      </c>
      <c r="K93" s="15">
        <v>0.18</v>
      </c>
      <c r="L93" s="6" t="s">
        <v>31</v>
      </c>
      <c r="M93" s="6" t="s">
        <v>22</v>
      </c>
      <c r="N93" s="6" t="s">
        <v>50</v>
      </c>
      <c r="O93" s="6" t="str">
        <f t="shared" si="6"/>
        <v>Tue</v>
      </c>
      <c r="P93" s="6" t="str">
        <f t="shared" si="7"/>
        <v>Apr</v>
      </c>
      <c r="Q93" s="13">
        <f t="shared" si="8"/>
        <v>18937.774799999999</v>
      </c>
      <c r="R93" s="33">
        <f t="shared" si="5"/>
        <v>-3591.464800000007</v>
      </c>
      <c r="S93" s="13">
        <f t="shared" si="9"/>
        <v>196.55938775510205</v>
      </c>
    </row>
    <row r="94" spans="1:19" x14ac:dyDescent="0.3">
      <c r="A94" s="6">
        <v>1087</v>
      </c>
      <c r="B94" s="11">
        <v>45021</v>
      </c>
      <c r="C94" s="6" t="s">
        <v>38</v>
      </c>
      <c r="D94" s="6" t="s">
        <v>34</v>
      </c>
      <c r="E94" s="12">
        <v>848.49</v>
      </c>
      <c r="F94" s="6">
        <v>43</v>
      </c>
      <c r="G94" s="6" t="s">
        <v>16</v>
      </c>
      <c r="H94" s="12">
        <v>481</v>
      </c>
      <c r="I94" s="12">
        <v>531.02</v>
      </c>
      <c r="J94" s="6" t="s">
        <v>30</v>
      </c>
      <c r="K94" s="15">
        <v>0.17</v>
      </c>
      <c r="L94" s="6" t="s">
        <v>18</v>
      </c>
      <c r="M94" s="6" t="s">
        <v>19</v>
      </c>
      <c r="N94" s="6" t="s">
        <v>48</v>
      </c>
      <c r="O94" s="6" t="str">
        <f t="shared" si="6"/>
        <v>Wed</v>
      </c>
      <c r="P94" s="6" t="str">
        <f t="shared" si="7"/>
        <v>Apr</v>
      </c>
      <c r="Q94" s="13">
        <f t="shared" si="8"/>
        <v>3881.7562000000003</v>
      </c>
      <c r="R94" s="33">
        <f t="shared" si="5"/>
        <v>-1730.896200000001</v>
      </c>
      <c r="S94" s="13">
        <f t="shared" si="9"/>
        <v>19.732325581395347</v>
      </c>
    </row>
    <row r="95" spans="1:19" x14ac:dyDescent="0.3">
      <c r="A95" s="6">
        <v>1062</v>
      </c>
      <c r="B95" s="11">
        <v>45231</v>
      </c>
      <c r="C95" s="6" t="s">
        <v>14</v>
      </c>
      <c r="D95" s="6" t="s">
        <v>34</v>
      </c>
      <c r="E95" s="12">
        <v>3720.24</v>
      </c>
      <c r="F95" s="6">
        <v>36</v>
      </c>
      <c r="G95" s="6" t="s">
        <v>26</v>
      </c>
      <c r="H95" s="12">
        <v>1050.6400000000001</v>
      </c>
      <c r="I95" s="12">
        <v>1167.33</v>
      </c>
      <c r="J95" s="6" t="s">
        <v>30</v>
      </c>
      <c r="K95" s="15">
        <v>0.22</v>
      </c>
      <c r="L95" s="6" t="s">
        <v>18</v>
      </c>
      <c r="M95" s="6" t="s">
        <v>19</v>
      </c>
      <c r="N95" s="6" t="s">
        <v>46</v>
      </c>
      <c r="O95" s="6" t="str">
        <f t="shared" si="6"/>
        <v>Wed</v>
      </c>
      <c r="P95" s="6" t="str">
        <f t="shared" si="7"/>
        <v>Nov</v>
      </c>
      <c r="Q95" s="13">
        <f t="shared" si="8"/>
        <v>9245.2536</v>
      </c>
      <c r="R95" s="33">
        <f t="shared" si="5"/>
        <v>-5044.4136000000062</v>
      </c>
      <c r="S95" s="13">
        <f t="shared" si="9"/>
        <v>103.33999999999999</v>
      </c>
    </row>
    <row r="96" spans="1:19" x14ac:dyDescent="0.3">
      <c r="A96" s="6">
        <v>1040</v>
      </c>
      <c r="B96" s="11">
        <v>44995</v>
      </c>
      <c r="C96" s="6" t="s">
        <v>33</v>
      </c>
      <c r="D96" s="6" t="s">
        <v>34</v>
      </c>
      <c r="E96" s="12">
        <v>2331.27</v>
      </c>
      <c r="F96" s="6">
        <v>13</v>
      </c>
      <c r="G96" s="6" t="s">
        <v>29</v>
      </c>
      <c r="H96" s="12">
        <v>2750.18</v>
      </c>
      <c r="I96" s="12">
        <v>2882.85</v>
      </c>
      <c r="J96" s="6" t="s">
        <v>17</v>
      </c>
      <c r="K96" s="15">
        <v>0.24</v>
      </c>
      <c r="L96" s="6" t="s">
        <v>31</v>
      </c>
      <c r="M96" s="6" t="s">
        <v>19</v>
      </c>
      <c r="N96" s="6" t="s">
        <v>36</v>
      </c>
      <c r="O96" s="6" t="str">
        <f t="shared" si="6"/>
        <v>Fri</v>
      </c>
      <c r="P96" s="6" t="str">
        <f t="shared" si="7"/>
        <v>Mar</v>
      </c>
      <c r="Q96" s="13">
        <f t="shared" si="8"/>
        <v>8994.4919999999984</v>
      </c>
      <c r="R96" s="33">
        <f t="shared" si="5"/>
        <v>-7269.7819999999974</v>
      </c>
      <c r="S96" s="13">
        <f t="shared" si="9"/>
        <v>179.32846153846154</v>
      </c>
    </row>
    <row r="97" spans="1:19" x14ac:dyDescent="0.3">
      <c r="A97" s="6">
        <v>1085</v>
      </c>
      <c r="B97" s="11">
        <v>45244</v>
      </c>
      <c r="C97" s="6" t="s">
        <v>33</v>
      </c>
      <c r="D97" s="6" t="s">
        <v>25</v>
      </c>
      <c r="E97" s="12">
        <v>2038.75</v>
      </c>
      <c r="F97" s="6">
        <v>32</v>
      </c>
      <c r="G97" s="6" t="s">
        <v>16</v>
      </c>
      <c r="H97" s="12">
        <v>1074.93</v>
      </c>
      <c r="I97" s="12">
        <v>1492.48</v>
      </c>
      <c r="J97" s="6" t="s">
        <v>17</v>
      </c>
      <c r="K97" s="15">
        <v>0.04</v>
      </c>
      <c r="L97" s="6" t="s">
        <v>31</v>
      </c>
      <c r="M97" s="6" t="s">
        <v>22</v>
      </c>
      <c r="N97" s="6" t="s">
        <v>44</v>
      </c>
      <c r="O97" s="6" t="str">
        <f t="shared" si="6"/>
        <v>Tue</v>
      </c>
      <c r="P97" s="6" t="str">
        <f t="shared" si="7"/>
        <v>Nov</v>
      </c>
      <c r="Q97" s="13">
        <f t="shared" si="8"/>
        <v>1910.3744000000002</v>
      </c>
      <c r="R97" s="33">
        <f t="shared" si="5"/>
        <v>11451.225599999998</v>
      </c>
      <c r="S97" s="13">
        <f t="shared" si="9"/>
        <v>63.7109375</v>
      </c>
    </row>
    <row r="98" spans="1:19" x14ac:dyDescent="0.3">
      <c r="A98" s="6">
        <v>1080</v>
      </c>
      <c r="B98" s="11">
        <v>45162</v>
      </c>
      <c r="C98" s="6" t="s">
        <v>14</v>
      </c>
      <c r="D98" s="6" t="s">
        <v>21</v>
      </c>
      <c r="E98" s="12">
        <v>1493.95</v>
      </c>
      <c r="F98" s="6">
        <v>17</v>
      </c>
      <c r="G98" s="6" t="s">
        <v>16</v>
      </c>
      <c r="H98" s="12">
        <v>2742.67</v>
      </c>
      <c r="I98" s="12">
        <v>2979.64</v>
      </c>
      <c r="J98" s="6" t="s">
        <v>17</v>
      </c>
      <c r="K98" s="15">
        <v>0.01</v>
      </c>
      <c r="L98" s="6" t="s">
        <v>18</v>
      </c>
      <c r="M98" s="6" t="s">
        <v>22</v>
      </c>
      <c r="N98" s="6" t="s">
        <v>23</v>
      </c>
      <c r="O98" s="6" t="str">
        <f t="shared" si="6"/>
        <v>Thu</v>
      </c>
      <c r="P98" s="6" t="str">
        <f t="shared" si="7"/>
        <v>Aug</v>
      </c>
      <c r="Q98" s="13">
        <f t="shared" si="8"/>
        <v>506.53879999999998</v>
      </c>
      <c r="R98" s="33">
        <f t="shared" si="5"/>
        <v>3521.9511999999968</v>
      </c>
      <c r="S98" s="13">
        <f t="shared" si="9"/>
        <v>87.879411764705878</v>
      </c>
    </row>
    <row r="99" spans="1:19" x14ac:dyDescent="0.3">
      <c r="A99" s="6">
        <v>1082</v>
      </c>
      <c r="B99" s="11">
        <v>45260</v>
      </c>
      <c r="C99" s="6" t="s">
        <v>42</v>
      </c>
      <c r="D99" s="6" t="s">
        <v>25</v>
      </c>
      <c r="E99" s="12">
        <v>6261.9</v>
      </c>
      <c r="F99" s="6">
        <v>41</v>
      </c>
      <c r="G99" s="6" t="s">
        <v>35</v>
      </c>
      <c r="H99" s="12">
        <v>1196.42</v>
      </c>
      <c r="I99" s="12">
        <v>1444.97</v>
      </c>
      <c r="J99" s="6" t="s">
        <v>17</v>
      </c>
      <c r="K99" s="15">
        <v>0.21</v>
      </c>
      <c r="L99" s="6" t="s">
        <v>27</v>
      </c>
      <c r="M99" s="6" t="s">
        <v>19</v>
      </c>
      <c r="N99" s="6" t="s">
        <v>43</v>
      </c>
      <c r="O99" s="6" t="str">
        <f t="shared" si="6"/>
        <v>Thu</v>
      </c>
      <c r="P99" s="6" t="str">
        <f t="shared" si="7"/>
        <v>Nov</v>
      </c>
      <c r="Q99" s="13">
        <f t="shared" si="8"/>
        <v>12441.191700000001</v>
      </c>
      <c r="R99" s="33">
        <f t="shared" si="5"/>
        <v>-2250.6417000000038</v>
      </c>
      <c r="S99" s="13">
        <f t="shared" si="9"/>
        <v>152.72926829268292</v>
      </c>
    </row>
    <row r="100" spans="1:19" x14ac:dyDescent="0.3">
      <c r="A100" s="6">
        <v>1053</v>
      </c>
      <c r="B100" s="11">
        <v>45063</v>
      </c>
      <c r="C100" s="6" t="s">
        <v>14</v>
      </c>
      <c r="D100" s="6" t="s">
        <v>25</v>
      </c>
      <c r="E100" s="12">
        <v>7835.09</v>
      </c>
      <c r="F100" s="6">
        <v>36</v>
      </c>
      <c r="G100" s="6" t="s">
        <v>29</v>
      </c>
      <c r="H100" s="12">
        <v>4252.17</v>
      </c>
      <c r="I100" s="12">
        <v>4720.2700000000004</v>
      </c>
      <c r="J100" s="6" t="s">
        <v>30</v>
      </c>
      <c r="K100" s="15">
        <v>0.09</v>
      </c>
      <c r="L100" s="6" t="s">
        <v>18</v>
      </c>
      <c r="M100" s="6" t="s">
        <v>22</v>
      </c>
      <c r="N100" s="6" t="s">
        <v>32</v>
      </c>
      <c r="O100" s="6" t="str">
        <f t="shared" si="6"/>
        <v>Wed</v>
      </c>
      <c r="P100" s="6" t="str">
        <f t="shared" si="7"/>
        <v>May</v>
      </c>
      <c r="Q100" s="13">
        <f t="shared" si="8"/>
        <v>15293.674800000003</v>
      </c>
      <c r="R100" s="33">
        <f t="shared" si="5"/>
        <v>1557.9252000000106</v>
      </c>
      <c r="S100" s="13">
        <f t="shared" si="9"/>
        <v>217.64138888888888</v>
      </c>
    </row>
    <row r="101" spans="1:19" x14ac:dyDescent="0.3">
      <c r="A101" s="6">
        <v>1024</v>
      </c>
      <c r="B101" s="11">
        <v>45002</v>
      </c>
      <c r="C101" s="6" t="s">
        <v>38</v>
      </c>
      <c r="D101" s="6" t="s">
        <v>25</v>
      </c>
      <c r="E101" s="12">
        <v>5825.15</v>
      </c>
      <c r="F101" s="6">
        <v>46</v>
      </c>
      <c r="G101" s="6" t="s">
        <v>35</v>
      </c>
      <c r="H101" s="12">
        <v>2016.49</v>
      </c>
      <c r="I101" s="12">
        <v>2338.66</v>
      </c>
      <c r="J101" s="6" t="s">
        <v>17</v>
      </c>
      <c r="K101" s="15">
        <v>0.19</v>
      </c>
      <c r="L101" s="6" t="s">
        <v>27</v>
      </c>
      <c r="M101" s="6" t="s">
        <v>22</v>
      </c>
      <c r="N101" s="6" t="s">
        <v>39</v>
      </c>
      <c r="O101" s="6" t="str">
        <f t="shared" si="6"/>
        <v>Fri</v>
      </c>
      <c r="P101" s="6" t="str">
        <f t="shared" si="7"/>
        <v>Mar</v>
      </c>
      <c r="Q101" s="13">
        <f t="shared" si="8"/>
        <v>20439.888399999996</v>
      </c>
      <c r="R101" s="33">
        <f t="shared" si="5"/>
        <v>-5620.0684000000037</v>
      </c>
      <c r="S101" s="13">
        <f t="shared" si="9"/>
        <v>126.6336956521739</v>
      </c>
    </row>
    <row r="102" spans="1:19" x14ac:dyDescent="0.3">
      <c r="A102" s="6">
        <v>1026</v>
      </c>
      <c r="B102" s="11">
        <v>44961</v>
      </c>
      <c r="C102" s="6" t="s">
        <v>42</v>
      </c>
      <c r="D102" s="6" t="s">
        <v>21</v>
      </c>
      <c r="E102" s="12">
        <v>1554.93</v>
      </c>
      <c r="F102" s="6">
        <v>19</v>
      </c>
      <c r="G102" s="6" t="s">
        <v>35</v>
      </c>
      <c r="H102" s="12">
        <v>1265.48</v>
      </c>
      <c r="I102" s="12">
        <v>1715.83</v>
      </c>
      <c r="J102" s="6" t="s">
        <v>30</v>
      </c>
      <c r="K102" s="15">
        <v>0.05</v>
      </c>
      <c r="L102" s="6" t="s">
        <v>31</v>
      </c>
      <c r="M102" s="6" t="s">
        <v>22</v>
      </c>
      <c r="N102" s="6" t="s">
        <v>51</v>
      </c>
      <c r="O102" s="6" t="str">
        <f t="shared" si="6"/>
        <v>Sat</v>
      </c>
      <c r="P102" s="6" t="str">
        <f t="shared" si="7"/>
        <v>Feb</v>
      </c>
      <c r="Q102" s="13">
        <f t="shared" si="8"/>
        <v>1630.0384999999999</v>
      </c>
      <c r="R102" s="33">
        <f t="shared" si="5"/>
        <v>6926.6114999999982</v>
      </c>
      <c r="S102" s="13">
        <f t="shared" si="9"/>
        <v>81.838421052631588</v>
      </c>
    </row>
    <row r="103" spans="1:19" x14ac:dyDescent="0.3">
      <c r="A103" s="6">
        <v>1089</v>
      </c>
      <c r="B103" s="11">
        <v>44927</v>
      </c>
      <c r="C103" s="6" t="s">
        <v>33</v>
      </c>
      <c r="D103" s="6" t="s">
        <v>15</v>
      </c>
      <c r="E103" s="12">
        <v>8130.13</v>
      </c>
      <c r="F103" s="6">
        <v>35</v>
      </c>
      <c r="G103" s="6" t="s">
        <v>29</v>
      </c>
      <c r="H103" s="12">
        <v>4071.01</v>
      </c>
      <c r="I103" s="12">
        <v>4304.7</v>
      </c>
      <c r="J103" s="6" t="s">
        <v>30</v>
      </c>
      <c r="K103" s="15">
        <v>0.14000000000000001</v>
      </c>
      <c r="L103" s="6" t="s">
        <v>31</v>
      </c>
      <c r="M103" s="6" t="s">
        <v>19</v>
      </c>
      <c r="N103" s="6" t="s">
        <v>53</v>
      </c>
      <c r="O103" s="6" t="str">
        <f t="shared" si="6"/>
        <v>Sun</v>
      </c>
      <c r="P103" s="6" t="str">
        <f t="shared" si="7"/>
        <v>Jan</v>
      </c>
      <c r="Q103" s="13">
        <f t="shared" si="8"/>
        <v>21093.030000000002</v>
      </c>
      <c r="R103" s="33">
        <f t="shared" si="5"/>
        <v>-12913.880000000016</v>
      </c>
      <c r="S103" s="13">
        <f t="shared" si="9"/>
        <v>232.28942857142857</v>
      </c>
    </row>
    <row r="104" spans="1:19" x14ac:dyDescent="0.3">
      <c r="A104" s="6">
        <v>1060</v>
      </c>
      <c r="B104" s="11">
        <v>45222</v>
      </c>
      <c r="C104" s="6" t="s">
        <v>14</v>
      </c>
      <c r="D104" s="6" t="s">
        <v>21</v>
      </c>
      <c r="E104" s="12">
        <v>6395.95</v>
      </c>
      <c r="F104" s="6">
        <v>46</v>
      </c>
      <c r="G104" s="6" t="s">
        <v>29</v>
      </c>
      <c r="H104" s="12">
        <v>1747.05</v>
      </c>
      <c r="I104" s="12">
        <v>1830.27</v>
      </c>
      <c r="J104" s="6" t="s">
        <v>30</v>
      </c>
      <c r="K104" s="15">
        <v>0.15</v>
      </c>
      <c r="L104" s="6" t="s">
        <v>27</v>
      </c>
      <c r="M104" s="6" t="s">
        <v>22</v>
      </c>
      <c r="N104" s="6" t="s">
        <v>23</v>
      </c>
      <c r="O104" s="6" t="str">
        <f t="shared" si="6"/>
        <v>Mon</v>
      </c>
      <c r="P104" s="6" t="str">
        <f t="shared" si="7"/>
        <v>Oct</v>
      </c>
      <c r="Q104" s="13">
        <f t="shared" si="8"/>
        <v>12628.862999999999</v>
      </c>
      <c r="R104" s="33">
        <f t="shared" si="5"/>
        <v>-8800.7429999999986</v>
      </c>
      <c r="S104" s="13">
        <f t="shared" si="9"/>
        <v>139.04239130434783</v>
      </c>
    </row>
    <row r="105" spans="1:19" x14ac:dyDescent="0.3">
      <c r="A105" s="6">
        <v>1041</v>
      </c>
      <c r="B105" s="11">
        <v>45246</v>
      </c>
      <c r="C105" s="6" t="s">
        <v>24</v>
      </c>
      <c r="D105" s="6" t="s">
        <v>25</v>
      </c>
      <c r="E105" s="12">
        <v>3942.84</v>
      </c>
      <c r="F105" s="6">
        <v>40</v>
      </c>
      <c r="G105" s="6" t="s">
        <v>26</v>
      </c>
      <c r="H105" s="12">
        <v>601.86</v>
      </c>
      <c r="I105" s="12">
        <v>1067.53</v>
      </c>
      <c r="J105" s="6" t="s">
        <v>30</v>
      </c>
      <c r="K105" s="15">
        <v>0.18</v>
      </c>
      <c r="L105" s="6" t="s">
        <v>18</v>
      </c>
      <c r="M105" s="6" t="s">
        <v>19</v>
      </c>
      <c r="N105" s="6" t="s">
        <v>28</v>
      </c>
      <c r="O105" s="6" t="str">
        <f t="shared" si="6"/>
        <v>Thu</v>
      </c>
      <c r="P105" s="6" t="str">
        <f t="shared" si="7"/>
        <v>Nov</v>
      </c>
      <c r="Q105" s="13">
        <f t="shared" si="8"/>
        <v>7686.2159999999994</v>
      </c>
      <c r="R105" s="33">
        <f t="shared" si="5"/>
        <v>10940.583999999999</v>
      </c>
      <c r="S105" s="13">
        <f t="shared" si="9"/>
        <v>98.570999999999998</v>
      </c>
    </row>
    <row r="106" spans="1:19" x14ac:dyDescent="0.3">
      <c r="A106" s="6">
        <v>1029</v>
      </c>
      <c r="B106" s="11">
        <v>44986</v>
      </c>
      <c r="C106" s="6" t="s">
        <v>24</v>
      </c>
      <c r="D106" s="6" t="s">
        <v>34</v>
      </c>
      <c r="E106" s="12">
        <v>6773.89</v>
      </c>
      <c r="F106" s="6">
        <v>28</v>
      </c>
      <c r="G106" s="6" t="s">
        <v>29</v>
      </c>
      <c r="H106" s="12">
        <v>2873.53</v>
      </c>
      <c r="I106" s="12">
        <v>3108.3</v>
      </c>
      <c r="J106" s="6" t="s">
        <v>30</v>
      </c>
      <c r="K106" s="15">
        <v>0.15</v>
      </c>
      <c r="L106" s="6" t="s">
        <v>31</v>
      </c>
      <c r="M106" s="6" t="s">
        <v>22</v>
      </c>
      <c r="N106" s="6" t="s">
        <v>50</v>
      </c>
      <c r="O106" s="6" t="str">
        <f t="shared" si="6"/>
        <v>Wed</v>
      </c>
      <c r="P106" s="6" t="str">
        <f t="shared" si="7"/>
        <v>Mar</v>
      </c>
      <c r="Q106" s="13">
        <f t="shared" si="8"/>
        <v>13054.86</v>
      </c>
      <c r="R106" s="33">
        <f t="shared" si="5"/>
        <v>-6481.3000000000011</v>
      </c>
      <c r="S106" s="13">
        <f t="shared" si="9"/>
        <v>241.92464285714286</v>
      </c>
    </row>
    <row r="107" spans="1:19" x14ac:dyDescent="0.3">
      <c r="A107" s="6">
        <v>1015</v>
      </c>
      <c r="B107" s="11">
        <v>45246</v>
      </c>
      <c r="C107" s="6" t="s">
        <v>38</v>
      </c>
      <c r="D107" s="6" t="s">
        <v>34</v>
      </c>
      <c r="E107" s="12">
        <v>2673.06</v>
      </c>
      <c r="F107" s="6">
        <v>1</v>
      </c>
      <c r="G107" s="6" t="s">
        <v>16</v>
      </c>
      <c r="H107" s="12">
        <v>2928.74</v>
      </c>
      <c r="I107" s="12">
        <v>3027.74</v>
      </c>
      <c r="J107" s="6" t="s">
        <v>30</v>
      </c>
      <c r="K107" s="15">
        <v>0.15</v>
      </c>
      <c r="L107" s="6" t="s">
        <v>27</v>
      </c>
      <c r="M107" s="6" t="s">
        <v>22</v>
      </c>
      <c r="N107" s="6" t="s">
        <v>48</v>
      </c>
      <c r="O107" s="6" t="str">
        <f t="shared" si="6"/>
        <v>Thu</v>
      </c>
      <c r="P107" s="6" t="str">
        <f t="shared" si="7"/>
        <v>Nov</v>
      </c>
      <c r="Q107" s="13">
        <f t="shared" si="8"/>
        <v>454.16099999999994</v>
      </c>
      <c r="R107" s="33">
        <f t="shared" si="5"/>
        <v>-355.16099999999994</v>
      </c>
      <c r="S107" s="13">
        <f t="shared" si="9"/>
        <v>2673.06</v>
      </c>
    </row>
    <row r="108" spans="1:19" x14ac:dyDescent="0.3">
      <c r="A108" s="6">
        <v>1045</v>
      </c>
      <c r="B108" s="11">
        <v>45275</v>
      </c>
      <c r="C108" s="6" t="s">
        <v>24</v>
      </c>
      <c r="D108" s="6" t="s">
        <v>25</v>
      </c>
      <c r="E108" s="12">
        <v>3517.4</v>
      </c>
      <c r="F108" s="6">
        <v>42</v>
      </c>
      <c r="G108" s="6" t="s">
        <v>29</v>
      </c>
      <c r="H108" s="12">
        <v>3587.74</v>
      </c>
      <c r="I108" s="12">
        <v>3745.91</v>
      </c>
      <c r="J108" s="6" t="s">
        <v>17</v>
      </c>
      <c r="K108" s="15">
        <v>0.1</v>
      </c>
      <c r="L108" s="6" t="s">
        <v>18</v>
      </c>
      <c r="M108" s="6" t="s">
        <v>19</v>
      </c>
      <c r="N108" s="6" t="s">
        <v>28</v>
      </c>
      <c r="O108" s="6" t="str">
        <f t="shared" si="6"/>
        <v>Fri</v>
      </c>
      <c r="P108" s="6" t="str">
        <f t="shared" si="7"/>
        <v>Dec</v>
      </c>
      <c r="Q108" s="13">
        <f t="shared" si="8"/>
        <v>15732.822</v>
      </c>
      <c r="R108" s="33">
        <f t="shared" si="5"/>
        <v>-9089.6819999999971</v>
      </c>
      <c r="S108" s="13">
        <f t="shared" si="9"/>
        <v>83.747619047619054</v>
      </c>
    </row>
    <row r="109" spans="1:19" x14ac:dyDescent="0.3">
      <c r="A109" s="6">
        <v>1065</v>
      </c>
      <c r="B109" s="11">
        <v>45254</v>
      </c>
      <c r="C109" s="6" t="s">
        <v>14</v>
      </c>
      <c r="D109" s="6" t="s">
        <v>34</v>
      </c>
      <c r="E109" s="12">
        <v>9183.11</v>
      </c>
      <c r="F109" s="6">
        <v>18</v>
      </c>
      <c r="G109" s="6" t="s">
        <v>26</v>
      </c>
      <c r="H109" s="12">
        <v>1239.0899999999999</v>
      </c>
      <c r="I109" s="12">
        <v>1273.98</v>
      </c>
      <c r="J109" s="6" t="s">
        <v>30</v>
      </c>
      <c r="K109" s="15">
        <v>0.02</v>
      </c>
      <c r="L109" s="6" t="s">
        <v>27</v>
      </c>
      <c r="M109" s="6" t="s">
        <v>22</v>
      </c>
      <c r="N109" s="6" t="s">
        <v>46</v>
      </c>
      <c r="O109" s="6" t="str">
        <f t="shared" si="6"/>
        <v>Fri</v>
      </c>
      <c r="P109" s="6" t="str">
        <f t="shared" si="7"/>
        <v>Nov</v>
      </c>
      <c r="Q109" s="13">
        <f t="shared" si="8"/>
        <v>458.63279999999997</v>
      </c>
      <c r="R109" s="33">
        <f t="shared" si="5"/>
        <v>169.38720000000183</v>
      </c>
      <c r="S109" s="13">
        <f t="shared" si="9"/>
        <v>510.17277777777781</v>
      </c>
    </row>
    <row r="110" spans="1:19" x14ac:dyDescent="0.3">
      <c r="A110" s="6">
        <v>1089</v>
      </c>
      <c r="B110" s="11">
        <v>45193</v>
      </c>
      <c r="C110" s="6" t="s">
        <v>14</v>
      </c>
      <c r="D110" s="6" t="s">
        <v>25</v>
      </c>
      <c r="E110" s="12">
        <v>2975.99</v>
      </c>
      <c r="F110" s="6">
        <v>48</v>
      </c>
      <c r="G110" s="6" t="s">
        <v>26</v>
      </c>
      <c r="H110" s="12">
        <v>2246.67</v>
      </c>
      <c r="I110" s="12">
        <v>2486.14</v>
      </c>
      <c r="J110" s="6" t="s">
        <v>30</v>
      </c>
      <c r="K110" s="15">
        <v>0.03</v>
      </c>
      <c r="L110" s="6" t="s">
        <v>18</v>
      </c>
      <c r="M110" s="6" t="s">
        <v>22</v>
      </c>
      <c r="N110" s="6" t="s">
        <v>32</v>
      </c>
      <c r="O110" s="6" t="str">
        <f t="shared" si="6"/>
        <v>Sun</v>
      </c>
      <c r="P110" s="6" t="str">
        <f t="shared" si="7"/>
        <v>Sep</v>
      </c>
      <c r="Q110" s="13">
        <f t="shared" si="8"/>
        <v>3580.0416</v>
      </c>
      <c r="R110" s="33">
        <f t="shared" si="5"/>
        <v>7914.5183999999899</v>
      </c>
      <c r="S110" s="13">
        <f t="shared" si="9"/>
        <v>61.99979166666666</v>
      </c>
    </row>
    <row r="111" spans="1:19" x14ac:dyDescent="0.3">
      <c r="A111" s="6">
        <v>1071</v>
      </c>
      <c r="B111" s="11">
        <v>45287</v>
      </c>
      <c r="C111" s="6" t="s">
        <v>24</v>
      </c>
      <c r="D111" s="6" t="s">
        <v>34</v>
      </c>
      <c r="E111" s="12">
        <v>4752.88</v>
      </c>
      <c r="F111" s="6">
        <v>40</v>
      </c>
      <c r="G111" s="6" t="s">
        <v>26</v>
      </c>
      <c r="H111" s="12">
        <v>1447.72</v>
      </c>
      <c r="I111" s="12">
        <v>1875.75</v>
      </c>
      <c r="J111" s="6" t="s">
        <v>30</v>
      </c>
      <c r="K111" s="15">
        <v>0.13</v>
      </c>
      <c r="L111" s="6" t="s">
        <v>18</v>
      </c>
      <c r="M111" s="6" t="s">
        <v>22</v>
      </c>
      <c r="N111" s="6" t="s">
        <v>50</v>
      </c>
      <c r="O111" s="6" t="str">
        <f t="shared" si="6"/>
        <v>Wed</v>
      </c>
      <c r="P111" s="6" t="str">
        <f t="shared" si="7"/>
        <v>Dec</v>
      </c>
      <c r="Q111" s="13">
        <f t="shared" si="8"/>
        <v>9753.9</v>
      </c>
      <c r="R111" s="33">
        <f t="shared" si="5"/>
        <v>7367.2999999999975</v>
      </c>
      <c r="S111" s="13">
        <f t="shared" si="9"/>
        <v>118.822</v>
      </c>
    </row>
    <row r="112" spans="1:19" x14ac:dyDescent="0.3">
      <c r="A112" s="6">
        <v>1009</v>
      </c>
      <c r="B112" s="11">
        <v>45155</v>
      </c>
      <c r="C112" s="6" t="s">
        <v>14</v>
      </c>
      <c r="D112" s="6" t="s">
        <v>21</v>
      </c>
      <c r="E112" s="12">
        <v>8912.4</v>
      </c>
      <c r="F112" s="6">
        <v>33</v>
      </c>
      <c r="G112" s="6" t="s">
        <v>29</v>
      </c>
      <c r="H112" s="12">
        <v>450.72</v>
      </c>
      <c r="I112" s="12">
        <v>918.17</v>
      </c>
      <c r="J112" s="6" t="s">
        <v>17</v>
      </c>
      <c r="K112" s="15">
        <v>0.11</v>
      </c>
      <c r="L112" s="6" t="s">
        <v>18</v>
      </c>
      <c r="M112" s="6" t="s">
        <v>19</v>
      </c>
      <c r="N112" s="6" t="s">
        <v>23</v>
      </c>
      <c r="O112" s="6" t="str">
        <f t="shared" si="6"/>
        <v>Thu</v>
      </c>
      <c r="P112" s="6" t="str">
        <f t="shared" si="7"/>
        <v>Aug</v>
      </c>
      <c r="Q112" s="13">
        <f t="shared" si="8"/>
        <v>3332.9570999999996</v>
      </c>
      <c r="R112" s="33">
        <f t="shared" si="5"/>
        <v>12092.892899999999</v>
      </c>
      <c r="S112" s="13">
        <f t="shared" si="9"/>
        <v>270.07272727272726</v>
      </c>
    </row>
    <row r="113" spans="1:19" x14ac:dyDescent="0.3">
      <c r="A113" s="6">
        <v>1088</v>
      </c>
      <c r="B113" s="11">
        <v>45196</v>
      </c>
      <c r="C113" s="6" t="s">
        <v>38</v>
      </c>
      <c r="D113" s="6" t="s">
        <v>15</v>
      </c>
      <c r="E113" s="12">
        <v>7106.44</v>
      </c>
      <c r="F113" s="6">
        <v>12</v>
      </c>
      <c r="G113" s="6" t="s">
        <v>29</v>
      </c>
      <c r="H113" s="12">
        <v>4389.24</v>
      </c>
      <c r="I113" s="12">
        <v>4856.22</v>
      </c>
      <c r="J113" s="6" t="s">
        <v>17</v>
      </c>
      <c r="K113" s="15">
        <v>0.15</v>
      </c>
      <c r="L113" s="6" t="s">
        <v>18</v>
      </c>
      <c r="M113" s="6" t="s">
        <v>22</v>
      </c>
      <c r="N113" s="6" t="s">
        <v>40</v>
      </c>
      <c r="O113" s="6" t="str">
        <f t="shared" si="6"/>
        <v>Wed</v>
      </c>
      <c r="P113" s="6" t="str">
        <f t="shared" si="7"/>
        <v>Sep</v>
      </c>
      <c r="Q113" s="13">
        <f t="shared" si="8"/>
        <v>8741.1959999999999</v>
      </c>
      <c r="R113" s="33">
        <f t="shared" si="5"/>
        <v>-3137.4359999999942</v>
      </c>
      <c r="S113" s="13">
        <f t="shared" si="9"/>
        <v>592.20333333333326</v>
      </c>
    </row>
    <row r="114" spans="1:19" x14ac:dyDescent="0.3">
      <c r="A114" s="6">
        <v>1001</v>
      </c>
      <c r="B114" s="11">
        <v>45242</v>
      </c>
      <c r="C114" s="6" t="s">
        <v>42</v>
      </c>
      <c r="D114" s="6" t="s">
        <v>15</v>
      </c>
      <c r="E114" s="12">
        <v>715.81</v>
      </c>
      <c r="F114" s="6">
        <v>8</v>
      </c>
      <c r="G114" s="6" t="s">
        <v>35</v>
      </c>
      <c r="H114" s="12">
        <v>3657.91</v>
      </c>
      <c r="I114" s="12">
        <v>3729.27</v>
      </c>
      <c r="J114" s="6" t="s">
        <v>30</v>
      </c>
      <c r="K114" s="15">
        <v>0.09</v>
      </c>
      <c r="L114" s="6" t="s">
        <v>27</v>
      </c>
      <c r="M114" s="6" t="s">
        <v>22</v>
      </c>
      <c r="N114" s="6" t="s">
        <v>49</v>
      </c>
      <c r="O114" s="6" t="str">
        <f t="shared" si="6"/>
        <v>Sun</v>
      </c>
      <c r="P114" s="6" t="str">
        <f t="shared" si="7"/>
        <v>Nov</v>
      </c>
      <c r="Q114" s="13">
        <f t="shared" si="8"/>
        <v>2685.0744</v>
      </c>
      <c r="R114" s="33">
        <f t="shared" si="5"/>
        <v>-2114.194399999999</v>
      </c>
      <c r="S114" s="13">
        <f t="shared" si="9"/>
        <v>89.476249999999993</v>
      </c>
    </row>
    <row r="115" spans="1:19" x14ac:dyDescent="0.3">
      <c r="A115" s="6">
        <v>1008</v>
      </c>
      <c r="B115" s="11">
        <v>45212</v>
      </c>
      <c r="C115" s="6" t="s">
        <v>38</v>
      </c>
      <c r="D115" s="6" t="s">
        <v>21</v>
      </c>
      <c r="E115" s="12">
        <v>1558.3</v>
      </c>
      <c r="F115" s="6">
        <v>24</v>
      </c>
      <c r="G115" s="6" t="s">
        <v>35</v>
      </c>
      <c r="H115" s="12">
        <v>1542.24</v>
      </c>
      <c r="I115" s="12">
        <v>1739.45</v>
      </c>
      <c r="J115" s="6" t="s">
        <v>17</v>
      </c>
      <c r="K115" s="15">
        <v>0.21</v>
      </c>
      <c r="L115" s="6" t="s">
        <v>27</v>
      </c>
      <c r="M115" s="6" t="s">
        <v>22</v>
      </c>
      <c r="N115" s="6" t="s">
        <v>41</v>
      </c>
      <c r="O115" s="6" t="str">
        <f t="shared" si="6"/>
        <v>Fri</v>
      </c>
      <c r="P115" s="6" t="str">
        <f t="shared" si="7"/>
        <v>Oct</v>
      </c>
      <c r="Q115" s="13">
        <f t="shared" si="8"/>
        <v>8766.8279999999995</v>
      </c>
      <c r="R115" s="33">
        <f t="shared" si="5"/>
        <v>-4033.7879999999986</v>
      </c>
      <c r="S115" s="13">
        <f t="shared" si="9"/>
        <v>64.92916666666666</v>
      </c>
    </row>
    <row r="116" spans="1:19" x14ac:dyDescent="0.3">
      <c r="A116" s="6">
        <v>1088</v>
      </c>
      <c r="B116" s="11">
        <v>45217</v>
      </c>
      <c r="C116" s="6" t="s">
        <v>38</v>
      </c>
      <c r="D116" s="6" t="s">
        <v>21</v>
      </c>
      <c r="E116" s="12">
        <v>177.63</v>
      </c>
      <c r="F116" s="6">
        <v>16</v>
      </c>
      <c r="G116" s="6" t="s">
        <v>16</v>
      </c>
      <c r="H116" s="12">
        <v>3016.9</v>
      </c>
      <c r="I116" s="12">
        <v>3040.73</v>
      </c>
      <c r="J116" s="6" t="s">
        <v>30</v>
      </c>
      <c r="K116" s="15">
        <v>0.26</v>
      </c>
      <c r="L116" s="6" t="s">
        <v>27</v>
      </c>
      <c r="M116" s="6" t="s">
        <v>22</v>
      </c>
      <c r="N116" s="6" t="s">
        <v>41</v>
      </c>
      <c r="O116" s="6" t="str">
        <f t="shared" si="6"/>
        <v>Wed</v>
      </c>
      <c r="P116" s="6" t="str">
        <f t="shared" si="7"/>
        <v>Oct</v>
      </c>
      <c r="Q116" s="13">
        <f t="shared" si="8"/>
        <v>12649.436800000001</v>
      </c>
      <c r="R116" s="33">
        <f t="shared" si="5"/>
        <v>-12268.156800000002</v>
      </c>
      <c r="S116" s="13">
        <f t="shared" si="9"/>
        <v>11.101875</v>
      </c>
    </row>
    <row r="117" spans="1:19" x14ac:dyDescent="0.3">
      <c r="A117" s="6">
        <v>1063</v>
      </c>
      <c r="B117" s="11">
        <v>45139</v>
      </c>
      <c r="C117" s="6" t="s">
        <v>14</v>
      </c>
      <c r="D117" s="6" t="s">
        <v>25</v>
      </c>
      <c r="E117" s="12">
        <v>6346.13</v>
      </c>
      <c r="F117" s="6">
        <v>4</v>
      </c>
      <c r="G117" s="6" t="s">
        <v>35</v>
      </c>
      <c r="H117" s="12">
        <v>1046.26</v>
      </c>
      <c r="I117" s="12">
        <v>1475.29</v>
      </c>
      <c r="J117" s="6" t="s">
        <v>17</v>
      </c>
      <c r="K117" s="15">
        <v>0.09</v>
      </c>
      <c r="L117" s="6" t="s">
        <v>27</v>
      </c>
      <c r="M117" s="6" t="s">
        <v>22</v>
      </c>
      <c r="N117" s="6" t="s">
        <v>32</v>
      </c>
      <c r="O117" s="6" t="str">
        <f t="shared" si="6"/>
        <v>Tue</v>
      </c>
      <c r="P117" s="6" t="str">
        <f t="shared" si="7"/>
        <v>Aug</v>
      </c>
      <c r="Q117" s="13">
        <f t="shared" si="8"/>
        <v>531.10439999999994</v>
      </c>
      <c r="R117" s="33">
        <f t="shared" si="5"/>
        <v>1185.0155999999999</v>
      </c>
      <c r="S117" s="13">
        <f t="shared" si="9"/>
        <v>1586.5325</v>
      </c>
    </row>
    <row r="118" spans="1:19" x14ac:dyDescent="0.3">
      <c r="A118" s="6">
        <v>1011</v>
      </c>
      <c r="B118" s="11">
        <v>45091</v>
      </c>
      <c r="C118" s="6" t="s">
        <v>42</v>
      </c>
      <c r="D118" s="6" t="s">
        <v>25</v>
      </c>
      <c r="E118" s="12">
        <v>4531.97</v>
      </c>
      <c r="F118" s="6">
        <v>38</v>
      </c>
      <c r="G118" s="6" t="s">
        <v>16</v>
      </c>
      <c r="H118" s="12">
        <v>4456.67</v>
      </c>
      <c r="I118" s="12">
        <v>4642.46</v>
      </c>
      <c r="J118" s="6" t="s">
        <v>30</v>
      </c>
      <c r="K118" s="15">
        <v>0.06</v>
      </c>
      <c r="L118" s="6" t="s">
        <v>27</v>
      </c>
      <c r="M118" s="6" t="s">
        <v>19</v>
      </c>
      <c r="N118" s="6" t="s">
        <v>43</v>
      </c>
      <c r="O118" s="6" t="str">
        <f t="shared" si="6"/>
        <v>Wed</v>
      </c>
      <c r="P118" s="6" t="str">
        <f t="shared" si="7"/>
        <v>Jun</v>
      </c>
      <c r="Q118" s="13">
        <f t="shared" si="8"/>
        <v>10584.808800000001</v>
      </c>
      <c r="R118" s="33">
        <f t="shared" si="5"/>
        <v>-3524.7888000000021</v>
      </c>
      <c r="S118" s="13">
        <f t="shared" si="9"/>
        <v>119.26236842105264</v>
      </c>
    </row>
    <row r="119" spans="1:19" x14ac:dyDescent="0.3">
      <c r="A119" s="6">
        <v>1081</v>
      </c>
      <c r="B119" s="11">
        <v>44931</v>
      </c>
      <c r="C119" s="6" t="s">
        <v>14</v>
      </c>
      <c r="D119" s="6" t="s">
        <v>25</v>
      </c>
      <c r="E119" s="12">
        <v>1429.32</v>
      </c>
      <c r="F119" s="6">
        <v>44</v>
      </c>
      <c r="G119" s="6" t="s">
        <v>26</v>
      </c>
      <c r="H119" s="12">
        <v>618.79</v>
      </c>
      <c r="I119" s="12">
        <v>938.04</v>
      </c>
      <c r="J119" s="6" t="s">
        <v>17</v>
      </c>
      <c r="K119" s="15">
        <v>0.03</v>
      </c>
      <c r="L119" s="6" t="s">
        <v>18</v>
      </c>
      <c r="M119" s="6" t="s">
        <v>19</v>
      </c>
      <c r="N119" s="6" t="s">
        <v>32</v>
      </c>
      <c r="O119" s="6" t="str">
        <f t="shared" si="6"/>
        <v>Thu</v>
      </c>
      <c r="P119" s="6" t="str">
        <f t="shared" si="7"/>
        <v>Jan</v>
      </c>
      <c r="Q119" s="13">
        <f t="shared" si="8"/>
        <v>1238.2127999999998</v>
      </c>
      <c r="R119" s="33">
        <f t="shared" si="5"/>
        <v>12808.787200000001</v>
      </c>
      <c r="S119" s="13">
        <f t="shared" si="9"/>
        <v>32.484545454545454</v>
      </c>
    </row>
    <row r="120" spans="1:19" x14ac:dyDescent="0.3">
      <c r="A120" s="6">
        <v>1008</v>
      </c>
      <c r="B120" s="11">
        <v>45265</v>
      </c>
      <c r="C120" s="6" t="s">
        <v>33</v>
      </c>
      <c r="D120" s="6" t="s">
        <v>34</v>
      </c>
      <c r="E120" s="12">
        <v>9583.5499999999993</v>
      </c>
      <c r="F120" s="6">
        <v>27</v>
      </c>
      <c r="G120" s="6" t="s">
        <v>35</v>
      </c>
      <c r="H120" s="12">
        <v>68.989999999999995</v>
      </c>
      <c r="I120" s="12">
        <v>429.29</v>
      </c>
      <c r="J120" s="6" t="s">
        <v>17</v>
      </c>
      <c r="K120" s="15">
        <v>0.18</v>
      </c>
      <c r="L120" s="6" t="s">
        <v>31</v>
      </c>
      <c r="M120" s="6" t="s">
        <v>22</v>
      </c>
      <c r="N120" s="6" t="s">
        <v>36</v>
      </c>
      <c r="O120" s="6" t="str">
        <f t="shared" si="6"/>
        <v>Tue</v>
      </c>
      <c r="P120" s="6" t="str">
        <f t="shared" si="7"/>
        <v>Dec</v>
      </c>
      <c r="Q120" s="13">
        <f t="shared" si="8"/>
        <v>2086.3494000000001</v>
      </c>
      <c r="R120" s="33">
        <f t="shared" si="5"/>
        <v>7641.7506000000003</v>
      </c>
      <c r="S120" s="13">
        <f t="shared" si="9"/>
        <v>354.94629629629628</v>
      </c>
    </row>
    <row r="121" spans="1:19" x14ac:dyDescent="0.3">
      <c r="A121" s="6">
        <v>1035</v>
      </c>
      <c r="B121" s="11">
        <v>45004</v>
      </c>
      <c r="C121" s="6" t="s">
        <v>14</v>
      </c>
      <c r="D121" s="6" t="s">
        <v>25</v>
      </c>
      <c r="E121" s="12">
        <v>5343.63</v>
      </c>
      <c r="F121" s="6">
        <v>9</v>
      </c>
      <c r="G121" s="6" t="s">
        <v>29</v>
      </c>
      <c r="H121" s="12">
        <v>2534.94</v>
      </c>
      <c r="I121" s="12">
        <v>2755.56</v>
      </c>
      <c r="J121" s="6" t="s">
        <v>17</v>
      </c>
      <c r="K121" s="15">
        <v>0.13</v>
      </c>
      <c r="L121" s="6" t="s">
        <v>31</v>
      </c>
      <c r="M121" s="6" t="s">
        <v>22</v>
      </c>
      <c r="N121" s="6" t="s">
        <v>32</v>
      </c>
      <c r="O121" s="6" t="str">
        <f t="shared" si="6"/>
        <v>Sun</v>
      </c>
      <c r="P121" s="6" t="str">
        <f t="shared" si="7"/>
        <v>Mar</v>
      </c>
      <c r="Q121" s="13">
        <f t="shared" si="8"/>
        <v>3224.0052000000001</v>
      </c>
      <c r="R121" s="33">
        <f t="shared" si="5"/>
        <v>-1238.425200000001</v>
      </c>
      <c r="S121" s="13">
        <f t="shared" si="9"/>
        <v>593.73666666666668</v>
      </c>
    </row>
    <row r="122" spans="1:19" x14ac:dyDescent="0.3">
      <c r="A122" s="6">
        <v>1035</v>
      </c>
      <c r="B122" s="11">
        <v>44988</v>
      </c>
      <c r="C122" s="6" t="s">
        <v>14</v>
      </c>
      <c r="D122" s="6" t="s">
        <v>21</v>
      </c>
      <c r="E122" s="12">
        <v>2494.7399999999998</v>
      </c>
      <c r="F122" s="6">
        <v>47</v>
      </c>
      <c r="G122" s="6" t="s">
        <v>35</v>
      </c>
      <c r="H122" s="12">
        <v>2936.48</v>
      </c>
      <c r="I122" s="12">
        <v>3096.64</v>
      </c>
      <c r="J122" s="6" t="s">
        <v>30</v>
      </c>
      <c r="K122" s="15">
        <v>0.06</v>
      </c>
      <c r="L122" s="6" t="s">
        <v>27</v>
      </c>
      <c r="M122" s="6" t="s">
        <v>19</v>
      </c>
      <c r="N122" s="6" t="s">
        <v>23</v>
      </c>
      <c r="O122" s="6" t="str">
        <f t="shared" si="6"/>
        <v>Fri</v>
      </c>
      <c r="P122" s="6" t="str">
        <f t="shared" si="7"/>
        <v>Mar</v>
      </c>
      <c r="Q122" s="13">
        <f t="shared" si="8"/>
        <v>8732.5247999999992</v>
      </c>
      <c r="R122" s="33">
        <f t="shared" si="5"/>
        <v>-1205.0048000000061</v>
      </c>
      <c r="S122" s="13">
        <f t="shared" si="9"/>
        <v>53.079574468085099</v>
      </c>
    </row>
    <row r="123" spans="1:19" x14ac:dyDescent="0.3">
      <c r="A123" s="6">
        <v>1033</v>
      </c>
      <c r="B123" s="11">
        <v>45058</v>
      </c>
      <c r="C123" s="6" t="s">
        <v>14</v>
      </c>
      <c r="D123" s="6" t="s">
        <v>15</v>
      </c>
      <c r="E123" s="12">
        <v>5055.9799999999996</v>
      </c>
      <c r="F123" s="6">
        <v>16</v>
      </c>
      <c r="G123" s="6" t="s">
        <v>16</v>
      </c>
      <c r="H123" s="12">
        <v>2915.88</v>
      </c>
      <c r="I123" s="12">
        <v>3397.36</v>
      </c>
      <c r="J123" s="6" t="s">
        <v>30</v>
      </c>
      <c r="K123" s="15">
        <v>0.2</v>
      </c>
      <c r="L123" s="6" t="s">
        <v>27</v>
      </c>
      <c r="M123" s="6" t="s">
        <v>22</v>
      </c>
      <c r="N123" s="6" t="s">
        <v>20</v>
      </c>
      <c r="O123" s="6" t="str">
        <f t="shared" si="6"/>
        <v>Fri</v>
      </c>
      <c r="P123" s="6" t="str">
        <f t="shared" si="7"/>
        <v>May</v>
      </c>
      <c r="Q123" s="13">
        <f t="shared" si="8"/>
        <v>10871.552000000001</v>
      </c>
      <c r="R123" s="33">
        <f t="shared" si="5"/>
        <v>-3167.8720000000012</v>
      </c>
      <c r="S123" s="13">
        <f t="shared" si="9"/>
        <v>315.99874999999997</v>
      </c>
    </row>
    <row r="124" spans="1:19" x14ac:dyDescent="0.3">
      <c r="A124" s="6">
        <v>1005</v>
      </c>
      <c r="B124" s="11">
        <v>45015</v>
      </c>
      <c r="C124" s="6" t="s">
        <v>42</v>
      </c>
      <c r="D124" s="6" t="s">
        <v>34</v>
      </c>
      <c r="E124" s="12">
        <v>6828.24</v>
      </c>
      <c r="F124" s="6">
        <v>12</v>
      </c>
      <c r="G124" s="6" t="s">
        <v>35</v>
      </c>
      <c r="H124" s="12">
        <v>319.83</v>
      </c>
      <c r="I124" s="12">
        <v>802.43</v>
      </c>
      <c r="J124" s="6" t="s">
        <v>30</v>
      </c>
      <c r="K124" s="15">
        <v>0.04</v>
      </c>
      <c r="L124" s="6" t="s">
        <v>31</v>
      </c>
      <c r="M124" s="6" t="s">
        <v>22</v>
      </c>
      <c r="N124" s="6" t="s">
        <v>52</v>
      </c>
      <c r="O124" s="6" t="str">
        <f t="shared" si="6"/>
        <v>Thu</v>
      </c>
      <c r="P124" s="6" t="str">
        <f t="shared" si="7"/>
        <v>Mar</v>
      </c>
      <c r="Q124" s="13">
        <f t="shared" si="8"/>
        <v>385.16640000000001</v>
      </c>
      <c r="R124" s="33">
        <f t="shared" si="5"/>
        <v>5406.0335999999998</v>
      </c>
      <c r="S124" s="13">
        <f t="shared" si="9"/>
        <v>569.02</v>
      </c>
    </row>
    <row r="125" spans="1:19" x14ac:dyDescent="0.3">
      <c r="A125" s="6">
        <v>1041</v>
      </c>
      <c r="B125" s="11">
        <v>45163</v>
      </c>
      <c r="C125" s="6" t="s">
        <v>14</v>
      </c>
      <c r="D125" s="6" t="s">
        <v>25</v>
      </c>
      <c r="E125" s="12">
        <v>854.77</v>
      </c>
      <c r="F125" s="6">
        <v>31</v>
      </c>
      <c r="G125" s="6" t="s">
        <v>26</v>
      </c>
      <c r="H125" s="12">
        <v>1604.52</v>
      </c>
      <c r="I125" s="12">
        <v>1756.34</v>
      </c>
      <c r="J125" s="6" t="s">
        <v>17</v>
      </c>
      <c r="K125" s="15">
        <v>0.17</v>
      </c>
      <c r="L125" s="6" t="s">
        <v>18</v>
      </c>
      <c r="M125" s="6" t="s">
        <v>22</v>
      </c>
      <c r="N125" s="6" t="s">
        <v>32</v>
      </c>
      <c r="O125" s="6" t="str">
        <f t="shared" si="6"/>
        <v>Fri</v>
      </c>
      <c r="P125" s="6" t="str">
        <f t="shared" si="7"/>
        <v>Aug</v>
      </c>
      <c r="Q125" s="13">
        <f t="shared" si="8"/>
        <v>9255.9118000000017</v>
      </c>
      <c r="R125" s="33">
        <f t="shared" si="5"/>
        <v>-4549.4918000000034</v>
      </c>
      <c r="S125" s="13">
        <f t="shared" si="9"/>
        <v>27.573225806451614</v>
      </c>
    </row>
    <row r="126" spans="1:19" x14ac:dyDescent="0.3">
      <c r="A126" s="6">
        <v>1028</v>
      </c>
      <c r="B126" s="11">
        <v>44968</v>
      </c>
      <c r="C126" s="6" t="s">
        <v>42</v>
      </c>
      <c r="D126" s="6" t="s">
        <v>34</v>
      </c>
      <c r="E126" s="12">
        <v>2819.57</v>
      </c>
      <c r="F126" s="6">
        <v>24</v>
      </c>
      <c r="G126" s="6" t="s">
        <v>29</v>
      </c>
      <c r="H126" s="12">
        <v>2521.0300000000002</v>
      </c>
      <c r="I126" s="12">
        <v>2766.05</v>
      </c>
      <c r="J126" s="6" t="s">
        <v>17</v>
      </c>
      <c r="K126" s="15">
        <v>0.16</v>
      </c>
      <c r="L126" s="6" t="s">
        <v>27</v>
      </c>
      <c r="M126" s="6" t="s">
        <v>22</v>
      </c>
      <c r="N126" s="6" t="s">
        <v>52</v>
      </c>
      <c r="O126" s="6" t="str">
        <f t="shared" si="6"/>
        <v>Sat</v>
      </c>
      <c r="P126" s="6" t="str">
        <f t="shared" si="7"/>
        <v>Feb</v>
      </c>
      <c r="Q126" s="13">
        <f t="shared" si="8"/>
        <v>10621.632000000001</v>
      </c>
      <c r="R126" s="33">
        <f t="shared" si="5"/>
        <v>-4741.1520000000019</v>
      </c>
      <c r="S126" s="13">
        <f t="shared" si="9"/>
        <v>117.48208333333334</v>
      </c>
    </row>
    <row r="127" spans="1:19" x14ac:dyDescent="0.3">
      <c r="A127" s="6">
        <v>1007</v>
      </c>
      <c r="B127" s="11">
        <v>45015</v>
      </c>
      <c r="C127" s="6" t="s">
        <v>24</v>
      </c>
      <c r="D127" s="6" t="s">
        <v>34</v>
      </c>
      <c r="E127" s="12">
        <v>8088.96</v>
      </c>
      <c r="F127" s="6">
        <v>14</v>
      </c>
      <c r="G127" s="6" t="s">
        <v>16</v>
      </c>
      <c r="H127" s="12">
        <v>1122.07</v>
      </c>
      <c r="I127" s="12">
        <v>1608.76</v>
      </c>
      <c r="J127" s="6" t="s">
        <v>30</v>
      </c>
      <c r="K127" s="15">
        <v>0.22</v>
      </c>
      <c r="L127" s="6" t="s">
        <v>18</v>
      </c>
      <c r="M127" s="6" t="s">
        <v>22</v>
      </c>
      <c r="N127" s="6" t="s">
        <v>50</v>
      </c>
      <c r="O127" s="6" t="str">
        <f t="shared" si="6"/>
        <v>Thu</v>
      </c>
      <c r="P127" s="6" t="str">
        <f t="shared" si="7"/>
        <v>Mar</v>
      </c>
      <c r="Q127" s="13">
        <f t="shared" si="8"/>
        <v>4954.9808000000003</v>
      </c>
      <c r="R127" s="33">
        <f t="shared" si="5"/>
        <v>1858.6792000000005</v>
      </c>
      <c r="S127" s="13">
        <f t="shared" si="9"/>
        <v>577.7828571428571</v>
      </c>
    </row>
    <row r="128" spans="1:19" x14ac:dyDescent="0.3">
      <c r="A128" s="6">
        <v>1073</v>
      </c>
      <c r="B128" s="11">
        <v>45222</v>
      </c>
      <c r="C128" s="6" t="s">
        <v>33</v>
      </c>
      <c r="D128" s="6" t="s">
        <v>25</v>
      </c>
      <c r="E128" s="12">
        <v>4650.68</v>
      </c>
      <c r="F128" s="6">
        <v>45</v>
      </c>
      <c r="G128" s="6" t="s">
        <v>29</v>
      </c>
      <c r="H128" s="12">
        <v>4369.5</v>
      </c>
      <c r="I128" s="12">
        <v>4381.8900000000003</v>
      </c>
      <c r="J128" s="6" t="s">
        <v>17</v>
      </c>
      <c r="K128" s="15">
        <v>0.02</v>
      </c>
      <c r="L128" s="6" t="s">
        <v>31</v>
      </c>
      <c r="M128" s="6" t="s">
        <v>22</v>
      </c>
      <c r="N128" s="6" t="s">
        <v>44</v>
      </c>
      <c r="O128" s="6" t="str">
        <f t="shared" si="6"/>
        <v>Mon</v>
      </c>
      <c r="P128" s="6" t="str">
        <f t="shared" si="7"/>
        <v>Oct</v>
      </c>
      <c r="Q128" s="13">
        <f t="shared" si="8"/>
        <v>3943.7010000000005</v>
      </c>
      <c r="R128" s="33">
        <f t="shared" si="5"/>
        <v>-3386.1509999999857</v>
      </c>
      <c r="S128" s="13">
        <f t="shared" si="9"/>
        <v>103.34844444444445</v>
      </c>
    </row>
    <row r="129" spans="1:19" x14ac:dyDescent="0.3">
      <c r="A129" s="6">
        <v>1072</v>
      </c>
      <c r="B129" s="11">
        <v>45254</v>
      </c>
      <c r="C129" s="6" t="s">
        <v>42</v>
      </c>
      <c r="D129" s="6" t="s">
        <v>34</v>
      </c>
      <c r="E129" s="12">
        <v>5511.11</v>
      </c>
      <c r="F129" s="6">
        <v>25</v>
      </c>
      <c r="G129" s="6" t="s">
        <v>29</v>
      </c>
      <c r="H129" s="12">
        <v>481.19</v>
      </c>
      <c r="I129" s="12">
        <v>693.4</v>
      </c>
      <c r="J129" s="6" t="s">
        <v>30</v>
      </c>
      <c r="K129" s="15">
        <v>0.27</v>
      </c>
      <c r="L129" s="6" t="s">
        <v>31</v>
      </c>
      <c r="M129" s="6" t="s">
        <v>22</v>
      </c>
      <c r="N129" s="6" t="s">
        <v>52</v>
      </c>
      <c r="O129" s="6" t="str">
        <f t="shared" si="6"/>
        <v>Fri</v>
      </c>
      <c r="P129" s="6" t="str">
        <f t="shared" si="7"/>
        <v>Nov</v>
      </c>
      <c r="Q129" s="13">
        <f t="shared" si="8"/>
        <v>4680.4500000000007</v>
      </c>
      <c r="R129" s="33">
        <f t="shared" si="5"/>
        <v>624.79999999999836</v>
      </c>
      <c r="S129" s="13">
        <f t="shared" si="9"/>
        <v>220.44439999999997</v>
      </c>
    </row>
    <row r="130" spans="1:19" x14ac:dyDescent="0.3">
      <c r="A130" s="6">
        <v>1012</v>
      </c>
      <c r="B130" s="11">
        <v>45221</v>
      </c>
      <c r="C130" s="6" t="s">
        <v>24</v>
      </c>
      <c r="D130" s="6" t="s">
        <v>15</v>
      </c>
      <c r="E130" s="12">
        <v>4384.88</v>
      </c>
      <c r="F130" s="6">
        <v>34</v>
      </c>
      <c r="G130" s="6" t="s">
        <v>16</v>
      </c>
      <c r="H130" s="12">
        <v>2462.5500000000002</v>
      </c>
      <c r="I130" s="12">
        <v>2521.77</v>
      </c>
      <c r="J130" s="6" t="s">
        <v>30</v>
      </c>
      <c r="K130" s="15">
        <v>0.21</v>
      </c>
      <c r="L130" s="6" t="s">
        <v>27</v>
      </c>
      <c r="M130" s="6" t="s">
        <v>22</v>
      </c>
      <c r="N130" s="6" t="s">
        <v>45</v>
      </c>
      <c r="O130" s="6" t="str">
        <f t="shared" si="6"/>
        <v>Sun</v>
      </c>
      <c r="P130" s="6" t="str">
        <f t="shared" si="7"/>
        <v>Oct</v>
      </c>
      <c r="Q130" s="13">
        <f t="shared" si="8"/>
        <v>18005.437799999996</v>
      </c>
      <c r="R130" s="33">
        <f t="shared" ref="R130:R193" si="10">((I130-H130)*F130)-Q130</f>
        <v>-15991.957800000004</v>
      </c>
      <c r="S130" s="13">
        <f t="shared" si="9"/>
        <v>128.96705882352941</v>
      </c>
    </row>
    <row r="131" spans="1:19" x14ac:dyDescent="0.3">
      <c r="A131" s="6">
        <v>1034</v>
      </c>
      <c r="B131" s="11">
        <v>45030</v>
      </c>
      <c r="C131" s="6" t="s">
        <v>42</v>
      </c>
      <c r="D131" s="6" t="s">
        <v>21</v>
      </c>
      <c r="E131" s="12">
        <v>534.61</v>
      </c>
      <c r="F131" s="6">
        <v>3</v>
      </c>
      <c r="G131" s="6" t="s">
        <v>29</v>
      </c>
      <c r="H131" s="12">
        <v>3472.51</v>
      </c>
      <c r="I131" s="12">
        <v>3732</v>
      </c>
      <c r="J131" s="6" t="s">
        <v>30</v>
      </c>
      <c r="K131" s="15">
        <v>0.06</v>
      </c>
      <c r="L131" s="6" t="s">
        <v>18</v>
      </c>
      <c r="M131" s="6" t="s">
        <v>19</v>
      </c>
      <c r="N131" s="6" t="s">
        <v>51</v>
      </c>
      <c r="O131" s="6" t="str">
        <f t="shared" ref="O131:O194" si="11">TEXT(B131,"ddd")</f>
        <v>Fri</v>
      </c>
      <c r="P131" s="6" t="str">
        <f t="shared" ref="P131:P194" si="12">TEXT(B131,"mmm")</f>
        <v>Apr</v>
      </c>
      <c r="Q131" s="13">
        <f t="shared" ref="Q131:Q194" si="13">(I131*F131)*K131</f>
        <v>671.76</v>
      </c>
      <c r="R131" s="33">
        <f t="shared" si="10"/>
        <v>106.70999999999935</v>
      </c>
      <c r="S131" s="13">
        <f t="shared" ref="S131:S194" si="14">E131/F131</f>
        <v>178.20333333333335</v>
      </c>
    </row>
    <row r="132" spans="1:19" x14ac:dyDescent="0.3">
      <c r="A132" s="6">
        <v>1033</v>
      </c>
      <c r="B132" s="11">
        <v>44940</v>
      </c>
      <c r="C132" s="6" t="s">
        <v>42</v>
      </c>
      <c r="D132" s="6" t="s">
        <v>21</v>
      </c>
      <c r="E132" s="12">
        <v>1740.92</v>
      </c>
      <c r="F132" s="6">
        <v>24</v>
      </c>
      <c r="G132" s="6" t="s">
        <v>29</v>
      </c>
      <c r="H132" s="12">
        <v>1345.67</v>
      </c>
      <c r="I132" s="12">
        <v>1367.76</v>
      </c>
      <c r="J132" s="6" t="s">
        <v>30</v>
      </c>
      <c r="K132" s="15">
        <v>0.06</v>
      </c>
      <c r="L132" s="6" t="s">
        <v>27</v>
      </c>
      <c r="M132" s="6" t="s">
        <v>19</v>
      </c>
      <c r="N132" s="6" t="s">
        <v>51</v>
      </c>
      <c r="O132" s="6" t="str">
        <f t="shared" si="11"/>
        <v>Sat</v>
      </c>
      <c r="P132" s="6" t="str">
        <f t="shared" si="12"/>
        <v>Jan</v>
      </c>
      <c r="Q132" s="13">
        <f t="shared" si="13"/>
        <v>1969.5743999999997</v>
      </c>
      <c r="R132" s="33">
        <f t="shared" si="10"/>
        <v>-1439.4144000000017</v>
      </c>
      <c r="S132" s="13">
        <f t="shared" si="14"/>
        <v>72.538333333333341</v>
      </c>
    </row>
    <row r="133" spans="1:19" x14ac:dyDescent="0.3">
      <c r="A133" s="6">
        <v>1048</v>
      </c>
      <c r="B133" s="11">
        <v>45214</v>
      </c>
      <c r="C133" s="6" t="s">
        <v>33</v>
      </c>
      <c r="D133" s="6" t="s">
        <v>15</v>
      </c>
      <c r="E133" s="12">
        <v>4510.8599999999997</v>
      </c>
      <c r="F133" s="6">
        <v>42</v>
      </c>
      <c r="G133" s="6" t="s">
        <v>35</v>
      </c>
      <c r="H133" s="12">
        <v>3139.99</v>
      </c>
      <c r="I133" s="12">
        <v>3349.37</v>
      </c>
      <c r="J133" s="6" t="s">
        <v>17</v>
      </c>
      <c r="K133" s="15">
        <v>0.13</v>
      </c>
      <c r="L133" s="6" t="s">
        <v>31</v>
      </c>
      <c r="M133" s="6" t="s">
        <v>22</v>
      </c>
      <c r="N133" s="6" t="s">
        <v>53</v>
      </c>
      <c r="O133" s="6" t="str">
        <f t="shared" si="11"/>
        <v>Sun</v>
      </c>
      <c r="P133" s="6" t="str">
        <f t="shared" si="12"/>
        <v>Oct</v>
      </c>
      <c r="Q133" s="13">
        <f t="shared" si="13"/>
        <v>18287.5602</v>
      </c>
      <c r="R133" s="33">
        <f t="shared" si="10"/>
        <v>-9493.6001999999953</v>
      </c>
      <c r="S133" s="13">
        <f t="shared" si="14"/>
        <v>107.40142857142857</v>
      </c>
    </row>
    <row r="134" spans="1:19" x14ac:dyDescent="0.3">
      <c r="A134" s="6">
        <v>1023</v>
      </c>
      <c r="B134" s="11">
        <v>45105</v>
      </c>
      <c r="C134" s="6" t="s">
        <v>38</v>
      </c>
      <c r="D134" s="6" t="s">
        <v>34</v>
      </c>
      <c r="E134" s="12">
        <v>2170.94</v>
      </c>
      <c r="F134" s="6">
        <v>9</v>
      </c>
      <c r="G134" s="6" t="s">
        <v>29</v>
      </c>
      <c r="H134" s="12">
        <v>4155.46</v>
      </c>
      <c r="I134" s="12">
        <v>4273.6000000000004</v>
      </c>
      <c r="J134" s="6" t="s">
        <v>17</v>
      </c>
      <c r="K134" s="15">
        <v>0.25</v>
      </c>
      <c r="L134" s="6" t="s">
        <v>18</v>
      </c>
      <c r="M134" s="6" t="s">
        <v>22</v>
      </c>
      <c r="N134" s="6" t="s">
        <v>48</v>
      </c>
      <c r="O134" s="6" t="str">
        <f t="shared" si="11"/>
        <v>Wed</v>
      </c>
      <c r="P134" s="6" t="str">
        <f t="shared" si="12"/>
        <v>Jun</v>
      </c>
      <c r="Q134" s="13">
        <f t="shared" si="13"/>
        <v>9615.6</v>
      </c>
      <c r="R134" s="33">
        <f t="shared" si="10"/>
        <v>-8552.3399999999965</v>
      </c>
      <c r="S134" s="13">
        <f t="shared" si="14"/>
        <v>241.21555555555557</v>
      </c>
    </row>
    <row r="135" spans="1:19" x14ac:dyDescent="0.3">
      <c r="A135" s="6">
        <v>1062</v>
      </c>
      <c r="B135" s="11">
        <v>45051</v>
      </c>
      <c r="C135" s="6" t="s">
        <v>38</v>
      </c>
      <c r="D135" s="6" t="s">
        <v>25</v>
      </c>
      <c r="E135" s="12">
        <v>594.79</v>
      </c>
      <c r="F135" s="6">
        <v>26</v>
      </c>
      <c r="G135" s="6" t="s">
        <v>29</v>
      </c>
      <c r="H135" s="12">
        <v>992.17</v>
      </c>
      <c r="I135" s="12">
        <v>1263.49</v>
      </c>
      <c r="J135" s="6" t="s">
        <v>17</v>
      </c>
      <c r="K135" s="15">
        <v>0.25</v>
      </c>
      <c r="L135" s="6" t="s">
        <v>27</v>
      </c>
      <c r="M135" s="6" t="s">
        <v>22</v>
      </c>
      <c r="N135" s="6" t="s">
        <v>39</v>
      </c>
      <c r="O135" s="6" t="str">
        <f t="shared" si="11"/>
        <v>Fri</v>
      </c>
      <c r="P135" s="6" t="str">
        <f t="shared" si="12"/>
        <v>May</v>
      </c>
      <c r="Q135" s="13">
        <f t="shared" si="13"/>
        <v>8212.6849999999995</v>
      </c>
      <c r="R135" s="33">
        <f t="shared" si="10"/>
        <v>-1158.364999999998</v>
      </c>
      <c r="S135" s="13">
        <f t="shared" si="14"/>
        <v>22.876538461538459</v>
      </c>
    </row>
    <row r="136" spans="1:19" x14ac:dyDescent="0.3">
      <c r="A136" s="6">
        <v>1088</v>
      </c>
      <c r="B136" s="11">
        <v>45279</v>
      </c>
      <c r="C136" s="6" t="s">
        <v>42</v>
      </c>
      <c r="D136" s="6" t="s">
        <v>34</v>
      </c>
      <c r="E136" s="12">
        <v>8452.1299999999992</v>
      </c>
      <c r="F136" s="6">
        <v>20</v>
      </c>
      <c r="G136" s="6" t="s">
        <v>29</v>
      </c>
      <c r="H136" s="12">
        <v>4590.24</v>
      </c>
      <c r="I136" s="12">
        <v>5088.28</v>
      </c>
      <c r="J136" s="6" t="s">
        <v>30</v>
      </c>
      <c r="K136" s="15">
        <v>0.16</v>
      </c>
      <c r="L136" s="6" t="s">
        <v>27</v>
      </c>
      <c r="M136" s="6" t="s">
        <v>22</v>
      </c>
      <c r="N136" s="6" t="s">
        <v>52</v>
      </c>
      <c r="O136" s="6" t="str">
        <f t="shared" si="11"/>
        <v>Tue</v>
      </c>
      <c r="P136" s="6" t="str">
        <f t="shared" si="12"/>
        <v>Dec</v>
      </c>
      <c r="Q136" s="13">
        <f t="shared" si="13"/>
        <v>16282.495999999999</v>
      </c>
      <c r="R136" s="33">
        <f t="shared" si="10"/>
        <v>-6321.6959999999999</v>
      </c>
      <c r="S136" s="13">
        <f t="shared" si="14"/>
        <v>422.60649999999998</v>
      </c>
    </row>
    <row r="137" spans="1:19" x14ac:dyDescent="0.3">
      <c r="A137" s="6">
        <v>1037</v>
      </c>
      <c r="B137" s="11">
        <v>44949</v>
      </c>
      <c r="C137" s="6" t="s">
        <v>14</v>
      </c>
      <c r="D137" s="6" t="s">
        <v>15</v>
      </c>
      <c r="E137" s="12">
        <v>9813.81</v>
      </c>
      <c r="F137" s="6">
        <v>40</v>
      </c>
      <c r="G137" s="6" t="s">
        <v>29</v>
      </c>
      <c r="H137" s="12">
        <v>2790.11</v>
      </c>
      <c r="I137" s="12">
        <v>3192.37</v>
      </c>
      <c r="J137" s="6" t="s">
        <v>17</v>
      </c>
      <c r="K137" s="15">
        <v>0.26</v>
      </c>
      <c r="L137" s="6" t="s">
        <v>27</v>
      </c>
      <c r="M137" s="6" t="s">
        <v>19</v>
      </c>
      <c r="N137" s="6" t="s">
        <v>20</v>
      </c>
      <c r="O137" s="6" t="str">
        <f t="shared" si="11"/>
        <v>Mon</v>
      </c>
      <c r="P137" s="6" t="str">
        <f t="shared" si="12"/>
        <v>Jan</v>
      </c>
      <c r="Q137" s="13">
        <f t="shared" si="13"/>
        <v>33200.648000000001</v>
      </c>
      <c r="R137" s="33">
        <f t="shared" si="10"/>
        <v>-17110.248000000011</v>
      </c>
      <c r="S137" s="13">
        <f t="shared" si="14"/>
        <v>245.34524999999999</v>
      </c>
    </row>
    <row r="138" spans="1:19" x14ac:dyDescent="0.3">
      <c r="A138" s="6">
        <v>1099</v>
      </c>
      <c r="B138" s="11">
        <v>44989</v>
      </c>
      <c r="C138" s="6" t="s">
        <v>24</v>
      </c>
      <c r="D138" s="6" t="s">
        <v>34</v>
      </c>
      <c r="E138" s="12">
        <v>7952.11</v>
      </c>
      <c r="F138" s="6">
        <v>10</v>
      </c>
      <c r="G138" s="6" t="s">
        <v>16</v>
      </c>
      <c r="H138" s="12">
        <v>1531.2</v>
      </c>
      <c r="I138" s="12">
        <v>1955.56</v>
      </c>
      <c r="J138" s="6" t="s">
        <v>30</v>
      </c>
      <c r="K138" s="15">
        <v>0</v>
      </c>
      <c r="L138" s="6" t="s">
        <v>31</v>
      </c>
      <c r="M138" s="6" t="s">
        <v>19</v>
      </c>
      <c r="N138" s="6" t="s">
        <v>50</v>
      </c>
      <c r="O138" s="6" t="str">
        <f t="shared" si="11"/>
        <v>Sat</v>
      </c>
      <c r="P138" s="6" t="str">
        <f t="shared" si="12"/>
        <v>Mar</v>
      </c>
      <c r="Q138" s="13">
        <f t="shared" si="13"/>
        <v>0</v>
      </c>
      <c r="R138" s="33">
        <f t="shared" si="10"/>
        <v>4243.5999999999985</v>
      </c>
      <c r="S138" s="13">
        <f t="shared" si="14"/>
        <v>795.21100000000001</v>
      </c>
    </row>
    <row r="139" spans="1:19" x14ac:dyDescent="0.3">
      <c r="A139" s="6">
        <v>1044</v>
      </c>
      <c r="B139" s="11">
        <v>45069</v>
      </c>
      <c r="C139" s="6" t="s">
        <v>14</v>
      </c>
      <c r="D139" s="6" t="s">
        <v>21</v>
      </c>
      <c r="E139" s="12">
        <v>8552.4699999999993</v>
      </c>
      <c r="F139" s="6">
        <v>19</v>
      </c>
      <c r="G139" s="6" t="s">
        <v>26</v>
      </c>
      <c r="H139" s="12">
        <v>2182.75</v>
      </c>
      <c r="I139" s="12">
        <v>2504.0300000000002</v>
      </c>
      <c r="J139" s="6" t="s">
        <v>30</v>
      </c>
      <c r="K139" s="15">
        <v>0.01</v>
      </c>
      <c r="L139" s="6" t="s">
        <v>27</v>
      </c>
      <c r="M139" s="6" t="s">
        <v>19</v>
      </c>
      <c r="N139" s="6" t="s">
        <v>23</v>
      </c>
      <c r="O139" s="6" t="str">
        <f t="shared" si="11"/>
        <v>Tue</v>
      </c>
      <c r="P139" s="6" t="str">
        <f t="shared" si="12"/>
        <v>May</v>
      </c>
      <c r="Q139" s="13">
        <f t="shared" si="13"/>
        <v>475.76570000000009</v>
      </c>
      <c r="R139" s="33">
        <f t="shared" si="10"/>
        <v>5628.5543000000034</v>
      </c>
      <c r="S139" s="13">
        <f t="shared" si="14"/>
        <v>450.12999999999994</v>
      </c>
    </row>
    <row r="140" spans="1:19" x14ac:dyDescent="0.3">
      <c r="A140" s="6">
        <v>1086</v>
      </c>
      <c r="B140" s="11">
        <v>45079</v>
      </c>
      <c r="C140" s="6" t="s">
        <v>14</v>
      </c>
      <c r="D140" s="6" t="s">
        <v>34</v>
      </c>
      <c r="E140" s="12">
        <v>2495.5700000000002</v>
      </c>
      <c r="F140" s="6">
        <v>3</v>
      </c>
      <c r="G140" s="6" t="s">
        <v>35</v>
      </c>
      <c r="H140" s="12">
        <v>1595.35</v>
      </c>
      <c r="I140" s="12">
        <v>1625.71</v>
      </c>
      <c r="J140" s="6" t="s">
        <v>30</v>
      </c>
      <c r="K140" s="15">
        <v>0.27</v>
      </c>
      <c r="L140" s="6" t="s">
        <v>18</v>
      </c>
      <c r="M140" s="6" t="s">
        <v>19</v>
      </c>
      <c r="N140" s="6" t="s">
        <v>46</v>
      </c>
      <c r="O140" s="6" t="str">
        <f t="shared" si="11"/>
        <v>Fri</v>
      </c>
      <c r="P140" s="6" t="str">
        <f t="shared" si="12"/>
        <v>Jun</v>
      </c>
      <c r="Q140" s="13">
        <f t="shared" si="13"/>
        <v>1316.8251</v>
      </c>
      <c r="R140" s="33">
        <f t="shared" si="10"/>
        <v>-1225.7450999999996</v>
      </c>
      <c r="S140" s="13">
        <f t="shared" si="14"/>
        <v>831.85666666666668</v>
      </c>
    </row>
    <row r="141" spans="1:19" x14ac:dyDescent="0.3">
      <c r="A141" s="6">
        <v>1091</v>
      </c>
      <c r="B141" s="11">
        <v>45071</v>
      </c>
      <c r="C141" s="6" t="s">
        <v>42</v>
      </c>
      <c r="D141" s="6" t="s">
        <v>15</v>
      </c>
      <c r="E141" s="12">
        <v>9610.2099999999991</v>
      </c>
      <c r="F141" s="6">
        <v>24</v>
      </c>
      <c r="G141" s="6" t="s">
        <v>29</v>
      </c>
      <c r="H141" s="12">
        <v>3639.3</v>
      </c>
      <c r="I141" s="12">
        <v>3750.63</v>
      </c>
      <c r="J141" s="6" t="s">
        <v>30</v>
      </c>
      <c r="K141" s="15">
        <v>0.23</v>
      </c>
      <c r="L141" s="6" t="s">
        <v>27</v>
      </c>
      <c r="M141" s="6" t="s">
        <v>22</v>
      </c>
      <c r="N141" s="6" t="s">
        <v>49</v>
      </c>
      <c r="O141" s="6" t="str">
        <f t="shared" si="11"/>
        <v>Thu</v>
      </c>
      <c r="P141" s="6" t="str">
        <f t="shared" si="12"/>
        <v>May</v>
      </c>
      <c r="Q141" s="13">
        <f t="shared" si="13"/>
        <v>20703.477599999998</v>
      </c>
      <c r="R141" s="33">
        <f t="shared" si="10"/>
        <v>-18031.5576</v>
      </c>
      <c r="S141" s="13">
        <f t="shared" si="14"/>
        <v>400.42541666666665</v>
      </c>
    </row>
    <row r="142" spans="1:19" x14ac:dyDescent="0.3">
      <c r="A142" s="6">
        <v>1035</v>
      </c>
      <c r="B142" s="11">
        <v>45151</v>
      </c>
      <c r="C142" s="6" t="s">
        <v>42</v>
      </c>
      <c r="D142" s="6" t="s">
        <v>21</v>
      </c>
      <c r="E142" s="12">
        <v>2049.56</v>
      </c>
      <c r="F142" s="6">
        <v>5</v>
      </c>
      <c r="G142" s="6" t="s">
        <v>29</v>
      </c>
      <c r="H142" s="12">
        <v>3991.69</v>
      </c>
      <c r="I142" s="12">
        <v>4454.97</v>
      </c>
      <c r="J142" s="6" t="s">
        <v>30</v>
      </c>
      <c r="K142" s="15">
        <v>0.14000000000000001</v>
      </c>
      <c r="L142" s="6" t="s">
        <v>31</v>
      </c>
      <c r="M142" s="6" t="s">
        <v>22</v>
      </c>
      <c r="N142" s="6" t="s">
        <v>51</v>
      </c>
      <c r="O142" s="6" t="str">
        <f t="shared" si="11"/>
        <v>Sun</v>
      </c>
      <c r="P142" s="6" t="str">
        <f t="shared" si="12"/>
        <v>Aug</v>
      </c>
      <c r="Q142" s="13">
        <f t="shared" si="13"/>
        <v>3118.4790000000007</v>
      </c>
      <c r="R142" s="33">
        <f t="shared" si="10"/>
        <v>-802.07899999999972</v>
      </c>
      <c r="S142" s="13">
        <f t="shared" si="14"/>
        <v>409.91199999999998</v>
      </c>
    </row>
    <row r="143" spans="1:19" x14ac:dyDescent="0.3">
      <c r="A143" s="6">
        <v>1065</v>
      </c>
      <c r="B143" s="11">
        <v>45235</v>
      </c>
      <c r="C143" s="6" t="s">
        <v>42</v>
      </c>
      <c r="D143" s="6" t="s">
        <v>34</v>
      </c>
      <c r="E143" s="12">
        <v>9519.16</v>
      </c>
      <c r="F143" s="6">
        <v>3</v>
      </c>
      <c r="G143" s="6" t="s">
        <v>16</v>
      </c>
      <c r="H143" s="12">
        <v>4173.04</v>
      </c>
      <c r="I143" s="12">
        <v>4362.4399999999996</v>
      </c>
      <c r="J143" s="6" t="s">
        <v>30</v>
      </c>
      <c r="K143" s="15">
        <v>0.23</v>
      </c>
      <c r="L143" s="6" t="s">
        <v>27</v>
      </c>
      <c r="M143" s="6" t="s">
        <v>22</v>
      </c>
      <c r="N143" s="6" t="s">
        <v>52</v>
      </c>
      <c r="O143" s="6" t="str">
        <f t="shared" si="11"/>
        <v>Sun</v>
      </c>
      <c r="P143" s="6" t="str">
        <f t="shared" si="12"/>
        <v>Nov</v>
      </c>
      <c r="Q143" s="13">
        <f t="shared" si="13"/>
        <v>3010.0835999999999</v>
      </c>
      <c r="R143" s="33">
        <f t="shared" si="10"/>
        <v>-2441.883600000001</v>
      </c>
      <c r="S143" s="13">
        <f t="shared" si="14"/>
        <v>3173.0533333333333</v>
      </c>
    </row>
    <row r="144" spans="1:19" x14ac:dyDescent="0.3">
      <c r="A144" s="6">
        <v>1099</v>
      </c>
      <c r="B144" s="11">
        <v>45030</v>
      </c>
      <c r="C144" s="6" t="s">
        <v>42</v>
      </c>
      <c r="D144" s="6" t="s">
        <v>34</v>
      </c>
      <c r="E144" s="12">
        <v>9948.7099999999991</v>
      </c>
      <c r="F144" s="6">
        <v>27</v>
      </c>
      <c r="G144" s="6" t="s">
        <v>26</v>
      </c>
      <c r="H144" s="12">
        <v>4929.55</v>
      </c>
      <c r="I144" s="12">
        <v>4990.33</v>
      </c>
      <c r="J144" s="6" t="s">
        <v>17</v>
      </c>
      <c r="K144" s="15">
        <v>0.28999999999999998</v>
      </c>
      <c r="L144" s="6" t="s">
        <v>31</v>
      </c>
      <c r="M144" s="6" t="s">
        <v>19</v>
      </c>
      <c r="N144" s="6" t="s">
        <v>52</v>
      </c>
      <c r="O144" s="6" t="str">
        <f t="shared" si="11"/>
        <v>Fri</v>
      </c>
      <c r="P144" s="6" t="str">
        <f t="shared" si="12"/>
        <v>Apr</v>
      </c>
      <c r="Q144" s="13">
        <f t="shared" si="13"/>
        <v>39074.283899999995</v>
      </c>
      <c r="R144" s="33">
        <f t="shared" si="10"/>
        <v>-37433.223900000005</v>
      </c>
      <c r="S144" s="13">
        <f t="shared" si="14"/>
        <v>368.47074074074072</v>
      </c>
    </row>
    <row r="145" spans="1:19" x14ac:dyDescent="0.3">
      <c r="A145" s="6">
        <v>1047</v>
      </c>
      <c r="B145" s="11">
        <v>45030</v>
      </c>
      <c r="C145" s="6" t="s">
        <v>38</v>
      </c>
      <c r="D145" s="6" t="s">
        <v>21</v>
      </c>
      <c r="E145" s="12">
        <v>7146.06</v>
      </c>
      <c r="F145" s="6">
        <v>16</v>
      </c>
      <c r="G145" s="6" t="s">
        <v>29</v>
      </c>
      <c r="H145" s="12">
        <v>3966.86</v>
      </c>
      <c r="I145" s="12">
        <v>4321.04</v>
      </c>
      <c r="J145" s="6" t="s">
        <v>17</v>
      </c>
      <c r="K145" s="15">
        <v>0.23</v>
      </c>
      <c r="L145" s="6" t="s">
        <v>31</v>
      </c>
      <c r="M145" s="6" t="s">
        <v>22</v>
      </c>
      <c r="N145" s="6" t="s">
        <v>41</v>
      </c>
      <c r="O145" s="6" t="str">
        <f t="shared" si="11"/>
        <v>Fri</v>
      </c>
      <c r="P145" s="6" t="str">
        <f t="shared" si="12"/>
        <v>Apr</v>
      </c>
      <c r="Q145" s="13">
        <f t="shared" si="13"/>
        <v>15901.4272</v>
      </c>
      <c r="R145" s="33">
        <f t="shared" si="10"/>
        <v>-10234.547200000003</v>
      </c>
      <c r="S145" s="13">
        <f t="shared" si="14"/>
        <v>446.62875000000003</v>
      </c>
    </row>
    <row r="146" spans="1:19" x14ac:dyDescent="0.3">
      <c r="A146" s="6">
        <v>1078</v>
      </c>
      <c r="B146" s="11">
        <v>44965</v>
      </c>
      <c r="C146" s="6" t="s">
        <v>42</v>
      </c>
      <c r="D146" s="6" t="s">
        <v>25</v>
      </c>
      <c r="E146" s="12">
        <v>9813.32</v>
      </c>
      <c r="F146" s="6">
        <v>49</v>
      </c>
      <c r="G146" s="6" t="s">
        <v>16</v>
      </c>
      <c r="H146" s="12">
        <v>3026.85</v>
      </c>
      <c r="I146" s="12">
        <v>3183.58</v>
      </c>
      <c r="J146" s="6" t="s">
        <v>17</v>
      </c>
      <c r="K146" s="15">
        <v>0.25</v>
      </c>
      <c r="L146" s="6" t="s">
        <v>18</v>
      </c>
      <c r="M146" s="6" t="s">
        <v>22</v>
      </c>
      <c r="N146" s="6" t="s">
        <v>43</v>
      </c>
      <c r="O146" s="6" t="str">
        <f t="shared" si="11"/>
        <v>Wed</v>
      </c>
      <c r="P146" s="6" t="str">
        <f t="shared" si="12"/>
        <v>Feb</v>
      </c>
      <c r="Q146" s="13">
        <f t="shared" si="13"/>
        <v>38998.854999999996</v>
      </c>
      <c r="R146" s="33">
        <f t="shared" si="10"/>
        <v>-31319.084999999995</v>
      </c>
      <c r="S146" s="13">
        <f t="shared" si="14"/>
        <v>200.27183673469386</v>
      </c>
    </row>
    <row r="147" spans="1:19" x14ac:dyDescent="0.3">
      <c r="A147" s="6">
        <v>1003</v>
      </c>
      <c r="B147" s="11">
        <v>45124</v>
      </c>
      <c r="C147" s="6" t="s">
        <v>38</v>
      </c>
      <c r="D147" s="6" t="s">
        <v>21</v>
      </c>
      <c r="E147" s="12">
        <v>5738.44</v>
      </c>
      <c r="F147" s="6">
        <v>15</v>
      </c>
      <c r="G147" s="6" t="s">
        <v>35</v>
      </c>
      <c r="H147" s="12">
        <v>1729.14</v>
      </c>
      <c r="I147" s="12">
        <v>1870.88</v>
      </c>
      <c r="J147" s="6" t="s">
        <v>17</v>
      </c>
      <c r="K147" s="15">
        <v>0.23</v>
      </c>
      <c r="L147" s="6" t="s">
        <v>18</v>
      </c>
      <c r="M147" s="6" t="s">
        <v>19</v>
      </c>
      <c r="N147" s="6" t="s">
        <v>41</v>
      </c>
      <c r="O147" s="6" t="str">
        <f t="shared" si="11"/>
        <v>Mon</v>
      </c>
      <c r="P147" s="6" t="str">
        <f t="shared" si="12"/>
        <v>Jul</v>
      </c>
      <c r="Q147" s="13">
        <f t="shared" si="13"/>
        <v>6454.5360000000001</v>
      </c>
      <c r="R147" s="33">
        <f t="shared" si="10"/>
        <v>-4328.4359999999997</v>
      </c>
      <c r="S147" s="13">
        <f t="shared" si="14"/>
        <v>382.56266666666664</v>
      </c>
    </row>
    <row r="148" spans="1:19" x14ac:dyDescent="0.3">
      <c r="A148" s="6">
        <v>1001</v>
      </c>
      <c r="B148" s="11">
        <v>45060</v>
      </c>
      <c r="C148" s="6" t="s">
        <v>38</v>
      </c>
      <c r="D148" s="6" t="s">
        <v>25</v>
      </c>
      <c r="E148" s="12">
        <v>2669.46</v>
      </c>
      <c r="F148" s="6">
        <v>35</v>
      </c>
      <c r="G148" s="6" t="s">
        <v>35</v>
      </c>
      <c r="H148" s="12">
        <v>2745.75</v>
      </c>
      <c r="I148" s="12">
        <v>3244.76</v>
      </c>
      <c r="J148" s="6" t="s">
        <v>30</v>
      </c>
      <c r="K148" s="15">
        <v>0.05</v>
      </c>
      <c r="L148" s="6" t="s">
        <v>27</v>
      </c>
      <c r="M148" s="6" t="s">
        <v>19</v>
      </c>
      <c r="N148" s="6" t="s">
        <v>39</v>
      </c>
      <c r="O148" s="6" t="str">
        <f t="shared" si="11"/>
        <v>Sun</v>
      </c>
      <c r="P148" s="6" t="str">
        <f t="shared" si="12"/>
        <v>May</v>
      </c>
      <c r="Q148" s="13">
        <f t="shared" si="13"/>
        <v>5678.3300000000008</v>
      </c>
      <c r="R148" s="33">
        <f t="shared" si="10"/>
        <v>11787.020000000004</v>
      </c>
      <c r="S148" s="13">
        <f t="shared" si="14"/>
        <v>76.27028571428572</v>
      </c>
    </row>
    <row r="149" spans="1:19" x14ac:dyDescent="0.3">
      <c r="A149" s="6">
        <v>1005</v>
      </c>
      <c r="B149" s="11">
        <v>44993</v>
      </c>
      <c r="C149" s="6" t="s">
        <v>42</v>
      </c>
      <c r="D149" s="6" t="s">
        <v>15</v>
      </c>
      <c r="E149" s="12">
        <v>4426.26</v>
      </c>
      <c r="F149" s="6">
        <v>12</v>
      </c>
      <c r="G149" s="6" t="s">
        <v>29</v>
      </c>
      <c r="H149" s="12">
        <v>253.29</v>
      </c>
      <c r="I149" s="12">
        <v>683.78</v>
      </c>
      <c r="J149" s="6" t="s">
        <v>30</v>
      </c>
      <c r="K149" s="15">
        <v>0.25</v>
      </c>
      <c r="L149" s="6" t="s">
        <v>31</v>
      </c>
      <c r="M149" s="6" t="s">
        <v>19</v>
      </c>
      <c r="N149" s="6" t="s">
        <v>49</v>
      </c>
      <c r="O149" s="6" t="str">
        <f t="shared" si="11"/>
        <v>Wed</v>
      </c>
      <c r="P149" s="6" t="str">
        <f t="shared" si="12"/>
        <v>Mar</v>
      </c>
      <c r="Q149" s="13">
        <f t="shared" si="13"/>
        <v>2051.34</v>
      </c>
      <c r="R149" s="33">
        <f t="shared" si="10"/>
        <v>3114.54</v>
      </c>
      <c r="S149" s="13">
        <f t="shared" si="14"/>
        <v>368.85500000000002</v>
      </c>
    </row>
    <row r="150" spans="1:19" x14ac:dyDescent="0.3">
      <c r="A150" s="6">
        <v>1090</v>
      </c>
      <c r="B150" s="11">
        <v>45105</v>
      </c>
      <c r="C150" s="6" t="s">
        <v>33</v>
      </c>
      <c r="D150" s="6" t="s">
        <v>15</v>
      </c>
      <c r="E150" s="12">
        <v>5976.25</v>
      </c>
      <c r="F150" s="6">
        <v>41</v>
      </c>
      <c r="G150" s="6" t="s">
        <v>29</v>
      </c>
      <c r="H150" s="12">
        <v>3736.88</v>
      </c>
      <c r="I150" s="12">
        <v>3946.77</v>
      </c>
      <c r="J150" s="6" t="s">
        <v>17</v>
      </c>
      <c r="K150" s="15">
        <v>0.06</v>
      </c>
      <c r="L150" s="6" t="s">
        <v>31</v>
      </c>
      <c r="M150" s="6" t="s">
        <v>19</v>
      </c>
      <c r="N150" s="6" t="s">
        <v>53</v>
      </c>
      <c r="O150" s="6" t="str">
        <f t="shared" si="11"/>
        <v>Wed</v>
      </c>
      <c r="P150" s="6" t="str">
        <f t="shared" si="12"/>
        <v>Jun</v>
      </c>
      <c r="Q150" s="13">
        <f t="shared" si="13"/>
        <v>9709.0542000000005</v>
      </c>
      <c r="R150" s="33">
        <f t="shared" si="10"/>
        <v>-1103.5642000000062</v>
      </c>
      <c r="S150" s="13">
        <f t="shared" si="14"/>
        <v>145.76219512195121</v>
      </c>
    </row>
    <row r="151" spans="1:19" x14ac:dyDescent="0.3">
      <c r="A151" s="6">
        <v>1014</v>
      </c>
      <c r="B151" s="11">
        <v>44968</v>
      </c>
      <c r="C151" s="6" t="s">
        <v>24</v>
      </c>
      <c r="D151" s="6" t="s">
        <v>21</v>
      </c>
      <c r="E151" s="12">
        <v>823.51</v>
      </c>
      <c r="F151" s="6">
        <v>44</v>
      </c>
      <c r="G151" s="6" t="s">
        <v>26</v>
      </c>
      <c r="H151" s="12">
        <v>2257.48</v>
      </c>
      <c r="I151" s="12">
        <v>2747.81</v>
      </c>
      <c r="J151" s="6" t="s">
        <v>17</v>
      </c>
      <c r="K151" s="15">
        <v>0.27</v>
      </c>
      <c r="L151" s="6" t="s">
        <v>18</v>
      </c>
      <c r="M151" s="6" t="s">
        <v>19</v>
      </c>
      <c r="N151" s="6" t="s">
        <v>47</v>
      </c>
      <c r="O151" s="6" t="str">
        <f t="shared" si="11"/>
        <v>Sat</v>
      </c>
      <c r="P151" s="6" t="str">
        <f t="shared" si="12"/>
        <v>Feb</v>
      </c>
      <c r="Q151" s="13">
        <f t="shared" si="13"/>
        <v>32643.982800000002</v>
      </c>
      <c r="R151" s="33">
        <f t="shared" si="10"/>
        <v>-11069.462800000005</v>
      </c>
      <c r="S151" s="13">
        <f t="shared" si="14"/>
        <v>18.716136363636362</v>
      </c>
    </row>
    <row r="152" spans="1:19" x14ac:dyDescent="0.3">
      <c r="A152" s="6">
        <v>1027</v>
      </c>
      <c r="B152" s="11">
        <v>44941</v>
      </c>
      <c r="C152" s="6" t="s">
        <v>14</v>
      </c>
      <c r="D152" s="6" t="s">
        <v>21</v>
      </c>
      <c r="E152" s="12">
        <v>6261.2</v>
      </c>
      <c r="F152" s="6">
        <v>26</v>
      </c>
      <c r="G152" s="6" t="s">
        <v>26</v>
      </c>
      <c r="H152" s="12">
        <v>149.11000000000001</v>
      </c>
      <c r="I152" s="12">
        <v>477.67</v>
      </c>
      <c r="J152" s="6" t="s">
        <v>17</v>
      </c>
      <c r="K152" s="15">
        <v>0.14000000000000001</v>
      </c>
      <c r="L152" s="6" t="s">
        <v>18</v>
      </c>
      <c r="M152" s="6" t="s">
        <v>22</v>
      </c>
      <c r="N152" s="6" t="s">
        <v>23</v>
      </c>
      <c r="O152" s="6" t="str">
        <f t="shared" si="11"/>
        <v>Sun</v>
      </c>
      <c r="P152" s="6" t="str">
        <f t="shared" si="12"/>
        <v>Jan</v>
      </c>
      <c r="Q152" s="13">
        <f t="shared" si="13"/>
        <v>1738.7188000000001</v>
      </c>
      <c r="R152" s="33">
        <f t="shared" si="10"/>
        <v>6803.8411999999989</v>
      </c>
      <c r="S152" s="13">
        <f t="shared" si="14"/>
        <v>240.8153846153846</v>
      </c>
    </row>
    <row r="153" spans="1:19" x14ac:dyDescent="0.3">
      <c r="A153" s="6">
        <v>1009</v>
      </c>
      <c r="B153" s="11">
        <v>45037</v>
      </c>
      <c r="C153" s="6" t="s">
        <v>38</v>
      </c>
      <c r="D153" s="6" t="s">
        <v>15</v>
      </c>
      <c r="E153" s="12">
        <v>9813.66</v>
      </c>
      <c r="F153" s="6">
        <v>47</v>
      </c>
      <c r="G153" s="6" t="s">
        <v>29</v>
      </c>
      <c r="H153" s="12">
        <v>359.41</v>
      </c>
      <c r="I153" s="12">
        <v>733</v>
      </c>
      <c r="J153" s="6" t="s">
        <v>17</v>
      </c>
      <c r="K153" s="15">
        <v>0.2</v>
      </c>
      <c r="L153" s="6" t="s">
        <v>27</v>
      </c>
      <c r="M153" s="6" t="s">
        <v>22</v>
      </c>
      <c r="N153" s="6" t="s">
        <v>40</v>
      </c>
      <c r="O153" s="6" t="str">
        <f t="shared" si="11"/>
        <v>Fri</v>
      </c>
      <c r="P153" s="6" t="str">
        <f t="shared" si="12"/>
        <v>Apr</v>
      </c>
      <c r="Q153" s="13">
        <f t="shared" si="13"/>
        <v>6890.2000000000007</v>
      </c>
      <c r="R153" s="33">
        <f t="shared" si="10"/>
        <v>10668.529999999999</v>
      </c>
      <c r="S153" s="13">
        <f t="shared" si="14"/>
        <v>208.80127659574467</v>
      </c>
    </row>
    <row r="154" spans="1:19" x14ac:dyDescent="0.3">
      <c r="A154" s="6">
        <v>1079</v>
      </c>
      <c r="B154" s="11">
        <v>45083</v>
      </c>
      <c r="C154" s="6" t="s">
        <v>24</v>
      </c>
      <c r="D154" s="6" t="s">
        <v>25</v>
      </c>
      <c r="E154" s="12">
        <v>1982.07</v>
      </c>
      <c r="F154" s="6">
        <v>34</v>
      </c>
      <c r="G154" s="6" t="s">
        <v>16</v>
      </c>
      <c r="H154" s="12">
        <v>1967.96</v>
      </c>
      <c r="I154" s="12">
        <v>1993.4</v>
      </c>
      <c r="J154" s="6" t="s">
        <v>17</v>
      </c>
      <c r="K154" s="15">
        <v>0.15</v>
      </c>
      <c r="L154" s="6" t="s">
        <v>31</v>
      </c>
      <c r="M154" s="6" t="s">
        <v>19</v>
      </c>
      <c r="N154" s="6" t="s">
        <v>28</v>
      </c>
      <c r="O154" s="6" t="str">
        <f t="shared" si="11"/>
        <v>Tue</v>
      </c>
      <c r="P154" s="6" t="str">
        <f t="shared" si="12"/>
        <v>Jun</v>
      </c>
      <c r="Q154" s="13">
        <f t="shared" si="13"/>
        <v>10166.34</v>
      </c>
      <c r="R154" s="33">
        <f t="shared" si="10"/>
        <v>-9301.3799999999974</v>
      </c>
      <c r="S154" s="13">
        <f t="shared" si="14"/>
        <v>58.296176470588236</v>
      </c>
    </row>
    <row r="155" spans="1:19" x14ac:dyDescent="0.3">
      <c r="A155" s="6">
        <v>1015</v>
      </c>
      <c r="B155" s="11">
        <v>45215</v>
      </c>
      <c r="C155" s="6" t="s">
        <v>33</v>
      </c>
      <c r="D155" s="6" t="s">
        <v>15</v>
      </c>
      <c r="E155" s="12">
        <v>7946.69</v>
      </c>
      <c r="F155" s="6">
        <v>23</v>
      </c>
      <c r="G155" s="6" t="s">
        <v>26</v>
      </c>
      <c r="H155" s="12">
        <v>2937.94</v>
      </c>
      <c r="I155" s="12">
        <v>3007.53</v>
      </c>
      <c r="J155" s="6" t="s">
        <v>17</v>
      </c>
      <c r="K155" s="15">
        <v>0.03</v>
      </c>
      <c r="L155" s="6" t="s">
        <v>18</v>
      </c>
      <c r="M155" s="6" t="s">
        <v>22</v>
      </c>
      <c r="N155" s="6" t="s">
        <v>53</v>
      </c>
      <c r="O155" s="6" t="str">
        <f t="shared" si="11"/>
        <v>Mon</v>
      </c>
      <c r="P155" s="6" t="str">
        <f t="shared" si="12"/>
        <v>Oct</v>
      </c>
      <c r="Q155" s="13">
        <f t="shared" si="13"/>
        <v>2075.1957000000002</v>
      </c>
      <c r="R155" s="33">
        <f t="shared" si="10"/>
        <v>-474.62569999999687</v>
      </c>
      <c r="S155" s="13">
        <f t="shared" si="14"/>
        <v>345.50826086956522</v>
      </c>
    </row>
    <row r="156" spans="1:19" x14ac:dyDescent="0.3">
      <c r="A156" s="6">
        <v>1090</v>
      </c>
      <c r="B156" s="11">
        <v>45157</v>
      </c>
      <c r="C156" s="6" t="s">
        <v>14</v>
      </c>
      <c r="D156" s="6" t="s">
        <v>21</v>
      </c>
      <c r="E156" s="12">
        <v>9088.2000000000007</v>
      </c>
      <c r="F156" s="6">
        <v>31</v>
      </c>
      <c r="G156" s="6" t="s">
        <v>29</v>
      </c>
      <c r="H156" s="12">
        <v>2347.81</v>
      </c>
      <c r="I156" s="12">
        <v>2668.02</v>
      </c>
      <c r="J156" s="6" t="s">
        <v>17</v>
      </c>
      <c r="K156" s="15">
        <v>0.09</v>
      </c>
      <c r="L156" s="6" t="s">
        <v>27</v>
      </c>
      <c r="M156" s="6" t="s">
        <v>22</v>
      </c>
      <c r="N156" s="6" t="s">
        <v>23</v>
      </c>
      <c r="O156" s="6" t="str">
        <f t="shared" si="11"/>
        <v>Sat</v>
      </c>
      <c r="P156" s="6" t="str">
        <f t="shared" si="12"/>
        <v>Aug</v>
      </c>
      <c r="Q156" s="13">
        <f t="shared" si="13"/>
        <v>7443.7757999999994</v>
      </c>
      <c r="R156" s="33">
        <f t="shared" si="10"/>
        <v>2482.7342000000026</v>
      </c>
      <c r="S156" s="13">
        <f t="shared" si="14"/>
        <v>293.16774193548389</v>
      </c>
    </row>
    <row r="157" spans="1:19" x14ac:dyDescent="0.3">
      <c r="A157" s="6">
        <v>1042</v>
      </c>
      <c r="B157" s="11">
        <v>45083</v>
      </c>
      <c r="C157" s="6" t="s">
        <v>14</v>
      </c>
      <c r="D157" s="6" t="s">
        <v>15</v>
      </c>
      <c r="E157" s="12">
        <v>9442.65</v>
      </c>
      <c r="F157" s="6">
        <v>20</v>
      </c>
      <c r="G157" s="6" t="s">
        <v>26</v>
      </c>
      <c r="H157" s="12">
        <v>3115.06</v>
      </c>
      <c r="I157" s="12">
        <v>3565.58</v>
      </c>
      <c r="J157" s="6" t="s">
        <v>17</v>
      </c>
      <c r="K157" s="15">
        <v>0.3</v>
      </c>
      <c r="L157" s="6" t="s">
        <v>31</v>
      </c>
      <c r="M157" s="6" t="s">
        <v>22</v>
      </c>
      <c r="N157" s="6" t="s">
        <v>20</v>
      </c>
      <c r="O157" s="6" t="str">
        <f t="shared" si="11"/>
        <v>Tue</v>
      </c>
      <c r="P157" s="6" t="str">
        <f t="shared" si="12"/>
        <v>Jun</v>
      </c>
      <c r="Q157" s="13">
        <f t="shared" si="13"/>
        <v>21393.48</v>
      </c>
      <c r="R157" s="33">
        <f t="shared" si="10"/>
        <v>-12383.08</v>
      </c>
      <c r="S157" s="13">
        <f t="shared" si="14"/>
        <v>472.13249999999999</v>
      </c>
    </row>
    <row r="158" spans="1:19" x14ac:dyDescent="0.3">
      <c r="A158" s="6">
        <v>1077</v>
      </c>
      <c r="B158" s="11">
        <v>44964</v>
      </c>
      <c r="C158" s="6" t="s">
        <v>38</v>
      </c>
      <c r="D158" s="6" t="s">
        <v>21</v>
      </c>
      <c r="E158" s="12">
        <v>9605.34</v>
      </c>
      <c r="F158" s="6">
        <v>12</v>
      </c>
      <c r="G158" s="6" t="s">
        <v>29</v>
      </c>
      <c r="H158" s="12">
        <v>2427.46</v>
      </c>
      <c r="I158" s="12">
        <v>2743.09</v>
      </c>
      <c r="J158" s="6" t="s">
        <v>30</v>
      </c>
      <c r="K158" s="15">
        <v>0.28999999999999998</v>
      </c>
      <c r="L158" s="6" t="s">
        <v>31</v>
      </c>
      <c r="M158" s="6" t="s">
        <v>22</v>
      </c>
      <c r="N158" s="6" t="s">
        <v>41</v>
      </c>
      <c r="O158" s="6" t="str">
        <f t="shared" si="11"/>
        <v>Tue</v>
      </c>
      <c r="P158" s="6" t="str">
        <f t="shared" si="12"/>
        <v>Feb</v>
      </c>
      <c r="Q158" s="13">
        <f t="shared" si="13"/>
        <v>9545.9531999999999</v>
      </c>
      <c r="R158" s="33">
        <f t="shared" si="10"/>
        <v>-5758.3931999999986</v>
      </c>
      <c r="S158" s="13">
        <f t="shared" si="14"/>
        <v>800.44500000000005</v>
      </c>
    </row>
    <row r="159" spans="1:19" x14ac:dyDescent="0.3">
      <c r="A159" s="6">
        <v>1051</v>
      </c>
      <c r="B159" s="11">
        <v>45023</v>
      </c>
      <c r="C159" s="6" t="s">
        <v>42</v>
      </c>
      <c r="D159" s="6" t="s">
        <v>21</v>
      </c>
      <c r="E159" s="12">
        <v>5262.45</v>
      </c>
      <c r="F159" s="6">
        <v>23</v>
      </c>
      <c r="G159" s="6" t="s">
        <v>35</v>
      </c>
      <c r="H159" s="12">
        <v>3325.43</v>
      </c>
      <c r="I159" s="12">
        <v>3401.1</v>
      </c>
      <c r="J159" s="6" t="s">
        <v>30</v>
      </c>
      <c r="K159" s="15">
        <v>0.1</v>
      </c>
      <c r="L159" s="6" t="s">
        <v>18</v>
      </c>
      <c r="M159" s="6" t="s">
        <v>19</v>
      </c>
      <c r="N159" s="6" t="s">
        <v>51</v>
      </c>
      <c r="O159" s="6" t="str">
        <f t="shared" si="11"/>
        <v>Fri</v>
      </c>
      <c r="P159" s="6" t="str">
        <f t="shared" si="12"/>
        <v>Apr</v>
      </c>
      <c r="Q159" s="13">
        <f t="shared" si="13"/>
        <v>7822.5300000000007</v>
      </c>
      <c r="R159" s="33">
        <f t="shared" si="10"/>
        <v>-6082.119999999999</v>
      </c>
      <c r="S159" s="13">
        <f t="shared" si="14"/>
        <v>228.80217391304348</v>
      </c>
    </row>
    <row r="160" spans="1:19" x14ac:dyDescent="0.3">
      <c r="A160" s="6">
        <v>1063</v>
      </c>
      <c r="B160" s="11">
        <v>45215</v>
      </c>
      <c r="C160" s="6" t="s">
        <v>33</v>
      </c>
      <c r="D160" s="6" t="s">
        <v>15</v>
      </c>
      <c r="E160" s="12">
        <v>9775.35</v>
      </c>
      <c r="F160" s="6">
        <v>4</v>
      </c>
      <c r="G160" s="6" t="s">
        <v>29</v>
      </c>
      <c r="H160" s="12">
        <v>1134.67</v>
      </c>
      <c r="I160" s="12">
        <v>1201.3900000000001</v>
      </c>
      <c r="J160" s="6" t="s">
        <v>30</v>
      </c>
      <c r="K160" s="15">
        <v>0.3</v>
      </c>
      <c r="L160" s="6" t="s">
        <v>27</v>
      </c>
      <c r="M160" s="6" t="s">
        <v>22</v>
      </c>
      <c r="N160" s="6" t="s">
        <v>53</v>
      </c>
      <c r="O160" s="6" t="str">
        <f t="shared" si="11"/>
        <v>Mon</v>
      </c>
      <c r="P160" s="6" t="str">
        <f t="shared" si="12"/>
        <v>Oct</v>
      </c>
      <c r="Q160" s="13">
        <f t="shared" si="13"/>
        <v>1441.6680000000001</v>
      </c>
      <c r="R160" s="33">
        <f t="shared" si="10"/>
        <v>-1174.788</v>
      </c>
      <c r="S160" s="13">
        <f t="shared" si="14"/>
        <v>2443.8375000000001</v>
      </c>
    </row>
    <row r="161" spans="1:19" x14ac:dyDescent="0.3">
      <c r="A161" s="6">
        <v>1096</v>
      </c>
      <c r="B161" s="11">
        <v>45180</v>
      </c>
      <c r="C161" s="6" t="s">
        <v>38</v>
      </c>
      <c r="D161" s="6" t="s">
        <v>25</v>
      </c>
      <c r="E161" s="12">
        <v>7597.37</v>
      </c>
      <c r="F161" s="6">
        <v>23</v>
      </c>
      <c r="G161" s="6" t="s">
        <v>35</v>
      </c>
      <c r="H161" s="12">
        <v>608.57000000000005</v>
      </c>
      <c r="I161" s="12">
        <v>1032.22</v>
      </c>
      <c r="J161" s="6" t="s">
        <v>30</v>
      </c>
      <c r="K161" s="15">
        <v>0.25</v>
      </c>
      <c r="L161" s="6" t="s">
        <v>18</v>
      </c>
      <c r="M161" s="6" t="s">
        <v>22</v>
      </c>
      <c r="N161" s="6" t="s">
        <v>39</v>
      </c>
      <c r="O161" s="6" t="str">
        <f t="shared" si="11"/>
        <v>Mon</v>
      </c>
      <c r="P161" s="6" t="str">
        <f t="shared" si="12"/>
        <v>Sep</v>
      </c>
      <c r="Q161" s="13">
        <f t="shared" si="13"/>
        <v>5935.2650000000003</v>
      </c>
      <c r="R161" s="33">
        <f t="shared" si="10"/>
        <v>3808.6849999999986</v>
      </c>
      <c r="S161" s="13">
        <f t="shared" si="14"/>
        <v>330.32043478260869</v>
      </c>
    </row>
    <row r="162" spans="1:19" x14ac:dyDescent="0.3">
      <c r="A162" s="6">
        <v>1052</v>
      </c>
      <c r="B162" s="11">
        <v>45122</v>
      </c>
      <c r="C162" s="6" t="s">
        <v>33</v>
      </c>
      <c r="D162" s="6" t="s">
        <v>34</v>
      </c>
      <c r="E162" s="12">
        <v>1700.55</v>
      </c>
      <c r="F162" s="6">
        <v>48</v>
      </c>
      <c r="G162" s="6" t="s">
        <v>26</v>
      </c>
      <c r="H162" s="12">
        <v>3002.35</v>
      </c>
      <c r="I162" s="12">
        <v>3080.61</v>
      </c>
      <c r="J162" s="6" t="s">
        <v>17</v>
      </c>
      <c r="K162" s="15">
        <v>0.18</v>
      </c>
      <c r="L162" s="6" t="s">
        <v>27</v>
      </c>
      <c r="M162" s="6" t="s">
        <v>22</v>
      </c>
      <c r="N162" s="6" t="s">
        <v>36</v>
      </c>
      <c r="O162" s="6" t="str">
        <f t="shared" si="11"/>
        <v>Sat</v>
      </c>
      <c r="P162" s="6" t="str">
        <f t="shared" si="12"/>
        <v>Jul</v>
      </c>
      <c r="Q162" s="13">
        <f t="shared" si="13"/>
        <v>26616.470399999998</v>
      </c>
      <c r="R162" s="33">
        <f t="shared" si="10"/>
        <v>-22859.990399999988</v>
      </c>
      <c r="S162" s="13">
        <f t="shared" si="14"/>
        <v>35.428125000000001</v>
      </c>
    </row>
    <row r="163" spans="1:19" x14ac:dyDescent="0.3">
      <c r="A163" s="6">
        <v>1096</v>
      </c>
      <c r="B163" s="11">
        <v>45012</v>
      </c>
      <c r="C163" s="6" t="s">
        <v>42</v>
      </c>
      <c r="D163" s="6" t="s">
        <v>15</v>
      </c>
      <c r="E163" s="12">
        <v>4821.3100000000004</v>
      </c>
      <c r="F163" s="6">
        <v>48</v>
      </c>
      <c r="G163" s="6" t="s">
        <v>29</v>
      </c>
      <c r="H163" s="12">
        <v>2449.21</v>
      </c>
      <c r="I163" s="12">
        <v>2714.12</v>
      </c>
      <c r="J163" s="6" t="s">
        <v>30</v>
      </c>
      <c r="K163" s="15">
        <v>0.01</v>
      </c>
      <c r="L163" s="6" t="s">
        <v>31</v>
      </c>
      <c r="M163" s="6" t="s">
        <v>19</v>
      </c>
      <c r="N163" s="6" t="s">
        <v>49</v>
      </c>
      <c r="O163" s="6" t="str">
        <f t="shared" si="11"/>
        <v>Mon</v>
      </c>
      <c r="P163" s="6" t="str">
        <f t="shared" si="12"/>
        <v>Mar</v>
      </c>
      <c r="Q163" s="13">
        <f t="shared" si="13"/>
        <v>1302.7775999999999</v>
      </c>
      <c r="R163" s="33">
        <f t="shared" si="10"/>
        <v>11412.902399999994</v>
      </c>
      <c r="S163" s="13">
        <f t="shared" si="14"/>
        <v>100.44395833333334</v>
      </c>
    </row>
    <row r="164" spans="1:19" x14ac:dyDescent="0.3">
      <c r="A164" s="6">
        <v>1004</v>
      </c>
      <c r="B164" s="11">
        <v>45248</v>
      </c>
      <c r="C164" s="6" t="s">
        <v>42</v>
      </c>
      <c r="D164" s="6" t="s">
        <v>34</v>
      </c>
      <c r="E164" s="12">
        <v>7211.48</v>
      </c>
      <c r="F164" s="6">
        <v>1</v>
      </c>
      <c r="G164" s="6" t="s">
        <v>26</v>
      </c>
      <c r="H164" s="12">
        <v>182.99</v>
      </c>
      <c r="I164" s="12">
        <v>211.18</v>
      </c>
      <c r="J164" s="6" t="s">
        <v>17</v>
      </c>
      <c r="K164" s="15">
        <v>0.27</v>
      </c>
      <c r="L164" s="6" t="s">
        <v>27</v>
      </c>
      <c r="M164" s="6" t="s">
        <v>22</v>
      </c>
      <c r="N164" s="6" t="s">
        <v>52</v>
      </c>
      <c r="O164" s="6" t="str">
        <f t="shared" si="11"/>
        <v>Sat</v>
      </c>
      <c r="P164" s="6" t="str">
        <f t="shared" si="12"/>
        <v>Nov</v>
      </c>
      <c r="Q164" s="13">
        <f t="shared" si="13"/>
        <v>57.018600000000006</v>
      </c>
      <c r="R164" s="33">
        <f t="shared" si="10"/>
        <v>-28.828600000000009</v>
      </c>
      <c r="S164" s="13">
        <f t="shared" si="14"/>
        <v>7211.48</v>
      </c>
    </row>
    <row r="165" spans="1:19" x14ac:dyDescent="0.3">
      <c r="A165" s="6">
        <v>1094</v>
      </c>
      <c r="B165" s="11">
        <v>44936</v>
      </c>
      <c r="C165" s="6" t="s">
        <v>38</v>
      </c>
      <c r="D165" s="6" t="s">
        <v>15</v>
      </c>
      <c r="E165" s="12">
        <v>2548.67</v>
      </c>
      <c r="F165" s="6">
        <v>25</v>
      </c>
      <c r="G165" s="6" t="s">
        <v>35</v>
      </c>
      <c r="H165" s="12">
        <v>1933.39</v>
      </c>
      <c r="I165" s="12">
        <v>1982.92</v>
      </c>
      <c r="J165" s="6" t="s">
        <v>30</v>
      </c>
      <c r="K165" s="15">
        <v>0.17</v>
      </c>
      <c r="L165" s="6" t="s">
        <v>27</v>
      </c>
      <c r="M165" s="6" t="s">
        <v>19</v>
      </c>
      <c r="N165" s="6" t="s">
        <v>40</v>
      </c>
      <c r="O165" s="6" t="str">
        <f t="shared" si="11"/>
        <v>Tue</v>
      </c>
      <c r="P165" s="6" t="str">
        <f t="shared" si="12"/>
        <v>Jan</v>
      </c>
      <c r="Q165" s="13">
        <f t="shared" si="13"/>
        <v>8427.41</v>
      </c>
      <c r="R165" s="33">
        <f t="shared" si="10"/>
        <v>-7189.1600000000008</v>
      </c>
      <c r="S165" s="13">
        <f t="shared" si="14"/>
        <v>101.9468</v>
      </c>
    </row>
    <row r="166" spans="1:19" x14ac:dyDescent="0.3">
      <c r="A166" s="6">
        <v>1023</v>
      </c>
      <c r="B166" s="11">
        <v>44931</v>
      </c>
      <c r="C166" s="6" t="s">
        <v>42</v>
      </c>
      <c r="D166" s="6" t="s">
        <v>34</v>
      </c>
      <c r="E166" s="12">
        <v>6442.09</v>
      </c>
      <c r="F166" s="6">
        <v>2</v>
      </c>
      <c r="G166" s="6" t="s">
        <v>29</v>
      </c>
      <c r="H166" s="12">
        <v>575.32000000000005</v>
      </c>
      <c r="I166" s="12">
        <v>914.77</v>
      </c>
      <c r="J166" s="6" t="s">
        <v>17</v>
      </c>
      <c r="K166" s="15">
        <v>0.26</v>
      </c>
      <c r="L166" s="6" t="s">
        <v>27</v>
      </c>
      <c r="M166" s="6" t="s">
        <v>19</v>
      </c>
      <c r="N166" s="6" t="s">
        <v>52</v>
      </c>
      <c r="O166" s="6" t="str">
        <f t="shared" si="11"/>
        <v>Thu</v>
      </c>
      <c r="P166" s="6" t="str">
        <f t="shared" si="12"/>
        <v>Jan</v>
      </c>
      <c r="Q166" s="13">
        <f t="shared" si="13"/>
        <v>475.68040000000002</v>
      </c>
      <c r="R166" s="33">
        <f t="shared" si="10"/>
        <v>203.21959999999984</v>
      </c>
      <c r="S166" s="13">
        <f t="shared" si="14"/>
        <v>3221.0450000000001</v>
      </c>
    </row>
    <row r="167" spans="1:19" x14ac:dyDescent="0.3">
      <c r="A167" s="6">
        <v>1015</v>
      </c>
      <c r="B167" s="11">
        <v>45049</v>
      </c>
      <c r="C167" s="6" t="s">
        <v>24</v>
      </c>
      <c r="D167" s="6" t="s">
        <v>25</v>
      </c>
      <c r="E167" s="12">
        <v>6699.34</v>
      </c>
      <c r="F167" s="6">
        <v>30</v>
      </c>
      <c r="G167" s="6" t="s">
        <v>26</v>
      </c>
      <c r="H167" s="12">
        <v>2680.22</v>
      </c>
      <c r="I167" s="12">
        <v>3027.92</v>
      </c>
      <c r="J167" s="6" t="s">
        <v>17</v>
      </c>
      <c r="K167" s="15">
        <v>0.25</v>
      </c>
      <c r="L167" s="6" t="s">
        <v>27</v>
      </c>
      <c r="M167" s="6" t="s">
        <v>19</v>
      </c>
      <c r="N167" s="6" t="s">
        <v>28</v>
      </c>
      <c r="O167" s="6" t="str">
        <f t="shared" si="11"/>
        <v>Wed</v>
      </c>
      <c r="P167" s="6" t="str">
        <f t="shared" si="12"/>
        <v>May</v>
      </c>
      <c r="Q167" s="13">
        <f t="shared" si="13"/>
        <v>22709.4</v>
      </c>
      <c r="R167" s="33">
        <f t="shared" si="10"/>
        <v>-12278.399999999994</v>
      </c>
      <c r="S167" s="13">
        <f t="shared" si="14"/>
        <v>223.31133333333335</v>
      </c>
    </row>
    <row r="168" spans="1:19" x14ac:dyDescent="0.3">
      <c r="A168" s="6">
        <v>1043</v>
      </c>
      <c r="B168" s="11">
        <v>45256</v>
      </c>
      <c r="C168" s="6" t="s">
        <v>14</v>
      </c>
      <c r="D168" s="6" t="s">
        <v>25</v>
      </c>
      <c r="E168" s="12">
        <v>1710.73</v>
      </c>
      <c r="F168" s="6">
        <v>3</v>
      </c>
      <c r="G168" s="6" t="s">
        <v>35</v>
      </c>
      <c r="H168" s="12">
        <v>2009.1</v>
      </c>
      <c r="I168" s="12">
        <v>2186.42</v>
      </c>
      <c r="J168" s="6" t="s">
        <v>30</v>
      </c>
      <c r="K168" s="15">
        <v>0.25</v>
      </c>
      <c r="L168" s="6" t="s">
        <v>27</v>
      </c>
      <c r="M168" s="6" t="s">
        <v>19</v>
      </c>
      <c r="N168" s="6" t="s">
        <v>32</v>
      </c>
      <c r="O168" s="6" t="str">
        <f t="shared" si="11"/>
        <v>Sun</v>
      </c>
      <c r="P168" s="6" t="str">
        <f t="shared" si="12"/>
        <v>Nov</v>
      </c>
      <c r="Q168" s="13">
        <f t="shared" si="13"/>
        <v>1639.8150000000001</v>
      </c>
      <c r="R168" s="33">
        <f t="shared" si="10"/>
        <v>-1107.8549999999996</v>
      </c>
      <c r="S168" s="13">
        <f t="shared" si="14"/>
        <v>570.24333333333334</v>
      </c>
    </row>
    <row r="169" spans="1:19" x14ac:dyDescent="0.3">
      <c r="A169" s="6">
        <v>1029</v>
      </c>
      <c r="B169" s="11">
        <v>45279</v>
      </c>
      <c r="C169" s="6" t="s">
        <v>38</v>
      </c>
      <c r="D169" s="6" t="s">
        <v>15</v>
      </c>
      <c r="E169" s="12">
        <v>5694.34</v>
      </c>
      <c r="F169" s="6">
        <v>21</v>
      </c>
      <c r="G169" s="6" t="s">
        <v>26</v>
      </c>
      <c r="H169" s="12">
        <v>3085.1</v>
      </c>
      <c r="I169" s="12">
        <v>3200.75</v>
      </c>
      <c r="J169" s="6" t="s">
        <v>30</v>
      </c>
      <c r="K169" s="15">
        <v>0.21</v>
      </c>
      <c r="L169" s="6" t="s">
        <v>18</v>
      </c>
      <c r="M169" s="6" t="s">
        <v>22</v>
      </c>
      <c r="N169" s="6" t="s">
        <v>40</v>
      </c>
      <c r="O169" s="6" t="str">
        <f t="shared" si="11"/>
        <v>Tue</v>
      </c>
      <c r="P169" s="6" t="str">
        <f t="shared" si="12"/>
        <v>Dec</v>
      </c>
      <c r="Q169" s="13">
        <f t="shared" si="13"/>
        <v>14115.307499999999</v>
      </c>
      <c r="R169" s="33">
        <f t="shared" si="10"/>
        <v>-11686.657499999998</v>
      </c>
      <c r="S169" s="13">
        <f t="shared" si="14"/>
        <v>271.15904761904761</v>
      </c>
    </row>
    <row r="170" spans="1:19" x14ac:dyDescent="0.3">
      <c r="A170" s="6">
        <v>1036</v>
      </c>
      <c r="B170" s="11">
        <v>45044</v>
      </c>
      <c r="C170" s="6" t="s">
        <v>33</v>
      </c>
      <c r="D170" s="6" t="s">
        <v>21</v>
      </c>
      <c r="E170" s="12">
        <v>7739.11</v>
      </c>
      <c r="F170" s="6">
        <v>25</v>
      </c>
      <c r="G170" s="6" t="s">
        <v>16</v>
      </c>
      <c r="H170" s="12">
        <v>4037.73</v>
      </c>
      <c r="I170" s="12">
        <v>4446.45</v>
      </c>
      <c r="J170" s="6" t="s">
        <v>17</v>
      </c>
      <c r="K170" s="15">
        <v>0.09</v>
      </c>
      <c r="L170" s="6" t="s">
        <v>27</v>
      </c>
      <c r="M170" s="6" t="s">
        <v>19</v>
      </c>
      <c r="N170" s="6" t="s">
        <v>37</v>
      </c>
      <c r="O170" s="6" t="str">
        <f t="shared" si="11"/>
        <v>Fri</v>
      </c>
      <c r="P170" s="6" t="str">
        <f t="shared" si="12"/>
        <v>Apr</v>
      </c>
      <c r="Q170" s="13">
        <f t="shared" si="13"/>
        <v>10004.512499999999</v>
      </c>
      <c r="R170" s="33">
        <f t="shared" si="10"/>
        <v>213.48749999999563</v>
      </c>
      <c r="S170" s="13">
        <f t="shared" si="14"/>
        <v>309.56439999999998</v>
      </c>
    </row>
    <row r="171" spans="1:19" x14ac:dyDescent="0.3">
      <c r="A171" s="6">
        <v>1013</v>
      </c>
      <c r="B171" s="11">
        <v>45220</v>
      </c>
      <c r="C171" s="6" t="s">
        <v>24</v>
      </c>
      <c r="D171" s="6" t="s">
        <v>34</v>
      </c>
      <c r="E171" s="12">
        <v>5039.07</v>
      </c>
      <c r="F171" s="6">
        <v>20</v>
      </c>
      <c r="G171" s="6" t="s">
        <v>35</v>
      </c>
      <c r="H171" s="12">
        <v>1533.36</v>
      </c>
      <c r="I171" s="12">
        <v>1649.74</v>
      </c>
      <c r="J171" s="6" t="s">
        <v>17</v>
      </c>
      <c r="K171" s="15">
        <v>0.1</v>
      </c>
      <c r="L171" s="6" t="s">
        <v>27</v>
      </c>
      <c r="M171" s="6" t="s">
        <v>19</v>
      </c>
      <c r="N171" s="6" t="s">
        <v>50</v>
      </c>
      <c r="O171" s="6" t="str">
        <f t="shared" si="11"/>
        <v>Sat</v>
      </c>
      <c r="P171" s="6" t="str">
        <f t="shared" si="12"/>
        <v>Oct</v>
      </c>
      <c r="Q171" s="13">
        <f t="shared" si="13"/>
        <v>3299.4800000000005</v>
      </c>
      <c r="R171" s="33">
        <f t="shared" si="10"/>
        <v>-971.87999999999829</v>
      </c>
      <c r="S171" s="13">
        <f t="shared" si="14"/>
        <v>251.95349999999999</v>
      </c>
    </row>
    <row r="172" spans="1:19" x14ac:dyDescent="0.3">
      <c r="A172" s="6">
        <v>1032</v>
      </c>
      <c r="B172" s="11">
        <v>45085</v>
      </c>
      <c r="C172" s="6" t="s">
        <v>38</v>
      </c>
      <c r="D172" s="6" t="s">
        <v>21</v>
      </c>
      <c r="E172" s="12">
        <v>219.82</v>
      </c>
      <c r="F172" s="6">
        <v>49</v>
      </c>
      <c r="G172" s="6" t="s">
        <v>35</v>
      </c>
      <c r="H172" s="12">
        <v>4812.41</v>
      </c>
      <c r="I172" s="12">
        <v>5088</v>
      </c>
      <c r="J172" s="6" t="s">
        <v>17</v>
      </c>
      <c r="K172" s="15">
        <v>0.09</v>
      </c>
      <c r="L172" s="6" t="s">
        <v>31</v>
      </c>
      <c r="M172" s="6" t="s">
        <v>19</v>
      </c>
      <c r="N172" s="6" t="s">
        <v>41</v>
      </c>
      <c r="O172" s="6" t="str">
        <f t="shared" si="11"/>
        <v>Thu</v>
      </c>
      <c r="P172" s="6" t="str">
        <f t="shared" si="12"/>
        <v>Jun</v>
      </c>
      <c r="Q172" s="13">
        <f t="shared" si="13"/>
        <v>22438.079999999998</v>
      </c>
      <c r="R172" s="33">
        <f t="shared" si="10"/>
        <v>-8934.169999999991</v>
      </c>
      <c r="S172" s="13">
        <f t="shared" si="14"/>
        <v>4.4861224489795921</v>
      </c>
    </row>
    <row r="173" spans="1:19" x14ac:dyDescent="0.3">
      <c r="A173" s="6">
        <v>1071</v>
      </c>
      <c r="B173" s="11">
        <v>45229</v>
      </c>
      <c r="C173" s="6" t="s">
        <v>42</v>
      </c>
      <c r="D173" s="6" t="s">
        <v>21</v>
      </c>
      <c r="E173" s="12">
        <v>189.48</v>
      </c>
      <c r="F173" s="6">
        <v>22</v>
      </c>
      <c r="G173" s="6" t="s">
        <v>35</v>
      </c>
      <c r="H173" s="12">
        <v>2701.39</v>
      </c>
      <c r="I173" s="12">
        <v>3185.81</v>
      </c>
      <c r="J173" s="6" t="s">
        <v>30</v>
      </c>
      <c r="K173" s="15">
        <v>0.01</v>
      </c>
      <c r="L173" s="6" t="s">
        <v>27</v>
      </c>
      <c r="M173" s="6" t="s">
        <v>19</v>
      </c>
      <c r="N173" s="6" t="s">
        <v>51</v>
      </c>
      <c r="O173" s="6" t="str">
        <f t="shared" si="11"/>
        <v>Mon</v>
      </c>
      <c r="P173" s="6" t="str">
        <f t="shared" si="12"/>
        <v>Oct</v>
      </c>
      <c r="Q173" s="13">
        <f t="shared" si="13"/>
        <v>700.87819999999999</v>
      </c>
      <c r="R173" s="33">
        <f t="shared" si="10"/>
        <v>9956.3618000000024</v>
      </c>
      <c r="S173" s="13">
        <f t="shared" si="14"/>
        <v>8.6127272727272715</v>
      </c>
    </row>
    <row r="174" spans="1:19" x14ac:dyDescent="0.3">
      <c r="A174" s="6">
        <v>1059</v>
      </c>
      <c r="B174" s="11">
        <v>45154</v>
      </c>
      <c r="C174" s="6" t="s">
        <v>42</v>
      </c>
      <c r="D174" s="6" t="s">
        <v>21</v>
      </c>
      <c r="E174" s="12">
        <v>3634.59</v>
      </c>
      <c r="F174" s="6">
        <v>21</v>
      </c>
      <c r="G174" s="6" t="s">
        <v>29</v>
      </c>
      <c r="H174" s="12">
        <v>3110.54</v>
      </c>
      <c r="I174" s="12">
        <v>3192.99</v>
      </c>
      <c r="J174" s="6" t="s">
        <v>30</v>
      </c>
      <c r="K174" s="15">
        <v>0.17</v>
      </c>
      <c r="L174" s="6" t="s">
        <v>31</v>
      </c>
      <c r="M174" s="6" t="s">
        <v>19</v>
      </c>
      <c r="N174" s="6" t="s">
        <v>51</v>
      </c>
      <c r="O174" s="6" t="str">
        <f t="shared" si="11"/>
        <v>Wed</v>
      </c>
      <c r="P174" s="6" t="str">
        <f t="shared" si="12"/>
        <v>Aug</v>
      </c>
      <c r="Q174" s="13">
        <f t="shared" si="13"/>
        <v>11398.9743</v>
      </c>
      <c r="R174" s="33">
        <f t="shared" si="10"/>
        <v>-9667.5243000000046</v>
      </c>
      <c r="S174" s="13">
        <f t="shared" si="14"/>
        <v>173.0757142857143</v>
      </c>
    </row>
    <row r="175" spans="1:19" x14ac:dyDescent="0.3">
      <c r="A175" s="6">
        <v>1086</v>
      </c>
      <c r="B175" s="11">
        <v>45291</v>
      </c>
      <c r="C175" s="6" t="s">
        <v>42</v>
      </c>
      <c r="D175" s="6" t="s">
        <v>25</v>
      </c>
      <c r="E175" s="12">
        <v>9269.32</v>
      </c>
      <c r="F175" s="6">
        <v>33</v>
      </c>
      <c r="G175" s="6" t="s">
        <v>29</v>
      </c>
      <c r="H175" s="12">
        <v>3419.33</v>
      </c>
      <c r="I175" s="12">
        <v>3890.36</v>
      </c>
      <c r="J175" s="6" t="s">
        <v>17</v>
      </c>
      <c r="K175" s="15">
        <v>0.21</v>
      </c>
      <c r="L175" s="6" t="s">
        <v>18</v>
      </c>
      <c r="M175" s="6" t="s">
        <v>22</v>
      </c>
      <c r="N175" s="6" t="s">
        <v>43</v>
      </c>
      <c r="O175" s="6" t="str">
        <f t="shared" si="11"/>
        <v>Sun</v>
      </c>
      <c r="P175" s="6" t="str">
        <f t="shared" si="12"/>
        <v>Dec</v>
      </c>
      <c r="Q175" s="13">
        <f t="shared" si="13"/>
        <v>26960.194800000001</v>
      </c>
      <c r="R175" s="33">
        <f t="shared" si="10"/>
        <v>-11416.204799999994</v>
      </c>
      <c r="S175" s="13">
        <f t="shared" si="14"/>
        <v>280.88848484848484</v>
      </c>
    </row>
    <row r="176" spans="1:19" x14ac:dyDescent="0.3">
      <c r="A176" s="6">
        <v>1028</v>
      </c>
      <c r="B176" s="11">
        <v>45142</v>
      </c>
      <c r="C176" s="6" t="s">
        <v>42</v>
      </c>
      <c r="D176" s="6" t="s">
        <v>15</v>
      </c>
      <c r="E176" s="12">
        <v>2363.9</v>
      </c>
      <c r="F176" s="6">
        <v>38</v>
      </c>
      <c r="G176" s="6" t="s">
        <v>29</v>
      </c>
      <c r="H176" s="12">
        <v>3350.32</v>
      </c>
      <c r="I176" s="12">
        <v>3449.94</v>
      </c>
      <c r="J176" s="6" t="s">
        <v>30</v>
      </c>
      <c r="K176" s="15">
        <v>0.26</v>
      </c>
      <c r="L176" s="6" t="s">
        <v>18</v>
      </c>
      <c r="M176" s="6" t="s">
        <v>19</v>
      </c>
      <c r="N176" s="6" t="s">
        <v>49</v>
      </c>
      <c r="O176" s="6" t="str">
        <f t="shared" si="11"/>
        <v>Fri</v>
      </c>
      <c r="P176" s="6" t="str">
        <f t="shared" si="12"/>
        <v>Aug</v>
      </c>
      <c r="Q176" s="13">
        <f t="shared" si="13"/>
        <v>34085.407200000001</v>
      </c>
      <c r="R176" s="33">
        <f t="shared" si="10"/>
        <v>-30299.847200000004</v>
      </c>
      <c r="S176" s="13">
        <f t="shared" si="14"/>
        <v>62.207894736842107</v>
      </c>
    </row>
    <row r="177" spans="1:19" x14ac:dyDescent="0.3">
      <c r="A177" s="6">
        <v>1066</v>
      </c>
      <c r="B177" s="11">
        <v>45110</v>
      </c>
      <c r="C177" s="6" t="s">
        <v>33</v>
      </c>
      <c r="D177" s="6" t="s">
        <v>15</v>
      </c>
      <c r="E177" s="12">
        <v>6380.2</v>
      </c>
      <c r="F177" s="6">
        <v>15</v>
      </c>
      <c r="G177" s="6" t="s">
        <v>16</v>
      </c>
      <c r="H177" s="12">
        <v>2579.31</v>
      </c>
      <c r="I177" s="12">
        <v>2867.36</v>
      </c>
      <c r="J177" s="6" t="s">
        <v>17</v>
      </c>
      <c r="K177" s="15">
        <v>0.04</v>
      </c>
      <c r="L177" s="6" t="s">
        <v>27</v>
      </c>
      <c r="M177" s="6" t="s">
        <v>22</v>
      </c>
      <c r="N177" s="6" t="s">
        <v>53</v>
      </c>
      <c r="O177" s="6" t="str">
        <f t="shared" si="11"/>
        <v>Mon</v>
      </c>
      <c r="P177" s="6" t="str">
        <f t="shared" si="12"/>
        <v>Jul</v>
      </c>
      <c r="Q177" s="13">
        <f t="shared" si="13"/>
        <v>1720.4160000000002</v>
      </c>
      <c r="R177" s="33">
        <f t="shared" si="10"/>
        <v>2600.3340000000026</v>
      </c>
      <c r="S177" s="13">
        <f t="shared" si="14"/>
        <v>425.34666666666664</v>
      </c>
    </row>
    <row r="178" spans="1:19" x14ac:dyDescent="0.3">
      <c r="A178" s="6">
        <v>1042</v>
      </c>
      <c r="B178" s="11">
        <v>44941</v>
      </c>
      <c r="C178" s="6" t="s">
        <v>24</v>
      </c>
      <c r="D178" s="6" t="s">
        <v>25</v>
      </c>
      <c r="E178" s="12">
        <v>2298.5500000000002</v>
      </c>
      <c r="F178" s="6">
        <v>46</v>
      </c>
      <c r="G178" s="6" t="s">
        <v>16</v>
      </c>
      <c r="H178" s="12">
        <v>2172.38</v>
      </c>
      <c r="I178" s="12">
        <v>2367.11</v>
      </c>
      <c r="J178" s="6" t="s">
        <v>30</v>
      </c>
      <c r="K178" s="15">
        <v>0.16</v>
      </c>
      <c r="L178" s="6" t="s">
        <v>18</v>
      </c>
      <c r="M178" s="6" t="s">
        <v>22</v>
      </c>
      <c r="N178" s="6" t="s">
        <v>28</v>
      </c>
      <c r="O178" s="6" t="str">
        <f t="shared" si="11"/>
        <v>Sun</v>
      </c>
      <c r="P178" s="6" t="str">
        <f t="shared" si="12"/>
        <v>Jan</v>
      </c>
      <c r="Q178" s="13">
        <f t="shared" si="13"/>
        <v>17421.929600000003</v>
      </c>
      <c r="R178" s="33">
        <f t="shared" si="10"/>
        <v>-8464.3496000000014</v>
      </c>
      <c r="S178" s="13">
        <f t="shared" si="14"/>
        <v>49.968478260869567</v>
      </c>
    </row>
    <row r="179" spans="1:19" x14ac:dyDescent="0.3">
      <c r="A179" s="6">
        <v>1045</v>
      </c>
      <c r="B179" s="11">
        <v>45083</v>
      </c>
      <c r="C179" s="6" t="s">
        <v>14</v>
      </c>
      <c r="D179" s="6" t="s">
        <v>25</v>
      </c>
      <c r="E179" s="12">
        <v>3284.53</v>
      </c>
      <c r="F179" s="6">
        <v>15</v>
      </c>
      <c r="G179" s="6" t="s">
        <v>35</v>
      </c>
      <c r="H179" s="12">
        <v>316.22000000000003</v>
      </c>
      <c r="I179" s="12">
        <v>799.04</v>
      </c>
      <c r="J179" s="6" t="s">
        <v>30</v>
      </c>
      <c r="K179" s="15">
        <v>0</v>
      </c>
      <c r="L179" s="6" t="s">
        <v>27</v>
      </c>
      <c r="M179" s="6" t="s">
        <v>19</v>
      </c>
      <c r="N179" s="6" t="s">
        <v>32</v>
      </c>
      <c r="O179" s="6" t="str">
        <f t="shared" si="11"/>
        <v>Tue</v>
      </c>
      <c r="P179" s="6" t="str">
        <f t="shared" si="12"/>
        <v>Jun</v>
      </c>
      <c r="Q179" s="13">
        <f t="shared" si="13"/>
        <v>0</v>
      </c>
      <c r="R179" s="33">
        <f t="shared" si="10"/>
        <v>7242.2999999999993</v>
      </c>
      <c r="S179" s="13">
        <f t="shared" si="14"/>
        <v>218.96866666666668</v>
      </c>
    </row>
    <row r="180" spans="1:19" x14ac:dyDescent="0.3">
      <c r="A180" s="6">
        <v>1062</v>
      </c>
      <c r="B180" s="11">
        <v>45062</v>
      </c>
      <c r="C180" s="6" t="s">
        <v>33</v>
      </c>
      <c r="D180" s="6" t="s">
        <v>15</v>
      </c>
      <c r="E180" s="12">
        <v>8495.6200000000008</v>
      </c>
      <c r="F180" s="6">
        <v>46</v>
      </c>
      <c r="G180" s="6" t="s">
        <v>16</v>
      </c>
      <c r="H180" s="12">
        <v>159.32</v>
      </c>
      <c r="I180" s="12">
        <v>303.36</v>
      </c>
      <c r="J180" s="6" t="s">
        <v>30</v>
      </c>
      <c r="K180" s="15">
        <v>0.03</v>
      </c>
      <c r="L180" s="6" t="s">
        <v>18</v>
      </c>
      <c r="M180" s="6" t="s">
        <v>22</v>
      </c>
      <c r="N180" s="6" t="s">
        <v>53</v>
      </c>
      <c r="O180" s="6" t="str">
        <f t="shared" si="11"/>
        <v>Tue</v>
      </c>
      <c r="P180" s="6" t="str">
        <f t="shared" si="12"/>
        <v>May</v>
      </c>
      <c r="Q180" s="13">
        <f t="shared" si="13"/>
        <v>418.63680000000005</v>
      </c>
      <c r="R180" s="33">
        <f t="shared" si="10"/>
        <v>6207.2032000000008</v>
      </c>
      <c r="S180" s="13">
        <f t="shared" si="14"/>
        <v>184.68739130434784</v>
      </c>
    </row>
    <row r="181" spans="1:19" x14ac:dyDescent="0.3">
      <c r="A181" s="6">
        <v>1057</v>
      </c>
      <c r="B181" s="11">
        <v>45187</v>
      </c>
      <c r="C181" s="6" t="s">
        <v>33</v>
      </c>
      <c r="D181" s="6" t="s">
        <v>21</v>
      </c>
      <c r="E181" s="12">
        <v>7315.73</v>
      </c>
      <c r="F181" s="6">
        <v>25</v>
      </c>
      <c r="G181" s="6" t="s">
        <v>26</v>
      </c>
      <c r="H181" s="12">
        <v>1821.91</v>
      </c>
      <c r="I181" s="12">
        <v>2027.74</v>
      </c>
      <c r="J181" s="6" t="s">
        <v>30</v>
      </c>
      <c r="K181" s="15">
        <v>0.02</v>
      </c>
      <c r="L181" s="6" t="s">
        <v>27</v>
      </c>
      <c r="M181" s="6" t="s">
        <v>22</v>
      </c>
      <c r="N181" s="6" t="s">
        <v>37</v>
      </c>
      <c r="O181" s="6" t="str">
        <f t="shared" si="11"/>
        <v>Mon</v>
      </c>
      <c r="P181" s="6" t="str">
        <f t="shared" si="12"/>
        <v>Sep</v>
      </c>
      <c r="Q181" s="13">
        <f t="shared" si="13"/>
        <v>1013.87</v>
      </c>
      <c r="R181" s="33">
        <f t="shared" si="10"/>
        <v>4131.8799999999983</v>
      </c>
      <c r="S181" s="13">
        <f t="shared" si="14"/>
        <v>292.62919999999997</v>
      </c>
    </row>
    <row r="182" spans="1:19" x14ac:dyDescent="0.3">
      <c r="A182" s="6">
        <v>1006</v>
      </c>
      <c r="B182" s="11">
        <v>45083</v>
      </c>
      <c r="C182" s="6" t="s">
        <v>14</v>
      </c>
      <c r="D182" s="6" t="s">
        <v>34</v>
      </c>
      <c r="E182" s="12">
        <v>1044.45</v>
      </c>
      <c r="F182" s="6">
        <v>21</v>
      </c>
      <c r="G182" s="6" t="s">
        <v>35</v>
      </c>
      <c r="H182" s="12">
        <v>1701.62</v>
      </c>
      <c r="I182" s="12">
        <v>2193.2199999999998</v>
      </c>
      <c r="J182" s="6" t="s">
        <v>30</v>
      </c>
      <c r="K182" s="15">
        <v>0.22</v>
      </c>
      <c r="L182" s="6" t="s">
        <v>27</v>
      </c>
      <c r="M182" s="6" t="s">
        <v>22</v>
      </c>
      <c r="N182" s="6" t="s">
        <v>46</v>
      </c>
      <c r="O182" s="6" t="str">
        <f t="shared" si="11"/>
        <v>Tue</v>
      </c>
      <c r="P182" s="6" t="str">
        <f t="shared" si="12"/>
        <v>Jun</v>
      </c>
      <c r="Q182" s="13">
        <f t="shared" si="13"/>
        <v>10132.676399999998</v>
      </c>
      <c r="R182" s="33">
        <f t="shared" si="10"/>
        <v>190.92360000000008</v>
      </c>
      <c r="S182" s="13">
        <f t="shared" si="14"/>
        <v>49.735714285714288</v>
      </c>
    </row>
    <row r="183" spans="1:19" x14ac:dyDescent="0.3">
      <c r="A183" s="6">
        <v>1028</v>
      </c>
      <c r="B183" s="11">
        <v>44973</v>
      </c>
      <c r="C183" s="6" t="s">
        <v>14</v>
      </c>
      <c r="D183" s="6" t="s">
        <v>34</v>
      </c>
      <c r="E183" s="12">
        <v>4344.1499999999996</v>
      </c>
      <c r="F183" s="6">
        <v>24</v>
      </c>
      <c r="G183" s="6" t="s">
        <v>35</v>
      </c>
      <c r="H183" s="12">
        <v>1969.09</v>
      </c>
      <c r="I183" s="12">
        <v>2241.96</v>
      </c>
      <c r="J183" s="6" t="s">
        <v>17</v>
      </c>
      <c r="K183" s="15">
        <v>0.02</v>
      </c>
      <c r="L183" s="6" t="s">
        <v>31</v>
      </c>
      <c r="M183" s="6" t="s">
        <v>19</v>
      </c>
      <c r="N183" s="6" t="s">
        <v>46</v>
      </c>
      <c r="O183" s="6" t="str">
        <f t="shared" si="11"/>
        <v>Thu</v>
      </c>
      <c r="P183" s="6" t="str">
        <f t="shared" si="12"/>
        <v>Feb</v>
      </c>
      <c r="Q183" s="13">
        <f t="shared" si="13"/>
        <v>1076.1408000000001</v>
      </c>
      <c r="R183" s="33">
        <f t="shared" si="10"/>
        <v>5472.7392000000027</v>
      </c>
      <c r="S183" s="13">
        <f t="shared" si="14"/>
        <v>181.00624999999999</v>
      </c>
    </row>
    <row r="184" spans="1:19" x14ac:dyDescent="0.3">
      <c r="A184" s="6">
        <v>1028</v>
      </c>
      <c r="B184" s="11">
        <v>45250</v>
      </c>
      <c r="C184" s="6" t="s">
        <v>42</v>
      </c>
      <c r="D184" s="6" t="s">
        <v>34</v>
      </c>
      <c r="E184" s="12">
        <v>388.78</v>
      </c>
      <c r="F184" s="6">
        <v>5</v>
      </c>
      <c r="G184" s="6" t="s">
        <v>26</v>
      </c>
      <c r="H184" s="12">
        <v>734.92</v>
      </c>
      <c r="I184" s="12">
        <v>991.21</v>
      </c>
      <c r="J184" s="6" t="s">
        <v>17</v>
      </c>
      <c r="K184" s="15">
        <v>0.21</v>
      </c>
      <c r="L184" s="6" t="s">
        <v>31</v>
      </c>
      <c r="M184" s="6" t="s">
        <v>19</v>
      </c>
      <c r="N184" s="6" t="s">
        <v>52</v>
      </c>
      <c r="O184" s="6" t="str">
        <f t="shared" si="11"/>
        <v>Mon</v>
      </c>
      <c r="P184" s="6" t="str">
        <f t="shared" si="12"/>
        <v>Nov</v>
      </c>
      <c r="Q184" s="13">
        <f t="shared" si="13"/>
        <v>1040.7705000000001</v>
      </c>
      <c r="R184" s="33">
        <f t="shared" si="10"/>
        <v>240.67950000000019</v>
      </c>
      <c r="S184" s="13">
        <f t="shared" si="14"/>
        <v>77.756</v>
      </c>
    </row>
    <row r="185" spans="1:19" x14ac:dyDescent="0.3">
      <c r="A185" s="6">
        <v>1044</v>
      </c>
      <c r="B185" s="11">
        <v>45258</v>
      </c>
      <c r="C185" s="6" t="s">
        <v>33</v>
      </c>
      <c r="D185" s="6" t="s">
        <v>21</v>
      </c>
      <c r="E185" s="12">
        <v>4860.8100000000004</v>
      </c>
      <c r="F185" s="6">
        <v>6</v>
      </c>
      <c r="G185" s="6" t="s">
        <v>35</v>
      </c>
      <c r="H185" s="12">
        <v>3703.93</v>
      </c>
      <c r="I185" s="12">
        <v>3840.24</v>
      </c>
      <c r="J185" s="6" t="s">
        <v>30</v>
      </c>
      <c r="K185" s="15">
        <v>7.0000000000000007E-2</v>
      </c>
      <c r="L185" s="6" t="s">
        <v>31</v>
      </c>
      <c r="M185" s="6" t="s">
        <v>19</v>
      </c>
      <c r="N185" s="6" t="s">
        <v>37</v>
      </c>
      <c r="O185" s="6" t="str">
        <f t="shared" si="11"/>
        <v>Tue</v>
      </c>
      <c r="P185" s="6" t="str">
        <f t="shared" si="12"/>
        <v>Nov</v>
      </c>
      <c r="Q185" s="13">
        <f t="shared" si="13"/>
        <v>1612.9008000000001</v>
      </c>
      <c r="R185" s="33">
        <f t="shared" si="10"/>
        <v>-795.04080000000044</v>
      </c>
      <c r="S185" s="13">
        <f t="shared" si="14"/>
        <v>810.1350000000001</v>
      </c>
    </row>
    <row r="186" spans="1:19" x14ac:dyDescent="0.3">
      <c r="A186" s="6">
        <v>1084</v>
      </c>
      <c r="B186" s="11">
        <v>45099</v>
      </c>
      <c r="C186" s="6" t="s">
        <v>38</v>
      </c>
      <c r="D186" s="6" t="s">
        <v>15</v>
      </c>
      <c r="E186" s="12">
        <v>6658.1</v>
      </c>
      <c r="F186" s="6">
        <v>49</v>
      </c>
      <c r="G186" s="6" t="s">
        <v>16</v>
      </c>
      <c r="H186" s="12">
        <v>4291.97</v>
      </c>
      <c r="I186" s="12">
        <v>4645.6400000000003</v>
      </c>
      <c r="J186" s="6" t="s">
        <v>17</v>
      </c>
      <c r="K186" s="15">
        <v>0.26</v>
      </c>
      <c r="L186" s="6" t="s">
        <v>31</v>
      </c>
      <c r="M186" s="6" t="s">
        <v>19</v>
      </c>
      <c r="N186" s="6" t="s">
        <v>40</v>
      </c>
      <c r="O186" s="6" t="str">
        <f t="shared" si="11"/>
        <v>Thu</v>
      </c>
      <c r="P186" s="6" t="str">
        <f t="shared" si="12"/>
        <v>Jun</v>
      </c>
      <c r="Q186" s="13">
        <f t="shared" si="13"/>
        <v>59185.453600000008</v>
      </c>
      <c r="R186" s="33">
        <f t="shared" si="10"/>
        <v>-41855.623600000006</v>
      </c>
      <c r="S186" s="13">
        <f t="shared" si="14"/>
        <v>135.8795918367347</v>
      </c>
    </row>
    <row r="187" spans="1:19" x14ac:dyDescent="0.3">
      <c r="A187" s="6">
        <v>1030</v>
      </c>
      <c r="B187" s="11">
        <v>45056</v>
      </c>
      <c r="C187" s="6" t="s">
        <v>14</v>
      </c>
      <c r="D187" s="6" t="s">
        <v>25</v>
      </c>
      <c r="E187" s="12">
        <v>1273.18</v>
      </c>
      <c r="F187" s="6">
        <v>43</v>
      </c>
      <c r="G187" s="6" t="s">
        <v>29</v>
      </c>
      <c r="H187" s="12">
        <v>4696.6400000000003</v>
      </c>
      <c r="I187" s="12">
        <v>4713.68</v>
      </c>
      <c r="J187" s="6" t="s">
        <v>17</v>
      </c>
      <c r="K187" s="15">
        <v>0.24</v>
      </c>
      <c r="L187" s="6" t="s">
        <v>27</v>
      </c>
      <c r="M187" s="6" t="s">
        <v>19</v>
      </c>
      <c r="N187" s="6" t="s">
        <v>32</v>
      </c>
      <c r="O187" s="6" t="str">
        <f t="shared" si="11"/>
        <v>Wed</v>
      </c>
      <c r="P187" s="6" t="str">
        <f t="shared" si="12"/>
        <v>May</v>
      </c>
      <c r="Q187" s="13">
        <f t="shared" si="13"/>
        <v>48645.177600000003</v>
      </c>
      <c r="R187" s="33">
        <f t="shared" si="10"/>
        <v>-47912.457600000002</v>
      </c>
      <c r="S187" s="13">
        <f t="shared" si="14"/>
        <v>29.608837209302326</v>
      </c>
    </row>
    <row r="188" spans="1:19" x14ac:dyDescent="0.3">
      <c r="A188" s="6">
        <v>1062</v>
      </c>
      <c r="B188" s="11">
        <v>45021</v>
      </c>
      <c r="C188" s="6" t="s">
        <v>14</v>
      </c>
      <c r="D188" s="6" t="s">
        <v>15</v>
      </c>
      <c r="E188" s="12">
        <v>2959.96</v>
      </c>
      <c r="F188" s="6">
        <v>48</v>
      </c>
      <c r="G188" s="6" t="s">
        <v>26</v>
      </c>
      <c r="H188" s="12">
        <v>2487.19</v>
      </c>
      <c r="I188" s="12">
        <v>2521.4499999999998</v>
      </c>
      <c r="J188" s="6" t="s">
        <v>30</v>
      </c>
      <c r="K188" s="15">
        <v>0.28999999999999998</v>
      </c>
      <c r="L188" s="6" t="s">
        <v>18</v>
      </c>
      <c r="M188" s="6" t="s">
        <v>19</v>
      </c>
      <c r="N188" s="6" t="s">
        <v>20</v>
      </c>
      <c r="O188" s="6" t="str">
        <f t="shared" si="11"/>
        <v>Wed</v>
      </c>
      <c r="P188" s="6" t="str">
        <f t="shared" si="12"/>
        <v>Apr</v>
      </c>
      <c r="Q188" s="13">
        <f t="shared" si="13"/>
        <v>35098.583999999995</v>
      </c>
      <c r="R188" s="33">
        <f t="shared" si="10"/>
        <v>-33454.104000000007</v>
      </c>
      <c r="S188" s="13">
        <f t="shared" si="14"/>
        <v>61.665833333333332</v>
      </c>
    </row>
    <row r="189" spans="1:19" x14ac:dyDescent="0.3">
      <c r="A189" s="6">
        <v>1075</v>
      </c>
      <c r="B189" s="11">
        <v>45041</v>
      </c>
      <c r="C189" s="6" t="s">
        <v>24</v>
      </c>
      <c r="D189" s="6" t="s">
        <v>21</v>
      </c>
      <c r="E189" s="12">
        <v>4038.58</v>
      </c>
      <c r="F189" s="6">
        <v>44</v>
      </c>
      <c r="G189" s="6" t="s">
        <v>16</v>
      </c>
      <c r="H189" s="12">
        <v>3519.29</v>
      </c>
      <c r="I189" s="12">
        <v>3822.98</v>
      </c>
      <c r="J189" s="6" t="s">
        <v>17</v>
      </c>
      <c r="K189" s="15">
        <v>0.27</v>
      </c>
      <c r="L189" s="6" t="s">
        <v>27</v>
      </c>
      <c r="M189" s="6" t="s">
        <v>19</v>
      </c>
      <c r="N189" s="6" t="s">
        <v>47</v>
      </c>
      <c r="O189" s="6" t="str">
        <f t="shared" si="11"/>
        <v>Tue</v>
      </c>
      <c r="P189" s="6" t="str">
        <f t="shared" si="12"/>
        <v>Apr</v>
      </c>
      <c r="Q189" s="13">
        <f t="shared" si="13"/>
        <v>45417.002400000005</v>
      </c>
      <c r="R189" s="33">
        <f t="shared" si="10"/>
        <v>-32054.642400000004</v>
      </c>
      <c r="S189" s="13">
        <f t="shared" si="14"/>
        <v>91.785909090909087</v>
      </c>
    </row>
    <row r="190" spans="1:19" x14ac:dyDescent="0.3">
      <c r="A190" s="6">
        <v>1092</v>
      </c>
      <c r="B190" s="11">
        <v>45169</v>
      </c>
      <c r="C190" s="6" t="s">
        <v>38</v>
      </c>
      <c r="D190" s="6" t="s">
        <v>25</v>
      </c>
      <c r="E190" s="12">
        <v>9203.36</v>
      </c>
      <c r="F190" s="6">
        <v>47</v>
      </c>
      <c r="G190" s="6" t="s">
        <v>26</v>
      </c>
      <c r="H190" s="12">
        <v>4284.9799999999996</v>
      </c>
      <c r="I190" s="12">
        <v>4462.3999999999996</v>
      </c>
      <c r="J190" s="6" t="s">
        <v>30</v>
      </c>
      <c r="K190" s="15">
        <v>0.28000000000000003</v>
      </c>
      <c r="L190" s="6" t="s">
        <v>31</v>
      </c>
      <c r="M190" s="6" t="s">
        <v>22</v>
      </c>
      <c r="N190" s="6" t="s">
        <v>39</v>
      </c>
      <c r="O190" s="6" t="str">
        <f t="shared" si="11"/>
        <v>Thu</v>
      </c>
      <c r="P190" s="6" t="str">
        <f t="shared" si="12"/>
        <v>Aug</v>
      </c>
      <c r="Q190" s="13">
        <f t="shared" si="13"/>
        <v>58725.184000000001</v>
      </c>
      <c r="R190" s="33">
        <f t="shared" si="10"/>
        <v>-50386.443999999996</v>
      </c>
      <c r="S190" s="13">
        <f t="shared" si="14"/>
        <v>195.81617021276597</v>
      </c>
    </row>
    <row r="191" spans="1:19" x14ac:dyDescent="0.3">
      <c r="A191" s="6">
        <v>1089</v>
      </c>
      <c r="B191" s="11">
        <v>45218</v>
      </c>
      <c r="C191" s="6" t="s">
        <v>38</v>
      </c>
      <c r="D191" s="6" t="s">
        <v>21</v>
      </c>
      <c r="E191" s="12">
        <v>9933.2199999999993</v>
      </c>
      <c r="F191" s="6">
        <v>23</v>
      </c>
      <c r="G191" s="6" t="s">
        <v>26</v>
      </c>
      <c r="H191" s="12">
        <v>2120.54</v>
      </c>
      <c r="I191" s="12">
        <v>2597.67</v>
      </c>
      <c r="J191" s="6" t="s">
        <v>17</v>
      </c>
      <c r="K191" s="15">
        <v>0.26</v>
      </c>
      <c r="L191" s="6" t="s">
        <v>31</v>
      </c>
      <c r="M191" s="6" t="s">
        <v>22</v>
      </c>
      <c r="N191" s="6" t="s">
        <v>41</v>
      </c>
      <c r="O191" s="6" t="str">
        <f t="shared" si="11"/>
        <v>Thu</v>
      </c>
      <c r="P191" s="6" t="str">
        <f t="shared" si="12"/>
        <v>Oct</v>
      </c>
      <c r="Q191" s="13">
        <f t="shared" si="13"/>
        <v>15534.066600000002</v>
      </c>
      <c r="R191" s="33">
        <f t="shared" si="10"/>
        <v>-4560.0766000000003</v>
      </c>
      <c r="S191" s="13">
        <f t="shared" si="14"/>
        <v>431.87913043478255</v>
      </c>
    </row>
    <row r="192" spans="1:19" x14ac:dyDescent="0.3">
      <c r="A192" s="6">
        <v>1062</v>
      </c>
      <c r="B192" s="11">
        <v>45208</v>
      </c>
      <c r="C192" s="6" t="s">
        <v>14</v>
      </c>
      <c r="D192" s="6" t="s">
        <v>34</v>
      </c>
      <c r="E192" s="12">
        <v>544.62</v>
      </c>
      <c r="F192" s="6">
        <v>4</v>
      </c>
      <c r="G192" s="6" t="s">
        <v>35</v>
      </c>
      <c r="H192" s="12">
        <v>1581.59</v>
      </c>
      <c r="I192" s="12">
        <v>2034.15</v>
      </c>
      <c r="J192" s="6" t="s">
        <v>17</v>
      </c>
      <c r="K192" s="15">
        <v>0.21</v>
      </c>
      <c r="L192" s="6" t="s">
        <v>18</v>
      </c>
      <c r="M192" s="6" t="s">
        <v>19</v>
      </c>
      <c r="N192" s="6" t="s">
        <v>46</v>
      </c>
      <c r="O192" s="6" t="str">
        <f t="shared" si="11"/>
        <v>Mon</v>
      </c>
      <c r="P192" s="6" t="str">
        <f t="shared" si="12"/>
        <v>Oct</v>
      </c>
      <c r="Q192" s="13">
        <f t="shared" si="13"/>
        <v>1708.6859999999999</v>
      </c>
      <c r="R192" s="33">
        <f t="shared" si="10"/>
        <v>101.55400000000077</v>
      </c>
      <c r="S192" s="13">
        <f t="shared" si="14"/>
        <v>136.155</v>
      </c>
    </row>
    <row r="193" spans="1:19" x14ac:dyDescent="0.3">
      <c r="A193" s="6">
        <v>1097</v>
      </c>
      <c r="B193" s="11">
        <v>45225</v>
      </c>
      <c r="C193" s="6" t="s">
        <v>42</v>
      </c>
      <c r="D193" s="6" t="s">
        <v>34</v>
      </c>
      <c r="E193" s="12">
        <v>7633.98</v>
      </c>
      <c r="F193" s="6">
        <v>27</v>
      </c>
      <c r="G193" s="6" t="s">
        <v>35</v>
      </c>
      <c r="H193" s="12">
        <v>4686.79</v>
      </c>
      <c r="I193" s="12">
        <v>5046.51</v>
      </c>
      <c r="J193" s="6" t="s">
        <v>17</v>
      </c>
      <c r="K193" s="15">
        <v>0.05</v>
      </c>
      <c r="L193" s="6" t="s">
        <v>31</v>
      </c>
      <c r="M193" s="6" t="s">
        <v>22</v>
      </c>
      <c r="N193" s="6" t="s">
        <v>52</v>
      </c>
      <c r="O193" s="6" t="str">
        <f t="shared" si="11"/>
        <v>Thu</v>
      </c>
      <c r="P193" s="6" t="str">
        <f t="shared" si="12"/>
        <v>Oct</v>
      </c>
      <c r="Q193" s="13">
        <f t="shared" si="13"/>
        <v>6812.7885000000015</v>
      </c>
      <c r="R193" s="33">
        <f t="shared" si="10"/>
        <v>2899.6515000000045</v>
      </c>
      <c r="S193" s="13">
        <f t="shared" si="14"/>
        <v>282.74</v>
      </c>
    </row>
    <row r="194" spans="1:19" x14ac:dyDescent="0.3">
      <c r="A194" s="6">
        <v>1001</v>
      </c>
      <c r="B194" s="11">
        <v>45209</v>
      </c>
      <c r="C194" s="6" t="s">
        <v>24</v>
      </c>
      <c r="D194" s="6" t="s">
        <v>21</v>
      </c>
      <c r="E194" s="12">
        <v>3780.07</v>
      </c>
      <c r="F194" s="6">
        <v>18</v>
      </c>
      <c r="G194" s="6" t="s">
        <v>16</v>
      </c>
      <c r="H194" s="12">
        <v>2602.6</v>
      </c>
      <c r="I194" s="12">
        <v>3013.49</v>
      </c>
      <c r="J194" s="6" t="s">
        <v>17</v>
      </c>
      <c r="K194" s="15">
        <v>0.08</v>
      </c>
      <c r="L194" s="6" t="s">
        <v>27</v>
      </c>
      <c r="M194" s="6" t="s">
        <v>19</v>
      </c>
      <c r="N194" s="6" t="s">
        <v>47</v>
      </c>
      <c r="O194" s="6" t="str">
        <f t="shared" si="11"/>
        <v>Tue</v>
      </c>
      <c r="P194" s="6" t="str">
        <f t="shared" si="12"/>
        <v>Oct</v>
      </c>
      <c r="Q194" s="13">
        <f t="shared" si="13"/>
        <v>4339.4255999999996</v>
      </c>
      <c r="R194" s="33">
        <f t="shared" ref="R194:R257" si="15">((I194-H194)*F194)-Q194</f>
        <v>3056.5943999999981</v>
      </c>
      <c r="S194" s="13">
        <f t="shared" si="14"/>
        <v>210.00388888888889</v>
      </c>
    </row>
    <row r="195" spans="1:19" x14ac:dyDescent="0.3">
      <c r="A195" s="6">
        <v>1027</v>
      </c>
      <c r="B195" s="11">
        <v>44995</v>
      </c>
      <c r="C195" s="6" t="s">
        <v>38</v>
      </c>
      <c r="D195" s="6" t="s">
        <v>25</v>
      </c>
      <c r="E195" s="12">
        <v>3985.34</v>
      </c>
      <c r="F195" s="6">
        <v>21</v>
      </c>
      <c r="G195" s="6" t="s">
        <v>26</v>
      </c>
      <c r="H195" s="12">
        <v>2511.41</v>
      </c>
      <c r="I195" s="12">
        <v>2848.4</v>
      </c>
      <c r="J195" s="6" t="s">
        <v>17</v>
      </c>
      <c r="K195" s="15">
        <v>0.06</v>
      </c>
      <c r="L195" s="6" t="s">
        <v>27</v>
      </c>
      <c r="M195" s="6" t="s">
        <v>19</v>
      </c>
      <c r="N195" s="6" t="s">
        <v>39</v>
      </c>
      <c r="O195" s="6" t="str">
        <f t="shared" ref="O195:O258" si="16">TEXT(B195,"ddd")</f>
        <v>Fri</v>
      </c>
      <c r="P195" s="6" t="str">
        <f t="shared" ref="P195:P258" si="17">TEXT(B195,"mmm")</f>
        <v>Mar</v>
      </c>
      <c r="Q195" s="13">
        <f t="shared" ref="Q195:Q258" si="18">(I195*F195)*K195</f>
        <v>3588.9839999999999</v>
      </c>
      <c r="R195" s="33">
        <f t="shared" si="15"/>
        <v>3487.8060000000046</v>
      </c>
      <c r="S195" s="13">
        <f t="shared" ref="S195:S258" si="19">E195/F195</f>
        <v>189.77809523809523</v>
      </c>
    </row>
    <row r="196" spans="1:19" x14ac:dyDescent="0.3">
      <c r="A196" s="6">
        <v>1062</v>
      </c>
      <c r="B196" s="11">
        <v>45074</v>
      </c>
      <c r="C196" s="6" t="s">
        <v>14</v>
      </c>
      <c r="D196" s="6" t="s">
        <v>25</v>
      </c>
      <c r="E196" s="12">
        <v>7567.22</v>
      </c>
      <c r="F196" s="6">
        <v>28</v>
      </c>
      <c r="G196" s="6" t="s">
        <v>35</v>
      </c>
      <c r="H196" s="12">
        <v>933.16</v>
      </c>
      <c r="I196" s="12">
        <v>1004.7</v>
      </c>
      <c r="J196" s="6" t="s">
        <v>17</v>
      </c>
      <c r="K196" s="15">
        <v>0.18</v>
      </c>
      <c r="L196" s="6" t="s">
        <v>27</v>
      </c>
      <c r="M196" s="6" t="s">
        <v>19</v>
      </c>
      <c r="N196" s="6" t="s">
        <v>32</v>
      </c>
      <c r="O196" s="6" t="str">
        <f t="shared" si="16"/>
        <v>Sun</v>
      </c>
      <c r="P196" s="6" t="str">
        <f t="shared" si="17"/>
        <v>May</v>
      </c>
      <c r="Q196" s="13">
        <f t="shared" si="18"/>
        <v>5063.6880000000001</v>
      </c>
      <c r="R196" s="33">
        <f t="shared" si="15"/>
        <v>-3060.5679999999979</v>
      </c>
      <c r="S196" s="13">
        <f t="shared" si="19"/>
        <v>270.25785714285718</v>
      </c>
    </row>
    <row r="197" spans="1:19" x14ac:dyDescent="0.3">
      <c r="A197" s="6">
        <v>1077</v>
      </c>
      <c r="B197" s="11">
        <v>44937</v>
      </c>
      <c r="C197" s="6" t="s">
        <v>38</v>
      </c>
      <c r="D197" s="6" t="s">
        <v>15</v>
      </c>
      <c r="E197" s="12">
        <v>9192.42</v>
      </c>
      <c r="F197" s="6">
        <v>35</v>
      </c>
      <c r="G197" s="6" t="s">
        <v>35</v>
      </c>
      <c r="H197" s="12">
        <v>585.37</v>
      </c>
      <c r="I197" s="12">
        <v>970.49</v>
      </c>
      <c r="J197" s="6" t="s">
        <v>17</v>
      </c>
      <c r="K197" s="15">
        <v>0.15</v>
      </c>
      <c r="L197" s="6" t="s">
        <v>27</v>
      </c>
      <c r="M197" s="6" t="s">
        <v>22</v>
      </c>
      <c r="N197" s="6" t="s">
        <v>40</v>
      </c>
      <c r="O197" s="6" t="str">
        <f t="shared" si="16"/>
        <v>Wed</v>
      </c>
      <c r="P197" s="6" t="str">
        <f t="shared" si="17"/>
        <v>Jan</v>
      </c>
      <c r="Q197" s="13">
        <f t="shared" si="18"/>
        <v>5095.0725000000002</v>
      </c>
      <c r="R197" s="33">
        <f t="shared" si="15"/>
        <v>8384.1275000000005</v>
      </c>
      <c r="S197" s="13">
        <f t="shared" si="19"/>
        <v>262.64057142857143</v>
      </c>
    </row>
    <row r="198" spans="1:19" x14ac:dyDescent="0.3">
      <c r="A198" s="6">
        <v>1003</v>
      </c>
      <c r="B198" s="11">
        <v>45180</v>
      </c>
      <c r="C198" s="6" t="s">
        <v>24</v>
      </c>
      <c r="D198" s="6" t="s">
        <v>34</v>
      </c>
      <c r="E198" s="12">
        <v>9514.19</v>
      </c>
      <c r="F198" s="6">
        <v>22</v>
      </c>
      <c r="G198" s="6" t="s">
        <v>26</v>
      </c>
      <c r="H198" s="12">
        <v>4218.43</v>
      </c>
      <c r="I198" s="12">
        <v>4331.42</v>
      </c>
      <c r="J198" s="6" t="s">
        <v>30</v>
      </c>
      <c r="K198" s="15">
        <v>0.26</v>
      </c>
      <c r="L198" s="6" t="s">
        <v>27</v>
      </c>
      <c r="M198" s="6" t="s">
        <v>19</v>
      </c>
      <c r="N198" s="6" t="s">
        <v>50</v>
      </c>
      <c r="O198" s="6" t="str">
        <f t="shared" si="16"/>
        <v>Mon</v>
      </c>
      <c r="P198" s="6" t="str">
        <f t="shared" si="17"/>
        <v>Sep</v>
      </c>
      <c r="Q198" s="13">
        <f t="shared" si="18"/>
        <v>24775.722400000002</v>
      </c>
      <c r="R198" s="33">
        <f t="shared" si="15"/>
        <v>-22289.942400000007</v>
      </c>
      <c r="S198" s="13">
        <f t="shared" si="19"/>
        <v>432.46318181818185</v>
      </c>
    </row>
    <row r="199" spans="1:19" x14ac:dyDescent="0.3">
      <c r="A199" s="6">
        <v>1070</v>
      </c>
      <c r="B199" s="11">
        <v>45256</v>
      </c>
      <c r="C199" s="6" t="s">
        <v>24</v>
      </c>
      <c r="D199" s="6" t="s">
        <v>15</v>
      </c>
      <c r="E199" s="12">
        <v>5813.51</v>
      </c>
      <c r="F199" s="6">
        <v>40</v>
      </c>
      <c r="G199" s="6" t="s">
        <v>16</v>
      </c>
      <c r="H199" s="12">
        <v>3089.96</v>
      </c>
      <c r="I199" s="12">
        <v>3258.45</v>
      </c>
      <c r="J199" s="6" t="s">
        <v>30</v>
      </c>
      <c r="K199" s="15">
        <v>0.28999999999999998</v>
      </c>
      <c r="L199" s="6" t="s">
        <v>18</v>
      </c>
      <c r="M199" s="6" t="s">
        <v>19</v>
      </c>
      <c r="N199" s="6" t="s">
        <v>45</v>
      </c>
      <c r="O199" s="6" t="str">
        <f t="shared" si="16"/>
        <v>Sun</v>
      </c>
      <c r="P199" s="6" t="str">
        <f t="shared" si="17"/>
        <v>Nov</v>
      </c>
      <c r="Q199" s="13">
        <f t="shared" si="18"/>
        <v>37798.019999999997</v>
      </c>
      <c r="R199" s="33">
        <f t="shared" si="15"/>
        <v>-31058.420000000006</v>
      </c>
      <c r="S199" s="13">
        <f t="shared" si="19"/>
        <v>145.33775</v>
      </c>
    </row>
    <row r="200" spans="1:19" x14ac:dyDescent="0.3">
      <c r="A200" s="6">
        <v>1072</v>
      </c>
      <c r="B200" s="11">
        <v>45286</v>
      </c>
      <c r="C200" s="6" t="s">
        <v>33</v>
      </c>
      <c r="D200" s="6" t="s">
        <v>15</v>
      </c>
      <c r="E200" s="12">
        <v>3635.5</v>
      </c>
      <c r="F200" s="6">
        <v>23</v>
      </c>
      <c r="G200" s="6" t="s">
        <v>16</v>
      </c>
      <c r="H200" s="12">
        <v>1662.83</v>
      </c>
      <c r="I200" s="12">
        <v>2074.25</v>
      </c>
      <c r="J200" s="6" t="s">
        <v>30</v>
      </c>
      <c r="K200" s="15">
        <v>0.12</v>
      </c>
      <c r="L200" s="6" t="s">
        <v>27</v>
      </c>
      <c r="M200" s="6" t="s">
        <v>19</v>
      </c>
      <c r="N200" s="6" t="s">
        <v>53</v>
      </c>
      <c r="O200" s="6" t="str">
        <f t="shared" si="16"/>
        <v>Tue</v>
      </c>
      <c r="P200" s="6" t="str">
        <f t="shared" si="17"/>
        <v>Dec</v>
      </c>
      <c r="Q200" s="13">
        <f t="shared" si="18"/>
        <v>5724.9299999999994</v>
      </c>
      <c r="R200" s="33">
        <f t="shared" si="15"/>
        <v>3737.7300000000023</v>
      </c>
      <c r="S200" s="13">
        <f t="shared" si="19"/>
        <v>158.06521739130434</v>
      </c>
    </row>
    <row r="201" spans="1:19" x14ac:dyDescent="0.3">
      <c r="A201" s="6">
        <v>1027</v>
      </c>
      <c r="B201" s="11">
        <v>44964</v>
      </c>
      <c r="C201" s="6" t="s">
        <v>14</v>
      </c>
      <c r="D201" s="6" t="s">
        <v>21</v>
      </c>
      <c r="E201" s="12">
        <v>7896.74</v>
      </c>
      <c r="F201" s="6">
        <v>3</v>
      </c>
      <c r="G201" s="6" t="s">
        <v>26</v>
      </c>
      <c r="H201" s="12">
        <v>999.09</v>
      </c>
      <c r="I201" s="12">
        <v>1271.99</v>
      </c>
      <c r="J201" s="6" t="s">
        <v>30</v>
      </c>
      <c r="K201" s="15">
        <v>0.15</v>
      </c>
      <c r="L201" s="6" t="s">
        <v>31</v>
      </c>
      <c r="M201" s="6" t="s">
        <v>19</v>
      </c>
      <c r="N201" s="6" t="s">
        <v>23</v>
      </c>
      <c r="O201" s="6" t="str">
        <f t="shared" si="16"/>
        <v>Tue</v>
      </c>
      <c r="P201" s="6" t="str">
        <f t="shared" si="17"/>
        <v>Feb</v>
      </c>
      <c r="Q201" s="13">
        <f t="shared" si="18"/>
        <v>572.39549999999997</v>
      </c>
      <c r="R201" s="33">
        <f t="shared" si="15"/>
        <v>246.30449999999996</v>
      </c>
      <c r="S201" s="13">
        <f t="shared" si="19"/>
        <v>2632.2466666666664</v>
      </c>
    </row>
    <row r="202" spans="1:19" x14ac:dyDescent="0.3">
      <c r="A202" s="6">
        <v>1009</v>
      </c>
      <c r="B202" s="11">
        <v>45060</v>
      </c>
      <c r="C202" s="6" t="s">
        <v>24</v>
      </c>
      <c r="D202" s="6" t="s">
        <v>21</v>
      </c>
      <c r="E202" s="12">
        <v>2584.91</v>
      </c>
      <c r="F202" s="6">
        <v>40</v>
      </c>
      <c r="G202" s="6" t="s">
        <v>16</v>
      </c>
      <c r="H202" s="12">
        <v>2799.71</v>
      </c>
      <c r="I202" s="12">
        <v>3231.08</v>
      </c>
      <c r="J202" s="6" t="s">
        <v>17</v>
      </c>
      <c r="K202" s="15">
        <v>0.28999999999999998</v>
      </c>
      <c r="L202" s="6" t="s">
        <v>31</v>
      </c>
      <c r="M202" s="6" t="s">
        <v>22</v>
      </c>
      <c r="N202" s="6" t="s">
        <v>47</v>
      </c>
      <c r="O202" s="6" t="str">
        <f t="shared" si="16"/>
        <v>Sun</v>
      </c>
      <c r="P202" s="6" t="str">
        <f t="shared" si="17"/>
        <v>May</v>
      </c>
      <c r="Q202" s="13">
        <f t="shared" si="18"/>
        <v>37480.527999999998</v>
      </c>
      <c r="R202" s="33">
        <f t="shared" si="15"/>
        <v>-20225.728000000003</v>
      </c>
      <c r="S202" s="13">
        <f t="shared" si="19"/>
        <v>64.622749999999996</v>
      </c>
    </row>
    <row r="203" spans="1:19" x14ac:dyDescent="0.3">
      <c r="A203" s="6">
        <v>1062</v>
      </c>
      <c r="B203" s="11">
        <v>45126</v>
      </c>
      <c r="C203" s="6" t="s">
        <v>33</v>
      </c>
      <c r="D203" s="6" t="s">
        <v>15</v>
      </c>
      <c r="E203" s="12">
        <v>5684.33</v>
      </c>
      <c r="F203" s="6">
        <v>10</v>
      </c>
      <c r="G203" s="6" t="s">
        <v>35</v>
      </c>
      <c r="H203" s="12">
        <v>2940.4</v>
      </c>
      <c r="I203" s="12">
        <v>3054.79</v>
      </c>
      <c r="J203" s="6" t="s">
        <v>17</v>
      </c>
      <c r="K203" s="15">
        <v>0.08</v>
      </c>
      <c r="L203" s="6" t="s">
        <v>31</v>
      </c>
      <c r="M203" s="6" t="s">
        <v>19</v>
      </c>
      <c r="N203" s="6" t="s">
        <v>53</v>
      </c>
      <c r="O203" s="6" t="str">
        <f t="shared" si="16"/>
        <v>Wed</v>
      </c>
      <c r="P203" s="6" t="str">
        <f t="shared" si="17"/>
        <v>Jul</v>
      </c>
      <c r="Q203" s="13">
        <f t="shared" si="18"/>
        <v>2443.8320000000003</v>
      </c>
      <c r="R203" s="33">
        <f t="shared" si="15"/>
        <v>-1299.9320000000016</v>
      </c>
      <c r="S203" s="13">
        <f t="shared" si="19"/>
        <v>568.43299999999999</v>
      </c>
    </row>
    <row r="204" spans="1:19" x14ac:dyDescent="0.3">
      <c r="A204" s="6">
        <v>1037</v>
      </c>
      <c r="B204" s="11">
        <v>44949</v>
      </c>
      <c r="C204" s="6" t="s">
        <v>33</v>
      </c>
      <c r="D204" s="6" t="s">
        <v>34</v>
      </c>
      <c r="E204" s="12">
        <v>3649.93</v>
      </c>
      <c r="F204" s="6">
        <v>25</v>
      </c>
      <c r="G204" s="6" t="s">
        <v>26</v>
      </c>
      <c r="H204" s="12">
        <v>1074.6199999999999</v>
      </c>
      <c r="I204" s="12">
        <v>1382.43</v>
      </c>
      <c r="J204" s="6" t="s">
        <v>17</v>
      </c>
      <c r="K204" s="15">
        <v>0.24</v>
      </c>
      <c r="L204" s="6" t="s">
        <v>31</v>
      </c>
      <c r="M204" s="6" t="s">
        <v>22</v>
      </c>
      <c r="N204" s="6" t="s">
        <v>36</v>
      </c>
      <c r="O204" s="6" t="str">
        <f t="shared" si="16"/>
        <v>Mon</v>
      </c>
      <c r="P204" s="6" t="str">
        <f t="shared" si="17"/>
        <v>Jan</v>
      </c>
      <c r="Q204" s="13">
        <f t="shared" si="18"/>
        <v>8294.58</v>
      </c>
      <c r="R204" s="33">
        <f t="shared" si="15"/>
        <v>-599.32999999999538</v>
      </c>
      <c r="S204" s="13">
        <f t="shared" si="19"/>
        <v>145.99719999999999</v>
      </c>
    </row>
    <row r="205" spans="1:19" x14ac:dyDescent="0.3">
      <c r="A205" s="6">
        <v>1097</v>
      </c>
      <c r="B205" s="11">
        <v>45229</v>
      </c>
      <c r="C205" s="6" t="s">
        <v>38</v>
      </c>
      <c r="D205" s="6" t="s">
        <v>21</v>
      </c>
      <c r="E205" s="12">
        <v>6600.65</v>
      </c>
      <c r="F205" s="6">
        <v>49</v>
      </c>
      <c r="G205" s="6" t="s">
        <v>35</v>
      </c>
      <c r="H205" s="12">
        <v>4264.46</v>
      </c>
      <c r="I205" s="12">
        <v>4315.5200000000004</v>
      </c>
      <c r="J205" s="6" t="s">
        <v>30</v>
      </c>
      <c r="K205" s="15">
        <v>7.0000000000000007E-2</v>
      </c>
      <c r="L205" s="6" t="s">
        <v>18</v>
      </c>
      <c r="M205" s="6" t="s">
        <v>22</v>
      </c>
      <c r="N205" s="6" t="s">
        <v>41</v>
      </c>
      <c r="O205" s="6" t="str">
        <f t="shared" si="16"/>
        <v>Mon</v>
      </c>
      <c r="P205" s="6" t="str">
        <f t="shared" si="17"/>
        <v>Oct</v>
      </c>
      <c r="Q205" s="13">
        <f t="shared" si="18"/>
        <v>14802.233600000001</v>
      </c>
      <c r="R205" s="33">
        <f t="shared" si="15"/>
        <v>-12300.293599999983</v>
      </c>
      <c r="S205" s="13">
        <f t="shared" si="19"/>
        <v>134.70714285714286</v>
      </c>
    </row>
    <row r="206" spans="1:19" x14ac:dyDescent="0.3">
      <c r="A206" s="6">
        <v>1051</v>
      </c>
      <c r="B206" s="11">
        <v>45272</v>
      </c>
      <c r="C206" s="6" t="s">
        <v>38</v>
      </c>
      <c r="D206" s="6" t="s">
        <v>15</v>
      </c>
      <c r="E206" s="12">
        <v>2479.9499999999998</v>
      </c>
      <c r="F206" s="6">
        <v>8</v>
      </c>
      <c r="G206" s="6" t="s">
        <v>29</v>
      </c>
      <c r="H206" s="12">
        <v>467.11</v>
      </c>
      <c r="I206" s="12">
        <v>792.21</v>
      </c>
      <c r="J206" s="6" t="s">
        <v>30</v>
      </c>
      <c r="K206" s="15">
        <v>0.2</v>
      </c>
      <c r="L206" s="6" t="s">
        <v>31</v>
      </c>
      <c r="M206" s="6" t="s">
        <v>19</v>
      </c>
      <c r="N206" s="6" t="s">
        <v>40</v>
      </c>
      <c r="O206" s="6" t="str">
        <f t="shared" si="16"/>
        <v>Tue</v>
      </c>
      <c r="P206" s="6" t="str">
        <f t="shared" si="17"/>
        <v>Dec</v>
      </c>
      <c r="Q206" s="13">
        <f t="shared" si="18"/>
        <v>1267.5360000000001</v>
      </c>
      <c r="R206" s="33">
        <f t="shared" si="15"/>
        <v>1333.2640000000001</v>
      </c>
      <c r="S206" s="13">
        <f t="shared" si="19"/>
        <v>309.99374999999998</v>
      </c>
    </row>
    <row r="207" spans="1:19" x14ac:dyDescent="0.3">
      <c r="A207" s="6">
        <v>1044</v>
      </c>
      <c r="B207" s="11">
        <v>45228</v>
      </c>
      <c r="C207" s="6" t="s">
        <v>33</v>
      </c>
      <c r="D207" s="6" t="s">
        <v>15</v>
      </c>
      <c r="E207" s="12">
        <v>1996.77</v>
      </c>
      <c r="F207" s="6">
        <v>11</v>
      </c>
      <c r="G207" s="6" t="s">
        <v>29</v>
      </c>
      <c r="H207" s="12">
        <v>1812.66</v>
      </c>
      <c r="I207" s="12">
        <v>2196.3000000000002</v>
      </c>
      <c r="J207" s="6" t="s">
        <v>30</v>
      </c>
      <c r="K207" s="15">
        <v>0.08</v>
      </c>
      <c r="L207" s="6" t="s">
        <v>18</v>
      </c>
      <c r="M207" s="6" t="s">
        <v>19</v>
      </c>
      <c r="N207" s="6" t="s">
        <v>53</v>
      </c>
      <c r="O207" s="6" t="str">
        <f t="shared" si="16"/>
        <v>Sun</v>
      </c>
      <c r="P207" s="6" t="str">
        <f t="shared" si="17"/>
        <v>Oct</v>
      </c>
      <c r="Q207" s="13">
        <f t="shared" si="18"/>
        <v>1932.7440000000004</v>
      </c>
      <c r="R207" s="33">
        <f t="shared" si="15"/>
        <v>2287.2960000000003</v>
      </c>
      <c r="S207" s="13">
        <f t="shared" si="19"/>
        <v>181.52454545454546</v>
      </c>
    </row>
    <row r="208" spans="1:19" x14ac:dyDescent="0.3">
      <c r="A208" s="6">
        <v>1024</v>
      </c>
      <c r="B208" s="11">
        <v>45289</v>
      </c>
      <c r="C208" s="6" t="s">
        <v>38</v>
      </c>
      <c r="D208" s="6" t="s">
        <v>15</v>
      </c>
      <c r="E208" s="12">
        <v>9190.57</v>
      </c>
      <c r="F208" s="6">
        <v>5</v>
      </c>
      <c r="G208" s="6" t="s">
        <v>16</v>
      </c>
      <c r="H208" s="12">
        <v>3417.9</v>
      </c>
      <c r="I208" s="12">
        <v>3714.52</v>
      </c>
      <c r="J208" s="6" t="s">
        <v>17</v>
      </c>
      <c r="K208" s="15">
        <v>0.27</v>
      </c>
      <c r="L208" s="6" t="s">
        <v>31</v>
      </c>
      <c r="M208" s="6" t="s">
        <v>22</v>
      </c>
      <c r="N208" s="6" t="s">
        <v>40</v>
      </c>
      <c r="O208" s="6" t="str">
        <f t="shared" si="16"/>
        <v>Fri</v>
      </c>
      <c r="P208" s="6" t="str">
        <f t="shared" si="17"/>
        <v>Dec</v>
      </c>
      <c r="Q208" s="13">
        <f t="shared" si="18"/>
        <v>5014.6019999999999</v>
      </c>
      <c r="R208" s="33">
        <f t="shared" si="15"/>
        <v>-3531.5020000000004</v>
      </c>
      <c r="S208" s="13">
        <f t="shared" si="19"/>
        <v>1838.114</v>
      </c>
    </row>
    <row r="209" spans="1:19" x14ac:dyDescent="0.3">
      <c r="A209" s="6">
        <v>1079</v>
      </c>
      <c r="B209" s="11">
        <v>45144</v>
      </c>
      <c r="C209" s="6" t="s">
        <v>24</v>
      </c>
      <c r="D209" s="6" t="s">
        <v>15</v>
      </c>
      <c r="E209" s="12">
        <v>1107.8599999999999</v>
      </c>
      <c r="F209" s="6">
        <v>45</v>
      </c>
      <c r="G209" s="6" t="s">
        <v>29</v>
      </c>
      <c r="H209" s="12">
        <v>1406.9</v>
      </c>
      <c r="I209" s="12">
        <v>1547.35</v>
      </c>
      <c r="J209" s="6" t="s">
        <v>30</v>
      </c>
      <c r="K209" s="15">
        <v>0.17</v>
      </c>
      <c r="L209" s="6" t="s">
        <v>18</v>
      </c>
      <c r="M209" s="6" t="s">
        <v>22</v>
      </c>
      <c r="N209" s="6" t="s">
        <v>45</v>
      </c>
      <c r="O209" s="6" t="str">
        <f t="shared" si="16"/>
        <v>Sun</v>
      </c>
      <c r="P209" s="6" t="str">
        <f t="shared" si="17"/>
        <v>Aug</v>
      </c>
      <c r="Q209" s="13">
        <f t="shared" si="18"/>
        <v>11837.227500000001</v>
      </c>
      <c r="R209" s="33">
        <f t="shared" si="15"/>
        <v>-5516.9775000000091</v>
      </c>
      <c r="S209" s="13">
        <f t="shared" si="19"/>
        <v>24.61911111111111</v>
      </c>
    </row>
    <row r="210" spans="1:19" x14ac:dyDescent="0.3">
      <c r="A210" s="6">
        <v>1059</v>
      </c>
      <c r="B210" s="11">
        <v>45067</v>
      </c>
      <c r="C210" s="6" t="s">
        <v>42</v>
      </c>
      <c r="D210" s="6" t="s">
        <v>15</v>
      </c>
      <c r="E210" s="12">
        <v>5108.9799999999996</v>
      </c>
      <c r="F210" s="6">
        <v>37</v>
      </c>
      <c r="G210" s="6" t="s">
        <v>35</v>
      </c>
      <c r="H210" s="12">
        <v>4146.99</v>
      </c>
      <c r="I210" s="12">
        <v>4172.3500000000004</v>
      </c>
      <c r="J210" s="6" t="s">
        <v>17</v>
      </c>
      <c r="K210" s="15">
        <v>0.06</v>
      </c>
      <c r="L210" s="6" t="s">
        <v>18</v>
      </c>
      <c r="M210" s="6" t="s">
        <v>22</v>
      </c>
      <c r="N210" s="6" t="s">
        <v>49</v>
      </c>
      <c r="O210" s="6" t="str">
        <f t="shared" si="16"/>
        <v>Sun</v>
      </c>
      <c r="P210" s="6" t="str">
        <f t="shared" si="17"/>
        <v>May</v>
      </c>
      <c r="Q210" s="13">
        <f t="shared" si="18"/>
        <v>9262.6170000000002</v>
      </c>
      <c r="R210" s="33">
        <f t="shared" si="15"/>
        <v>-8324.2969999999787</v>
      </c>
      <c r="S210" s="13">
        <f t="shared" si="19"/>
        <v>138.08054054054054</v>
      </c>
    </row>
    <row r="211" spans="1:19" x14ac:dyDescent="0.3">
      <c r="A211" s="6">
        <v>1032</v>
      </c>
      <c r="B211" s="11">
        <v>45030</v>
      </c>
      <c r="C211" s="6" t="s">
        <v>24</v>
      </c>
      <c r="D211" s="6" t="s">
        <v>15</v>
      </c>
      <c r="E211" s="12">
        <v>2286.44</v>
      </c>
      <c r="F211" s="6">
        <v>45</v>
      </c>
      <c r="G211" s="6" t="s">
        <v>29</v>
      </c>
      <c r="H211" s="12">
        <v>3712.35</v>
      </c>
      <c r="I211" s="12">
        <v>3780.88</v>
      </c>
      <c r="J211" s="6" t="s">
        <v>30</v>
      </c>
      <c r="K211" s="15">
        <v>7.0000000000000007E-2</v>
      </c>
      <c r="L211" s="6" t="s">
        <v>18</v>
      </c>
      <c r="M211" s="6" t="s">
        <v>22</v>
      </c>
      <c r="N211" s="6" t="s">
        <v>45</v>
      </c>
      <c r="O211" s="6" t="str">
        <f t="shared" si="16"/>
        <v>Fri</v>
      </c>
      <c r="P211" s="6" t="str">
        <f t="shared" si="17"/>
        <v>Apr</v>
      </c>
      <c r="Q211" s="13">
        <f t="shared" si="18"/>
        <v>11909.772000000001</v>
      </c>
      <c r="R211" s="33">
        <f t="shared" si="15"/>
        <v>-8825.9219999999914</v>
      </c>
      <c r="S211" s="13">
        <f t="shared" si="19"/>
        <v>50.809777777777782</v>
      </c>
    </row>
    <row r="212" spans="1:19" x14ac:dyDescent="0.3">
      <c r="A212" s="6">
        <v>1096</v>
      </c>
      <c r="B212" s="11">
        <v>45136</v>
      </c>
      <c r="C212" s="6" t="s">
        <v>33</v>
      </c>
      <c r="D212" s="6" t="s">
        <v>21</v>
      </c>
      <c r="E212" s="12">
        <v>485.41</v>
      </c>
      <c r="F212" s="6">
        <v>38</v>
      </c>
      <c r="G212" s="6" t="s">
        <v>35</v>
      </c>
      <c r="H212" s="12">
        <v>3955.66</v>
      </c>
      <c r="I212" s="12">
        <v>4270.59</v>
      </c>
      <c r="J212" s="6" t="s">
        <v>17</v>
      </c>
      <c r="K212" s="15">
        <v>0.15</v>
      </c>
      <c r="L212" s="6" t="s">
        <v>31</v>
      </c>
      <c r="M212" s="6" t="s">
        <v>19</v>
      </c>
      <c r="N212" s="6" t="s">
        <v>37</v>
      </c>
      <c r="O212" s="6" t="str">
        <f t="shared" si="16"/>
        <v>Sat</v>
      </c>
      <c r="P212" s="6" t="str">
        <f t="shared" si="17"/>
        <v>Jul</v>
      </c>
      <c r="Q212" s="13">
        <f t="shared" si="18"/>
        <v>24342.363000000001</v>
      </c>
      <c r="R212" s="33">
        <f t="shared" si="15"/>
        <v>-12375.02299999999</v>
      </c>
      <c r="S212" s="13">
        <f t="shared" si="19"/>
        <v>12.773947368421053</v>
      </c>
    </row>
    <row r="213" spans="1:19" x14ac:dyDescent="0.3">
      <c r="A213" s="6">
        <v>1088</v>
      </c>
      <c r="B213" s="11">
        <v>45037</v>
      </c>
      <c r="C213" s="6" t="s">
        <v>33</v>
      </c>
      <c r="D213" s="6" t="s">
        <v>34</v>
      </c>
      <c r="E213" s="12">
        <v>456.59</v>
      </c>
      <c r="F213" s="6">
        <v>29</v>
      </c>
      <c r="G213" s="6" t="s">
        <v>16</v>
      </c>
      <c r="H213" s="12">
        <v>639.58000000000004</v>
      </c>
      <c r="I213" s="12">
        <v>1107.45</v>
      </c>
      <c r="J213" s="6" t="s">
        <v>30</v>
      </c>
      <c r="K213" s="15">
        <v>0.28999999999999998</v>
      </c>
      <c r="L213" s="6" t="s">
        <v>18</v>
      </c>
      <c r="M213" s="6" t="s">
        <v>22</v>
      </c>
      <c r="N213" s="6" t="s">
        <v>36</v>
      </c>
      <c r="O213" s="6" t="str">
        <f t="shared" si="16"/>
        <v>Fri</v>
      </c>
      <c r="P213" s="6" t="str">
        <f t="shared" si="17"/>
        <v>Apr</v>
      </c>
      <c r="Q213" s="13">
        <f t="shared" si="18"/>
        <v>9313.6545000000006</v>
      </c>
      <c r="R213" s="33">
        <f t="shared" si="15"/>
        <v>4254.575499999999</v>
      </c>
      <c r="S213" s="13">
        <f t="shared" si="19"/>
        <v>15.744482758620689</v>
      </c>
    </row>
    <row r="214" spans="1:19" x14ac:dyDescent="0.3">
      <c r="A214" s="6">
        <v>1052</v>
      </c>
      <c r="B214" s="11">
        <v>45030</v>
      </c>
      <c r="C214" s="6" t="s">
        <v>24</v>
      </c>
      <c r="D214" s="6" t="s">
        <v>15</v>
      </c>
      <c r="E214" s="12">
        <v>1834.7</v>
      </c>
      <c r="F214" s="6">
        <v>5</v>
      </c>
      <c r="G214" s="6" t="s">
        <v>16</v>
      </c>
      <c r="H214" s="12">
        <v>745.71</v>
      </c>
      <c r="I214" s="12">
        <v>856.91</v>
      </c>
      <c r="J214" s="6" t="s">
        <v>17</v>
      </c>
      <c r="K214" s="15">
        <v>0.23</v>
      </c>
      <c r="L214" s="6" t="s">
        <v>27</v>
      </c>
      <c r="M214" s="6" t="s">
        <v>22</v>
      </c>
      <c r="N214" s="6" t="s">
        <v>45</v>
      </c>
      <c r="O214" s="6" t="str">
        <f t="shared" si="16"/>
        <v>Fri</v>
      </c>
      <c r="P214" s="6" t="str">
        <f t="shared" si="17"/>
        <v>Apr</v>
      </c>
      <c r="Q214" s="13">
        <f t="shared" si="18"/>
        <v>985.44650000000013</v>
      </c>
      <c r="R214" s="33">
        <f t="shared" si="15"/>
        <v>-429.44650000000047</v>
      </c>
      <c r="S214" s="13">
        <f t="shared" si="19"/>
        <v>366.94</v>
      </c>
    </row>
    <row r="215" spans="1:19" x14ac:dyDescent="0.3">
      <c r="A215" s="6">
        <v>1062</v>
      </c>
      <c r="B215" s="11">
        <v>45242</v>
      </c>
      <c r="C215" s="6" t="s">
        <v>38</v>
      </c>
      <c r="D215" s="6" t="s">
        <v>25</v>
      </c>
      <c r="E215" s="12">
        <v>8681.0300000000007</v>
      </c>
      <c r="F215" s="6">
        <v>9</v>
      </c>
      <c r="G215" s="6" t="s">
        <v>35</v>
      </c>
      <c r="H215" s="12">
        <v>1468.05</v>
      </c>
      <c r="I215" s="12">
        <v>1838.21</v>
      </c>
      <c r="J215" s="6" t="s">
        <v>30</v>
      </c>
      <c r="K215" s="15">
        <v>0.15</v>
      </c>
      <c r="L215" s="6" t="s">
        <v>27</v>
      </c>
      <c r="M215" s="6" t="s">
        <v>22</v>
      </c>
      <c r="N215" s="6" t="s">
        <v>39</v>
      </c>
      <c r="O215" s="6" t="str">
        <f t="shared" si="16"/>
        <v>Sun</v>
      </c>
      <c r="P215" s="6" t="str">
        <f t="shared" si="17"/>
        <v>Nov</v>
      </c>
      <c r="Q215" s="13">
        <f t="shared" si="18"/>
        <v>2481.5834999999997</v>
      </c>
      <c r="R215" s="33">
        <f t="shared" si="15"/>
        <v>849.85650000000078</v>
      </c>
      <c r="S215" s="13">
        <f t="shared" si="19"/>
        <v>964.55888888888899</v>
      </c>
    </row>
    <row r="216" spans="1:19" x14ac:dyDescent="0.3">
      <c r="A216" s="6">
        <v>1058</v>
      </c>
      <c r="B216" s="11">
        <v>45097</v>
      </c>
      <c r="C216" s="6" t="s">
        <v>38</v>
      </c>
      <c r="D216" s="6" t="s">
        <v>21</v>
      </c>
      <c r="E216" s="12">
        <v>2896.54</v>
      </c>
      <c r="F216" s="6">
        <v>48</v>
      </c>
      <c r="G216" s="6" t="s">
        <v>29</v>
      </c>
      <c r="H216" s="12">
        <v>2614.48</v>
      </c>
      <c r="I216" s="12">
        <v>3049.04</v>
      </c>
      <c r="J216" s="6" t="s">
        <v>30</v>
      </c>
      <c r="K216" s="15">
        <v>0.1</v>
      </c>
      <c r="L216" s="6" t="s">
        <v>31</v>
      </c>
      <c r="M216" s="6" t="s">
        <v>22</v>
      </c>
      <c r="N216" s="6" t="s">
        <v>41</v>
      </c>
      <c r="O216" s="6" t="str">
        <f t="shared" si="16"/>
        <v>Tue</v>
      </c>
      <c r="P216" s="6" t="str">
        <f t="shared" si="17"/>
        <v>Jun</v>
      </c>
      <c r="Q216" s="13">
        <f t="shared" si="18"/>
        <v>14635.392</v>
      </c>
      <c r="R216" s="33">
        <f t="shared" si="15"/>
        <v>6223.4879999999976</v>
      </c>
      <c r="S216" s="13">
        <f t="shared" si="19"/>
        <v>60.344583333333333</v>
      </c>
    </row>
    <row r="217" spans="1:19" x14ac:dyDescent="0.3">
      <c r="A217" s="6">
        <v>1052</v>
      </c>
      <c r="B217" s="11">
        <v>45282</v>
      </c>
      <c r="C217" s="6" t="s">
        <v>33</v>
      </c>
      <c r="D217" s="6" t="s">
        <v>21</v>
      </c>
      <c r="E217" s="12">
        <v>9509.5499999999993</v>
      </c>
      <c r="F217" s="6">
        <v>2</v>
      </c>
      <c r="G217" s="6" t="s">
        <v>16</v>
      </c>
      <c r="H217" s="12">
        <v>3752.68</v>
      </c>
      <c r="I217" s="12">
        <v>4017.91</v>
      </c>
      <c r="J217" s="6" t="s">
        <v>17</v>
      </c>
      <c r="K217" s="15">
        <v>0.16</v>
      </c>
      <c r="L217" s="6" t="s">
        <v>27</v>
      </c>
      <c r="M217" s="6" t="s">
        <v>19</v>
      </c>
      <c r="N217" s="6" t="s">
        <v>37</v>
      </c>
      <c r="O217" s="6" t="str">
        <f t="shared" si="16"/>
        <v>Fri</v>
      </c>
      <c r="P217" s="6" t="str">
        <f t="shared" si="17"/>
        <v>Dec</v>
      </c>
      <c r="Q217" s="13">
        <f t="shared" si="18"/>
        <v>1285.7311999999999</v>
      </c>
      <c r="R217" s="33">
        <f t="shared" si="15"/>
        <v>-755.27119999999991</v>
      </c>
      <c r="S217" s="13">
        <f t="shared" si="19"/>
        <v>4754.7749999999996</v>
      </c>
    </row>
    <row r="218" spans="1:19" x14ac:dyDescent="0.3">
      <c r="A218" s="6">
        <v>1012</v>
      </c>
      <c r="B218" s="11">
        <v>45250</v>
      </c>
      <c r="C218" s="6" t="s">
        <v>14</v>
      </c>
      <c r="D218" s="6" t="s">
        <v>15</v>
      </c>
      <c r="E218" s="12">
        <v>5858.06</v>
      </c>
      <c r="F218" s="6">
        <v>1</v>
      </c>
      <c r="G218" s="6" t="s">
        <v>26</v>
      </c>
      <c r="H218" s="12">
        <v>4190.83</v>
      </c>
      <c r="I218" s="12">
        <v>4528.7700000000004</v>
      </c>
      <c r="J218" s="6" t="s">
        <v>17</v>
      </c>
      <c r="K218" s="15">
        <v>0.22</v>
      </c>
      <c r="L218" s="6" t="s">
        <v>27</v>
      </c>
      <c r="M218" s="6" t="s">
        <v>19</v>
      </c>
      <c r="N218" s="6" t="s">
        <v>20</v>
      </c>
      <c r="O218" s="6" t="str">
        <f t="shared" si="16"/>
        <v>Mon</v>
      </c>
      <c r="P218" s="6" t="str">
        <f t="shared" si="17"/>
        <v>Nov</v>
      </c>
      <c r="Q218" s="13">
        <f t="shared" si="18"/>
        <v>996.32940000000008</v>
      </c>
      <c r="R218" s="33">
        <f t="shared" si="15"/>
        <v>-658.38939999999957</v>
      </c>
      <c r="S218" s="13">
        <f t="shared" si="19"/>
        <v>5858.06</v>
      </c>
    </row>
    <row r="219" spans="1:19" x14ac:dyDescent="0.3">
      <c r="A219" s="6">
        <v>1039</v>
      </c>
      <c r="B219" s="11">
        <v>45059</v>
      </c>
      <c r="C219" s="6" t="s">
        <v>38</v>
      </c>
      <c r="D219" s="6" t="s">
        <v>21</v>
      </c>
      <c r="E219" s="12">
        <v>4422.4799999999996</v>
      </c>
      <c r="F219" s="6">
        <v>40</v>
      </c>
      <c r="G219" s="6" t="s">
        <v>16</v>
      </c>
      <c r="H219" s="12">
        <v>3536.46</v>
      </c>
      <c r="I219" s="12">
        <v>3945.82</v>
      </c>
      <c r="J219" s="6" t="s">
        <v>30</v>
      </c>
      <c r="K219" s="15">
        <v>0.24</v>
      </c>
      <c r="L219" s="6" t="s">
        <v>27</v>
      </c>
      <c r="M219" s="6" t="s">
        <v>19</v>
      </c>
      <c r="N219" s="6" t="s">
        <v>41</v>
      </c>
      <c r="O219" s="6" t="str">
        <f t="shared" si="16"/>
        <v>Sat</v>
      </c>
      <c r="P219" s="6" t="str">
        <f t="shared" si="17"/>
        <v>May</v>
      </c>
      <c r="Q219" s="13">
        <f t="shared" si="18"/>
        <v>37879.872000000003</v>
      </c>
      <c r="R219" s="33">
        <f t="shared" si="15"/>
        <v>-21505.471999999998</v>
      </c>
      <c r="S219" s="13">
        <f t="shared" si="19"/>
        <v>110.56199999999998</v>
      </c>
    </row>
    <row r="220" spans="1:19" x14ac:dyDescent="0.3">
      <c r="A220" s="6">
        <v>1002</v>
      </c>
      <c r="B220" s="11">
        <v>45219</v>
      </c>
      <c r="C220" s="6" t="s">
        <v>24</v>
      </c>
      <c r="D220" s="6" t="s">
        <v>15</v>
      </c>
      <c r="E220" s="12">
        <v>5842.88</v>
      </c>
      <c r="F220" s="6">
        <v>30</v>
      </c>
      <c r="G220" s="6" t="s">
        <v>29</v>
      </c>
      <c r="H220" s="12">
        <v>4646.55</v>
      </c>
      <c r="I220" s="12">
        <v>4784.28</v>
      </c>
      <c r="J220" s="6" t="s">
        <v>17</v>
      </c>
      <c r="K220" s="15">
        <v>0.1</v>
      </c>
      <c r="L220" s="6" t="s">
        <v>31</v>
      </c>
      <c r="M220" s="6" t="s">
        <v>22</v>
      </c>
      <c r="N220" s="6" t="s">
        <v>45</v>
      </c>
      <c r="O220" s="6" t="str">
        <f t="shared" si="16"/>
        <v>Fri</v>
      </c>
      <c r="P220" s="6" t="str">
        <f t="shared" si="17"/>
        <v>Oct</v>
      </c>
      <c r="Q220" s="13">
        <f t="shared" si="18"/>
        <v>14352.84</v>
      </c>
      <c r="R220" s="33">
        <f t="shared" si="15"/>
        <v>-10220.940000000013</v>
      </c>
      <c r="S220" s="13">
        <f t="shared" si="19"/>
        <v>194.76266666666666</v>
      </c>
    </row>
    <row r="221" spans="1:19" x14ac:dyDescent="0.3">
      <c r="A221" s="6">
        <v>1003</v>
      </c>
      <c r="B221" s="11">
        <v>45254</v>
      </c>
      <c r="C221" s="6" t="s">
        <v>38</v>
      </c>
      <c r="D221" s="6" t="s">
        <v>34</v>
      </c>
      <c r="E221" s="12">
        <v>5215.3100000000004</v>
      </c>
      <c r="F221" s="6">
        <v>11</v>
      </c>
      <c r="G221" s="6" t="s">
        <v>26</v>
      </c>
      <c r="H221" s="12">
        <v>3706.78</v>
      </c>
      <c r="I221" s="12">
        <v>3862.26</v>
      </c>
      <c r="J221" s="6" t="s">
        <v>30</v>
      </c>
      <c r="K221" s="15">
        <v>0.22</v>
      </c>
      <c r="L221" s="6" t="s">
        <v>31</v>
      </c>
      <c r="M221" s="6" t="s">
        <v>22</v>
      </c>
      <c r="N221" s="6" t="s">
        <v>48</v>
      </c>
      <c r="O221" s="6" t="str">
        <f t="shared" si="16"/>
        <v>Fri</v>
      </c>
      <c r="P221" s="6" t="str">
        <f t="shared" si="17"/>
        <v>Nov</v>
      </c>
      <c r="Q221" s="13">
        <f t="shared" si="18"/>
        <v>9346.6692000000003</v>
      </c>
      <c r="R221" s="33">
        <f t="shared" si="15"/>
        <v>-7636.3891999999996</v>
      </c>
      <c r="S221" s="13">
        <f t="shared" si="19"/>
        <v>474.11909090909097</v>
      </c>
    </row>
    <row r="222" spans="1:19" x14ac:dyDescent="0.3">
      <c r="A222" s="6">
        <v>1056</v>
      </c>
      <c r="B222" s="11">
        <v>45053</v>
      </c>
      <c r="C222" s="6" t="s">
        <v>24</v>
      </c>
      <c r="D222" s="6" t="s">
        <v>34</v>
      </c>
      <c r="E222" s="12">
        <v>7611.88</v>
      </c>
      <c r="F222" s="6">
        <v>28</v>
      </c>
      <c r="G222" s="6" t="s">
        <v>29</v>
      </c>
      <c r="H222" s="12">
        <v>1566.03</v>
      </c>
      <c r="I222" s="12">
        <v>1576.34</v>
      </c>
      <c r="J222" s="6" t="s">
        <v>17</v>
      </c>
      <c r="K222" s="15">
        <v>0.2</v>
      </c>
      <c r="L222" s="6" t="s">
        <v>27</v>
      </c>
      <c r="M222" s="6" t="s">
        <v>19</v>
      </c>
      <c r="N222" s="6" t="s">
        <v>50</v>
      </c>
      <c r="O222" s="6" t="str">
        <f t="shared" si="16"/>
        <v>Sun</v>
      </c>
      <c r="P222" s="6" t="str">
        <f t="shared" si="17"/>
        <v>May</v>
      </c>
      <c r="Q222" s="13">
        <f t="shared" si="18"/>
        <v>8827.503999999999</v>
      </c>
      <c r="R222" s="33">
        <f t="shared" si="15"/>
        <v>-8538.8240000000005</v>
      </c>
      <c r="S222" s="13">
        <f t="shared" si="19"/>
        <v>271.85285714285715</v>
      </c>
    </row>
    <row r="223" spans="1:19" x14ac:dyDescent="0.3">
      <c r="A223" s="6">
        <v>1081</v>
      </c>
      <c r="B223" s="11">
        <v>45032</v>
      </c>
      <c r="C223" s="6" t="s">
        <v>33</v>
      </c>
      <c r="D223" s="6" t="s">
        <v>21</v>
      </c>
      <c r="E223" s="12">
        <v>2896.71</v>
      </c>
      <c r="F223" s="6">
        <v>44</v>
      </c>
      <c r="G223" s="6" t="s">
        <v>35</v>
      </c>
      <c r="H223" s="12">
        <v>1362.15</v>
      </c>
      <c r="I223" s="12">
        <v>1844.07</v>
      </c>
      <c r="J223" s="6" t="s">
        <v>30</v>
      </c>
      <c r="K223" s="15">
        <v>0.28999999999999998</v>
      </c>
      <c r="L223" s="6" t="s">
        <v>31</v>
      </c>
      <c r="M223" s="6" t="s">
        <v>19</v>
      </c>
      <c r="N223" s="6" t="s">
        <v>37</v>
      </c>
      <c r="O223" s="6" t="str">
        <f t="shared" si="16"/>
        <v>Sun</v>
      </c>
      <c r="P223" s="6" t="str">
        <f t="shared" si="17"/>
        <v>Apr</v>
      </c>
      <c r="Q223" s="13">
        <f t="shared" si="18"/>
        <v>23530.333199999997</v>
      </c>
      <c r="R223" s="33">
        <f t="shared" si="15"/>
        <v>-2325.853200000005</v>
      </c>
      <c r="S223" s="13">
        <f t="shared" si="19"/>
        <v>65.834318181818176</v>
      </c>
    </row>
    <row r="224" spans="1:19" x14ac:dyDescent="0.3">
      <c r="A224" s="6">
        <v>1059</v>
      </c>
      <c r="B224" s="11">
        <v>45018</v>
      </c>
      <c r="C224" s="6" t="s">
        <v>38</v>
      </c>
      <c r="D224" s="6" t="s">
        <v>21</v>
      </c>
      <c r="E224" s="12">
        <v>3595.2</v>
      </c>
      <c r="F224" s="6">
        <v>12</v>
      </c>
      <c r="G224" s="6" t="s">
        <v>26</v>
      </c>
      <c r="H224" s="12">
        <v>3496.15</v>
      </c>
      <c r="I224" s="12">
        <v>3955.75</v>
      </c>
      <c r="J224" s="6" t="s">
        <v>17</v>
      </c>
      <c r="K224" s="15">
        <v>0.28000000000000003</v>
      </c>
      <c r="L224" s="6" t="s">
        <v>18</v>
      </c>
      <c r="M224" s="6" t="s">
        <v>22</v>
      </c>
      <c r="N224" s="6" t="s">
        <v>41</v>
      </c>
      <c r="O224" s="6" t="str">
        <f t="shared" si="16"/>
        <v>Sun</v>
      </c>
      <c r="P224" s="6" t="str">
        <f t="shared" si="17"/>
        <v>Apr</v>
      </c>
      <c r="Q224" s="13">
        <f t="shared" si="18"/>
        <v>13291.320000000002</v>
      </c>
      <c r="R224" s="33">
        <f t="shared" si="15"/>
        <v>-7776.1200000000026</v>
      </c>
      <c r="S224" s="13">
        <f t="shared" si="19"/>
        <v>299.59999999999997</v>
      </c>
    </row>
    <row r="225" spans="1:19" x14ac:dyDescent="0.3">
      <c r="A225" s="6">
        <v>1002</v>
      </c>
      <c r="B225" s="11">
        <v>45213</v>
      </c>
      <c r="C225" s="6" t="s">
        <v>24</v>
      </c>
      <c r="D225" s="6" t="s">
        <v>25</v>
      </c>
      <c r="E225" s="12">
        <v>8951.5300000000007</v>
      </c>
      <c r="F225" s="6">
        <v>39</v>
      </c>
      <c r="G225" s="6" t="s">
        <v>29</v>
      </c>
      <c r="H225" s="12">
        <v>1004.71</v>
      </c>
      <c r="I225" s="12">
        <v>1389.35</v>
      </c>
      <c r="J225" s="6" t="s">
        <v>30</v>
      </c>
      <c r="K225" s="15">
        <v>0.24</v>
      </c>
      <c r="L225" s="6" t="s">
        <v>27</v>
      </c>
      <c r="M225" s="6" t="s">
        <v>19</v>
      </c>
      <c r="N225" s="6" t="s">
        <v>28</v>
      </c>
      <c r="O225" s="6" t="str">
        <f t="shared" si="16"/>
        <v>Sat</v>
      </c>
      <c r="P225" s="6" t="str">
        <f t="shared" si="17"/>
        <v>Oct</v>
      </c>
      <c r="Q225" s="13">
        <f t="shared" si="18"/>
        <v>13004.315999999999</v>
      </c>
      <c r="R225" s="33">
        <f t="shared" si="15"/>
        <v>1996.6439999999966</v>
      </c>
      <c r="S225" s="13">
        <f t="shared" si="19"/>
        <v>229.52641025641029</v>
      </c>
    </row>
    <row r="226" spans="1:19" x14ac:dyDescent="0.3">
      <c r="A226" s="6">
        <v>1002</v>
      </c>
      <c r="B226" s="11">
        <v>44977</v>
      </c>
      <c r="C226" s="6" t="s">
        <v>33</v>
      </c>
      <c r="D226" s="6" t="s">
        <v>21</v>
      </c>
      <c r="E226" s="12">
        <v>9469.92</v>
      </c>
      <c r="F226" s="6">
        <v>26</v>
      </c>
      <c r="G226" s="6" t="s">
        <v>26</v>
      </c>
      <c r="H226" s="12">
        <v>508.94</v>
      </c>
      <c r="I226" s="12">
        <v>557.69000000000005</v>
      </c>
      <c r="J226" s="6" t="s">
        <v>30</v>
      </c>
      <c r="K226" s="15">
        <v>0.22</v>
      </c>
      <c r="L226" s="6" t="s">
        <v>31</v>
      </c>
      <c r="M226" s="6" t="s">
        <v>22</v>
      </c>
      <c r="N226" s="6" t="s">
        <v>37</v>
      </c>
      <c r="O226" s="6" t="str">
        <f t="shared" si="16"/>
        <v>Mon</v>
      </c>
      <c r="P226" s="6" t="str">
        <f t="shared" si="17"/>
        <v>Feb</v>
      </c>
      <c r="Q226" s="13">
        <f t="shared" si="18"/>
        <v>3189.9868000000006</v>
      </c>
      <c r="R226" s="33">
        <f t="shared" si="15"/>
        <v>-1922.4867999999992</v>
      </c>
      <c r="S226" s="13">
        <f t="shared" si="19"/>
        <v>364.22769230769234</v>
      </c>
    </row>
    <row r="227" spans="1:19" x14ac:dyDescent="0.3">
      <c r="A227" s="6">
        <v>1092</v>
      </c>
      <c r="B227" s="11">
        <v>44955</v>
      </c>
      <c r="C227" s="6" t="s">
        <v>14</v>
      </c>
      <c r="D227" s="6" t="s">
        <v>25</v>
      </c>
      <c r="E227" s="12">
        <v>8936.33</v>
      </c>
      <c r="F227" s="6">
        <v>13</v>
      </c>
      <c r="G227" s="6" t="s">
        <v>29</v>
      </c>
      <c r="H227" s="12">
        <v>2684.5</v>
      </c>
      <c r="I227" s="12">
        <v>2913.78</v>
      </c>
      <c r="J227" s="6" t="s">
        <v>30</v>
      </c>
      <c r="K227" s="15">
        <v>0.08</v>
      </c>
      <c r="L227" s="6" t="s">
        <v>31</v>
      </c>
      <c r="M227" s="6" t="s">
        <v>22</v>
      </c>
      <c r="N227" s="6" t="s">
        <v>32</v>
      </c>
      <c r="O227" s="6" t="str">
        <f t="shared" si="16"/>
        <v>Sun</v>
      </c>
      <c r="P227" s="6" t="str">
        <f t="shared" si="17"/>
        <v>Jan</v>
      </c>
      <c r="Q227" s="13">
        <f t="shared" si="18"/>
        <v>3030.3312000000001</v>
      </c>
      <c r="R227" s="33">
        <f t="shared" si="15"/>
        <v>-49.69119999999748</v>
      </c>
      <c r="S227" s="13">
        <f t="shared" si="19"/>
        <v>687.41</v>
      </c>
    </row>
    <row r="228" spans="1:19" x14ac:dyDescent="0.3">
      <c r="A228" s="6">
        <v>1054</v>
      </c>
      <c r="B228" s="11">
        <v>45222</v>
      </c>
      <c r="C228" s="6" t="s">
        <v>24</v>
      </c>
      <c r="D228" s="6" t="s">
        <v>34</v>
      </c>
      <c r="E228" s="12">
        <v>4252.54</v>
      </c>
      <c r="F228" s="6">
        <v>8</v>
      </c>
      <c r="G228" s="6" t="s">
        <v>26</v>
      </c>
      <c r="H228" s="12">
        <v>4117.13</v>
      </c>
      <c r="I228" s="12">
        <v>4177.0600000000004</v>
      </c>
      <c r="J228" s="6" t="s">
        <v>17</v>
      </c>
      <c r="K228" s="15">
        <v>0.25</v>
      </c>
      <c r="L228" s="6" t="s">
        <v>27</v>
      </c>
      <c r="M228" s="6" t="s">
        <v>22</v>
      </c>
      <c r="N228" s="6" t="s">
        <v>50</v>
      </c>
      <c r="O228" s="6" t="str">
        <f t="shared" si="16"/>
        <v>Mon</v>
      </c>
      <c r="P228" s="6" t="str">
        <f t="shared" si="17"/>
        <v>Oct</v>
      </c>
      <c r="Q228" s="13">
        <f t="shared" si="18"/>
        <v>8354.1200000000008</v>
      </c>
      <c r="R228" s="33">
        <f t="shared" si="15"/>
        <v>-7874.6799999999985</v>
      </c>
      <c r="S228" s="13">
        <f t="shared" si="19"/>
        <v>531.5675</v>
      </c>
    </row>
    <row r="229" spans="1:19" x14ac:dyDescent="0.3">
      <c r="A229" s="6">
        <v>1087</v>
      </c>
      <c r="B229" s="11">
        <v>45223</v>
      </c>
      <c r="C229" s="6" t="s">
        <v>14</v>
      </c>
      <c r="D229" s="6" t="s">
        <v>34</v>
      </c>
      <c r="E229" s="12">
        <v>7825.62</v>
      </c>
      <c r="F229" s="6">
        <v>28</v>
      </c>
      <c r="G229" s="6" t="s">
        <v>29</v>
      </c>
      <c r="H229" s="12">
        <v>551.83000000000004</v>
      </c>
      <c r="I229" s="12">
        <v>569.63</v>
      </c>
      <c r="J229" s="6" t="s">
        <v>30</v>
      </c>
      <c r="K229" s="15">
        <v>0.13</v>
      </c>
      <c r="L229" s="6" t="s">
        <v>31</v>
      </c>
      <c r="M229" s="6" t="s">
        <v>22</v>
      </c>
      <c r="N229" s="6" t="s">
        <v>46</v>
      </c>
      <c r="O229" s="6" t="str">
        <f t="shared" si="16"/>
        <v>Tue</v>
      </c>
      <c r="P229" s="6" t="str">
        <f t="shared" si="17"/>
        <v>Oct</v>
      </c>
      <c r="Q229" s="13">
        <f t="shared" si="18"/>
        <v>2073.4531999999999</v>
      </c>
      <c r="R229" s="33">
        <f t="shared" si="15"/>
        <v>-1575.0532000000012</v>
      </c>
      <c r="S229" s="13">
        <f t="shared" si="19"/>
        <v>279.48642857142858</v>
      </c>
    </row>
    <row r="230" spans="1:19" x14ac:dyDescent="0.3">
      <c r="A230" s="6">
        <v>1096</v>
      </c>
      <c r="B230" s="11">
        <v>45140</v>
      </c>
      <c r="C230" s="6" t="s">
        <v>14</v>
      </c>
      <c r="D230" s="6" t="s">
        <v>15</v>
      </c>
      <c r="E230" s="12">
        <v>4815.72</v>
      </c>
      <c r="F230" s="6">
        <v>30</v>
      </c>
      <c r="G230" s="6" t="s">
        <v>35</v>
      </c>
      <c r="H230" s="12">
        <v>3969.86</v>
      </c>
      <c r="I230" s="12">
        <v>4281.79</v>
      </c>
      <c r="J230" s="6" t="s">
        <v>17</v>
      </c>
      <c r="K230" s="15">
        <v>0.08</v>
      </c>
      <c r="L230" s="6" t="s">
        <v>27</v>
      </c>
      <c r="M230" s="6" t="s">
        <v>22</v>
      </c>
      <c r="N230" s="6" t="s">
        <v>20</v>
      </c>
      <c r="O230" s="6" t="str">
        <f t="shared" si="16"/>
        <v>Wed</v>
      </c>
      <c r="P230" s="6" t="str">
        <f t="shared" si="17"/>
        <v>Aug</v>
      </c>
      <c r="Q230" s="13">
        <f t="shared" si="18"/>
        <v>10276.296</v>
      </c>
      <c r="R230" s="33">
        <f t="shared" si="15"/>
        <v>-918.3960000000061</v>
      </c>
      <c r="S230" s="13">
        <f t="shared" si="19"/>
        <v>160.524</v>
      </c>
    </row>
    <row r="231" spans="1:19" x14ac:dyDescent="0.3">
      <c r="A231" s="6">
        <v>1097</v>
      </c>
      <c r="B231" s="11">
        <v>45193</v>
      </c>
      <c r="C231" s="6" t="s">
        <v>42</v>
      </c>
      <c r="D231" s="6" t="s">
        <v>34</v>
      </c>
      <c r="E231" s="12">
        <v>5025.6400000000003</v>
      </c>
      <c r="F231" s="6">
        <v>9</v>
      </c>
      <c r="G231" s="6" t="s">
        <v>26</v>
      </c>
      <c r="H231" s="12">
        <v>4067.28</v>
      </c>
      <c r="I231" s="12">
        <v>4548.09</v>
      </c>
      <c r="J231" s="6" t="s">
        <v>17</v>
      </c>
      <c r="K231" s="15">
        <v>0.12</v>
      </c>
      <c r="L231" s="6" t="s">
        <v>31</v>
      </c>
      <c r="M231" s="6" t="s">
        <v>22</v>
      </c>
      <c r="N231" s="6" t="s">
        <v>52</v>
      </c>
      <c r="O231" s="6" t="str">
        <f t="shared" si="16"/>
        <v>Sun</v>
      </c>
      <c r="P231" s="6" t="str">
        <f t="shared" si="17"/>
        <v>Sep</v>
      </c>
      <c r="Q231" s="13">
        <f t="shared" si="18"/>
        <v>4911.9371999999994</v>
      </c>
      <c r="R231" s="33">
        <f t="shared" si="15"/>
        <v>-584.64720000000034</v>
      </c>
      <c r="S231" s="13">
        <f t="shared" si="19"/>
        <v>558.40444444444449</v>
      </c>
    </row>
    <row r="232" spans="1:19" x14ac:dyDescent="0.3">
      <c r="A232" s="6">
        <v>1001</v>
      </c>
      <c r="B232" s="11">
        <v>45183</v>
      </c>
      <c r="C232" s="6" t="s">
        <v>38</v>
      </c>
      <c r="D232" s="6" t="s">
        <v>25</v>
      </c>
      <c r="E232" s="12">
        <v>2126.33</v>
      </c>
      <c r="F232" s="6">
        <v>39</v>
      </c>
      <c r="G232" s="6" t="s">
        <v>26</v>
      </c>
      <c r="H232" s="12">
        <v>2437.2600000000002</v>
      </c>
      <c r="I232" s="12">
        <v>2889.67</v>
      </c>
      <c r="J232" s="6" t="s">
        <v>17</v>
      </c>
      <c r="K232" s="15">
        <v>0.25</v>
      </c>
      <c r="L232" s="6" t="s">
        <v>18</v>
      </c>
      <c r="M232" s="6" t="s">
        <v>19</v>
      </c>
      <c r="N232" s="6" t="s">
        <v>39</v>
      </c>
      <c r="O232" s="6" t="str">
        <f t="shared" si="16"/>
        <v>Thu</v>
      </c>
      <c r="P232" s="6" t="str">
        <f t="shared" si="17"/>
        <v>Sep</v>
      </c>
      <c r="Q232" s="13">
        <f t="shared" si="18"/>
        <v>28174.282500000001</v>
      </c>
      <c r="R232" s="33">
        <f t="shared" si="15"/>
        <v>-10530.292500000007</v>
      </c>
      <c r="S232" s="13">
        <f t="shared" si="19"/>
        <v>54.52128205128205</v>
      </c>
    </row>
    <row r="233" spans="1:19" x14ac:dyDescent="0.3">
      <c r="A233" s="6">
        <v>1019</v>
      </c>
      <c r="B233" s="11">
        <v>45228</v>
      </c>
      <c r="C233" s="6" t="s">
        <v>24</v>
      </c>
      <c r="D233" s="6" t="s">
        <v>21</v>
      </c>
      <c r="E233" s="12">
        <v>5952.19</v>
      </c>
      <c r="F233" s="6">
        <v>31</v>
      </c>
      <c r="G233" s="6" t="s">
        <v>26</v>
      </c>
      <c r="H233" s="12">
        <v>333.69</v>
      </c>
      <c r="I233" s="12">
        <v>685.1</v>
      </c>
      <c r="J233" s="6" t="s">
        <v>30</v>
      </c>
      <c r="K233" s="15">
        <v>0.04</v>
      </c>
      <c r="L233" s="6" t="s">
        <v>27</v>
      </c>
      <c r="M233" s="6" t="s">
        <v>19</v>
      </c>
      <c r="N233" s="6" t="s">
        <v>47</v>
      </c>
      <c r="O233" s="6" t="str">
        <f t="shared" si="16"/>
        <v>Sun</v>
      </c>
      <c r="P233" s="6" t="str">
        <f t="shared" si="17"/>
        <v>Oct</v>
      </c>
      <c r="Q233" s="13">
        <f t="shared" si="18"/>
        <v>849.52400000000011</v>
      </c>
      <c r="R233" s="33">
        <f t="shared" si="15"/>
        <v>10044.186000000002</v>
      </c>
      <c r="S233" s="13">
        <f t="shared" si="19"/>
        <v>192.00612903225806</v>
      </c>
    </row>
    <row r="234" spans="1:19" x14ac:dyDescent="0.3">
      <c r="A234" s="6">
        <v>1002</v>
      </c>
      <c r="B234" s="11">
        <v>45027</v>
      </c>
      <c r="C234" s="6" t="s">
        <v>14</v>
      </c>
      <c r="D234" s="6" t="s">
        <v>15</v>
      </c>
      <c r="E234" s="12">
        <v>1942.75</v>
      </c>
      <c r="F234" s="6">
        <v>21</v>
      </c>
      <c r="G234" s="6" t="s">
        <v>26</v>
      </c>
      <c r="H234" s="12">
        <v>914.22</v>
      </c>
      <c r="I234" s="12">
        <v>971.57</v>
      </c>
      <c r="J234" s="6" t="s">
        <v>17</v>
      </c>
      <c r="K234" s="15">
        <v>0.14000000000000001</v>
      </c>
      <c r="L234" s="6" t="s">
        <v>18</v>
      </c>
      <c r="M234" s="6" t="s">
        <v>19</v>
      </c>
      <c r="N234" s="6" t="s">
        <v>20</v>
      </c>
      <c r="O234" s="6" t="str">
        <f t="shared" si="16"/>
        <v>Tue</v>
      </c>
      <c r="P234" s="6" t="str">
        <f t="shared" si="17"/>
        <v>Apr</v>
      </c>
      <c r="Q234" s="13">
        <f t="shared" si="18"/>
        <v>2856.4158000000002</v>
      </c>
      <c r="R234" s="33">
        <f t="shared" si="15"/>
        <v>-1652.0657999999999</v>
      </c>
      <c r="S234" s="13">
        <f t="shared" si="19"/>
        <v>92.511904761904759</v>
      </c>
    </row>
    <row r="235" spans="1:19" x14ac:dyDescent="0.3">
      <c r="A235" s="6">
        <v>1053</v>
      </c>
      <c r="B235" s="11">
        <v>45272</v>
      </c>
      <c r="C235" s="6" t="s">
        <v>42</v>
      </c>
      <c r="D235" s="6" t="s">
        <v>25</v>
      </c>
      <c r="E235" s="12">
        <v>3382.49</v>
      </c>
      <c r="F235" s="6">
        <v>47</v>
      </c>
      <c r="G235" s="6" t="s">
        <v>35</v>
      </c>
      <c r="H235" s="12">
        <v>3551.76</v>
      </c>
      <c r="I235" s="12">
        <v>3696.1</v>
      </c>
      <c r="J235" s="6" t="s">
        <v>17</v>
      </c>
      <c r="K235" s="15">
        <v>0.15</v>
      </c>
      <c r="L235" s="6" t="s">
        <v>27</v>
      </c>
      <c r="M235" s="6" t="s">
        <v>22</v>
      </c>
      <c r="N235" s="6" t="s">
        <v>43</v>
      </c>
      <c r="O235" s="6" t="str">
        <f t="shared" si="16"/>
        <v>Tue</v>
      </c>
      <c r="P235" s="6" t="str">
        <f t="shared" si="17"/>
        <v>Dec</v>
      </c>
      <c r="Q235" s="13">
        <f t="shared" si="18"/>
        <v>26057.504999999997</v>
      </c>
      <c r="R235" s="33">
        <f t="shared" si="15"/>
        <v>-19273.525000000012</v>
      </c>
      <c r="S235" s="13">
        <f t="shared" si="19"/>
        <v>71.967872340425529</v>
      </c>
    </row>
    <row r="236" spans="1:19" x14ac:dyDescent="0.3">
      <c r="A236" s="6">
        <v>1044</v>
      </c>
      <c r="B236" s="11">
        <v>45036</v>
      </c>
      <c r="C236" s="6" t="s">
        <v>33</v>
      </c>
      <c r="D236" s="6" t="s">
        <v>21</v>
      </c>
      <c r="E236" s="12">
        <v>8564.7999999999993</v>
      </c>
      <c r="F236" s="6">
        <v>34</v>
      </c>
      <c r="G236" s="6" t="s">
        <v>26</v>
      </c>
      <c r="H236" s="12">
        <v>3573.3</v>
      </c>
      <c r="I236" s="12">
        <v>3740.13</v>
      </c>
      <c r="J236" s="6" t="s">
        <v>17</v>
      </c>
      <c r="K236" s="15">
        <v>0.01</v>
      </c>
      <c r="L236" s="6" t="s">
        <v>31</v>
      </c>
      <c r="M236" s="6" t="s">
        <v>19</v>
      </c>
      <c r="N236" s="6" t="s">
        <v>37</v>
      </c>
      <c r="O236" s="6" t="str">
        <f t="shared" si="16"/>
        <v>Thu</v>
      </c>
      <c r="P236" s="6" t="str">
        <f t="shared" si="17"/>
        <v>Apr</v>
      </c>
      <c r="Q236" s="13">
        <f t="shared" si="18"/>
        <v>1271.6442</v>
      </c>
      <c r="R236" s="33">
        <f t="shared" si="15"/>
        <v>4400.5757999999978</v>
      </c>
      <c r="S236" s="13">
        <f t="shared" si="19"/>
        <v>251.90588235294115</v>
      </c>
    </row>
    <row r="237" spans="1:19" x14ac:dyDescent="0.3">
      <c r="A237" s="6">
        <v>1090</v>
      </c>
      <c r="B237" s="11">
        <v>45108</v>
      </c>
      <c r="C237" s="6" t="s">
        <v>24</v>
      </c>
      <c r="D237" s="6" t="s">
        <v>15</v>
      </c>
      <c r="E237" s="12">
        <v>2150.0500000000002</v>
      </c>
      <c r="F237" s="6">
        <v>31</v>
      </c>
      <c r="G237" s="6" t="s">
        <v>16</v>
      </c>
      <c r="H237" s="12">
        <v>4496.8599999999997</v>
      </c>
      <c r="I237" s="12">
        <v>4880.8</v>
      </c>
      <c r="J237" s="6" t="s">
        <v>30</v>
      </c>
      <c r="K237" s="15">
        <v>0.06</v>
      </c>
      <c r="L237" s="6" t="s">
        <v>18</v>
      </c>
      <c r="M237" s="6" t="s">
        <v>22</v>
      </c>
      <c r="N237" s="6" t="s">
        <v>45</v>
      </c>
      <c r="O237" s="6" t="str">
        <f t="shared" si="16"/>
        <v>Sat</v>
      </c>
      <c r="P237" s="6" t="str">
        <f t="shared" si="17"/>
        <v>Jul</v>
      </c>
      <c r="Q237" s="13">
        <f t="shared" si="18"/>
        <v>9078.2880000000005</v>
      </c>
      <c r="R237" s="33">
        <f t="shared" si="15"/>
        <v>2823.8520000000153</v>
      </c>
      <c r="S237" s="13">
        <f t="shared" si="19"/>
        <v>69.356451612903228</v>
      </c>
    </row>
    <row r="238" spans="1:19" x14ac:dyDescent="0.3">
      <c r="A238" s="6">
        <v>1032</v>
      </c>
      <c r="B238" s="11">
        <v>45239</v>
      </c>
      <c r="C238" s="6" t="s">
        <v>14</v>
      </c>
      <c r="D238" s="6" t="s">
        <v>34</v>
      </c>
      <c r="E238" s="12">
        <v>804.47</v>
      </c>
      <c r="F238" s="6">
        <v>25</v>
      </c>
      <c r="G238" s="6" t="s">
        <v>35</v>
      </c>
      <c r="H238" s="12">
        <v>2934.3</v>
      </c>
      <c r="I238" s="12">
        <v>3337.4</v>
      </c>
      <c r="J238" s="6" t="s">
        <v>17</v>
      </c>
      <c r="K238" s="15">
        <v>0.25</v>
      </c>
      <c r="L238" s="6" t="s">
        <v>31</v>
      </c>
      <c r="M238" s="6" t="s">
        <v>22</v>
      </c>
      <c r="N238" s="6" t="s">
        <v>46</v>
      </c>
      <c r="O238" s="6" t="str">
        <f t="shared" si="16"/>
        <v>Thu</v>
      </c>
      <c r="P238" s="6" t="str">
        <f t="shared" si="17"/>
        <v>Nov</v>
      </c>
      <c r="Q238" s="13">
        <f t="shared" si="18"/>
        <v>20858.75</v>
      </c>
      <c r="R238" s="33">
        <f t="shared" si="15"/>
        <v>-10781.250000000002</v>
      </c>
      <c r="S238" s="13">
        <f t="shared" si="19"/>
        <v>32.178800000000003</v>
      </c>
    </row>
    <row r="239" spans="1:19" x14ac:dyDescent="0.3">
      <c r="A239" s="6">
        <v>1070</v>
      </c>
      <c r="B239" s="11">
        <v>44927</v>
      </c>
      <c r="C239" s="6" t="s">
        <v>38</v>
      </c>
      <c r="D239" s="6" t="s">
        <v>25</v>
      </c>
      <c r="E239" s="12">
        <v>783.18</v>
      </c>
      <c r="F239" s="6">
        <v>12</v>
      </c>
      <c r="G239" s="6" t="s">
        <v>16</v>
      </c>
      <c r="H239" s="12">
        <v>664.33</v>
      </c>
      <c r="I239" s="12">
        <v>863.03</v>
      </c>
      <c r="J239" s="6" t="s">
        <v>17</v>
      </c>
      <c r="K239" s="15">
        <v>0.25</v>
      </c>
      <c r="L239" s="6" t="s">
        <v>27</v>
      </c>
      <c r="M239" s="6" t="s">
        <v>22</v>
      </c>
      <c r="N239" s="6" t="s">
        <v>39</v>
      </c>
      <c r="O239" s="6" t="str">
        <f t="shared" si="16"/>
        <v>Sun</v>
      </c>
      <c r="P239" s="6" t="str">
        <f t="shared" si="17"/>
        <v>Jan</v>
      </c>
      <c r="Q239" s="13">
        <f t="shared" si="18"/>
        <v>2589.09</v>
      </c>
      <c r="R239" s="33">
        <f t="shared" si="15"/>
        <v>-204.69000000000096</v>
      </c>
      <c r="S239" s="13">
        <f t="shared" si="19"/>
        <v>65.265000000000001</v>
      </c>
    </row>
    <row r="240" spans="1:19" x14ac:dyDescent="0.3">
      <c r="A240" s="6">
        <v>1032</v>
      </c>
      <c r="B240" s="11">
        <v>45245</v>
      </c>
      <c r="C240" s="6" t="s">
        <v>42</v>
      </c>
      <c r="D240" s="6" t="s">
        <v>21</v>
      </c>
      <c r="E240" s="12">
        <v>9413.77</v>
      </c>
      <c r="F240" s="6">
        <v>1</v>
      </c>
      <c r="G240" s="6" t="s">
        <v>26</v>
      </c>
      <c r="H240" s="12">
        <v>651</v>
      </c>
      <c r="I240" s="12">
        <v>865.76</v>
      </c>
      <c r="J240" s="6" t="s">
        <v>17</v>
      </c>
      <c r="K240" s="15">
        <v>0.09</v>
      </c>
      <c r="L240" s="6" t="s">
        <v>27</v>
      </c>
      <c r="M240" s="6" t="s">
        <v>22</v>
      </c>
      <c r="N240" s="6" t="s">
        <v>51</v>
      </c>
      <c r="O240" s="6" t="str">
        <f t="shared" si="16"/>
        <v>Wed</v>
      </c>
      <c r="P240" s="6" t="str">
        <f t="shared" si="17"/>
        <v>Nov</v>
      </c>
      <c r="Q240" s="13">
        <f t="shared" si="18"/>
        <v>77.918399999999991</v>
      </c>
      <c r="R240" s="33">
        <f t="shared" si="15"/>
        <v>136.8416</v>
      </c>
      <c r="S240" s="13">
        <f t="shared" si="19"/>
        <v>9413.77</v>
      </c>
    </row>
    <row r="241" spans="1:19" x14ac:dyDescent="0.3">
      <c r="A241" s="6">
        <v>1068</v>
      </c>
      <c r="B241" s="11">
        <v>44981</v>
      </c>
      <c r="C241" s="6" t="s">
        <v>14</v>
      </c>
      <c r="D241" s="6" t="s">
        <v>15</v>
      </c>
      <c r="E241" s="12">
        <v>5118.51</v>
      </c>
      <c r="F241" s="6">
        <v>22</v>
      </c>
      <c r="G241" s="6" t="s">
        <v>29</v>
      </c>
      <c r="H241" s="12">
        <v>3619.61</v>
      </c>
      <c r="I241" s="12">
        <v>3651.42</v>
      </c>
      <c r="J241" s="6" t="s">
        <v>17</v>
      </c>
      <c r="K241" s="15">
        <v>0.26</v>
      </c>
      <c r="L241" s="6" t="s">
        <v>27</v>
      </c>
      <c r="M241" s="6" t="s">
        <v>19</v>
      </c>
      <c r="N241" s="6" t="s">
        <v>20</v>
      </c>
      <c r="O241" s="6" t="str">
        <f t="shared" si="16"/>
        <v>Fri</v>
      </c>
      <c r="P241" s="6" t="str">
        <f t="shared" si="17"/>
        <v>Feb</v>
      </c>
      <c r="Q241" s="13">
        <f t="shared" si="18"/>
        <v>20886.122400000004</v>
      </c>
      <c r="R241" s="33">
        <f t="shared" si="15"/>
        <v>-20186.302400000004</v>
      </c>
      <c r="S241" s="13">
        <f t="shared" si="19"/>
        <v>232.65954545454545</v>
      </c>
    </row>
    <row r="242" spans="1:19" x14ac:dyDescent="0.3">
      <c r="A242" s="6">
        <v>1055</v>
      </c>
      <c r="B242" s="11">
        <v>45075</v>
      </c>
      <c r="C242" s="6" t="s">
        <v>38</v>
      </c>
      <c r="D242" s="6" t="s">
        <v>15</v>
      </c>
      <c r="E242" s="12">
        <v>4153.18</v>
      </c>
      <c r="F242" s="6">
        <v>40</v>
      </c>
      <c r="G242" s="6" t="s">
        <v>16</v>
      </c>
      <c r="H242" s="12">
        <v>959.73</v>
      </c>
      <c r="I242" s="12">
        <v>1111.4100000000001</v>
      </c>
      <c r="J242" s="6" t="s">
        <v>30</v>
      </c>
      <c r="K242" s="15">
        <v>0.23</v>
      </c>
      <c r="L242" s="6" t="s">
        <v>27</v>
      </c>
      <c r="M242" s="6" t="s">
        <v>19</v>
      </c>
      <c r="N242" s="6" t="s">
        <v>40</v>
      </c>
      <c r="O242" s="6" t="str">
        <f t="shared" si="16"/>
        <v>Mon</v>
      </c>
      <c r="P242" s="6" t="str">
        <f t="shared" si="17"/>
        <v>May</v>
      </c>
      <c r="Q242" s="13">
        <f t="shared" si="18"/>
        <v>10224.972000000002</v>
      </c>
      <c r="R242" s="33">
        <f t="shared" si="15"/>
        <v>-4157.771999999999</v>
      </c>
      <c r="S242" s="13">
        <f t="shared" si="19"/>
        <v>103.82950000000001</v>
      </c>
    </row>
    <row r="243" spans="1:19" x14ac:dyDescent="0.3">
      <c r="A243" s="6">
        <v>1075</v>
      </c>
      <c r="B243" s="11">
        <v>45235</v>
      </c>
      <c r="C243" s="6" t="s">
        <v>14</v>
      </c>
      <c r="D243" s="6" t="s">
        <v>34</v>
      </c>
      <c r="E243" s="12">
        <v>8127.7</v>
      </c>
      <c r="F243" s="6">
        <v>37</v>
      </c>
      <c r="G243" s="6" t="s">
        <v>26</v>
      </c>
      <c r="H243" s="12">
        <v>1675.51</v>
      </c>
      <c r="I243" s="12">
        <v>1906.64</v>
      </c>
      <c r="J243" s="6" t="s">
        <v>30</v>
      </c>
      <c r="K243" s="15">
        <v>0.13</v>
      </c>
      <c r="L243" s="6" t="s">
        <v>27</v>
      </c>
      <c r="M243" s="6" t="s">
        <v>19</v>
      </c>
      <c r="N243" s="6" t="s">
        <v>46</v>
      </c>
      <c r="O243" s="6" t="str">
        <f t="shared" si="16"/>
        <v>Sun</v>
      </c>
      <c r="P243" s="6" t="str">
        <f t="shared" si="17"/>
        <v>Nov</v>
      </c>
      <c r="Q243" s="13">
        <f t="shared" si="18"/>
        <v>9170.9384000000009</v>
      </c>
      <c r="R243" s="33">
        <f t="shared" si="15"/>
        <v>-619.12839999999596</v>
      </c>
      <c r="S243" s="13">
        <f t="shared" si="19"/>
        <v>219.66756756756757</v>
      </c>
    </row>
    <row r="244" spans="1:19" x14ac:dyDescent="0.3">
      <c r="A244" s="6">
        <v>1056</v>
      </c>
      <c r="B244" s="11">
        <v>45063</v>
      </c>
      <c r="C244" s="6" t="s">
        <v>24</v>
      </c>
      <c r="D244" s="6" t="s">
        <v>21</v>
      </c>
      <c r="E244" s="12">
        <v>8374.68</v>
      </c>
      <c r="F244" s="6">
        <v>47</v>
      </c>
      <c r="G244" s="6" t="s">
        <v>16</v>
      </c>
      <c r="H244" s="12">
        <v>2461.6999999999998</v>
      </c>
      <c r="I244" s="12">
        <v>2529.02</v>
      </c>
      <c r="J244" s="6" t="s">
        <v>17</v>
      </c>
      <c r="K244" s="15">
        <v>0.22</v>
      </c>
      <c r="L244" s="6" t="s">
        <v>18</v>
      </c>
      <c r="M244" s="6" t="s">
        <v>22</v>
      </c>
      <c r="N244" s="6" t="s">
        <v>47</v>
      </c>
      <c r="O244" s="6" t="str">
        <f t="shared" si="16"/>
        <v>Wed</v>
      </c>
      <c r="P244" s="6" t="str">
        <f t="shared" si="17"/>
        <v>May</v>
      </c>
      <c r="Q244" s="13">
        <f t="shared" si="18"/>
        <v>26150.066800000001</v>
      </c>
      <c r="R244" s="33">
        <f t="shared" si="15"/>
        <v>-22986.026799999992</v>
      </c>
      <c r="S244" s="13">
        <f t="shared" si="19"/>
        <v>178.18468085106383</v>
      </c>
    </row>
    <row r="245" spans="1:19" x14ac:dyDescent="0.3">
      <c r="A245" s="6">
        <v>1017</v>
      </c>
      <c r="B245" s="11">
        <v>45128</v>
      </c>
      <c r="C245" s="6" t="s">
        <v>24</v>
      </c>
      <c r="D245" s="6" t="s">
        <v>34</v>
      </c>
      <c r="E245" s="12">
        <v>3388.69</v>
      </c>
      <c r="F245" s="6">
        <v>1</v>
      </c>
      <c r="G245" s="6" t="s">
        <v>26</v>
      </c>
      <c r="H245" s="12">
        <v>172.59</v>
      </c>
      <c r="I245" s="12">
        <v>404.69</v>
      </c>
      <c r="J245" s="6" t="s">
        <v>17</v>
      </c>
      <c r="K245" s="15">
        <v>0.28999999999999998</v>
      </c>
      <c r="L245" s="6" t="s">
        <v>27</v>
      </c>
      <c r="M245" s="6" t="s">
        <v>19</v>
      </c>
      <c r="N245" s="6" t="s">
        <v>50</v>
      </c>
      <c r="O245" s="6" t="str">
        <f t="shared" si="16"/>
        <v>Fri</v>
      </c>
      <c r="P245" s="6" t="str">
        <f t="shared" si="17"/>
        <v>Jul</v>
      </c>
      <c r="Q245" s="13">
        <f t="shared" si="18"/>
        <v>117.36009999999999</v>
      </c>
      <c r="R245" s="33">
        <f t="shared" si="15"/>
        <v>114.73990000000001</v>
      </c>
      <c r="S245" s="13">
        <f t="shared" si="19"/>
        <v>3388.69</v>
      </c>
    </row>
    <row r="246" spans="1:19" x14ac:dyDescent="0.3">
      <c r="A246" s="6">
        <v>1038</v>
      </c>
      <c r="B246" s="11">
        <v>45239</v>
      </c>
      <c r="C246" s="6" t="s">
        <v>24</v>
      </c>
      <c r="D246" s="6" t="s">
        <v>34</v>
      </c>
      <c r="E246" s="12">
        <v>6966.82</v>
      </c>
      <c r="F246" s="6">
        <v>1</v>
      </c>
      <c r="G246" s="6" t="s">
        <v>26</v>
      </c>
      <c r="H246" s="12">
        <v>1281.6500000000001</v>
      </c>
      <c r="I246" s="12">
        <v>1709.71</v>
      </c>
      <c r="J246" s="6" t="s">
        <v>17</v>
      </c>
      <c r="K246" s="15">
        <v>0.14000000000000001</v>
      </c>
      <c r="L246" s="6" t="s">
        <v>31</v>
      </c>
      <c r="M246" s="6" t="s">
        <v>19</v>
      </c>
      <c r="N246" s="6" t="s">
        <v>50</v>
      </c>
      <c r="O246" s="6" t="str">
        <f t="shared" si="16"/>
        <v>Thu</v>
      </c>
      <c r="P246" s="6" t="str">
        <f t="shared" si="17"/>
        <v>Nov</v>
      </c>
      <c r="Q246" s="13">
        <f t="shared" si="18"/>
        <v>239.35940000000002</v>
      </c>
      <c r="R246" s="33">
        <f t="shared" si="15"/>
        <v>188.70059999999992</v>
      </c>
      <c r="S246" s="13">
        <f t="shared" si="19"/>
        <v>6966.82</v>
      </c>
    </row>
    <row r="247" spans="1:19" x14ac:dyDescent="0.3">
      <c r="A247" s="6">
        <v>1024</v>
      </c>
      <c r="B247" s="11">
        <v>45043</v>
      </c>
      <c r="C247" s="6" t="s">
        <v>42</v>
      </c>
      <c r="D247" s="6" t="s">
        <v>21</v>
      </c>
      <c r="E247" s="12">
        <v>7734.12</v>
      </c>
      <c r="F247" s="6">
        <v>42</v>
      </c>
      <c r="G247" s="6" t="s">
        <v>26</v>
      </c>
      <c r="H247" s="12">
        <v>2069.0500000000002</v>
      </c>
      <c r="I247" s="12">
        <v>2363.9</v>
      </c>
      <c r="J247" s="6" t="s">
        <v>17</v>
      </c>
      <c r="K247" s="15">
        <v>7.0000000000000007E-2</v>
      </c>
      <c r="L247" s="6" t="s">
        <v>18</v>
      </c>
      <c r="M247" s="6" t="s">
        <v>19</v>
      </c>
      <c r="N247" s="6" t="s">
        <v>51</v>
      </c>
      <c r="O247" s="6" t="str">
        <f t="shared" si="16"/>
        <v>Thu</v>
      </c>
      <c r="P247" s="6" t="str">
        <f t="shared" si="17"/>
        <v>Apr</v>
      </c>
      <c r="Q247" s="13">
        <f t="shared" si="18"/>
        <v>6949.8660000000009</v>
      </c>
      <c r="R247" s="33">
        <f t="shared" si="15"/>
        <v>5433.8339999999962</v>
      </c>
      <c r="S247" s="13">
        <f t="shared" si="19"/>
        <v>184.14571428571429</v>
      </c>
    </row>
    <row r="248" spans="1:19" x14ac:dyDescent="0.3">
      <c r="A248" s="6">
        <v>1069</v>
      </c>
      <c r="B248" s="11">
        <v>45080</v>
      </c>
      <c r="C248" s="6" t="s">
        <v>24</v>
      </c>
      <c r="D248" s="6" t="s">
        <v>21</v>
      </c>
      <c r="E248" s="12">
        <v>6581.04</v>
      </c>
      <c r="F248" s="6">
        <v>42</v>
      </c>
      <c r="G248" s="6" t="s">
        <v>29</v>
      </c>
      <c r="H248" s="12">
        <v>1434.2</v>
      </c>
      <c r="I248" s="12">
        <v>1482.88</v>
      </c>
      <c r="J248" s="6" t="s">
        <v>30</v>
      </c>
      <c r="K248" s="15">
        <v>0.28000000000000003</v>
      </c>
      <c r="L248" s="6" t="s">
        <v>31</v>
      </c>
      <c r="M248" s="6" t="s">
        <v>22</v>
      </c>
      <c r="N248" s="6" t="s">
        <v>47</v>
      </c>
      <c r="O248" s="6" t="str">
        <f t="shared" si="16"/>
        <v>Sat</v>
      </c>
      <c r="P248" s="6" t="str">
        <f t="shared" si="17"/>
        <v>Jun</v>
      </c>
      <c r="Q248" s="13">
        <f t="shared" si="18"/>
        <v>17438.668800000003</v>
      </c>
      <c r="R248" s="33">
        <f t="shared" si="15"/>
        <v>-15394.1088</v>
      </c>
      <c r="S248" s="13">
        <f t="shared" si="19"/>
        <v>156.69142857142856</v>
      </c>
    </row>
    <row r="249" spans="1:19" x14ac:dyDescent="0.3">
      <c r="A249" s="6">
        <v>1098</v>
      </c>
      <c r="B249" s="11">
        <v>45217</v>
      </c>
      <c r="C249" s="6" t="s">
        <v>38</v>
      </c>
      <c r="D249" s="6" t="s">
        <v>21</v>
      </c>
      <c r="E249" s="12">
        <v>1600.79</v>
      </c>
      <c r="F249" s="6">
        <v>21</v>
      </c>
      <c r="G249" s="6" t="s">
        <v>16</v>
      </c>
      <c r="H249" s="12">
        <v>725.03</v>
      </c>
      <c r="I249" s="12">
        <v>828.95</v>
      </c>
      <c r="J249" s="6" t="s">
        <v>30</v>
      </c>
      <c r="K249" s="15">
        <v>0.18</v>
      </c>
      <c r="L249" s="6" t="s">
        <v>27</v>
      </c>
      <c r="M249" s="6" t="s">
        <v>19</v>
      </c>
      <c r="N249" s="6" t="s">
        <v>41</v>
      </c>
      <c r="O249" s="6" t="str">
        <f t="shared" si="16"/>
        <v>Wed</v>
      </c>
      <c r="P249" s="6" t="str">
        <f t="shared" si="17"/>
        <v>Oct</v>
      </c>
      <c r="Q249" s="13">
        <f t="shared" si="18"/>
        <v>3133.431</v>
      </c>
      <c r="R249" s="33">
        <f t="shared" si="15"/>
        <v>-951.11099999999851</v>
      </c>
      <c r="S249" s="13">
        <f t="shared" si="19"/>
        <v>76.228095238095236</v>
      </c>
    </row>
    <row r="250" spans="1:19" x14ac:dyDescent="0.3">
      <c r="A250" s="6">
        <v>1070</v>
      </c>
      <c r="B250" s="11">
        <v>44989</v>
      </c>
      <c r="C250" s="6" t="s">
        <v>14</v>
      </c>
      <c r="D250" s="6" t="s">
        <v>25</v>
      </c>
      <c r="E250" s="12">
        <v>8771.24</v>
      </c>
      <c r="F250" s="6">
        <v>15</v>
      </c>
      <c r="G250" s="6" t="s">
        <v>35</v>
      </c>
      <c r="H250" s="12">
        <v>3653.66</v>
      </c>
      <c r="I250" s="12">
        <v>3896.19</v>
      </c>
      <c r="J250" s="6" t="s">
        <v>30</v>
      </c>
      <c r="K250" s="15">
        <v>0.03</v>
      </c>
      <c r="L250" s="6" t="s">
        <v>31</v>
      </c>
      <c r="M250" s="6" t="s">
        <v>22</v>
      </c>
      <c r="N250" s="6" t="s">
        <v>32</v>
      </c>
      <c r="O250" s="6" t="str">
        <f t="shared" si="16"/>
        <v>Sat</v>
      </c>
      <c r="P250" s="6" t="str">
        <f t="shared" si="17"/>
        <v>Mar</v>
      </c>
      <c r="Q250" s="13">
        <f t="shared" si="18"/>
        <v>1753.2855</v>
      </c>
      <c r="R250" s="33">
        <f t="shared" si="15"/>
        <v>1884.664500000003</v>
      </c>
      <c r="S250" s="13">
        <f t="shared" si="19"/>
        <v>584.74933333333331</v>
      </c>
    </row>
    <row r="251" spans="1:19" x14ac:dyDescent="0.3">
      <c r="A251" s="6">
        <v>1086</v>
      </c>
      <c r="B251" s="11">
        <v>45170</v>
      </c>
      <c r="C251" s="6" t="s">
        <v>33</v>
      </c>
      <c r="D251" s="6" t="s">
        <v>21</v>
      </c>
      <c r="E251" s="12">
        <v>5437.04</v>
      </c>
      <c r="F251" s="6">
        <v>17</v>
      </c>
      <c r="G251" s="6" t="s">
        <v>35</v>
      </c>
      <c r="H251" s="12">
        <v>4075.08</v>
      </c>
      <c r="I251" s="12">
        <v>4262.21</v>
      </c>
      <c r="J251" s="6" t="s">
        <v>30</v>
      </c>
      <c r="K251" s="15">
        <v>0.17</v>
      </c>
      <c r="L251" s="6" t="s">
        <v>18</v>
      </c>
      <c r="M251" s="6" t="s">
        <v>19</v>
      </c>
      <c r="N251" s="6" t="s">
        <v>37</v>
      </c>
      <c r="O251" s="6" t="str">
        <f t="shared" si="16"/>
        <v>Fri</v>
      </c>
      <c r="P251" s="6" t="str">
        <f t="shared" si="17"/>
        <v>Sep</v>
      </c>
      <c r="Q251" s="13">
        <f t="shared" si="18"/>
        <v>12317.786900000003</v>
      </c>
      <c r="R251" s="33">
        <f t="shared" si="15"/>
        <v>-9136.5769</v>
      </c>
      <c r="S251" s="13">
        <f t="shared" si="19"/>
        <v>319.82588235294116</v>
      </c>
    </row>
    <row r="252" spans="1:19" x14ac:dyDescent="0.3">
      <c r="A252" s="6">
        <v>1011</v>
      </c>
      <c r="B252" s="11">
        <v>44951</v>
      </c>
      <c r="C252" s="6" t="s">
        <v>38</v>
      </c>
      <c r="D252" s="6" t="s">
        <v>15</v>
      </c>
      <c r="E252" s="12">
        <v>2896.48</v>
      </c>
      <c r="F252" s="6">
        <v>22</v>
      </c>
      <c r="G252" s="6" t="s">
        <v>35</v>
      </c>
      <c r="H252" s="12">
        <v>1324.52</v>
      </c>
      <c r="I252" s="12">
        <v>1510.3</v>
      </c>
      <c r="J252" s="6" t="s">
        <v>17</v>
      </c>
      <c r="K252" s="15">
        <v>0.15</v>
      </c>
      <c r="L252" s="6" t="s">
        <v>18</v>
      </c>
      <c r="M252" s="6" t="s">
        <v>22</v>
      </c>
      <c r="N252" s="6" t="s">
        <v>40</v>
      </c>
      <c r="O252" s="6" t="str">
        <f t="shared" si="16"/>
        <v>Wed</v>
      </c>
      <c r="P252" s="6" t="str">
        <f t="shared" si="17"/>
        <v>Jan</v>
      </c>
      <c r="Q252" s="13">
        <f t="shared" si="18"/>
        <v>4983.99</v>
      </c>
      <c r="R252" s="33">
        <f t="shared" si="15"/>
        <v>-896.83000000000038</v>
      </c>
      <c r="S252" s="13">
        <f t="shared" si="19"/>
        <v>131.65818181818182</v>
      </c>
    </row>
    <row r="253" spans="1:19" x14ac:dyDescent="0.3">
      <c r="A253" s="6">
        <v>1016</v>
      </c>
      <c r="B253" s="11">
        <v>45016</v>
      </c>
      <c r="C253" s="6" t="s">
        <v>38</v>
      </c>
      <c r="D253" s="6" t="s">
        <v>34</v>
      </c>
      <c r="E253" s="12">
        <v>4309.76</v>
      </c>
      <c r="F253" s="6">
        <v>38</v>
      </c>
      <c r="G253" s="6" t="s">
        <v>35</v>
      </c>
      <c r="H253" s="12">
        <v>3883.38</v>
      </c>
      <c r="I253" s="12">
        <v>4152.72</v>
      </c>
      <c r="J253" s="6" t="s">
        <v>17</v>
      </c>
      <c r="K253" s="15">
        <v>0.26</v>
      </c>
      <c r="L253" s="6" t="s">
        <v>18</v>
      </c>
      <c r="M253" s="6" t="s">
        <v>19</v>
      </c>
      <c r="N253" s="6" t="s">
        <v>48</v>
      </c>
      <c r="O253" s="6" t="str">
        <f t="shared" si="16"/>
        <v>Fri</v>
      </c>
      <c r="P253" s="6" t="str">
        <f t="shared" si="17"/>
        <v>Mar</v>
      </c>
      <c r="Q253" s="13">
        <f t="shared" si="18"/>
        <v>41028.873600000006</v>
      </c>
      <c r="R253" s="33">
        <f t="shared" si="15"/>
        <v>-30793.953600000001</v>
      </c>
      <c r="S253" s="13">
        <f t="shared" si="19"/>
        <v>113.41473684210527</v>
      </c>
    </row>
    <row r="254" spans="1:19" x14ac:dyDescent="0.3">
      <c r="A254" s="6">
        <v>1097</v>
      </c>
      <c r="B254" s="11">
        <v>45001</v>
      </c>
      <c r="C254" s="6" t="s">
        <v>24</v>
      </c>
      <c r="D254" s="6" t="s">
        <v>25</v>
      </c>
      <c r="E254" s="12">
        <v>471.95</v>
      </c>
      <c r="F254" s="6">
        <v>35</v>
      </c>
      <c r="G254" s="6" t="s">
        <v>26</v>
      </c>
      <c r="H254" s="12">
        <v>1958.49</v>
      </c>
      <c r="I254" s="12">
        <v>2254.84</v>
      </c>
      <c r="J254" s="6" t="s">
        <v>30</v>
      </c>
      <c r="K254" s="15">
        <v>0.16</v>
      </c>
      <c r="L254" s="6" t="s">
        <v>31</v>
      </c>
      <c r="M254" s="6" t="s">
        <v>19</v>
      </c>
      <c r="N254" s="6" t="s">
        <v>28</v>
      </c>
      <c r="O254" s="6" t="str">
        <f t="shared" si="16"/>
        <v>Thu</v>
      </c>
      <c r="P254" s="6" t="str">
        <f t="shared" si="17"/>
        <v>Mar</v>
      </c>
      <c r="Q254" s="13">
        <f t="shared" si="18"/>
        <v>12627.104000000001</v>
      </c>
      <c r="R254" s="33">
        <f t="shared" si="15"/>
        <v>-2254.8539999999957</v>
      </c>
      <c r="S254" s="13">
        <f t="shared" si="19"/>
        <v>13.484285714285713</v>
      </c>
    </row>
    <row r="255" spans="1:19" x14ac:dyDescent="0.3">
      <c r="A255" s="6">
        <v>1073</v>
      </c>
      <c r="B255" s="11">
        <v>45220</v>
      </c>
      <c r="C255" s="6" t="s">
        <v>42</v>
      </c>
      <c r="D255" s="6" t="s">
        <v>21</v>
      </c>
      <c r="E255" s="12">
        <v>1365.88</v>
      </c>
      <c r="F255" s="6">
        <v>45</v>
      </c>
      <c r="G255" s="6" t="s">
        <v>16</v>
      </c>
      <c r="H255" s="12">
        <v>2558.09</v>
      </c>
      <c r="I255" s="12">
        <v>2958.55</v>
      </c>
      <c r="J255" s="6" t="s">
        <v>30</v>
      </c>
      <c r="K255" s="15">
        <v>0.08</v>
      </c>
      <c r="L255" s="6" t="s">
        <v>18</v>
      </c>
      <c r="M255" s="6" t="s">
        <v>19</v>
      </c>
      <c r="N255" s="6" t="s">
        <v>51</v>
      </c>
      <c r="O255" s="6" t="str">
        <f t="shared" si="16"/>
        <v>Sat</v>
      </c>
      <c r="P255" s="6" t="str">
        <f t="shared" si="17"/>
        <v>Oct</v>
      </c>
      <c r="Q255" s="13">
        <f t="shared" si="18"/>
        <v>10650.78</v>
      </c>
      <c r="R255" s="33">
        <f t="shared" si="15"/>
        <v>7369.92</v>
      </c>
      <c r="S255" s="13">
        <f t="shared" si="19"/>
        <v>30.352888888888891</v>
      </c>
    </row>
    <row r="256" spans="1:19" x14ac:dyDescent="0.3">
      <c r="A256" s="6">
        <v>1059</v>
      </c>
      <c r="B256" s="11">
        <v>45136</v>
      </c>
      <c r="C256" s="6" t="s">
        <v>14</v>
      </c>
      <c r="D256" s="6" t="s">
        <v>25</v>
      </c>
      <c r="E256" s="12">
        <v>7678.91</v>
      </c>
      <c r="F256" s="6">
        <v>16</v>
      </c>
      <c r="G256" s="6" t="s">
        <v>16</v>
      </c>
      <c r="H256" s="12">
        <v>4287.21</v>
      </c>
      <c r="I256" s="12">
        <v>4464.28</v>
      </c>
      <c r="J256" s="6" t="s">
        <v>17</v>
      </c>
      <c r="K256" s="15">
        <v>0.2</v>
      </c>
      <c r="L256" s="6" t="s">
        <v>31</v>
      </c>
      <c r="M256" s="6" t="s">
        <v>22</v>
      </c>
      <c r="N256" s="6" t="s">
        <v>32</v>
      </c>
      <c r="O256" s="6" t="str">
        <f t="shared" si="16"/>
        <v>Sat</v>
      </c>
      <c r="P256" s="6" t="str">
        <f t="shared" si="17"/>
        <v>Jul</v>
      </c>
      <c r="Q256" s="13">
        <f t="shared" si="18"/>
        <v>14285.696</v>
      </c>
      <c r="R256" s="33">
        <f t="shared" si="15"/>
        <v>-11452.576000000005</v>
      </c>
      <c r="S256" s="13">
        <f t="shared" si="19"/>
        <v>479.93187499999999</v>
      </c>
    </row>
    <row r="257" spans="1:19" x14ac:dyDescent="0.3">
      <c r="A257" s="6">
        <v>1070</v>
      </c>
      <c r="B257" s="11">
        <v>45273</v>
      </c>
      <c r="C257" s="6" t="s">
        <v>42</v>
      </c>
      <c r="D257" s="6" t="s">
        <v>21</v>
      </c>
      <c r="E257" s="12">
        <v>100.12</v>
      </c>
      <c r="F257" s="6">
        <v>8</v>
      </c>
      <c r="G257" s="6" t="s">
        <v>29</v>
      </c>
      <c r="H257" s="12">
        <v>3762.27</v>
      </c>
      <c r="I257" s="12">
        <v>4166.95</v>
      </c>
      <c r="J257" s="6" t="s">
        <v>17</v>
      </c>
      <c r="K257" s="15">
        <v>0.16</v>
      </c>
      <c r="L257" s="6" t="s">
        <v>27</v>
      </c>
      <c r="M257" s="6" t="s">
        <v>19</v>
      </c>
      <c r="N257" s="6" t="s">
        <v>51</v>
      </c>
      <c r="O257" s="6" t="str">
        <f t="shared" si="16"/>
        <v>Wed</v>
      </c>
      <c r="P257" s="6" t="str">
        <f t="shared" si="17"/>
        <v>Dec</v>
      </c>
      <c r="Q257" s="13">
        <f t="shared" si="18"/>
        <v>5333.6959999999999</v>
      </c>
      <c r="R257" s="33">
        <f t="shared" si="15"/>
        <v>-2096.2560000000012</v>
      </c>
      <c r="S257" s="13">
        <f t="shared" si="19"/>
        <v>12.515000000000001</v>
      </c>
    </row>
    <row r="258" spans="1:19" x14ac:dyDescent="0.3">
      <c r="A258" s="6">
        <v>1080</v>
      </c>
      <c r="B258" s="11">
        <v>44943</v>
      </c>
      <c r="C258" s="6" t="s">
        <v>14</v>
      </c>
      <c r="D258" s="6" t="s">
        <v>25</v>
      </c>
      <c r="E258" s="12">
        <v>4224</v>
      </c>
      <c r="F258" s="6">
        <v>47</v>
      </c>
      <c r="G258" s="6" t="s">
        <v>16</v>
      </c>
      <c r="H258" s="12">
        <v>4035.33</v>
      </c>
      <c r="I258" s="12">
        <v>4211.25</v>
      </c>
      <c r="J258" s="6" t="s">
        <v>17</v>
      </c>
      <c r="K258" s="15">
        <v>7.0000000000000007E-2</v>
      </c>
      <c r="L258" s="6" t="s">
        <v>27</v>
      </c>
      <c r="M258" s="6" t="s">
        <v>19</v>
      </c>
      <c r="N258" s="6" t="s">
        <v>32</v>
      </c>
      <c r="O258" s="6" t="str">
        <f t="shared" si="16"/>
        <v>Tue</v>
      </c>
      <c r="P258" s="6" t="str">
        <f t="shared" si="17"/>
        <v>Jan</v>
      </c>
      <c r="Q258" s="13">
        <f t="shared" si="18"/>
        <v>13855.012500000001</v>
      </c>
      <c r="R258" s="33">
        <f t="shared" ref="R258:R321" si="20">((I258-H258)*F258)-Q258</f>
        <v>-5586.7724999999973</v>
      </c>
      <c r="S258" s="13">
        <f t="shared" si="19"/>
        <v>89.872340425531917</v>
      </c>
    </row>
    <row r="259" spans="1:19" x14ac:dyDescent="0.3">
      <c r="A259" s="6">
        <v>1093</v>
      </c>
      <c r="B259" s="11">
        <v>45054</v>
      </c>
      <c r="C259" s="6" t="s">
        <v>14</v>
      </c>
      <c r="D259" s="6" t="s">
        <v>34</v>
      </c>
      <c r="E259" s="12">
        <v>5272.85</v>
      </c>
      <c r="F259" s="6">
        <v>17</v>
      </c>
      <c r="G259" s="6" t="s">
        <v>16</v>
      </c>
      <c r="H259" s="12">
        <v>727.38</v>
      </c>
      <c r="I259" s="12">
        <v>764.54</v>
      </c>
      <c r="J259" s="6" t="s">
        <v>17</v>
      </c>
      <c r="K259" s="15">
        <v>0.17</v>
      </c>
      <c r="L259" s="6" t="s">
        <v>31</v>
      </c>
      <c r="M259" s="6" t="s">
        <v>22</v>
      </c>
      <c r="N259" s="6" t="s">
        <v>46</v>
      </c>
      <c r="O259" s="6" t="str">
        <f t="shared" ref="O259:O322" si="21">TEXT(B259,"ddd")</f>
        <v>Mon</v>
      </c>
      <c r="P259" s="6" t="str">
        <f t="shared" ref="P259:P322" si="22">TEXT(B259,"mmm")</f>
        <v>May</v>
      </c>
      <c r="Q259" s="13">
        <f t="shared" ref="Q259:Q322" si="23">(I259*F259)*K259</f>
        <v>2209.5206000000003</v>
      </c>
      <c r="R259" s="33">
        <f t="shared" si="20"/>
        <v>-1577.8006000000009</v>
      </c>
      <c r="S259" s="13">
        <f t="shared" ref="S259:S322" si="24">E259/F259</f>
        <v>310.16764705882355</v>
      </c>
    </row>
    <row r="260" spans="1:19" x14ac:dyDescent="0.3">
      <c r="A260" s="6">
        <v>1003</v>
      </c>
      <c r="B260" s="11">
        <v>45290</v>
      </c>
      <c r="C260" s="6" t="s">
        <v>42</v>
      </c>
      <c r="D260" s="6" t="s">
        <v>34</v>
      </c>
      <c r="E260" s="12">
        <v>640.88</v>
      </c>
      <c r="F260" s="6">
        <v>17</v>
      </c>
      <c r="G260" s="6" t="s">
        <v>16</v>
      </c>
      <c r="H260" s="12">
        <v>395.11</v>
      </c>
      <c r="I260" s="12">
        <v>676.66</v>
      </c>
      <c r="J260" s="6" t="s">
        <v>17</v>
      </c>
      <c r="K260" s="15">
        <v>0.25</v>
      </c>
      <c r="L260" s="6" t="s">
        <v>18</v>
      </c>
      <c r="M260" s="6" t="s">
        <v>22</v>
      </c>
      <c r="N260" s="6" t="s">
        <v>52</v>
      </c>
      <c r="O260" s="6" t="str">
        <f t="shared" si="21"/>
        <v>Sat</v>
      </c>
      <c r="P260" s="6" t="str">
        <f t="shared" si="22"/>
        <v>Dec</v>
      </c>
      <c r="Q260" s="13">
        <f t="shared" si="23"/>
        <v>2875.8049999999998</v>
      </c>
      <c r="R260" s="33">
        <f t="shared" si="20"/>
        <v>1910.5449999999996</v>
      </c>
      <c r="S260" s="13">
        <f t="shared" si="24"/>
        <v>37.698823529411762</v>
      </c>
    </row>
    <row r="261" spans="1:19" x14ac:dyDescent="0.3">
      <c r="A261" s="6">
        <v>1020</v>
      </c>
      <c r="B261" s="11">
        <v>45177</v>
      </c>
      <c r="C261" s="6" t="s">
        <v>38</v>
      </c>
      <c r="D261" s="6" t="s">
        <v>15</v>
      </c>
      <c r="E261" s="12">
        <v>9733.4699999999993</v>
      </c>
      <c r="F261" s="6">
        <v>26</v>
      </c>
      <c r="G261" s="6" t="s">
        <v>29</v>
      </c>
      <c r="H261" s="12">
        <v>4472.3500000000004</v>
      </c>
      <c r="I261" s="12">
        <v>4770.42</v>
      </c>
      <c r="J261" s="6" t="s">
        <v>30</v>
      </c>
      <c r="K261" s="15">
        <v>0.01</v>
      </c>
      <c r="L261" s="6" t="s">
        <v>31</v>
      </c>
      <c r="M261" s="6" t="s">
        <v>22</v>
      </c>
      <c r="N261" s="6" t="s">
        <v>40</v>
      </c>
      <c r="O261" s="6" t="str">
        <f t="shared" si="21"/>
        <v>Fri</v>
      </c>
      <c r="P261" s="6" t="str">
        <f t="shared" si="22"/>
        <v>Sep</v>
      </c>
      <c r="Q261" s="13">
        <f t="shared" si="23"/>
        <v>1240.3091999999999</v>
      </c>
      <c r="R261" s="33">
        <f t="shared" si="20"/>
        <v>6509.5107999999927</v>
      </c>
      <c r="S261" s="13">
        <f t="shared" si="24"/>
        <v>374.36423076923074</v>
      </c>
    </row>
    <row r="262" spans="1:19" x14ac:dyDescent="0.3">
      <c r="A262" s="6">
        <v>1059</v>
      </c>
      <c r="B262" s="11">
        <v>45105</v>
      </c>
      <c r="C262" s="6" t="s">
        <v>14</v>
      </c>
      <c r="D262" s="6" t="s">
        <v>15</v>
      </c>
      <c r="E262" s="12">
        <v>2338.64</v>
      </c>
      <c r="F262" s="6">
        <v>13</v>
      </c>
      <c r="G262" s="6" t="s">
        <v>35</v>
      </c>
      <c r="H262" s="12">
        <v>1969.78</v>
      </c>
      <c r="I262" s="12">
        <v>2437.6999999999998</v>
      </c>
      <c r="J262" s="6" t="s">
        <v>30</v>
      </c>
      <c r="K262" s="15">
        <v>0.19</v>
      </c>
      <c r="L262" s="6" t="s">
        <v>31</v>
      </c>
      <c r="M262" s="6" t="s">
        <v>22</v>
      </c>
      <c r="N262" s="6" t="s">
        <v>20</v>
      </c>
      <c r="O262" s="6" t="str">
        <f t="shared" si="21"/>
        <v>Wed</v>
      </c>
      <c r="P262" s="6" t="str">
        <f t="shared" si="22"/>
        <v>Jun</v>
      </c>
      <c r="Q262" s="13">
        <f t="shared" si="23"/>
        <v>6021.1189999999997</v>
      </c>
      <c r="R262" s="33">
        <f t="shared" si="20"/>
        <v>61.84099999999853</v>
      </c>
      <c r="S262" s="13">
        <f t="shared" si="24"/>
        <v>179.89538461538461</v>
      </c>
    </row>
    <row r="263" spans="1:19" x14ac:dyDescent="0.3">
      <c r="A263" s="6">
        <v>1036</v>
      </c>
      <c r="B263" s="11">
        <v>45108</v>
      </c>
      <c r="C263" s="6" t="s">
        <v>42</v>
      </c>
      <c r="D263" s="6" t="s">
        <v>21</v>
      </c>
      <c r="E263" s="12">
        <v>3111.57</v>
      </c>
      <c r="F263" s="6">
        <v>17</v>
      </c>
      <c r="G263" s="6" t="s">
        <v>16</v>
      </c>
      <c r="H263" s="12">
        <v>1475</v>
      </c>
      <c r="I263" s="12">
        <v>1840.77</v>
      </c>
      <c r="J263" s="6" t="s">
        <v>17</v>
      </c>
      <c r="K263" s="15">
        <v>0.1</v>
      </c>
      <c r="L263" s="6" t="s">
        <v>31</v>
      </c>
      <c r="M263" s="6" t="s">
        <v>19</v>
      </c>
      <c r="N263" s="6" t="s">
        <v>51</v>
      </c>
      <c r="O263" s="6" t="str">
        <f t="shared" si="21"/>
        <v>Sat</v>
      </c>
      <c r="P263" s="6" t="str">
        <f t="shared" si="22"/>
        <v>Jul</v>
      </c>
      <c r="Q263" s="13">
        <f t="shared" si="23"/>
        <v>3129.3090000000002</v>
      </c>
      <c r="R263" s="33">
        <f t="shared" si="20"/>
        <v>3088.7809999999999</v>
      </c>
      <c r="S263" s="13">
        <f t="shared" si="24"/>
        <v>183.0335294117647</v>
      </c>
    </row>
    <row r="264" spans="1:19" x14ac:dyDescent="0.3">
      <c r="A264" s="6">
        <v>1019</v>
      </c>
      <c r="B264" s="11">
        <v>45078</v>
      </c>
      <c r="C264" s="6" t="s">
        <v>14</v>
      </c>
      <c r="D264" s="6" t="s">
        <v>34</v>
      </c>
      <c r="E264" s="12">
        <v>3109.03</v>
      </c>
      <c r="F264" s="6">
        <v>38</v>
      </c>
      <c r="G264" s="6" t="s">
        <v>29</v>
      </c>
      <c r="H264" s="12">
        <v>3637.25</v>
      </c>
      <c r="I264" s="12">
        <v>4096.96</v>
      </c>
      <c r="J264" s="6" t="s">
        <v>17</v>
      </c>
      <c r="K264" s="15">
        <v>0.09</v>
      </c>
      <c r="L264" s="6" t="s">
        <v>27</v>
      </c>
      <c r="M264" s="6" t="s">
        <v>19</v>
      </c>
      <c r="N264" s="6" t="s">
        <v>46</v>
      </c>
      <c r="O264" s="6" t="str">
        <f t="shared" si="21"/>
        <v>Thu</v>
      </c>
      <c r="P264" s="6" t="str">
        <f t="shared" si="22"/>
        <v>Jun</v>
      </c>
      <c r="Q264" s="13">
        <f t="shared" si="23"/>
        <v>14011.6032</v>
      </c>
      <c r="R264" s="33">
        <f t="shared" si="20"/>
        <v>3457.3768000000036</v>
      </c>
      <c r="S264" s="13">
        <f t="shared" si="24"/>
        <v>81.816578947368427</v>
      </c>
    </row>
    <row r="265" spans="1:19" x14ac:dyDescent="0.3">
      <c r="A265" s="6">
        <v>1090</v>
      </c>
      <c r="B265" s="11">
        <v>44951</v>
      </c>
      <c r="C265" s="6" t="s">
        <v>33</v>
      </c>
      <c r="D265" s="6" t="s">
        <v>25</v>
      </c>
      <c r="E265" s="12">
        <v>2381.12</v>
      </c>
      <c r="F265" s="6">
        <v>17</v>
      </c>
      <c r="G265" s="6" t="s">
        <v>29</v>
      </c>
      <c r="H265" s="12">
        <v>4190.26</v>
      </c>
      <c r="I265" s="12">
        <v>4645.3500000000004</v>
      </c>
      <c r="J265" s="6" t="s">
        <v>30</v>
      </c>
      <c r="K265" s="15">
        <v>0.12</v>
      </c>
      <c r="L265" s="6" t="s">
        <v>31</v>
      </c>
      <c r="M265" s="6" t="s">
        <v>22</v>
      </c>
      <c r="N265" s="6" t="s">
        <v>44</v>
      </c>
      <c r="O265" s="6" t="str">
        <f t="shared" si="21"/>
        <v>Wed</v>
      </c>
      <c r="P265" s="6" t="str">
        <f t="shared" si="22"/>
        <v>Jan</v>
      </c>
      <c r="Q265" s="13">
        <f t="shared" si="23"/>
        <v>9476.514000000001</v>
      </c>
      <c r="R265" s="33">
        <f t="shared" si="20"/>
        <v>-1739.9839999999986</v>
      </c>
      <c r="S265" s="13">
        <f t="shared" si="24"/>
        <v>140.06588235294117</v>
      </c>
    </row>
    <row r="266" spans="1:19" x14ac:dyDescent="0.3">
      <c r="A266" s="6">
        <v>1067</v>
      </c>
      <c r="B266" s="11">
        <v>45106</v>
      </c>
      <c r="C266" s="6" t="s">
        <v>38</v>
      </c>
      <c r="D266" s="6" t="s">
        <v>25</v>
      </c>
      <c r="E266" s="12">
        <v>114.59</v>
      </c>
      <c r="F266" s="6">
        <v>48</v>
      </c>
      <c r="G266" s="6" t="s">
        <v>26</v>
      </c>
      <c r="H266" s="12">
        <v>4319.32</v>
      </c>
      <c r="I266" s="12">
        <v>4625.5600000000004</v>
      </c>
      <c r="J266" s="6" t="s">
        <v>17</v>
      </c>
      <c r="K266" s="15">
        <v>0.1</v>
      </c>
      <c r="L266" s="6" t="s">
        <v>27</v>
      </c>
      <c r="M266" s="6" t="s">
        <v>19</v>
      </c>
      <c r="N266" s="6" t="s">
        <v>39</v>
      </c>
      <c r="O266" s="6" t="str">
        <f t="shared" si="21"/>
        <v>Thu</v>
      </c>
      <c r="P266" s="6" t="str">
        <f t="shared" si="22"/>
        <v>Jun</v>
      </c>
      <c r="Q266" s="13">
        <f t="shared" si="23"/>
        <v>22202.688000000002</v>
      </c>
      <c r="R266" s="33">
        <f t="shared" si="20"/>
        <v>-7503.1679999999687</v>
      </c>
      <c r="S266" s="13">
        <f t="shared" si="24"/>
        <v>2.3872916666666666</v>
      </c>
    </row>
    <row r="267" spans="1:19" x14ac:dyDescent="0.3">
      <c r="A267" s="6">
        <v>1019</v>
      </c>
      <c r="B267" s="11">
        <v>45124</v>
      </c>
      <c r="C267" s="6" t="s">
        <v>24</v>
      </c>
      <c r="D267" s="6" t="s">
        <v>25</v>
      </c>
      <c r="E267" s="12">
        <v>7320.51</v>
      </c>
      <c r="F267" s="6">
        <v>14</v>
      </c>
      <c r="G267" s="6" t="s">
        <v>29</v>
      </c>
      <c r="H267" s="12">
        <v>1614.19</v>
      </c>
      <c r="I267" s="12">
        <v>1882.79</v>
      </c>
      <c r="J267" s="6" t="s">
        <v>30</v>
      </c>
      <c r="K267" s="15">
        <v>0.25</v>
      </c>
      <c r="L267" s="6" t="s">
        <v>31</v>
      </c>
      <c r="M267" s="6" t="s">
        <v>22</v>
      </c>
      <c r="N267" s="6" t="s">
        <v>28</v>
      </c>
      <c r="O267" s="6" t="str">
        <f t="shared" si="21"/>
        <v>Mon</v>
      </c>
      <c r="P267" s="6" t="str">
        <f t="shared" si="22"/>
        <v>Jul</v>
      </c>
      <c r="Q267" s="13">
        <f t="shared" si="23"/>
        <v>6589.7649999999994</v>
      </c>
      <c r="R267" s="33">
        <f t="shared" si="20"/>
        <v>-2829.3650000000007</v>
      </c>
      <c r="S267" s="13">
        <f t="shared" si="24"/>
        <v>522.89357142857148</v>
      </c>
    </row>
    <row r="268" spans="1:19" x14ac:dyDescent="0.3">
      <c r="A268" s="6">
        <v>1020</v>
      </c>
      <c r="B268" s="11">
        <v>45270</v>
      </c>
      <c r="C268" s="6" t="s">
        <v>14</v>
      </c>
      <c r="D268" s="6" t="s">
        <v>15</v>
      </c>
      <c r="E268" s="12">
        <v>9671.77</v>
      </c>
      <c r="F268" s="6">
        <v>45</v>
      </c>
      <c r="G268" s="6" t="s">
        <v>35</v>
      </c>
      <c r="H268" s="12">
        <v>4268.45</v>
      </c>
      <c r="I268" s="12">
        <v>4551.6000000000004</v>
      </c>
      <c r="J268" s="6" t="s">
        <v>30</v>
      </c>
      <c r="K268" s="15">
        <v>0.08</v>
      </c>
      <c r="L268" s="6" t="s">
        <v>27</v>
      </c>
      <c r="M268" s="6" t="s">
        <v>19</v>
      </c>
      <c r="N268" s="6" t="s">
        <v>20</v>
      </c>
      <c r="O268" s="6" t="str">
        <f t="shared" si="21"/>
        <v>Sun</v>
      </c>
      <c r="P268" s="6" t="str">
        <f t="shared" si="22"/>
        <v>Dec</v>
      </c>
      <c r="Q268" s="13">
        <f t="shared" si="23"/>
        <v>16385.760000000002</v>
      </c>
      <c r="R268" s="33">
        <f t="shared" si="20"/>
        <v>-3644.0099999999766</v>
      </c>
      <c r="S268" s="13">
        <f t="shared" si="24"/>
        <v>214.92822222222225</v>
      </c>
    </row>
    <row r="269" spans="1:19" x14ac:dyDescent="0.3">
      <c r="A269" s="6">
        <v>1096</v>
      </c>
      <c r="B269" s="11">
        <v>45087</v>
      </c>
      <c r="C269" s="6" t="s">
        <v>33</v>
      </c>
      <c r="D269" s="6" t="s">
        <v>25</v>
      </c>
      <c r="E269" s="12">
        <v>2320.5100000000002</v>
      </c>
      <c r="F269" s="6">
        <v>6</v>
      </c>
      <c r="G269" s="6" t="s">
        <v>16</v>
      </c>
      <c r="H269" s="12">
        <v>252.62</v>
      </c>
      <c r="I269" s="12">
        <v>742</v>
      </c>
      <c r="J269" s="6" t="s">
        <v>30</v>
      </c>
      <c r="K269" s="15">
        <v>0.22</v>
      </c>
      <c r="L269" s="6" t="s">
        <v>31</v>
      </c>
      <c r="M269" s="6" t="s">
        <v>22</v>
      </c>
      <c r="N269" s="6" t="s">
        <v>44</v>
      </c>
      <c r="O269" s="6" t="str">
        <f t="shared" si="21"/>
        <v>Sat</v>
      </c>
      <c r="P269" s="6" t="str">
        <f t="shared" si="22"/>
        <v>Jun</v>
      </c>
      <c r="Q269" s="13">
        <f t="shared" si="23"/>
        <v>979.44</v>
      </c>
      <c r="R269" s="33">
        <f t="shared" si="20"/>
        <v>1956.8399999999997</v>
      </c>
      <c r="S269" s="13">
        <f t="shared" si="24"/>
        <v>386.75166666666672</v>
      </c>
    </row>
    <row r="270" spans="1:19" x14ac:dyDescent="0.3">
      <c r="A270" s="6">
        <v>1071</v>
      </c>
      <c r="B270" s="11">
        <v>45103</v>
      </c>
      <c r="C270" s="6" t="s">
        <v>24</v>
      </c>
      <c r="D270" s="6" t="s">
        <v>15</v>
      </c>
      <c r="E270" s="12">
        <v>6664.17</v>
      </c>
      <c r="F270" s="6">
        <v>35</v>
      </c>
      <c r="G270" s="6" t="s">
        <v>29</v>
      </c>
      <c r="H270" s="12">
        <v>295.82</v>
      </c>
      <c r="I270" s="12">
        <v>684.67</v>
      </c>
      <c r="J270" s="6" t="s">
        <v>30</v>
      </c>
      <c r="K270" s="15">
        <v>0.03</v>
      </c>
      <c r="L270" s="6" t="s">
        <v>31</v>
      </c>
      <c r="M270" s="6" t="s">
        <v>19</v>
      </c>
      <c r="N270" s="6" t="s">
        <v>45</v>
      </c>
      <c r="O270" s="6" t="str">
        <f t="shared" si="21"/>
        <v>Mon</v>
      </c>
      <c r="P270" s="6" t="str">
        <f t="shared" si="22"/>
        <v>Jun</v>
      </c>
      <c r="Q270" s="13">
        <f t="shared" si="23"/>
        <v>718.90349999999989</v>
      </c>
      <c r="R270" s="33">
        <f t="shared" si="20"/>
        <v>12890.846499999998</v>
      </c>
      <c r="S270" s="13">
        <f t="shared" si="24"/>
        <v>190.40485714285714</v>
      </c>
    </row>
    <row r="271" spans="1:19" x14ac:dyDescent="0.3">
      <c r="A271" s="6">
        <v>1052</v>
      </c>
      <c r="B271" s="11">
        <v>45211</v>
      </c>
      <c r="C271" s="6" t="s">
        <v>24</v>
      </c>
      <c r="D271" s="6" t="s">
        <v>15</v>
      </c>
      <c r="E271" s="12">
        <v>7444.77</v>
      </c>
      <c r="F271" s="6">
        <v>46</v>
      </c>
      <c r="G271" s="6" t="s">
        <v>35</v>
      </c>
      <c r="H271" s="12">
        <v>3136.42</v>
      </c>
      <c r="I271" s="12">
        <v>3198.49</v>
      </c>
      <c r="J271" s="6" t="s">
        <v>17</v>
      </c>
      <c r="K271" s="15">
        <v>0.28999999999999998</v>
      </c>
      <c r="L271" s="6" t="s">
        <v>18</v>
      </c>
      <c r="M271" s="6" t="s">
        <v>22</v>
      </c>
      <c r="N271" s="6" t="s">
        <v>45</v>
      </c>
      <c r="O271" s="6" t="str">
        <f t="shared" si="21"/>
        <v>Thu</v>
      </c>
      <c r="P271" s="6" t="str">
        <f t="shared" si="22"/>
        <v>Oct</v>
      </c>
      <c r="Q271" s="13">
        <f t="shared" si="23"/>
        <v>42667.856599999992</v>
      </c>
      <c r="R271" s="33">
        <f t="shared" si="20"/>
        <v>-39812.636600000005</v>
      </c>
      <c r="S271" s="13">
        <f t="shared" si="24"/>
        <v>161.84282608695653</v>
      </c>
    </row>
    <row r="272" spans="1:19" x14ac:dyDescent="0.3">
      <c r="A272" s="6">
        <v>1033</v>
      </c>
      <c r="B272" s="11">
        <v>44989</v>
      </c>
      <c r="C272" s="6" t="s">
        <v>14</v>
      </c>
      <c r="D272" s="6" t="s">
        <v>21</v>
      </c>
      <c r="E272" s="12">
        <v>8499.41</v>
      </c>
      <c r="F272" s="6">
        <v>14</v>
      </c>
      <c r="G272" s="6" t="s">
        <v>29</v>
      </c>
      <c r="H272" s="12">
        <v>362.38</v>
      </c>
      <c r="I272" s="12">
        <v>753.81</v>
      </c>
      <c r="J272" s="6" t="s">
        <v>17</v>
      </c>
      <c r="K272" s="15">
        <v>0.19</v>
      </c>
      <c r="L272" s="6" t="s">
        <v>18</v>
      </c>
      <c r="M272" s="6" t="s">
        <v>22</v>
      </c>
      <c r="N272" s="6" t="s">
        <v>23</v>
      </c>
      <c r="O272" s="6" t="str">
        <f t="shared" si="21"/>
        <v>Sat</v>
      </c>
      <c r="P272" s="6" t="str">
        <f t="shared" si="22"/>
        <v>Mar</v>
      </c>
      <c r="Q272" s="13">
        <f t="shared" si="23"/>
        <v>2005.1346000000001</v>
      </c>
      <c r="R272" s="33">
        <f t="shared" si="20"/>
        <v>3474.8853999999992</v>
      </c>
      <c r="S272" s="13">
        <f t="shared" si="24"/>
        <v>607.10071428571428</v>
      </c>
    </row>
    <row r="273" spans="1:19" x14ac:dyDescent="0.3">
      <c r="A273" s="6">
        <v>1040</v>
      </c>
      <c r="B273" s="11">
        <v>45076</v>
      </c>
      <c r="C273" s="6" t="s">
        <v>42</v>
      </c>
      <c r="D273" s="6" t="s">
        <v>25</v>
      </c>
      <c r="E273" s="12">
        <v>4284.03</v>
      </c>
      <c r="F273" s="6">
        <v>47</v>
      </c>
      <c r="G273" s="6" t="s">
        <v>29</v>
      </c>
      <c r="H273" s="12">
        <v>1656.82</v>
      </c>
      <c r="I273" s="12">
        <v>1750.38</v>
      </c>
      <c r="J273" s="6" t="s">
        <v>30</v>
      </c>
      <c r="K273" s="15">
        <v>0.21</v>
      </c>
      <c r="L273" s="6" t="s">
        <v>31</v>
      </c>
      <c r="M273" s="6" t="s">
        <v>19</v>
      </c>
      <c r="N273" s="6" t="s">
        <v>43</v>
      </c>
      <c r="O273" s="6" t="str">
        <f t="shared" si="21"/>
        <v>Tue</v>
      </c>
      <c r="P273" s="6" t="str">
        <f t="shared" si="22"/>
        <v>May</v>
      </c>
      <c r="Q273" s="13">
        <f t="shared" si="23"/>
        <v>17276.250599999999</v>
      </c>
      <c r="R273" s="33">
        <f t="shared" si="20"/>
        <v>-12878.930599999992</v>
      </c>
      <c r="S273" s="13">
        <f t="shared" si="24"/>
        <v>91.149574468085106</v>
      </c>
    </row>
    <row r="274" spans="1:19" x14ac:dyDescent="0.3">
      <c r="A274" s="6">
        <v>1039</v>
      </c>
      <c r="B274" s="11">
        <v>45080</v>
      </c>
      <c r="C274" s="6" t="s">
        <v>14</v>
      </c>
      <c r="D274" s="6" t="s">
        <v>25</v>
      </c>
      <c r="E274" s="12">
        <v>3099.02</v>
      </c>
      <c r="F274" s="6">
        <v>8</v>
      </c>
      <c r="G274" s="6" t="s">
        <v>29</v>
      </c>
      <c r="H274" s="12">
        <v>3380.14</v>
      </c>
      <c r="I274" s="12">
        <v>3609.34</v>
      </c>
      <c r="J274" s="6" t="s">
        <v>17</v>
      </c>
      <c r="K274" s="15">
        <v>0.09</v>
      </c>
      <c r="L274" s="6" t="s">
        <v>31</v>
      </c>
      <c r="M274" s="6" t="s">
        <v>19</v>
      </c>
      <c r="N274" s="6" t="s">
        <v>32</v>
      </c>
      <c r="O274" s="6" t="str">
        <f t="shared" si="21"/>
        <v>Sat</v>
      </c>
      <c r="P274" s="6" t="str">
        <f t="shared" si="22"/>
        <v>Jun</v>
      </c>
      <c r="Q274" s="13">
        <f t="shared" si="23"/>
        <v>2598.7248</v>
      </c>
      <c r="R274" s="33">
        <f t="shared" si="20"/>
        <v>-765.12479999999778</v>
      </c>
      <c r="S274" s="13">
        <f t="shared" si="24"/>
        <v>387.3775</v>
      </c>
    </row>
    <row r="275" spans="1:19" x14ac:dyDescent="0.3">
      <c r="A275" s="6">
        <v>1082</v>
      </c>
      <c r="B275" s="11">
        <v>45082</v>
      </c>
      <c r="C275" s="6" t="s">
        <v>33</v>
      </c>
      <c r="D275" s="6" t="s">
        <v>34</v>
      </c>
      <c r="E275" s="12">
        <v>3320.42</v>
      </c>
      <c r="F275" s="6">
        <v>15</v>
      </c>
      <c r="G275" s="6" t="s">
        <v>29</v>
      </c>
      <c r="H275" s="12">
        <v>1719.47</v>
      </c>
      <c r="I275" s="12">
        <v>1832.6</v>
      </c>
      <c r="J275" s="6" t="s">
        <v>17</v>
      </c>
      <c r="K275" s="15">
        <v>0.12</v>
      </c>
      <c r="L275" s="6" t="s">
        <v>31</v>
      </c>
      <c r="M275" s="6" t="s">
        <v>19</v>
      </c>
      <c r="N275" s="6" t="s">
        <v>36</v>
      </c>
      <c r="O275" s="6" t="str">
        <f t="shared" si="21"/>
        <v>Mon</v>
      </c>
      <c r="P275" s="6" t="str">
        <f t="shared" si="22"/>
        <v>Jun</v>
      </c>
      <c r="Q275" s="13">
        <f t="shared" si="23"/>
        <v>3298.68</v>
      </c>
      <c r="R275" s="33">
        <f t="shared" si="20"/>
        <v>-1601.7300000000016</v>
      </c>
      <c r="S275" s="13">
        <f t="shared" si="24"/>
        <v>221.36133333333333</v>
      </c>
    </row>
    <row r="276" spans="1:19" x14ac:dyDescent="0.3">
      <c r="A276" s="6">
        <v>1001</v>
      </c>
      <c r="B276" s="11">
        <v>44975</v>
      </c>
      <c r="C276" s="6" t="s">
        <v>24</v>
      </c>
      <c r="D276" s="6" t="s">
        <v>21</v>
      </c>
      <c r="E276" s="12">
        <v>7154.95</v>
      </c>
      <c r="F276" s="6">
        <v>27</v>
      </c>
      <c r="G276" s="6" t="s">
        <v>29</v>
      </c>
      <c r="H276" s="12">
        <v>939.02</v>
      </c>
      <c r="I276" s="12">
        <v>1286.92</v>
      </c>
      <c r="J276" s="6" t="s">
        <v>17</v>
      </c>
      <c r="K276" s="15">
        <v>7.0000000000000007E-2</v>
      </c>
      <c r="L276" s="6" t="s">
        <v>31</v>
      </c>
      <c r="M276" s="6" t="s">
        <v>22</v>
      </c>
      <c r="N276" s="6" t="s">
        <v>47</v>
      </c>
      <c r="O276" s="6" t="str">
        <f t="shared" si="21"/>
        <v>Sat</v>
      </c>
      <c r="P276" s="6" t="str">
        <f t="shared" si="22"/>
        <v>Feb</v>
      </c>
      <c r="Q276" s="13">
        <f t="shared" si="23"/>
        <v>2432.2788000000005</v>
      </c>
      <c r="R276" s="33">
        <f t="shared" si="20"/>
        <v>6961.0212000000029</v>
      </c>
      <c r="S276" s="13">
        <f t="shared" si="24"/>
        <v>264.99814814814812</v>
      </c>
    </row>
    <row r="277" spans="1:19" x14ac:dyDescent="0.3">
      <c r="A277" s="6">
        <v>1011</v>
      </c>
      <c r="B277" s="11">
        <v>45263</v>
      </c>
      <c r="C277" s="6" t="s">
        <v>14</v>
      </c>
      <c r="D277" s="6" t="s">
        <v>34</v>
      </c>
      <c r="E277" s="12">
        <v>8186.12</v>
      </c>
      <c r="F277" s="6">
        <v>13</v>
      </c>
      <c r="G277" s="6" t="s">
        <v>35</v>
      </c>
      <c r="H277" s="12">
        <v>1442.69</v>
      </c>
      <c r="I277" s="12">
        <v>1882.57</v>
      </c>
      <c r="J277" s="6" t="s">
        <v>17</v>
      </c>
      <c r="K277" s="15">
        <v>0.28000000000000003</v>
      </c>
      <c r="L277" s="6" t="s">
        <v>18</v>
      </c>
      <c r="M277" s="6" t="s">
        <v>19</v>
      </c>
      <c r="N277" s="6" t="s">
        <v>46</v>
      </c>
      <c r="O277" s="6" t="str">
        <f t="shared" si="21"/>
        <v>Sun</v>
      </c>
      <c r="P277" s="6" t="str">
        <f t="shared" si="22"/>
        <v>Dec</v>
      </c>
      <c r="Q277" s="13">
        <f t="shared" si="23"/>
        <v>6852.5548000000008</v>
      </c>
      <c r="R277" s="33">
        <f t="shared" si="20"/>
        <v>-1134.1148000000021</v>
      </c>
      <c r="S277" s="13">
        <f t="shared" si="24"/>
        <v>629.70153846153846</v>
      </c>
    </row>
    <row r="278" spans="1:19" x14ac:dyDescent="0.3">
      <c r="A278" s="6">
        <v>1092</v>
      </c>
      <c r="B278" s="11">
        <v>45010</v>
      </c>
      <c r="C278" s="6" t="s">
        <v>42</v>
      </c>
      <c r="D278" s="6" t="s">
        <v>21</v>
      </c>
      <c r="E278" s="12">
        <v>1897.98</v>
      </c>
      <c r="F278" s="6">
        <v>49</v>
      </c>
      <c r="G278" s="6" t="s">
        <v>16</v>
      </c>
      <c r="H278" s="12">
        <v>2315</v>
      </c>
      <c r="I278" s="12">
        <v>2467.2800000000002</v>
      </c>
      <c r="J278" s="6" t="s">
        <v>30</v>
      </c>
      <c r="K278" s="15">
        <v>0.15</v>
      </c>
      <c r="L278" s="6" t="s">
        <v>27</v>
      </c>
      <c r="M278" s="6" t="s">
        <v>22</v>
      </c>
      <c r="N278" s="6" t="s">
        <v>51</v>
      </c>
      <c r="O278" s="6" t="str">
        <f t="shared" si="21"/>
        <v>Sat</v>
      </c>
      <c r="P278" s="6" t="str">
        <f t="shared" si="22"/>
        <v>Mar</v>
      </c>
      <c r="Q278" s="13">
        <f t="shared" si="23"/>
        <v>18134.508000000002</v>
      </c>
      <c r="R278" s="33">
        <f t="shared" si="20"/>
        <v>-10672.787999999991</v>
      </c>
      <c r="S278" s="13">
        <f t="shared" si="24"/>
        <v>38.734285714285711</v>
      </c>
    </row>
    <row r="279" spans="1:19" x14ac:dyDescent="0.3">
      <c r="A279" s="6">
        <v>1057</v>
      </c>
      <c r="B279" s="11">
        <v>45287</v>
      </c>
      <c r="C279" s="6" t="s">
        <v>14</v>
      </c>
      <c r="D279" s="6" t="s">
        <v>25</v>
      </c>
      <c r="E279" s="12">
        <v>3772.32</v>
      </c>
      <c r="F279" s="6">
        <v>31</v>
      </c>
      <c r="G279" s="6" t="s">
        <v>16</v>
      </c>
      <c r="H279" s="12">
        <v>2403.16</v>
      </c>
      <c r="I279" s="12">
        <v>2453.35</v>
      </c>
      <c r="J279" s="6" t="s">
        <v>17</v>
      </c>
      <c r="K279" s="15">
        <v>0.19</v>
      </c>
      <c r="L279" s="6" t="s">
        <v>31</v>
      </c>
      <c r="M279" s="6" t="s">
        <v>19</v>
      </c>
      <c r="N279" s="6" t="s">
        <v>32</v>
      </c>
      <c r="O279" s="6" t="str">
        <f t="shared" si="21"/>
        <v>Wed</v>
      </c>
      <c r="P279" s="6" t="str">
        <f t="shared" si="22"/>
        <v>Dec</v>
      </c>
      <c r="Q279" s="13">
        <f t="shared" si="23"/>
        <v>14450.231499999998</v>
      </c>
      <c r="R279" s="33">
        <f t="shared" si="20"/>
        <v>-12894.341499999997</v>
      </c>
      <c r="S279" s="13">
        <f t="shared" si="24"/>
        <v>121.68774193548387</v>
      </c>
    </row>
    <row r="280" spans="1:19" x14ac:dyDescent="0.3">
      <c r="A280" s="6">
        <v>1089</v>
      </c>
      <c r="B280" s="11">
        <v>45103</v>
      </c>
      <c r="C280" s="6" t="s">
        <v>38</v>
      </c>
      <c r="D280" s="6" t="s">
        <v>15</v>
      </c>
      <c r="E280" s="12">
        <v>9029.2099999999991</v>
      </c>
      <c r="F280" s="6">
        <v>35</v>
      </c>
      <c r="G280" s="6" t="s">
        <v>16</v>
      </c>
      <c r="H280" s="12">
        <v>3925.85</v>
      </c>
      <c r="I280" s="12">
        <v>4082.11</v>
      </c>
      <c r="J280" s="6" t="s">
        <v>30</v>
      </c>
      <c r="K280" s="15">
        <v>0.22</v>
      </c>
      <c r="L280" s="6" t="s">
        <v>18</v>
      </c>
      <c r="M280" s="6" t="s">
        <v>19</v>
      </c>
      <c r="N280" s="6" t="s">
        <v>40</v>
      </c>
      <c r="O280" s="6" t="str">
        <f t="shared" si="21"/>
        <v>Mon</v>
      </c>
      <c r="P280" s="6" t="str">
        <f t="shared" si="22"/>
        <v>Jun</v>
      </c>
      <c r="Q280" s="13">
        <f t="shared" si="23"/>
        <v>31432.247000000003</v>
      </c>
      <c r="R280" s="33">
        <f t="shared" si="20"/>
        <v>-25963.146999999997</v>
      </c>
      <c r="S280" s="13">
        <f t="shared" si="24"/>
        <v>257.97742857142856</v>
      </c>
    </row>
    <row r="281" spans="1:19" x14ac:dyDescent="0.3">
      <c r="A281" s="6">
        <v>1050</v>
      </c>
      <c r="B281" s="11">
        <v>45074</v>
      </c>
      <c r="C281" s="6" t="s">
        <v>42</v>
      </c>
      <c r="D281" s="6" t="s">
        <v>15</v>
      </c>
      <c r="E281" s="12">
        <v>8086.27</v>
      </c>
      <c r="F281" s="6">
        <v>6</v>
      </c>
      <c r="G281" s="6" t="s">
        <v>16</v>
      </c>
      <c r="H281" s="12">
        <v>3763.26</v>
      </c>
      <c r="I281" s="12">
        <v>4102.72</v>
      </c>
      <c r="J281" s="6" t="s">
        <v>30</v>
      </c>
      <c r="K281" s="15">
        <v>0.11</v>
      </c>
      <c r="L281" s="6" t="s">
        <v>31</v>
      </c>
      <c r="M281" s="6" t="s">
        <v>22</v>
      </c>
      <c r="N281" s="6" t="s">
        <v>49</v>
      </c>
      <c r="O281" s="6" t="str">
        <f t="shared" si="21"/>
        <v>Sun</v>
      </c>
      <c r="P281" s="6" t="str">
        <f t="shared" si="22"/>
        <v>May</v>
      </c>
      <c r="Q281" s="13">
        <f t="shared" si="23"/>
        <v>2707.7952</v>
      </c>
      <c r="R281" s="33">
        <f t="shared" si="20"/>
        <v>-671.0351999999998</v>
      </c>
      <c r="S281" s="13">
        <f t="shared" si="24"/>
        <v>1347.7116666666668</v>
      </c>
    </row>
    <row r="282" spans="1:19" x14ac:dyDescent="0.3">
      <c r="A282" s="6">
        <v>1023</v>
      </c>
      <c r="B282" s="11">
        <v>45044</v>
      </c>
      <c r="C282" s="6" t="s">
        <v>33</v>
      </c>
      <c r="D282" s="6" t="s">
        <v>15</v>
      </c>
      <c r="E282" s="12">
        <v>9850.1</v>
      </c>
      <c r="F282" s="6">
        <v>5</v>
      </c>
      <c r="G282" s="6" t="s">
        <v>35</v>
      </c>
      <c r="H282" s="12">
        <v>2311.25</v>
      </c>
      <c r="I282" s="12">
        <v>2482.34</v>
      </c>
      <c r="J282" s="6" t="s">
        <v>17</v>
      </c>
      <c r="K282" s="15">
        <v>0.22</v>
      </c>
      <c r="L282" s="6" t="s">
        <v>31</v>
      </c>
      <c r="M282" s="6" t="s">
        <v>22</v>
      </c>
      <c r="N282" s="6" t="s">
        <v>53</v>
      </c>
      <c r="O282" s="6" t="str">
        <f t="shared" si="21"/>
        <v>Fri</v>
      </c>
      <c r="P282" s="6" t="str">
        <f t="shared" si="22"/>
        <v>Apr</v>
      </c>
      <c r="Q282" s="13">
        <f t="shared" si="23"/>
        <v>2730.5740000000001</v>
      </c>
      <c r="R282" s="33">
        <f t="shared" si="20"/>
        <v>-1875.1239999999993</v>
      </c>
      <c r="S282" s="13">
        <f t="shared" si="24"/>
        <v>1970.02</v>
      </c>
    </row>
    <row r="283" spans="1:19" x14ac:dyDescent="0.3">
      <c r="A283" s="6">
        <v>1031</v>
      </c>
      <c r="B283" s="11">
        <v>45268</v>
      </c>
      <c r="C283" s="6" t="s">
        <v>24</v>
      </c>
      <c r="D283" s="6" t="s">
        <v>15</v>
      </c>
      <c r="E283" s="12">
        <v>7567.06</v>
      </c>
      <c r="F283" s="6">
        <v>22</v>
      </c>
      <c r="G283" s="6" t="s">
        <v>26</v>
      </c>
      <c r="H283" s="12">
        <v>4236.05</v>
      </c>
      <c r="I283" s="12">
        <v>4382.32</v>
      </c>
      <c r="J283" s="6" t="s">
        <v>30</v>
      </c>
      <c r="K283" s="15">
        <v>0.2</v>
      </c>
      <c r="L283" s="6" t="s">
        <v>27</v>
      </c>
      <c r="M283" s="6" t="s">
        <v>19</v>
      </c>
      <c r="N283" s="6" t="s">
        <v>45</v>
      </c>
      <c r="O283" s="6" t="str">
        <f t="shared" si="21"/>
        <v>Fri</v>
      </c>
      <c r="P283" s="6" t="str">
        <f t="shared" si="22"/>
        <v>Dec</v>
      </c>
      <c r="Q283" s="13">
        <f t="shared" si="23"/>
        <v>19282.207999999999</v>
      </c>
      <c r="R283" s="33">
        <f t="shared" si="20"/>
        <v>-16064.268000000009</v>
      </c>
      <c r="S283" s="13">
        <f t="shared" si="24"/>
        <v>343.95727272727277</v>
      </c>
    </row>
    <row r="284" spans="1:19" x14ac:dyDescent="0.3">
      <c r="A284" s="6">
        <v>1094</v>
      </c>
      <c r="B284" s="11">
        <v>44989</v>
      </c>
      <c r="C284" s="6" t="s">
        <v>14</v>
      </c>
      <c r="D284" s="6" t="s">
        <v>15</v>
      </c>
      <c r="E284" s="12">
        <v>3992.63</v>
      </c>
      <c r="F284" s="6">
        <v>49</v>
      </c>
      <c r="G284" s="6" t="s">
        <v>26</v>
      </c>
      <c r="H284" s="12">
        <v>615.47</v>
      </c>
      <c r="I284" s="12">
        <v>715.84</v>
      </c>
      <c r="J284" s="6" t="s">
        <v>17</v>
      </c>
      <c r="K284" s="15">
        <v>0.21</v>
      </c>
      <c r="L284" s="6" t="s">
        <v>31</v>
      </c>
      <c r="M284" s="6" t="s">
        <v>22</v>
      </c>
      <c r="N284" s="6" t="s">
        <v>20</v>
      </c>
      <c r="O284" s="6" t="str">
        <f t="shared" si="21"/>
        <v>Sat</v>
      </c>
      <c r="P284" s="6" t="str">
        <f t="shared" si="22"/>
        <v>Mar</v>
      </c>
      <c r="Q284" s="13">
        <f t="shared" si="23"/>
        <v>7365.9936000000007</v>
      </c>
      <c r="R284" s="33">
        <f t="shared" si="20"/>
        <v>-2447.8636000000006</v>
      </c>
      <c r="S284" s="13">
        <f t="shared" si="24"/>
        <v>81.482244897959191</v>
      </c>
    </row>
    <row r="285" spans="1:19" x14ac:dyDescent="0.3">
      <c r="A285" s="6">
        <v>1042</v>
      </c>
      <c r="B285" s="11">
        <v>45115</v>
      </c>
      <c r="C285" s="6" t="s">
        <v>42</v>
      </c>
      <c r="D285" s="6" t="s">
        <v>34</v>
      </c>
      <c r="E285" s="12">
        <v>5947.31</v>
      </c>
      <c r="F285" s="6">
        <v>23</v>
      </c>
      <c r="G285" s="6" t="s">
        <v>35</v>
      </c>
      <c r="H285" s="12">
        <v>1314</v>
      </c>
      <c r="I285" s="12">
        <v>1567.78</v>
      </c>
      <c r="J285" s="6" t="s">
        <v>17</v>
      </c>
      <c r="K285" s="15">
        <v>0.15</v>
      </c>
      <c r="L285" s="6" t="s">
        <v>31</v>
      </c>
      <c r="M285" s="6" t="s">
        <v>22</v>
      </c>
      <c r="N285" s="6" t="s">
        <v>52</v>
      </c>
      <c r="O285" s="6" t="str">
        <f t="shared" si="21"/>
        <v>Sat</v>
      </c>
      <c r="P285" s="6" t="str">
        <f t="shared" si="22"/>
        <v>Jul</v>
      </c>
      <c r="Q285" s="13">
        <f t="shared" si="23"/>
        <v>5408.8410000000003</v>
      </c>
      <c r="R285" s="33">
        <f t="shared" si="20"/>
        <v>428.09899999999925</v>
      </c>
      <c r="S285" s="13">
        <f t="shared" si="24"/>
        <v>258.57869565217391</v>
      </c>
    </row>
    <row r="286" spans="1:19" x14ac:dyDescent="0.3">
      <c r="A286" s="6">
        <v>1099</v>
      </c>
      <c r="B286" s="11">
        <v>45286</v>
      </c>
      <c r="C286" s="6" t="s">
        <v>38</v>
      </c>
      <c r="D286" s="6" t="s">
        <v>21</v>
      </c>
      <c r="E286" s="12">
        <v>6644.04</v>
      </c>
      <c r="F286" s="6">
        <v>25</v>
      </c>
      <c r="G286" s="6" t="s">
        <v>35</v>
      </c>
      <c r="H286" s="12">
        <v>4148.4799999999996</v>
      </c>
      <c r="I286" s="12">
        <v>4293.6899999999996</v>
      </c>
      <c r="J286" s="6" t="s">
        <v>30</v>
      </c>
      <c r="K286" s="15">
        <v>0.11</v>
      </c>
      <c r="L286" s="6" t="s">
        <v>27</v>
      </c>
      <c r="M286" s="6" t="s">
        <v>19</v>
      </c>
      <c r="N286" s="6" t="s">
        <v>41</v>
      </c>
      <c r="O286" s="6" t="str">
        <f t="shared" si="21"/>
        <v>Tue</v>
      </c>
      <c r="P286" s="6" t="str">
        <f t="shared" si="22"/>
        <v>Dec</v>
      </c>
      <c r="Q286" s="13">
        <f t="shared" si="23"/>
        <v>11807.647499999999</v>
      </c>
      <c r="R286" s="33">
        <f t="shared" si="20"/>
        <v>-8177.3974999999982</v>
      </c>
      <c r="S286" s="13">
        <f t="shared" si="24"/>
        <v>265.76159999999999</v>
      </c>
    </row>
    <row r="287" spans="1:19" x14ac:dyDescent="0.3">
      <c r="A287" s="6">
        <v>1007</v>
      </c>
      <c r="B287" s="11">
        <v>44975</v>
      </c>
      <c r="C287" s="6" t="s">
        <v>42</v>
      </c>
      <c r="D287" s="6" t="s">
        <v>25</v>
      </c>
      <c r="E287" s="12">
        <v>876.71</v>
      </c>
      <c r="F287" s="6">
        <v>34</v>
      </c>
      <c r="G287" s="6" t="s">
        <v>29</v>
      </c>
      <c r="H287" s="12">
        <v>1921.07</v>
      </c>
      <c r="I287" s="12">
        <v>2289.27</v>
      </c>
      <c r="J287" s="6" t="s">
        <v>17</v>
      </c>
      <c r="K287" s="15">
        <v>7.0000000000000007E-2</v>
      </c>
      <c r="L287" s="6" t="s">
        <v>27</v>
      </c>
      <c r="M287" s="6" t="s">
        <v>22</v>
      </c>
      <c r="N287" s="6" t="s">
        <v>43</v>
      </c>
      <c r="O287" s="6" t="str">
        <f t="shared" si="21"/>
        <v>Sat</v>
      </c>
      <c r="P287" s="6" t="str">
        <f t="shared" si="22"/>
        <v>Feb</v>
      </c>
      <c r="Q287" s="13">
        <f t="shared" si="23"/>
        <v>5448.4625999999998</v>
      </c>
      <c r="R287" s="33">
        <f t="shared" si="20"/>
        <v>7070.3374000000013</v>
      </c>
      <c r="S287" s="13">
        <f t="shared" si="24"/>
        <v>25.785588235294117</v>
      </c>
    </row>
    <row r="288" spans="1:19" x14ac:dyDescent="0.3">
      <c r="A288" s="6">
        <v>1016</v>
      </c>
      <c r="B288" s="11">
        <v>45253</v>
      </c>
      <c r="C288" s="6" t="s">
        <v>38</v>
      </c>
      <c r="D288" s="6" t="s">
        <v>34</v>
      </c>
      <c r="E288" s="12">
        <v>5490.52</v>
      </c>
      <c r="F288" s="6">
        <v>26</v>
      </c>
      <c r="G288" s="6" t="s">
        <v>29</v>
      </c>
      <c r="H288" s="12">
        <v>4906.8500000000004</v>
      </c>
      <c r="I288" s="12">
        <v>4954.3900000000003</v>
      </c>
      <c r="J288" s="6" t="s">
        <v>30</v>
      </c>
      <c r="K288" s="15">
        <v>0.25</v>
      </c>
      <c r="L288" s="6" t="s">
        <v>27</v>
      </c>
      <c r="M288" s="6" t="s">
        <v>19</v>
      </c>
      <c r="N288" s="6" t="s">
        <v>48</v>
      </c>
      <c r="O288" s="6" t="str">
        <f t="shared" si="21"/>
        <v>Thu</v>
      </c>
      <c r="P288" s="6" t="str">
        <f t="shared" si="22"/>
        <v>Nov</v>
      </c>
      <c r="Q288" s="13">
        <f t="shared" si="23"/>
        <v>32203.535000000003</v>
      </c>
      <c r="R288" s="33">
        <f t="shared" si="20"/>
        <v>-30967.495000000003</v>
      </c>
      <c r="S288" s="13">
        <f t="shared" si="24"/>
        <v>211.17384615384617</v>
      </c>
    </row>
    <row r="289" spans="1:19" x14ac:dyDescent="0.3">
      <c r="A289" s="6">
        <v>1090</v>
      </c>
      <c r="B289" s="11">
        <v>45183</v>
      </c>
      <c r="C289" s="6" t="s">
        <v>33</v>
      </c>
      <c r="D289" s="6" t="s">
        <v>21</v>
      </c>
      <c r="E289" s="12">
        <v>7122.28</v>
      </c>
      <c r="F289" s="6">
        <v>47</v>
      </c>
      <c r="G289" s="6" t="s">
        <v>29</v>
      </c>
      <c r="H289" s="12">
        <v>2357.9499999999998</v>
      </c>
      <c r="I289" s="12">
        <v>2693.33</v>
      </c>
      <c r="J289" s="6" t="s">
        <v>30</v>
      </c>
      <c r="K289" s="15">
        <v>0.18</v>
      </c>
      <c r="L289" s="6" t="s">
        <v>27</v>
      </c>
      <c r="M289" s="6" t="s">
        <v>19</v>
      </c>
      <c r="N289" s="6" t="s">
        <v>37</v>
      </c>
      <c r="O289" s="6" t="str">
        <f t="shared" si="21"/>
        <v>Thu</v>
      </c>
      <c r="P289" s="6" t="str">
        <f t="shared" si="22"/>
        <v>Sep</v>
      </c>
      <c r="Q289" s="13">
        <f t="shared" si="23"/>
        <v>22785.571799999998</v>
      </c>
      <c r="R289" s="33">
        <f t="shared" si="20"/>
        <v>-7022.7117999999937</v>
      </c>
      <c r="S289" s="13">
        <f t="shared" si="24"/>
        <v>151.53787234042554</v>
      </c>
    </row>
    <row r="290" spans="1:19" x14ac:dyDescent="0.3">
      <c r="A290" s="6">
        <v>1060</v>
      </c>
      <c r="B290" s="11">
        <v>45150</v>
      </c>
      <c r="C290" s="6" t="s">
        <v>24</v>
      </c>
      <c r="D290" s="6" t="s">
        <v>15</v>
      </c>
      <c r="E290" s="12">
        <v>1756.48</v>
      </c>
      <c r="F290" s="6">
        <v>5</v>
      </c>
      <c r="G290" s="6" t="s">
        <v>16</v>
      </c>
      <c r="H290" s="12">
        <v>3970.08</v>
      </c>
      <c r="I290" s="12">
        <v>4096.4799999999996</v>
      </c>
      <c r="J290" s="6" t="s">
        <v>17</v>
      </c>
      <c r="K290" s="15">
        <v>0.13</v>
      </c>
      <c r="L290" s="6" t="s">
        <v>18</v>
      </c>
      <c r="M290" s="6" t="s">
        <v>22</v>
      </c>
      <c r="N290" s="6" t="s">
        <v>45</v>
      </c>
      <c r="O290" s="6" t="str">
        <f t="shared" si="21"/>
        <v>Sat</v>
      </c>
      <c r="P290" s="6" t="str">
        <f t="shared" si="22"/>
        <v>Aug</v>
      </c>
      <c r="Q290" s="13">
        <f t="shared" si="23"/>
        <v>2662.712</v>
      </c>
      <c r="R290" s="33">
        <f t="shared" si="20"/>
        <v>-2030.7120000000018</v>
      </c>
      <c r="S290" s="13">
        <f t="shared" si="24"/>
        <v>351.29599999999999</v>
      </c>
    </row>
    <row r="291" spans="1:19" x14ac:dyDescent="0.3">
      <c r="A291" s="6">
        <v>1002</v>
      </c>
      <c r="B291" s="11">
        <v>45067</v>
      </c>
      <c r="C291" s="6" t="s">
        <v>33</v>
      </c>
      <c r="D291" s="6" t="s">
        <v>21</v>
      </c>
      <c r="E291" s="12">
        <v>7828.25</v>
      </c>
      <c r="F291" s="6">
        <v>26</v>
      </c>
      <c r="G291" s="6" t="s">
        <v>29</v>
      </c>
      <c r="H291" s="12">
        <v>2041.42</v>
      </c>
      <c r="I291" s="12">
        <v>2291.17</v>
      </c>
      <c r="J291" s="6" t="s">
        <v>17</v>
      </c>
      <c r="K291" s="15">
        <v>0.28000000000000003</v>
      </c>
      <c r="L291" s="6" t="s">
        <v>18</v>
      </c>
      <c r="M291" s="6" t="s">
        <v>19</v>
      </c>
      <c r="N291" s="6" t="s">
        <v>37</v>
      </c>
      <c r="O291" s="6" t="str">
        <f t="shared" si="21"/>
        <v>Sun</v>
      </c>
      <c r="P291" s="6" t="str">
        <f t="shared" si="22"/>
        <v>May</v>
      </c>
      <c r="Q291" s="13">
        <f t="shared" si="23"/>
        <v>16679.7176</v>
      </c>
      <c r="R291" s="33">
        <f t="shared" si="20"/>
        <v>-10186.2176</v>
      </c>
      <c r="S291" s="13">
        <f t="shared" si="24"/>
        <v>301.08653846153845</v>
      </c>
    </row>
    <row r="292" spans="1:19" x14ac:dyDescent="0.3">
      <c r="A292" s="6">
        <v>1001</v>
      </c>
      <c r="B292" s="11">
        <v>45141</v>
      </c>
      <c r="C292" s="6" t="s">
        <v>14</v>
      </c>
      <c r="D292" s="6" t="s">
        <v>21</v>
      </c>
      <c r="E292" s="12">
        <v>5879.35</v>
      </c>
      <c r="F292" s="6">
        <v>20</v>
      </c>
      <c r="G292" s="6" t="s">
        <v>26</v>
      </c>
      <c r="H292" s="12">
        <v>2153.52</v>
      </c>
      <c r="I292" s="12">
        <v>2303.6999999999998</v>
      </c>
      <c r="J292" s="6" t="s">
        <v>17</v>
      </c>
      <c r="K292" s="15">
        <v>0.01</v>
      </c>
      <c r="L292" s="6" t="s">
        <v>18</v>
      </c>
      <c r="M292" s="6" t="s">
        <v>22</v>
      </c>
      <c r="N292" s="6" t="s">
        <v>23</v>
      </c>
      <c r="O292" s="6" t="str">
        <f t="shared" si="21"/>
        <v>Thu</v>
      </c>
      <c r="P292" s="6" t="str">
        <f t="shared" si="22"/>
        <v>Aug</v>
      </c>
      <c r="Q292" s="13">
        <f t="shared" si="23"/>
        <v>460.74</v>
      </c>
      <c r="R292" s="33">
        <f t="shared" si="20"/>
        <v>2542.8599999999969</v>
      </c>
      <c r="S292" s="13">
        <f t="shared" si="24"/>
        <v>293.96750000000003</v>
      </c>
    </row>
    <row r="293" spans="1:19" x14ac:dyDescent="0.3">
      <c r="A293" s="6">
        <v>1048</v>
      </c>
      <c r="B293" s="11">
        <v>45137</v>
      </c>
      <c r="C293" s="6" t="s">
        <v>42</v>
      </c>
      <c r="D293" s="6" t="s">
        <v>15</v>
      </c>
      <c r="E293" s="12">
        <v>9527</v>
      </c>
      <c r="F293" s="6">
        <v>6</v>
      </c>
      <c r="G293" s="6" t="s">
        <v>16</v>
      </c>
      <c r="H293" s="12">
        <v>1945.27</v>
      </c>
      <c r="I293" s="12">
        <v>2309.4299999999998</v>
      </c>
      <c r="J293" s="6" t="s">
        <v>30</v>
      </c>
      <c r="K293" s="15">
        <v>0.26</v>
      </c>
      <c r="L293" s="6" t="s">
        <v>31</v>
      </c>
      <c r="M293" s="6" t="s">
        <v>19</v>
      </c>
      <c r="N293" s="6" t="s">
        <v>49</v>
      </c>
      <c r="O293" s="6" t="str">
        <f t="shared" si="21"/>
        <v>Sun</v>
      </c>
      <c r="P293" s="6" t="str">
        <f t="shared" si="22"/>
        <v>Jul</v>
      </c>
      <c r="Q293" s="13">
        <f t="shared" si="23"/>
        <v>3602.7107999999998</v>
      </c>
      <c r="R293" s="33">
        <f t="shared" si="20"/>
        <v>-1417.7508000000007</v>
      </c>
      <c r="S293" s="13">
        <f t="shared" si="24"/>
        <v>1587.8333333333333</v>
      </c>
    </row>
    <row r="294" spans="1:19" x14ac:dyDescent="0.3">
      <c r="A294" s="6">
        <v>1012</v>
      </c>
      <c r="B294" s="11">
        <v>45244</v>
      </c>
      <c r="C294" s="6" t="s">
        <v>38</v>
      </c>
      <c r="D294" s="6" t="s">
        <v>15</v>
      </c>
      <c r="E294" s="12">
        <v>519.98</v>
      </c>
      <c r="F294" s="6">
        <v>6</v>
      </c>
      <c r="G294" s="6" t="s">
        <v>29</v>
      </c>
      <c r="H294" s="12">
        <v>3609.42</v>
      </c>
      <c r="I294" s="12">
        <v>4082.62</v>
      </c>
      <c r="J294" s="6" t="s">
        <v>17</v>
      </c>
      <c r="K294" s="15">
        <v>0.3</v>
      </c>
      <c r="L294" s="6" t="s">
        <v>27</v>
      </c>
      <c r="M294" s="6" t="s">
        <v>22</v>
      </c>
      <c r="N294" s="6" t="s">
        <v>40</v>
      </c>
      <c r="O294" s="6" t="str">
        <f t="shared" si="21"/>
        <v>Tue</v>
      </c>
      <c r="P294" s="6" t="str">
        <f t="shared" si="22"/>
        <v>Nov</v>
      </c>
      <c r="Q294" s="13">
        <f t="shared" si="23"/>
        <v>7348.7160000000003</v>
      </c>
      <c r="R294" s="33">
        <f t="shared" si="20"/>
        <v>-4509.5160000000014</v>
      </c>
      <c r="S294" s="13">
        <f t="shared" si="24"/>
        <v>86.663333333333341</v>
      </c>
    </row>
    <row r="295" spans="1:19" x14ac:dyDescent="0.3">
      <c r="A295" s="6">
        <v>1069</v>
      </c>
      <c r="B295" s="11">
        <v>44958</v>
      </c>
      <c r="C295" s="6" t="s">
        <v>38</v>
      </c>
      <c r="D295" s="6" t="s">
        <v>15</v>
      </c>
      <c r="E295" s="12">
        <v>2726.73</v>
      </c>
      <c r="F295" s="6">
        <v>18</v>
      </c>
      <c r="G295" s="6" t="s">
        <v>16</v>
      </c>
      <c r="H295" s="12">
        <v>2760.21</v>
      </c>
      <c r="I295" s="12">
        <v>3219.58</v>
      </c>
      <c r="J295" s="6" t="s">
        <v>30</v>
      </c>
      <c r="K295" s="15">
        <v>0.27</v>
      </c>
      <c r="L295" s="6" t="s">
        <v>27</v>
      </c>
      <c r="M295" s="6" t="s">
        <v>22</v>
      </c>
      <c r="N295" s="6" t="s">
        <v>40</v>
      </c>
      <c r="O295" s="6" t="str">
        <f t="shared" si="21"/>
        <v>Wed</v>
      </c>
      <c r="P295" s="6" t="str">
        <f t="shared" si="22"/>
        <v>Feb</v>
      </c>
      <c r="Q295" s="13">
        <f t="shared" si="23"/>
        <v>15647.158800000001</v>
      </c>
      <c r="R295" s="33">
        <f t="shared" si="20"/>
        <v>-7378.498800000003</v>
      </c>
      <c r="S295" s="13">
        <f t="shared" si="24"/>
        <v>151.48500000000001</v>
      </c>
    </row>
    <row r="296" spans="1:19" x14ac:dyDescent="0.3">
      <c r="A296" s="6">
        <v>1037</v>
      </c>
      <c r="B296" s="11">
        <v>45084</v>
      </c>
      <c r="C296" s="6" t="s">
        <v>42</v>
      </c>
      <c r="D296" s="6" t="s">
        <v>25</v>
      </c>
      <c r="E296" s="12">
        <v>6055.38</v>
      </c>
      <c r="F296" s="6">
        <v>4</v>
      </c>
      <c r="G296" s="6" t="s">
        <v>26</v>
      </c>
      <c r="H296" s="12">
        <v>4721.7</v>
      </c>
      <c r="I296" s="12">
        <v>5017.58</v>
      </c>
      <c r="J296" s="6" t="s">
        <v>30</v>
      </c>
      <c r="K296" s="15">
        <v>0.24</v>
      </c>
      <c r="L296" s="6" t="s">
        <v>18</v>
      </c>
      <c r="M296" s="6" t="s">
        <v>22</v>
      </c>
      <c r="N296" s="6" t="s">
        <v>43</v>
      </c>
      <c r="O296" s="6" t="str">
        <f t="shared" si="21"/>
        <v>Wed</v>
      </c>
      <c r="P296" s="6" t="str">
        <f t="shared" si="22"/>
        <v>Jun</v>
      </c>
      <c r="Q296" s="13">
        <f t="shared" si="23"/>
        <v>4816.8768</v>
      </c>
      <c r="R296" s="33">
        <f t="shared" si="20"/>
        <v>-3633.3567999999996</v>
      </c>
      <c r="S296" s="13">
        <f t="shared" si="24"/>
        <v>1513.845</v>
      </c>
    </row>
    <row r="297" spans="1:19" x14ac:dyDescent="0.3">
      <c r="A297" s="6">
        <v>1032</v>
      </c>
      <c r="B297" s="11">
        <v>45211</v>
      </c>
      <c r="C297" s="6" t="s">
        <v>42</v>
      </c>
      <c r="D297" s="6" t="s">
        <v>15</v>
      </c>
      <c r="E297" s="12">
        <v>3035.94</v>
      </c>
      <c r="F297" s="6">
        <v>17</v>
      </c>
      <c r="G297" s="6" t="s">
        <v>29</v>
      </c>
      <c r="H297" s="12">
        <v>1291.9100000000001</v>
      </c>
      <c r="I297" s="12">
        <v>1528.59</v>
      </c>
      <c r="J297" s="6" t="s">
        <v>17</v>
      </c>
      <c r="K297" s="15">
        <v>0.11</v>
      </c>
      <c r="L297" s="6" t="s">
        <v>31</v>
      </c>
      <c r="M297" s="6" t="s">
        <v>22</v>
      </c>
      <c r="N297" s="6" t="s">
        <v>49</v>
      </c>
      <c r="O297" s="6" t="str">
        <f t="shared" si="21"/>
        <v>Thu</v>
      </c>
      <c r="P297" s="6" t="str">
        <f t="shared" si="22"/>
        <v>Oct</v>
      </c>
      <c r="Q297" s="13">
        <f t="shared" si="23"/>
        <v>2858.4632999999999</v>
      </c>
      <c r="R297" s="33">
        <f t="shared" si="20"/>
        <v>1165.0966999999973</v>
      </c>
      <c r="S297" s="13">
        <f t="shared" si="24"/>
        <v>178.58470588235295</v>
      </c>
    </row>
    <row r="298" spans="1:19" x14ac:dyDescent="0.3">
      <c r="A298" s="6">
        <v>1009</v>
      </c>
      <c r="B298" s="11">
        <v>45231</v>
      </c>
      <c r="C298" s="6" t="s">
        <v>14</v>
      </c>
      <c r="D298" s="6" t="s">
        <v>25</v>
      </c>
      <c r="E298" s="12">
        <v>7172.8</v>
      </c>
      <c r="F298" s="6">
        <v>14</v>
      </c>
      <c r="G298" s="6" t="s">
        <v>26</v>
      </c>
      <c r="H298" s="12">
        <v>547.79</v>
      </c>
      <c r="I298" s="12">
        <v>958.76</v>
      </c>
      <c r="J298" s="6" t="s">
        <v>17</v>
      </c>
      <c r="K298" s="15">
        <v>7.0000000000000007E-2</v>
      </c>
      <c r="L298" s="6" t="s">
        <v>31</v>
      </c>
      <c r="M298" s="6" t="s">
        <v>22</v>
      </c>
      <c r="N298" s="6" t="s">
        <v>32</v>
      </c>
      <c r="O298" s="6" t="str">
        <f t="shared" si="21"/>
        <v>Wed</v>
      </c>
      <c r="P298" s="6" t="str">
        <f t="shared" si="22"/>
        <v>Nov</v>
      </c>
      <c r="Q298" s="13">
        <f t="shared" si="23"/>
        <v>939.58480000000009</v>
      </c>
      <c r="R298" s="33">
        <f t="shared" si="20"/>
        <v>4813.9951999999994</v>
      </c>
      <c r="S298" s="13">
        <f t="shared" si="24"/>
        <v>512.34285714285716</v>
      </c>
    </row>
    <row r="299" spans="1:19" x14ac:dyDescent="0.3">
      <c r="A299" s="6">
        <v>1099</v>
      </c>
      <c r="B299" s="11">
        <v>45212</v>
      </c>
      <c r="C299" s="6" t="s">
        <v>33</v>
      </c>
      <c r="D299" s="6" t="s">
        <v>15</v>
      </c>
      <c r="E299" s="12">
        <v>7614.15</v>
      </c>
      <c r="F299" s="6">
        <v>14</v>
      </c>
      <c r="G299" s="6" t="s">
        <v>26</v>
      </c>
      <c r="H299" s="12">
        <v>1996.64</v>
      </c>
      <c r="I299" s="12">
        <v>2341.4699999999998</v>
      </c>
      <c r="J299" s="6" t="s">
        <v>17</v>
      </c>
      <c r="K299" s="15">
        <v>0.22</v>
      </c>
      <c r="L299" s="6" t="s">
        <v>31</v>
      </c>
      <c r="M299" s="6" t="s">
        <v>19</v>
      </c>
      <c r="N299" s="6" t="s">
        <v>53</v>
      </c>
      <c r="O299" s="6" t="str">
        <f t="shared" si="21"/>
        <v>Fri</v>
      </c>
      <c r="P299" s="6" t="str">
        <f t="shared" si="22"/>
        <v>Oct</v>
      </c>
      <c r="Q299" s="13">
        <f t="shared" si="23"/>
        <v>7211.7275999999993</v>
      </c>
      <c r="R299" s="33">
        <f t="shared" si="20"/>
        <v>-2384.1076000000039</v>
      </c>
      <c r="S299" s="13">
        <f t="shared" si="24"/>
        <v>543.86785714285713</v>
      </c>
    </row>
    <row r="300" spans="1:19" x14ac:dyDescent="0.3">
      <c r="A300" s="6">
        <v>1019</v>
      </c>
      <c r="B300" s="11">
        <v>45070</v>
      </c>
      <c r="C300" s="6" t="s">
        <v>38</v>
      </c>
      <c r="D300" s="6" t="s">
        <v>25</v>
      </c>
      <c r="E300" s="12">
        <v>1114.9100000000001</v>
      </c>
      <c r="F300" s="6">
        <v>13</v>
      </c>
      <c r="G300" s="6" t="s">
        <v>26</v>
      </c>
      <c r="H300" s="12">
        <v>3102.73</v>
      </c>
      <c r="I300" s="12">
        <v>3202.68</v>
      </c>
      <c r="J300" s="6" t="s">
        <v>30</v>
      </c>
      <c r="K300" s="15">
        <v>0.09</v>
      </c>
      <c r="L300" s="6" t="s">
        <v>18</v>
      </c>
      <c r="M300" s="6" t="s">
        <v>19</v>
      </c>
      <c r="N300" s="6" t="s">
        <v>39</v>
      </c>
      <c r="O300" s="6" t="str">
        <f t="shared" si="21"/>
        <v>Wed</v>
      </c>
      <c r="P300" s="6" t="str">
        <f t="shared" si="22"/>
        <v>May</v>
      </c>
      <c r="Q300" s="13">
        <f t="shared" si="23"/>
        <v>3747.1355999999996</v>
      </c>
      <c r="R300" s="33">
        <f t="shared" si="20"/>
        <v>-2447.785600000002</v>
      </c>
      <c r="S300" s="13">
        <f t="shared" si="24"/>
        <v>85.762307692307701</v>
      </c>
    </row>
    <row r="301" spans="1:19" x14ac:dyDescent="0.3">
      <c r="A301" s="6">
        <v>1048</v>
      </c>
      <c r="B301" s="11">
        <v>44945</v>
      </c>
      <c r="C301" s="6" t="s">
        <v>14</v>
      </c>
      <c r="D301" s="6" t="s">
        <v>21</v>
      </c>
      <c r="E301" s="12">
        <v>5187.16</v>
      </c>
      <c r="F301" s="6">
        <v>7</v>
      </c>
      <c r="G301" s="6" t="s">
        <v>29</v>
      </c>
      <c r="H301" s="12">
        <v>4310.95</v>
      </c>
      <c r="I301" s="12">
        <v>4723.2</v>
      </c>
      <c r="J301" s="6" t="s">
        <v>17</v>
      </c>
      <c r="K301" s="15">
        <v>0.05</v>
      </c>
      <c r="L301" s="6" t="s">
        <v>31</v>
      </c>
      <c r="M301" s="6" t="s">
        <v>22</v>
      </c>
      <c r="N301" s="6" t="s">
        <v>23</v>
      </c>
      <c r="O301" s="6" t="str">
        <f t="shared" si="21"/>
        <v>Thu</v>
      </c>
      <c r="P301" s="6" t="str">
        <f t="shared" si="22"/>
        <v>Jan</v>
      </c>
      <c r="Q301" s="13">
        <f t="shared" si="23"/>
        <v>1653.1200000000001</v>
      </c>
      <c r="R301" s="33">
        <f t="shared" si="20"/>
        <v>1232.6299999999999</v>
      </c>
      <c r="S301" s="13">
        <f t="shared" si="24"/>
        <v>741.02285714285711</v>
      </c>
    </row>
    <row r="302" spans="1:19" x14ac:dyDescent="0.3">
      <c r="A302" s="6">
        <v>1080</v>
      </c>
      <c r="B302" s="11">
        <v>44944</v>
      </c>
      <c r="C302" s="6" t="s">
        <v>33</v>
      </c>
      <c r="D302" s="6" t="s">
        <v>34</v>
      </c>
      <c r="E302" s="12">
        <v>5138.0200000000004</v>
      </c>
      <c r="F302" s="6">
        <v>44</v>
      </c>
      <c r="G302" s="6" t="s">
        <v>35</v>
      </c>
      <c r="H302" s="12">
        <v>1763.67</v>
      </c>
      <c r="I302" s="12">
        <v>1983.82</v>
      </c>
      <c r="J302" s="6" t="s">
        <v>30</v>
      </c>
      <c r="K302" s="15">
        <v>0.24</v>
      </c>
      <c r="L302" s="6" t="s">
        <v>31</v>
      </c>
      <c r="M302" s="6" t="s">
        <v>19</v>
      </c>
      <c r="N302" s="6" t="s">
        <v>36</v>
      </c>
      <c r="O302" s="6" t="str">
        <f t="shared" si="21"/>
        <v>Wed</v>
      </c>
      <c r="P302" s="6" t="str">
        <f t="shared" si="22"/>
        <v>Jan</v>
      </c>
      <c r="Q302" s="13">
        <f t="shared" si="23"/>
        <v>20949.139200000001</v>
      </c>
      <c r="R302" s="33">
        <f t="shared" si="20"/>
        <v>-11262.539200000007</v>
      </c>
      <c r="S302" s="13">
        <f t="shared" si="24"/>
        <v>116.77318181818183</v>
      </c>
    </row>
    <row r="303" spans="1:19" x14ac:dyDescent="0.3">
      <c r="A303" s="6">
        <v>1003</v>
      </c>
      <c r="B303" s="11">
        <v>45183</v>
      </c>
      <c r="C303" s="6" t="s">
        <v>14</v>
      </c>
      <c r="D303" s="6" t="s">
        <v>21</v>
      </c>
      <c r="E303" s="12">
        <v>3755.88</v>
      </c>
      <c r="F303" s="6">
        <v>15</v>
      </c>
      <c r="G303" s="6" t="s">
        <v>29</v>
      </c>
      <c r="H303" s="12">
        <v>3286.24</v>
      </c>
      <c r="I303" s="12">
        <v>3388.84</v>
      </c>
      <c r="J303" s="6" t="s">
        <v>17</v>
      </c>
      <c r="K303" s="15">
        <v>0.09</v>
      </c>
      <c r="L303" s="6" t="s">
        <v>31</v>
      </c>
      <c r="M303" s="6" t="s">
        <v>22</v>
      </c>
      <c r="N303" s="6" t="s">
        <v>23</v>
      </c>
      <c r="O303" s="6" t="str">
        <f t="shared" si="21"/>
        <v>Thu</v>
      </c>
      <c r="P303" s="6" t="str">
        <f t="shared" si="22"/>
        <v>Sep</v>
      </c>
      <c r="Q303" s="13">
        <f t="shared" si="23"/>
        <v>4574.9340000000002</v>
      </c>
      <c r="R303" s="33">
        <f t="shared" si="20"/>
        <v>-3035.9339999999947</v>
      </c>
      <c r="S303" s="13">
        <f t="shared" si="24"/>
        <v>250.392</v>
      </c>
    </row>
    <row r="304" spans="1:19" x14ac:dyDescent="0.3">
      <c r="A304" s="6">
        <v>1020</v>
      </c>
      <c r="B304" s="11">
        <v>45004</v>
      </c>
      <c r="C304" s="6" t="s">
        <v>38</v>
      </c>
      <c r="D304" s="6" t="s">
        <v>21</v>
      </c>
      <c r="E304" s="12">
        <v>9335.9599999999991</v>
      </c>
      <c r="F304" s="6">
        <v>19</v>
      </c>
      <c r="G304" s="6" t="s">
        <v>26</v>
      </c>
      <c r="H304" s="12">
        <v>1783.48</v>
      </c>
      <c r="I304" s="12">
        <v>1931.56</v>
      </c>
      <c r="J304" s="6" t="s">
        <v>17</v>
      </c>
      <c r="K304" s="15">
        <v>0.27</v>
      </c>
      <c r="L304" s="6" t="s">
        <v>27</v>
      </c>
      <c r="M304" s="6" t="s">
        <v>22</v>
      </c>
      <c r="N304" s="6" t="s">
        <v>41</v>
      </c>
      <c r="O304" s="6" t="str">
        <f t="shared" si="21"/>
        <v>Sun</v>
      </c>
      <c r="P304" s="6" t="str">
        <f t="shared" si="22"/>
        <v>Mar</v>
      </c>
      <c r="Q304" s="13">
        <f t="shared" si="23"/>
        <v>9908.9027999999998</v>
      </c>
      <c r="R304" s="33">
        <f t="shared" si="20"/>
        <v>-7095.3828000000012</v>
      </c>
      <c r="S304" s="13">
        <f t="shared" si="24"/>
        <v>491.36631578947362</v>
      </c>
    </row>
    <row r="305" spans="1:19" x14ac:dyDescent="0.3">
      <c r="A305" s="6">
        <v>1024</v>
      </c>
      <c r="B305" s="11">
        <v>45101</v>
      </c>
      <c r="C305" s="6" t="s">
        <v>42</v>
      </c>
      <c r="D305" s="6" t="s">
        <v>15</v>
      </c>
      <c r="E305" s="12">
        <v>8292.31</v>
      </c>
      <c r="F305" s="6">
        <v>43</v>
      </c>
      <c r="G305" s="6" t="s">
        <v>29</v>
      </c>
      <c r="H305" s="12">
        <v>3105.24</v>
      </c>
      <c r="I305" s="12">
        <v>3246.33</v>
      </c>
      <c r="J305" s="6" t="s">
        <v>30</v>
      </c>
      <c r="K305" s="15">
        <v>0.25</v>
      </c>
      <c r="L305" s="6" t="s">
        <v>18</v>
      </c>
      <c r="M305" s="6" t="s">
        <v>19</v>
      </c>
      <c r="N305" s="6" t="s">
        <v>49</v>
      </c>
      <c r="O305" s="6" t="str">
        <f t="shared" si="21"/>
        <v>Sat</v>
      </c>
      <c r="P305" s="6" t="str">
        <f t="shared" si="22"/>
        <v>Jun</v>
      </c>
      <c r="Q305" s="13">
        <f t="shared" si="23"/>
        <v>34898.047500000001</v>
      </c>
      <c r="R305" s="33">
        <f t="shared" si="20"/>
        <v>-28831.177499999994</v>
      </c>
      <c r="S305" s="13">
        <f t="shared" si="24"/>
        <v>192.84441860465114</v>
      </c>
    </row>
    <row r="306" spans="1:19" x14ac:dyDescent="0.3">
      <c r="A306" s="6">
        <v>1054</v>
      </c>
      <c r="B306" s="11">
        <v>45120</v>
      </c>
      <c r="C306" s="6" t="s">
        <v>42</v>
      </c>
      <c r="D306" s="6" t="s">
        <v>25</v>
      </c>
      <c r="E306" s="12">
        <v>7002.37</v>
      </c>
      <c r="F306" s="6">
        <v>47</v>
      </c>
      <c r="G306" s="6" t="s">
        <v>26</v>
      </c>
      <c r="H306" s="12">
        <v>4429.8</v>
      </c>
      <c r="I306" s="12">
        <v>4694.21</v>
      </c>
      <c r="J306" s="6" t="s">
        <v>30</v>
      </c>
      <c r="K306" s="15">
        <v>0.25</v>
      </c>
      <c r="L306" s="6" t="s">
        <v>27</v>
      </c>
      <c r="M306" s="6" t="s">
        <v>19</v>
      </c>
      <c r="N306" s="6" t="s">
        <v>43</v>
      </c>
      <c r="O306" s="6" t="str">
        <f t="shared" si="21"/>
        <v>Thu</v>
      </c>
      <c r="P306" s="6" t="str">
        <f t="shared" si="22"/>
        <v>Jul</v>
      </c>
      <c r="Q306" s="13">
        <f t="shared" si="23"/>
        <v>55156.967499999999</v>
      </c>
      <c r="R306" s="33">
        <f t="shared" si="20"/>
        <v>-42729.697500000009</v>
      </c>
      <c r="S306" s="13">
        <f t="shared" si="24"/>
        <v>148.98659574468084</v>
      </c>
    </row>
    <row r="307" spans="1:19" x14ac:dyDescent="0.3">
      <c r="A307" s="6">
        <v>1033</v>
      </c>
      <c r="B307" s="11">
        <v>45039</v>
      </c>
      <c r="C307" s="6" t="s">
        <v>33</v>
      </c>
      <c r="D307" s="6" t="s">
        <v>34</v>
      </c>
      <c r="E307" s="12">
        <v>7171.83</v>
      </c>
      <c r="F307" s="6">
        <v>44</v>
      </c>
      <c r="G307" s="6" t="s">
        <v>35</v>
      </c>
      <c r="H307" s="12">
        <v>1195.22</v>
      </c>
      <c r="I307" s="12">
        <v>1320.06</v>
      </c>
      <c r="J307" s="6" t="s">
        <v>17</v>
      </c>
      <c r="K307" s="15">
        <v>0.23</v>
      </c>
      <c r="L307" s="6" t="s">
        <v>27</v>
      </c>
      <c r="M307" s="6" t="s">
        <v>22</v>
      </c>
      <c r="N307" s="6" t="s">
        <v>36</v>
      </c>
      <c r="O307" s="6" t="str">
        <f t="shared" si="21"/>
        <v>Sun</v>
      </c>
      <c r="P307" s="6" t="str">
        <f t="shared" si="22"/>
        <v>Apr</v>
      </c>
      <c r="Q307" s="13">
        <f t="shared" si="23"/>
        <v>13359.0072</v>
      </c>
      <c r="R307" s="33">
        <f t="shared" si="20"/>
        <v>-7866.0472000000036</v>
      </c>
      <c r="S307" s="13">
        <f t="shared" si="24"/>
        <v>162.99613636363637</v>
      </c>
    </row>
    <row r="308" spans="1:19" x14ac:dyDescent="0.3">
      <c r="A308" s="6">
        <v>1024</v>
      </c>
      <c r="B308" s="11">
        <v>45040</v>
      </c>
      <c r="C308" s="6" t="s">
        <v>24</v>
      </c>
      <c r="D308" s="6" t="s">
        <v>15</v>
      </c>
      <c r="E308" s="12">
        <v>4670.99</v>
      </c>
      <c r="F308" s="6">
        <v>35</v>
      </c>
      <c r="G308" s="6" t="s">
        <v>16</v>
      </c>
      <c r="H308" s="12">
        <v>2051</v>
      </c>
      <c r="I308" s="12">
        <v>2121.5500000000002</v>
      </c>
      <c r="J308" s="6" t="s">
        <v>17</v>
      </c>
      <c r="K308" s="15">
        <v>0.26</v>
      </c>
      <c r="L308" s="6" t="s">
        <v>18</v>
      </c>
      <c r="M308" s="6" t="s">
        <v>22</v>
      </c>
      <c r="N308" s="6" t="s">
        <v>45</v>
      </c>
      <c r="O308" s="6" t="str">
        <f t="shared" si="21"/>
        <v>Mon</v>
      </c>
      <c r="P308" s="6" t="str">
        <f t="shared" si="22"/>
        <v>Apr</v>
      </c>
      <c r="Q308" s="13">
        <f t="shared" si="23"/>
        <v>19306.105</v>
      </c>
      <c r="R308" s="33">
        <f t="shared" si="20"/>
        <v>-16836.854999999992</v>
      </c>
      <c r="S308" s="13">
        <f t="shared" si="24"/>
        <v>133.45685714285713</v>
      </c>
    </row>
    <row r="309" spans="1:19" x14ac:dyDescent="0.3">
      <c r="A309" s="6">
        <v>1075</v>
      </c>
      <c r="B309" s="11">
        <v>45148</v>
      </c>
      <c r="C309" s="6" t="s">
        <v>33</v>
      </c>
      <c r="D309" s="6" t="s">
        <v>15</v>
      </c>
      <c r="E309" s="12">
        <v>9217.85</v>
      </c>
      <c r="F309" s="6">
        <v>17</v>
      </c>
      <c r="G309" s="6" t="s">
        <v>35</v>
      </c>
      <c r="H309" s="12">
        <v>4966.66</v>
      </c>
      <c r="I309" s="12">
        <v>5037.2700000000004</v>
      </c>
      <c r="J309" s="6" t="s">
        <v>17</v>
      </c>
      <c r="K309" s="15">
        <v>0.24</v>
      </c>
      <c r="L309" s="6" t="s">
        <v>27</v>
      </c>
      <c r="M309" s="6" t="s">
        <v>22</v>
      </c>
      <c r="N309" s="6" t="s">
        <v>53</v>
      </c>
      <c r="O309" s="6" t="str">
        <f t="shared" si="21"/>
        <v>Thu</v>
      </c>
      <c r="P309" s="6" t="str">
        <f t="shared" si="22"/>
        <v>Aug</v>
      </c>
      <c r="Q309" s="13">
        <f t="shared" si="23"/>
        <v>20552.061600000001</v>
      </c>
      <c r="R309" s="33">
        <f t="shared" si="20"/>
        <v>-19351.691599999991</v>
      </c>
      <c r="S309" s="13">
        <f t="shared" si="24"/>
        <v>542.22647058823532</v>
      </c>
    </row>
    <row r="310" spans="1:19" x14ac:dyDescent="0.3">
      <c r="A310" s="6">
        <v>1072</v>
      </c>
      <c r="B310" s="11">
        <v>45092</v>
      </c>
      <c r="C310" s="6" t="s">
        <v>24</v>
      </c>
      <c r="D310" s="6" t="s">
        <v>15</v>
      </c>
      <c r="E310" s="12">
        <v>6976.49</v>
      </c>
      <c r="F310" s="6">
        <v>35</v>
      </c>
      <c r="G310" s="6" t="s">
        <v>35</v>
      </c>
      <c r="H310" s="12">
        <v>4349.3599999999997</v>
      </c>
      <c r="I310" s="12">
        <v>4645.17</v>
      </c>
      <c r="J310" s="6" t="s">
        <v>17</v>
      </c>
      <c r="K310" s="15">
        <v>0.18</v>
      </c>
      <c r="L310" s="6" t="s">
        <v>31</v>
      </c>
      <c r="M310" s="6" t="s">
        <v>22</v>
      </c>
      <c r="N310" s="6" t="s">
        <v>45</v>
      </c>
      <c r="O310" s="6" t="str">
        <f t="shared" si="21"/>
        <v>Thu</v>
      </c>
      <c r="P310" s="6" t="str">
        <f t="shared" si="22"/>
        <v>Jun</v>
      </c>
      <c r="Q310" s="13">
        <f t="shared" si="23"/>
        <v>29264.571</v>
      </c>
      <c r="R310" s="33">
        <f t="shared" si="20"/>
        <v>-18911.220999999987</v>
      </c>
      <c r="S310" s="13">
        <f t="shared" si="24"/>
        <v>199.3282857142857</v>
      </c>
    </row>
    <row r="311" spans="1:19" x14ac:dyDescent="0.3">
      <c r="A311" s="6">
        <v>1036</v>
      </c>
      <c r="B311" s="11">
        <v>45245</v>
      </c>
      <c r="C311" s="6" t="s">
        <v>14</v>
      </c>
      <c r="D311" s="6" t="s">
        <v>21</v>
      </c>
      <c r="E311" s="12">
        <v>7316.91</v>
      </c>
      <c r="F311" s="6">
        <v>19</v>
      </c>
      <c r="G311" s="6" t="s">
        <v>16</v>
      </c>
      <c r="H311" s="12">
        <v>2844.97</v>
      </c>
      <c r="I311" s="12">
        <v>3215</v>
      </c>
      <c r="J311" s="6" t="s">
        <v>17</v>
      </c>
      <c r="K311" s="15">
        <v>0.09</v>
      </c>
      <c r="L311" s="6" t="s">
        <v>31</v>
      </c>
      <c r="M311" s="6" t="s">
        <v>22</v>
      </c>
      <c r="N311" s="6" t="s">
        <v>23</v>
      </c>
      <c r="O311" s="6" t="str">
        <f t="shared" si="21"/>
        <v>Wed</v>
      </c>
      <c r="P311" s="6" t="str">
        <f t="shared" si="22"/>
        <v>Nov</v>
      </c>
      <c r="Q311" s="13">
        <f t="shared" si="23"/>
        <v>5497.65</v>
      </c>
      <c r="R311" s="33">
        <f t="shared" si="20"/>
        <v>1532.9200000000037</v>
      </c>
      <c r="S311" s="13">
        <f t="shared" si="24"/>
        <v>385.10052631578947</v>
      </c>
    </row>
    <row r="312" spans="1:19" x14ac:dyDescent="0.3">
      <c r="A312" s="6">
        <v>1038</v>
      </c>
      <c r="B312" s="11">
        <v>45058</v>
      </c>
      <c r="C312" s="6" t="s">
        <v>14</v>
      </c>
      <c r="D312" s="6" t="s">
        <v>25</v>
      </c>
      <c r="E312" s="12">
        <v>8630.74</v>
      </c>
      <c r="F312" s="6">
        <v>20</v>
      </c>
      <c r="G312" s="6" t="s">
        <v>29</v>
      </c>
      <c r="H312" s="12">
        <v>2607.31</v>
      </c>
      <c r="I312" s="12">
        <v>2774.86</v>
      </c>
      <c r="J312" s="6" t="s">
        <v>30</v>
      </c>
      <c r="K312" s="15">
        <v>0.27</v>
      </c>
      <c r="L312" s="6" t="s">
        <v>31</v>
      </c>
      <c r="M312" s="6" t="s">
        <v>22</v>
      </c>
      <c r="N312" s="6" t="s">
        <v>32</v>
      </c>
      <c r="O312" s="6" t="str">
        <f t="shared" si="21"/>
        <v>Fri</v>
      </c>
      <c r="P312" s="6" t="str">
        <f t="shared" si="22"/>
        <v>May</v>
      </c>
      <c r="Q312" s="13">
        <f t="shared" si="23"/>
        <v>14984.244000000002</v>
      </c>
      <c r="R312" s="33">
        <f t="shared" si="20"/>
        <v>-11633.243999999999</v>
      </c>
      <c r="S312" s="13">
        <f t="shared" si="24"/>
        <v>431.53699999999998</v>
      </c>
    </row>
    <row r="313" spans="1:19" x14ac:dyDescent="0.3">
      <c r="A313" s="6">
        <v>1084</v>
      </c>
      <c r="B313" s="11">
        <v>45190</v>
      </c>
      <c r="C313" s="6" t="s">
        <v>38</v>
      </c>
      <c r="D313" s="6" t="s">
        <v>25</v>
      </c>
      <c r="E313" s="12">
        <v>2813.31</v>
      </c>
      <c r="F313" s="6">
        <v>36</v>
      </c>
      <c r="G313" s="6" t="s">
        <v>16</v>
      </c>
      <c r="H313" s="12">
        <v>1458.77</v>
      </c>
      <c r="I313" s="12">
        <v>1485.75</v>
      </c>
      <c r="J313" s="6" t="s">
        <v>30</v>
      </c>
      <c r="K313" s="15">
        <v>0.25</v>
      </c>
      <c r="L313" s="6" t="s">
        <v>31</v>
      </c>
      <c r="M313" s="6" t="s">
        <v>19</v>
      </c>
      <c r="N313" s="6" t="s">
        <v>39</v>
      </c>
      <c r="O313" s="6" t="str">
        <f t="shared" si="21"/>
        <v>Thu</v>
      </c>
      <c r="P313" s="6" t="str">
        <f t="shared" si="22"/>
        <v>Sep</v>
      </c>
      <c r="Q313" s="13">
        <f t="shared" si="23"/>
        <v>13371.75</v>
      </c>
      <c r="R313" s="33">
        <f t="shared" si="20"/>
        <v>-12400.47</v>
      </c>
      <c r="S313" s="13">
        <f t="shared" si="24"/>
        <v>78.147499999999994</v>
      </c>
    </row>
    <row r="314" spans="1:19" x14ac:dyDescent="0.3">
      <c r="A314" s="6">
        <v>1099</v>
      </c>
      <c r="B314" s="11">
        <v>44981</v>
      </c>
      <c r="C314" s="6" t="s">
        <v>24</v>
      </c>
      <c r="D314" s="6" t="s">
        <v>34</v>
      </c>
      <c r="E314" s="12">
        <v>8090</v>
      </c>
      <c r="F314" s="6">
        <v>35</v>
      </c>
      <c r="G314" s="6" t="s">
        <v>29</v>
      </c>
      <c r="H314" s="12">
        <v>2610.19</v>
      </c>
      <c r="I314" s="12">
        <v>2682.53</v>
      </c>
      <c r="J314" s="6" t="s">
        <v>30</v>
      </c>
      <c r="K314" s="15">
        <v>0.14000000000000001</v>
      </c>
      <c r="L314" s="6" t="s">
        <v>18</v>
      </c>
      <c r="M314" s="6" t="s">
        <v>22</v>
      </c>
      <c r="N314" s="6" t="s">
        <v>50</v>
      </c>
      <c r="O314" s="6" t="str">
        <f t="shared" si="21"/>
        <v>Fri</v>
      </c>
      <c r="P314" s="6" t="str">
        <f t="shared" si="22"/>
        <v>Feb</v>
      </c>
      <c r="Q314" s="13">
        <f t="shared" si="23"/>
        <v>13144.397000000001</v>
      </c>
      <c r="R314" s="33">
        <f t="shared" si="20"/>
        <v>-10612.496999999996</v>
      </c>
      <c r="S314" s="13">
        <f t="shared" si="24"/>
        <v>231.14285714285714</v>
      </c>
    </row>
    <row r="315" spans="1:19" x14ac:dyDescent="0.3">
      <c r="A315" s="6">
        <v>1089</v>
      </c>
      <c r="B315" s="11">
        <v>45285</v>
      </c>
      <c r="C315" s="6" t="s">
        <v>38</v>
      </c>
      <c r="D315" s="6" t="s">
        <v>25</v>
      </c>
      <c r="E315" s="12">
        <v>2032.88</v>
      </c>
      <c r="F315" s="6">
        <v>32</v>
      </c>
      <c r="G315" s="6" t="s">
        <v>29</v>
      </c>
      <c r="H315" s="12">
        <v>4248.5</v>
      </c>
      <c r="I315" s="12">
        <v>4706.7</v>
      </c>
      <c r="J315" s="6" t="s">
        <v>30</v>
      </c>
      <c r="K315" s="15">
        <v>0.01</v>
      </c>
      <c r="L315" s="6" t="s">
        <v>27</v>
      </c>
      <c r="M315" s="6" t="s">
        <v>22</v>
      </c>
      <c r="N315" s="6" t="s">
        <v>39</v>
      </c>
      <c r="O315" s="6" t="str">
        <f t="shared" si="21"/>
        <v>Mon</v>
      </c>
      <c r="P315" s="6" t="str">
        <f t="shared" si="22"/>
        <v>Dec</v>
      </c>
      <c r="Q315" s="13">
        <f t="shared" si="23"/>
        <v>1506.144</v>
      </c>
      <c r="R315" s="33">
        <f t="shared" si="20"/>
        <v>13156.255999999994</v>
      </c>
      <c r="S315" s="13">
        <f t="shared" si="24"/>
        <v>63.527500000000003</v>
      </c>
    </row>
    <row r="316" spans="1:19" x14ac:dyDescent="0.3">
      <c r="A316" s="6">
        <v>1099</v>
      </c>
      <c r="B316" s="11">
        <v>45057</v>
      </c>
      <c r="C316" s="6" t="s">
        <v>42</v>
      </c>
      <c r="D316" s="6" t="s">
        <v>25</v>
      </c>
      <c r="E316" s="12">
        <v>3518.89</v>
      </c>
      <c r="F316" s="6">
        <v>48</v>
      </c>
      <c r="G316" s="6" t="s">
        <v>26</v>
      </c>
      <c r="H316" s="12">
        <v>3441.61</v>
      </c>
      <c r="I316" s="12">
        <v>3693.45</v>
      </c>
      <c r="J316" s="6" t="s">
        <v>17</v>
      </c>
      <c r="K316" s="15">
        <v>0.19</v>
      </c>
      <c r="L316" s="6" t="s">
        <v>27</v>
      </c>
      <c r="M316" s="6" t="s">
        <v>19</v>
      </c>
      <c r="N316" s="6" t="s">
        <v>43</v>
      </c>
      <c r="O316" s="6" t="str">
        <f t="shared" si="21"/>
        <v>Thu</v>
      </c>
      <c r="P316" s="6" t="str">
        <f t="shared" si="22"/>
        <v>May</v>
      </c>
      <c r="Q316" s="13">
        <f t="shared" si="23"/>
        <v>33684.263999999996</v>
      </c>
      <c r="R316" s="33">
        <f t="shared" si="20"/>
        <v>-21595.94400000001</v>
      </c>
      <c r="S316" s="13">
        <f t="shared" si="24"/>
        <v>73.310208333333335</v>
      </c>
    </row>
    <row r="317" spans="1:19" x14ac:dyDescent="0.3">
      <c r="A317" s="6">
        <v>1025</v>
      </c>
      <c r="B317" s="11">
        <v>45214</v>
      </c>
      <c r="C317" s="6" t="s">
        <v>24</v>
      </c>
      <c r="D317" s="6" t="s">
        <v>15</v>
      </c>
      <c r="E317" s="12">
        <v>3422.54</v>
      </c>
      <c r="F317" s="6">
        <v>44</v>
      </c>
      <c r="G317" s="6" t="s">
        <v>26</v>
      </c>
      <c r="H317" s="12">
        <v>1485.72</v>
      </c>
      <c r="I317" s="12">
        <v>1717.97</v>
      </c>
      <c r="J317" s="6" t="s">
        <v>30</v>
      </c>
      <c r="K317" s="15">
        <v>0.02</v>
      </c>
      <c r="L317" s="6" t="s">
        <v>31</v>
      </c>
      <c r="M317" s="6" t="s">
        <v>22</v>
      </c>
      <c r="N317" s="6" t="s">
        <v>45</v>
      </c>
      <c r="O317" s="6" t="str">
        <f t="shared" si="21"/>
        <v>Sun</v>
      </c>
      <c r="P317" s="6" t="str">
        <f t="shared" si="22"/>
        <v>Oct</v>
      </c>
      <c r="Q317" s="13">
        <f t="shared" si="23"/>
        <v>1511.8136000000002</v>
      </c>
      <c r="R317" s="33">
        <f t="shared" si="20"/>
        <v>8707.1864000000005</v>
      </c>
      <c r="S317" s="13">
        <f t="shared" si="24"/>
        <v>77.784999999999997</v>
      </c>
    </row>
    <row r="318" spans="1:19" x14ac:dyDescent="0.3">
      <c r="A318" s="6">
        <v>1093</v>
      </c>
      <c r="B318" s="11">
        <v>45192</v>
      </c>
      <c r="C318" s="6" t="s">
        <v>33</v>
      </c>
      <c r="D318" s="6" t="s">
        <v>15</v>
      </c>
      <c r="E318" s="12">
        <v>9787.4</v>
      </c>
      <c r="F318" s="6">
        <v>40</v>
      </c>
      <c r="G318" s="6" t="s">
        <v>16</v>
      </c>
      <c r="H318" s="12">
        <v>1047.25</v>
      </c>
      <c r="I318" s="12">
        <v>1075.8900000000001</v>
      </c>
      <c r="J318" s="6" t="s">
        <v>30</v>
      </c>
      <c r="K318" s="15">
        <v>0.28000000000000003</v>
      </c>
      <c r="L318" s="6" t="s">
        <v>31</v>
      </c>
      <c r="M318" s="6" t="s">
        <v>22</v>
      </c>
      <c r="N318" s="6" t="s">
        <v>53</v>
      </c>
      <c r="O318" s="6" t="str">
        <f t="shared" si="21"/>
        <v>Sat</v>
      </c>
      <c r="P318" s="6" t="str">
        <f t="shared" si="22"/>
        <v>Sep</v>
      </c>
      <c r="Q318" s="13">
        <f t="shared" si="23"/>
        <v>12049.968000000003</v>
      </c>
      <c r="R318" s="33">
        <f t="shared" si="20"/>
        <v>-10904.367999999999</v>
      </c>
      <c r="S318" s="13">
        <f t="shared" si="24"/>
        <v>244.685</v>
      </c>
    </row>
    <row r="319" spans="1:19" x14ac:dyDescent="0.3">
      <c r="A319" s="6">
        <v>1018</v>
      </c>
      <c r="B319" s="11">
        <v>45292</v>
      </c>
      <c r="C319" s="6" t="s">
        <v>42</v>
      </c>
      <c r="D319" s="6" t="s">
        <v>21</v>
      </c>
      <c r="E319" s="12">
        <v>8579.7199999999993</v>
      </c>
      <c r="F319" s="6">
        <v>24</v>
      </c>
      <c r="G319" s="6" t="s">
        <v>35</v>
      </c>
      <c r="H319" s="12">
        <v>1362.78</v>
      </c>
      <c r="I319" s="12">
        <v>1729.81</v>
      </c>
      <c r="J319" s="6" t="s">
        <v>30</v>
      </c>
      <c r="K319" s="15">
        <v>0.28999999999999998</v>
      </c>
      <c r="L319" s="6" t="s">
        <v>27</v>
      </c>
      <c r="M319" s="6" t="s">
        <v>19</v>
      </c>
      <c r="N319" s="6" t="s">
        <v>51</v>
      </c>
      <c r="O319" s="6" t="str">
        <f t="shared" si="21"/>
        <v>Mon</v>
      </c>
      <c r="P319" s="6" t="str">
        <f t="shared" si="22"/>
        <v>Jan</v>
      </c>
      <c r="Q319" s="13">
        <f t="shared" si="23"/>
        <v>12039.4776</v>
      </c>
      <c r="R319" s="33">
        <f t="shared" si="20"/>
        <v>-3230.7576000000008</v>
      </c>
      <c r="S319" s="13">
        <f t="shared" si="24"/>
        <v>357.48833333333329</v>
      </c>
    </row>
    <row r="320" spans="1:19" x14ac:dyDescent="0.3">
      <c r="A320" s="6">
        <v>1082</v>
      </c>
      <c r="B320" s="11">
        <v>45088</v>
      </c>
      <c r="C320" s="6" t="s">
        <v>42</v>
      </c>
      <c r="D320" s="6" t="s">
        <v>15</v>
      </c>
      <c r="E320" s="12">
        <v>7041.58</v>
      </c>
      <c r="F320" s="6">
        <v>17</v>
      </c>
      <c r="G320" s="6" t="s">
        <v>16</v>
      </c>
      <c r="H320" s="12">
        <v>890.31</v>
      </c>
      <c r="I320" s="12">
        <v>1159.06</v>
      </c>
      <c r="J320" s="6" t="s">
        <v>17</v>
      </c>
      <c r="K320" s="15">
        <v>0.06</v>
      </c>
      <c r="L320" s="6" t="s">
        <v>18</v>
      </c>
      <c r="M320" s="6" t="s">
        <v>22</v>
      </c>
      <c r="N320" s="6" t="s">
        <v>49</v>
      </c>
      <c r="O320" s="6" t="str">
        <f t="shared" si="21"/>
        <v>Sun</v>
      </c>
      <c r="P320" s="6" t="str">
        <f t="shared" si="22"/>
        <v>Jun</v>
      </c>
      <c r="Q320" s="13">
        <f t="shared" si="23"/>
        <v>1182.2411999999999</v>
      </c>
      <c r="R320" s="33">
        <f t="shared" si="20"/>
        <v>3386.5088000000001</v>
      </c>
      <c r="S320" s="13">
        <f t="shared" si="24"/>
        <v>414.2105882352941</v>
      </c>
    </row>
    <row r="321" spans="1:19" x14ac:dyDescent="0.3">
      <c r="A321" s="6">
        <v>1066</v>
      </c>
      <c r="B321" s="11">
        <v>45013</v>
      </c>
      <c r="C321" s="6" t="s">
        <v>33</v>
      </c>
      <c r="D321" s="6" t="s">
        <v>15</v>
      </c>
      <c r="E321" s="12">
        <v>7297.86</v>
      </c>
      <c r="F321" s="6">
        <v>7</v>
      </c>
      <c r="G321" s="6" t="s">
        <v>29</v>
      </c>
      <c r="H321" s="12">
        <v>523.41999999999996</v>
      </c>
      <c r="I321" s="12">
        <v>632.44000000000005</v>
      </c>
      <c r="J321" s="6" t="s">
        <v>30</v>
      </c>
      <c r="K321" s="15">
        <v>0.2</v>
      </c>
      <c r="L321" s="6" t="s">
        <v>27</v>
      </c>
      <c r="M321" s="6" t="s">
        <v>19</v>
      </c>
      <c r="N321" s="6" t="s">
        <v>53</v>
      </c>
      <c r="O321" s="6" t="str">
        <f t="shared" si="21"/>
        <v>Tue</v>
      </c>
      <c r="P321" s="6" t="str">
        <f t="shared" si="22"/>
        <v>Mar</v>
      </c>
      <c r="Q321" s="13">
        <f t="shared" si="23"/>
        <v>885.41600000000005</v>
      </c>
      <c r="R321" s="33">
        <f t="shared" si="20"/>
        <v>-122.27599999999939</v>
      </c>
      <c r="S321" s="13">
        <f t="shared" si="24"/>
        <v>1042.5514285714285</v>
      </c>
    </row>
    <row r="322" spans="1:19" x14ac:dyDescent="0.3">
      <c r="A322" s="6">
        <v>1054</v>
      </c>
      <c r="B322" s="11">
        <v>44981</v>
      </c>
      <c r="C322" s="6" t="s">
        <v>42</v>
      </c>
      <c r="D322" s="6" t="s">
        <v>15</v>
      </c>
      <c r="E322" s="12">
        <v>5664.52</v>
      </c>
      <c r="F322" s="6">
        <v>43</v>
      </c>
      <c r="G322" s="6" t="s">
        <v>26</v>
      </c>
      <c r="H322" s="12">
        <v>2124.7199999999998</v>
      </c>
      <c r="I322" s="12">
        <v>2188.66</v>
      </c>
      <c r="J322" s="6" t="s">
        <v>17</v>
      </c>
      <c r="K322" s="15">
        <v>0.03</v>
      </c>
      <c r="L322" s="6" t="s">
        <v>31</v>
      </c>
      <c r="M322" s="6" t="s">
        <v>22</v>
      </c>
      <c r="N322" s="6" t="s">
        <v>49</v>
      </c>
      <c r="O322" s="6" t="str">
        <f t="shared" si="21"/>
        <v>Fri</v>
      </c>
      <c r="P322" s="6" t="str">
        <f t="shared" si="22"/>
        <v>Feb</v>
      </c>
      <c r="Q322" s="13">
        <f t="shared" si="23"/>
        <v>2823.3713999999995</v>
      </c>
      <c r="R322" s="33">
        <f t="shared" ref="R322:R385" si="25">((I322-H322)*F322)-Q322</f>
        <v>-73.951399999997193</v>
      </c>
      <c r="S322" s="13">
        <f t="shared" si="24"/>
        <v>131.73302325581398</v>
      </c>
    </row>
    <row r="323" spans="1:19" x14ac:dyDescent="0.3">
      <c r="A323" s="6">
        <v>1035</v>
      </c>
      <c r="B323" s="11">
        <v>45214</v>
      </c>
      <c r="C323" s="6" t="s">
        <v>24</v>
      </c>
      <c r="D323" s="6" t="s">
        <v>15</v>
      </c>
      <c r="E323" s="12">
        <v>9476.2000000000007</v>
      </c>
      <c r="F323" s="6">
        <v>1</v>
      </c>
      <c r="G323" s="6" t="s">
        <v>16</v>
      </c>
      <c r="H323" s="12">
        <v>610.83000000000004</v>
      </c>
      <c r="I323" s="12">
        <v>808.69</v>
      </c>
      <c r="J323" s="6" t="s">
        <v>30</v>
      </c>
      <c r="K323" s="15">
        <v>0.22</v>
      </c>
      <c r="L323" s="6" t="s">
        <v>31</v>
      </c>
      <c r="M323" s="6" t="s">
        <v>19</v>
      </c>
      <c r="N323" s="6" t="s">
        <v>45</v>
      </c>
      <c r="O323" s="6" t="str">
        <f t="shared" ref="O323:O386" si="26">TEXT(B323,"ddd")</f>
        <v>Sun</v>
      </c>
      <c r="P323" s="6" t="str">
        <f t="shared" ref="P323:P386" si="27">TEXT(B323,"mmm")</f>
        <v>Oct</v>
      </c>
      <c r="Q323" s="13">
        <f t="shared" ref="Q323:Q386" si="28">(I323*F323)*K323</f>
        <v>177.9118</v>
      </c>
      <c r="R323" s="33">
        <f t="shared" si="25"/>
        <v>19.948200000000014</v>
      </c>
      <c r="S323" s="13">
        <f t="shared" ref="S323:S386" si="29">E323/F323</f>
        <v>9476.2000000000007</v>
      </c>
    </row>
    <row r="324" spans="1:19" x14ac:dyDescent="0.3">
      <c r="A324" s="6">
        <v>1080</v>
      </c>
      <c r="B324" s="11">
        <v>45104</v>
      </c>
      <c r="C324" s="6" t="s">
        <v>38</v>
      </c>
      <c r="D324" s="6" t="s">
        <v>21</v>
      </c>
      <c r="E324" s="12">
        <v>5012.96</v>
      </c>
      <c r="F324" s="6">
        <v>35</v>
      </c>
      <c r="G324" s="6" t="s">
        <v>16</v>
      </c>
      <c r="H324" s="12">
        <v>900.97</v>
      </c>
      <c r="I324" s="12">
        <v>1321.18</v>
      </c>
      <c r="J324" s="6" t="s">
        <v>17</v>
      </c>
      <c r="K324" s="15">
        <v>0.1</v>
      </c>
      <c r="L324" s="6" t="s">
        <v>18</v>
      </c>
      <c r="M324" s="6" t="s">
        <v>19</v>
      </c>
      <c r="N324" s="6" t="s">
        <v>41</v>
      </c>
      <c r="O324" s="6" t="str">
        <f t="shared" si="26"/>
        <v>Tue</v>
      </c>
      <c r="P324" s="6" t="str">
        <f t="shared" si="27"/>
        <v>Jun</v>
      </c>
      <c r="Q324" s="13">
        <f t="shared" si="28"/>
        <v>4624.13</v>
      </c>
      <c r="R324" s="33">
        <f t="shared" si="25"/>
        <v>10083.220000000001</v>
      </c>
      <c r="S324" s="13">
        <f t="shared" si="29"/>
        <v>143.22742857142856</v>
      </c>
    </row>
    <row r="325" spans="1:19" x14ac:dyDescent="0.3">
      <c r="A325" s="6">
        <v>1061</v>
      </c>
      <c r="B325" s="11">
        <v>45275</v>
      </c>
      <c r="C325" s="6" t="s">
        <v>42</v>
      </c>
      <c r="D325" s="6" t="s">
        <v>15</v>
      </c>
      <c r="E325" s="12">
        <v>3867.13</v>
      </c>
      <c r="F325" s="6">
        <v>32</v>
      </c>
      <c r="G325" s="6" t="s">
        <v>26</v>
      </c>
      <c r="H325" s="12">
        <v>2759.26</v>
      </c>
      <c r="I325" s="12">
        <v>3193.25</v>
      </c>
      <c r="J325" s="6" t="s">
        <v>30</v>
      </c>
      <c r="K325" s="15">
        <v>0.2</v>
      </c>
      <c r="L325" s="6" t="s">
        <v>27</v>
      </c>
      <c r="M325" s="6" t="s">
        <v>19</v>
      </c>
      <c r="N325" s="6" t="s">
        <v>49</v>
      </c>
      <c r="O325" s="6" t="str">
        <f t="shared" si="26"/>
        <v>Fri</v>
      </c>
      <c r="P325" s="6" t="str">
        <f t="shared" si="27"/>
        <v>Dec</v>
      </c>
      <c r="Q325" s="13">
        <f t="shared" si="28"/>
        <v>20436.800000000003</v>
      </c>
      <c r="R325" s="33">
        <f t="shared" si="25"/>
        <v>-6549.1200000000099</v>
      </c>
      <c r="S325" s="13">
        <f t="shared" si="29"/>
        <v>120.8478125</v>
      </c>
    </row>
    <row r="326" spans="1:19" x14ac:dyDescent="0.3">
      <c r="A326" s="6">
        <v>1041</v>
      </c>
      <c r="B326" s="11">
        <v>44934</v>
      </c>
      <c r="C326" s="6" t="s">
        <v>24</v>
      </c>
      <c r="D326" s="6" t="s">
        <v>34</v>
      </c>
      <c r="E326" s="12">
        <v>1714.05</v>
      </c>
      <c r="F326" s="6">
        <v>36</v>
      </c>
      <c r="G326" s="6" t="s">
        <v>26</v>
      </c>
      <c r="H326" s="12">
        <v>864.77</v>
      </c>
      <c r="I326" s="12">
        <v>1170.1600000000001</v>
      </c>
      <c r="J326" s="6" t="s">
        <v>17</v>
      </c>
      <c r="K326" s="15">
        <v>0.11</v>
      </c>
      <c r="L326" s="6" t="s">
        <v>18</v>
      </c>
      <c r="M326" s="6" t="s">
        <v>22</v>
      </c>
      <c r="N326" s="6" t="s">
        <v>50</v>
      </c>
      <c r="O326" s="6" t="str">
        <f t="shared" si="26"/>
        <v>Sun</v>
      </c>
      <c r="P326" s="6" t="str">
        <f t="shared" si="27"/>
        <v>Jan</v>
      </c>
      <c r="Q326" s="13">
        <f t="shared" si="28"/>
        <v>4633.8335999999999</v>
      </c>
      <c r="R326" s="33">
        <f t="shared" si="25"/>
        <v>6360.2064000000046</v>
      </c>
      <c r="S326" s="13">
        <f t="shared" si="29"/>
        <v>47.612499999999997</v>
      </c>
    </row>
    <row r="327" spans="1:19" x14ac:dyDescent="0.3">
      <c r="A327" s="6">
        <v>1100</v>
      </c>
      <c r="B327" s="11">
        <v>45247</v>
      </c>
      <c r="C327" s="6" t="s">
        <v>14</v>
      </c>
      <c r="D327" s="6" t="s">
        <v>34</v>
      </c>
      <c r="E327" s="12">
        <v>7883.44</v>
      </c>
      <c r="F327" s="6">
        <v>13</v>
      </c>
      <c r="G327" s="6" t="s">
        <v>26</v>
      </c>
      <c r="H327" s="12">
        <v>366.2</v>
      </c>
      <c r="I327" s="12">
        <v>732.69</v>
      </c>
      <c r="J327" s="6" t="s">
        <v>30</v>
      </c>
      <c r="K327" s="15">
        <v>0.04</v>
      </c>
      <c r="L327" s="6" t="s">
        <v>18</v>
      </c>
      <c r="M327" s="6" t="s">
        <v>22</v>
      </c>
      <c r="N327" s="6" t="s">
        <v>46</v>
      </c>
      <c r="O327" s="6" t="str">
        <f t="shared" si="26"/>
        <v>Fri</v>
      </c>
      <c r="P327" s="6" t="str">
        <f t="shared" si="27"/>
        <v>Nov</v>
      </c>
      <c r="Q327" s="13">
        <f t="shared" si="28"/>
        <v>380.99880000000007</v>
      </c>
      <c r="R327" s="33">
        <f t="shared" si="25"/>
        <v>4383.3712000000005</v>
      </c>
      <c r="S327" s="13">
        <f t="shared" si="29"/>
        <v>606.41846153846154</v>
      </c>
    </row>
    <row r="328" spans="1:19" x14ac:dyDescent="0.3">
      <c r="A328" s="6">
        <v>1033</v>
      </c>
      <c r="B328" s="11">
        <v>45239</v>
      </c>
      <c r="C328" s="6" t="s">
        <v>24</v>
      </c>
      <c r="D328" s="6" t="s">
        <v>34</v>
      </c>
      <c r="E328" s="12">
        <v>7370.99</v>
      </c>
      <c r="F328" s="6">
        <v>6</v>
      </c>
      <c r="G328" s="6" t="s">
        <v>29</v>
      </c>
      <c r="H328" s="12">
        <v>1621.07</v>
      </c>
      <c r="I328" s="12">
        <v>1687.5</v>
      </c>
      <c r="J328" s="6" t="s">
        <v>17</v>
      </c>
      <c r="K328" s="15">
        <v>0.12</v>
      </c>
      <c r="L328" s="6" t="s">
        <v>31</v>
      </c>
      <c r="M328" s="6" t="s">
        <v>19</v>
      </c>
      <c r="N328" s="6" t="s">
        <v>50</v>
      </c>
      <c r="O328" s="6" t="str">
        <f t="shared" si="26"/>
        <v>Thu</v>
      </c>
      <c r="P328" s="6" t="str">
        <f t="shared" si="27"/>
        <v>Nov</v>
      </c>
      <c r="Q328" s="13">
        <f t="shared" si="28"/>
        <v>1215</v>
      </c>
      <c r="R328" s="33">
        <f t="shared" si="25"/>
        <v>-816.41999999999962</v>
      </c>
      <c r="S328" s="13">
        <f t="shared" si="29"/>
        <v>1228.4983333333332</v>
      </c>
    </row>
    <row r="329" spans="1:19" x14ac:dyDescent="0.3">
      <c r="A329" s="6">
        <v>1068</v>
      </c>
      <c r="B329" s="11">
        <v>45173</v>
      </c>
      <c r="C329" s="6" t="s">
        <v>38</v>
      </c>
      <c r="D329" s="6" t="s">
        <v>34</v>
      </c>
      <c r="E329" s="12">
        <v>3905.11</v>
      </c>
      <c r="F329" s="6">
        <v>14</v>
      </c>
      <c r="G329" s="6" t="s">
        <v>26</v>
      </c>
      <c r="H329" s="12">
        <v>1140.58</v>
      </c>
      <c r="I329" s="12">
        <v>1438.76</v>
      </c>
      <c r="J329" s="6" t="s">
        <v>17</v>
      </c>
      <c r="K329" s="15">
        <v>0.03</v>
      </c>
      <c r="L329" s="6" t="s">
        <v>27</v>
      </c>
      <c r="M329" s="6" t="s">
        <v>19</v>
      </c>
      <c r="N329" s="6" t="s">
        <v>48</v>
      </c>
      <c r="O329" s="6" t="str">
        <f t="shared" si="26"/>
        <v>Mon</v>
      </c>
      <c r="P329" s="6" t="str">
        <f t="shared" si="27"/>
        <v>Sep</v>
      </c>
      <c r="Q329" s="13">
        <f t="shared" si="28"/>
        <v>604.27919999999995</v>
      </c>
      <c r="R329" s="33">
        <f t="shared" si="25"/>
        <v>3570.2408000000005</v>
      </c>
      <c r="S329" s="13">
        <f t="shared" si="29"/>
        <v>278.93642857142856</v>
      </c>
    </row>
    <row r="330" spans="1:19" x14ac:dyDescent="0.3">
      <c r="A330" s="6">
        <v>1033</v>
      </c>
      <c r="B330" s="11">
        <v>45249</v>
      </c>
      <c r="C330" s="6" t="s">
        <v>24</v>
      </c>
      <c r="D330" s="6" t="s">
        <v>15</v>
      </c>
      <c r="E330" s="12">
        <v>349.41</v>
      </c>
      <c r="F330" s="6">
        <v>37</v>
      </c>
      <c r="G330" s="6" t="s">
        <v>35</v>
      </c>
      <c r="H330" s="12">
        <v>2600.7600000000002</v>
      </c>
      <c r="I330" s="12">
        <v>2937.57</v>
      </c>
      <c r="J330" s="6" t="s">
        <v>30</v>
      </c>
      <c r="K330" s="15">
        <v>0.17</v>
      </c>
      <c r="L330" s="6" t="s">
        <v>31</v>
      </c>
      <c r="M330" s="6" t="s">
        <v>22</v>
      </c>
      <c r="N330" s="6" t="s">
        <v>45</v>
      </c>
      <c r="O330" s="6" t="str">
        <f t="shared" si="26"/>
        <v>Sun</v>
      </c>
      <c r="P330" s="6" t="str">
        <f t="shared" si="27"/>
        <v>Nov</v>
      </c>
      <c r="Q330" s="13">
        <f t="shared" si="28"/>
        <v>18477.315300000002</v>
      </c>
      <c r="R330" s="33">
        <f t="shared" si="25"/>
        <v>-6015.3453000000045</v>
      </c>
      <c r="S330" s="13">
        <f t="shared" si="29"/>
        <v>9.4435135135135138</v>
      </c>
    </row>
    <row r="331" spans="1:19" x14ac:dyDescent="0.3">
      <c r="A331" s="6">
        <v>1014</v>
      </c>
      <c r="B331" s="11">
        <v>45181</v>
      </c>
      <c r="C331" s="6" t="s">
        <v>33</v>
      </c>
      <c r="D331" s="6" t="s">
        <v>34</v>
      </c>
      <c r="E331" s="12">
        <v>8406.07</v>
      </c>
      <c r="F331" s="6">
        <v>48</v>
      </c>
      <c r="G331" s="6" t="s">
        <v>16</v>
      </c>
      <c r="H331" s="12">
        <v>556.72</v>
      </c>
      <c r="I331" s="12">
        <v>665.07</v>
      </c>
      <c r="J331" s="6" t="s">
        <v>17</v>
      </c>
      <c r="K331" s="15">
        <v>0.01</v>
      </c>
      <c r="L331" s="6" t="s">
        <v>27</v>
      </c>
      <c r="M331" s="6" t="s">
        <v>22</v>
      </c>
      <c r="N331" s="6" t="s">
        <v>36</v>
      </c>
      <c r="O331" s="6" t="str">
        <f t="shared" si="26"/>
        <v>Tue</v>
      </c>
      <c r="P331" s="6" t="str">
        <f t="shared" si="27"/>
        <v>Sep</v>
      </c>
      <c r="Q331" s="13">
        <f t="shared" si="28"/>
        <v>319.23360000000002</v>
      </c>
      <c r="R331" s="33">
        <f t="shared" si="25"/>
        <v>4881.5664000000015</v>
      </c>
      <c r="S331" s="13">
        <f t="shared" si="29"/>
        <v>175.12645833333332</v>
      </c>
    </row>
    <row r="332" spans="1:19" x14ac:dyDescent="0.3">
      <c r="A332" s="6">
        <v>1021</v>
      </c>
      <c r="B332" s="11">
        <v>45254</v>
      </c>
      <c r="C332" s="6" t="s">
        <v>38</v>
      </c>
      <c r="D332" s="6" t="s">
        <v>15</v>
      </c>
      <c r="E332" s="12">
        <v>213.04</v>
      </c>
      <c r="F332" s="6">
        <v>15</v>
      </c>
      <c r="G332" s="6" t="s">
        <v>26</v>
      </c>
      <c r="H332" s="12">
        <v>3771.27</v>
      </c>
      <c r="I332" s="12">
        <v>4212.55</v>
      </c>
      <c r="J332" s="6" t="s">
        <v>17</v>
      </c>
      <c r="K332" s="15">
        <v>0.16</v>
      </c>
      <c r="L332" s="6" t="s">
        <v>31</v>
      </c>
      <c r="M332" s="6" t="s">
        <v>22</v>
      </c>
      <c r="N332" s="6" t="s">
        <v>40</v>
      </c>
      <c r="O332" s="6" t="str">
        <f t="shared" si="26"/>
        <v>Fri</v>
      </c>
      <c r="P332" s="6" t="str">
        <f t="shared" si="27"/>
        <v>Nov</v>
      </c>
      <c r="Q332" s="13">
        <f t="shared" si="28"/>
        <v>10110.120000000001</v>
      </c>
      <c r="R332" s="33">
        <f t="shared" si="25"/>
        <v>-3490.9199999999983</v>
      </c>
      <c r="S332" s="13">
        <f t="shared" si="29"/>
        <v>14.202666666666666</v>
      </c>
    </row>
    <row r="333" spans="1:19" x14ac:dyDescent="0.3">
      <c r="A333" s="6">
        <v>1048</v>
      </c>
      <c r="B333" s="11">
        <v>44980</v>
      </c>
      <c r="C333" s="6" t="s">
        <v>14</v>
      </c>
      <c r="D333" s="6" t="s">
        <v>21</v>
      </c>
      <c r="E333" s="12">
        <v>7066.63</v>
      </c>
      <c r="F333" s="6">
        <v>47</v>
      </c>
      <c r="G333" s="6" t="s">
        <v>26</v>
      </c>
      <c r="H333" s="12">
        <v>4535.8599999999997</v>
      </c>
      <c r="I333" s="12">
        <v>4641.41</v>
      </c>
      <c r="J333" s="6" t="s">
        <v>30</v>
      </c>
      <c r="K333" s="15">
        <v>0.27</v>
      </c>
      <c r="L333" s="6" t="s">
        <v>31</v>
      </c>
      <c r="M333" s="6" t="s">
        <v>22</v>
      </c>
      <c r="N333" s="6" t="s">
        <v>23</v>
      </c>
      <c r="O333" s="6" t="str">
        <f t="shared" si="26"/>
        <v>Thu</v>
      </c>
      <c r="P333" s="6" t="str">
        <f t="shared" si="27"/>
        <v>Feb</v>
      </c>
      <c r="Q333" s="13">
        <f t="shared" si="28"/>
        <v>58899.492899999997</v>
      </c>
      <c r="R333" s="33">
        <f t="shared" si="25"/>
        <v>-53938.642899999992</v>
      </c>
      <c r="S333" s="13">
        <f t="shared" si="29"/>
        <v>150.35382978723405</v>
      </c>
    </row>
    <row r="334" spans="1:19" x14ac:dyDescent="0.3">
      <c r="A334" s="6">
        <v>1020</v>
      </c>
      <c r="B334" s="11">
        <v>45175</v>
      </c>
      <c r="C334" s="6" t="s">
        <v>33</v>
      </c>
      <c r="D334" s="6" t="s">
        <v>34</v>
      </c>
      <c r="E334" s="12">
        <v>9705.5499999999993</v>
      </c>
      <c r="F334" s="6">
        <v>4</v>
      </c>
      <c r="G334" s="6" t="s">
        <v>29</v>
      </c>
      <c r="H334" s="12">
        <v>3730</v>
      </c>
      <c r="I334" s="12">
        <v>3893.6</v>
      </c>
      <c r="J334" s="6" t="s">
        <v>30</v>
      </c>
      <c r="K334" s="15">
        <v>0.25</v>
      </c>
      <c r="L334" s="6" t="s">
        <v>27</v>
      </c>
      <c r="M334" s="6" t="s">
        <v>22</v>
      </c>
      <c r="N334" s="6" t="s">
        <v>36</v>
      </c>
      <c r="O334" s="6" t="str">
        <f t="shared" si="26"/>
        <v>Wed</v>
      </c>
      <c r="P334" s="6" t="str">
        <f t="shared" si="27"/>
        <v>Sep</v>
      </c>
      <c r="Q334" s="13">
        <f t="shared" si="28"/>
        <v>3893.6</v>
      </c>
      <c r="R334" s="33">
        <f t="shared" si="25"/>
        <v>-3239.2000000000003</v>
      </c>
      <c r="S334" s="13">
        <f t="shared" si="29"/>
        <v>2426.3874999999998</v>
      </c>
    </row>
    <row r="335" spans="1:19" x14ac:dyDescent="0.3">
      <c r="A335" s="6">
        <v>1008</v>
      </c>
      <c r="B335" s="11">
        <v>45165</v>
      </c>
      <c r="C335" s="6" t="s">
        <v>24</v>
      </c>
      <c r="D335" s="6" t="s">
        <v>25</v>
      </c>
      <c r="E335" s="12">
        <v>4432.8500000000004</v>
      </c>
      <c r="F335" s="6">
        <v>40</v>
      </c>
      <c r="G335" s="6" t="s">
        <v>29</v>
      </c>
      <c r="H335" s="12">
        <v>2687.49</v>
      </c>
      <c r="I335" s="12">
        <v>3001.56</v>
      </c>
      <c r="J335" s="6" t="s">
        <v>17</v>
      </c>
      <c r="K335" s="15">
        <v>0.26</v>
      </c>
      <c r="L335" s="6" t="s">
        <v>27</v>
      </c>
      <c r="M335" s="6" t="s">
        <v>19</v>
      </c>
      <c r="N335" s="6" t="s">
        <v>28</v>
      </c>
      <c r="O335" s="6" t="str">
        <f t="shared" si="26"/>
        <v>Sun</v>
      </c>
      <c r="P335" s="6" t="str">
        <f t="shared" si="27"/>
        <v>Aug</v>
      </c>
      <c r="Q335" s="13">
        <f t="shared" si="28"/>
        <v>31216.223999999998</v>
      </c>
      <c r="R335" s="33">
        <f t="shared" si="25"/>
        <v>-18653.423999999992</v>
      </c>
      <c r="S335" s="13">
        <f t="shared" si="29"/>
        <v>110.82125000000001</v>
      </c>
    </row>
    <row r="336" spans="1:19" x14ac:dyDescent="0.3">
      <c r="A336" s="6">
        <v>1007</v>
      </c>
      <c r="B336" s="11">
        <v>45155</v>
      </c>
      <c r="C336" s="6" t="s">
        <v>38</v>
      </c>
      <c r="D336" s="6" t="s">
        <v>34</v>
      </c>
      <c r="E336" s="12">
        <v>2426.2399999999998</v>
      </c>
      <c r="F336" s="6">
        <v>16</v>
      </c>
      <c r="G336" s="6" t="s">
        <v>16</v>
      </c>
      <c r="H336" s="12">
        <v>4310.3100000000004</v>
      </c>
      <c r="I336" s="12">
        <v>4633.1000000000004</v>
      </c>
      <c r="J336" s="6" t="s">
        <v>30</v>
      </c>
      <c r="K336" s="15">
        <v>0.28000000000000003</v>
      </c>
      <c r="L336" s="6" t="s">
        <v>31</v>
      </c>
      <c r="M336" s="6" t="s">
        <v>22</v>
      </c>
      <c r="N336" s="6" t="s">
        <v>48</v>
      </c>
      <c r="O336" s="6" t="str">
        <f t="shared" si="26"/>
        <v>Thu</v>
      </c>
      <c r="P336" s="6" t="str">
        <f t="shared" si="27"/>
        <v>Aug</v>
      </c>
      <c r="Q336" s="13">
        <f t="shared" si="28"/>
        <v>20756.288000000004</v>
      </c>
      <c r="R336" s="33">
        <f t="shared" si="25"/>
        <v>-15591.648000000005</v>
      </c>
      <c r="S336" s="13">
        <f t="shared" si="29"/>
        <v>151.63999999999999</v>
      </c>
    </row>
    <row r="337" spans="1:19" x14ac:dyDescent="0.3">
      <c r="A337" s="6">
        <v>1067</v>
      </c>
      <c r="B337" s="11">
        <v>44993</v>
      </c>
      <c r="C337" s="6" t="s">
        <v>14</v>
      </c>
      <c r="D337" s="6" t="s">
        <v>34</v>
      </c>
      <c r="E337" s="12">
        <v>7078.22</v>
      </c>
      <c r="F337" s="6">
        <v>28</v>
      </c>
      <c r="G337" s="6" t="s">
        <v>35</v>
      </c>
      <c r="H337" s="12">
        <v>3489.85</v>
      </c>
      <c r="I337" s="12">
        <v>3842.55</v>
      </c>
      <c r="J337" s="6" t="s">
        <v>30</v>
      </c>
      <c r="K337" s="15">
        <v>0.03</v>
      </c>
      <c r="L337" s="6" t="s">
        <v>27</v>
      </c>
      <c r="M337" s="6" t="s">
        <v>19</v>
      </c>
      <c r="N337" s="6" t="s">
        <v>46</v>
      </c>
      <c r="O337" s="6" t="str">
        <f t="shared" si="26"/>
        <v>Wed</v>
      </c>
      <c r="P337" s="6" t="str">
        <f t="shared" si="27"/>
        <v>Mar</v>
      </c>
      <c r="Q337" s="13">
        <f t="shared" si="28"/>
        <v>3227.7420000000002</v>
      </c>
      <c r="R337" s="33">
        <f t="shared" si="25"/>
        <v>6647.8580000000075</v>
      </c>
      <c r="S337" s="13">
        <f t="shared" si="29"/>
        <v>252.79357142857143</v>
      </c>
    </row>
    <row r="338" spans="1:19" x14ac:dyDescent="0.3">
      <c r="A338" s="6">
        <v>1017</v>
      </c>
      <c r="B338" s="11">
        <v>44977</v>
      </c>
      <c r="C338" s="6" t="s">
        <v>33</v>
      </c>
      <c r="D338" s="6" t="s">
        <v>15</v>
      </c>
      <c r="E338" s="12">
        <v>8189.57</v>
      </c>
      <c r="F338" s="6">
        <v>16</v>
      </c>
      <c r="G338" s="6" t="s">
        <v>16</v>
      </c>
      <c r="H338" s="12">
        <v>102.23</v>
      </c>
      <c r="I338" s="12">
        <v>167.12</v>
      </c>
      <c r="J338" s="6" t="s">
        <v>30</v>
      </c>
      <c r="K338" s="15">
        <v>0.04</v>
      </c>
      <c r="L338" s="6" t="s">
        <v>31</v>
      </c>
      <c r="M338" s="6" t="s">
        <v>22</v>
      </c>
      <c r="N338" s="6" t="s">
        <v>53</v>
      </c>
      <c r="O338" s="6" t="str">
        <f t="shared" si="26"/>
        <v>Mon</v>
      </c>
      <c r="P338" s="6" t="str">
        <f t="shared" si="27"/>
        <v>Feb</v>
      </c>
      <c r="Q338" s="13">
        <f t="shared" si="28"/>
        <v>106.9568</v>
      </c>
      <c r="R338" s="33">
        <f t="shared" si="25"/>
        <v>931.28319999999997</v>
      </c>
      <c r="S338" s="13">
        <f t="shared" si="29"/>
        <v>511.84812499999998</v>
      </c>
    </row>
    <row r="339" spans="1:19" x14ac:dyDescent="0.3">
      <c r="A339" s="6">
        <v>1033</v>
      </c>
      <c r="B339" s="11">
        <v>45023</v>
      </c>
      <c r="C339" s="6" t="s">
        <v>14</v>
      </c>
      <c r="D339" s="6" t="s">
        <v>34</v>
      </c>
      <c r="E339" s="12">
        <v>5509.66</v>
      </c>
      <c r="F339" s="6">
        <v>4</v>
      </c>
      <c r="G339" s="6" t="s">
        <v>26</v>
      </c>
      <c r="H339" s="12">
        <v>2000.75</v>
      </c>
      <c r="I339" s="12">
        <v>2426.9899999999998</v>
      </c>
      <c r="J339" s="6" t="s">
        <v>17</v>
      </c>
      <c r="K339" s="15">
        <v>0.17</v>
      </c>
      <c r="L339" s="6" t="s">
        <v>27</v>
      </c>
      <c r="M339" s="6" t="s">
        <v>19</v>
      </c>
      <c r="N339" s="6" t="s">
        <v>46</v>
      </c>
      <c r="O339" s="6" t="str">
        <f t="shared" si="26"/>
        <v>Fri</v>
      </c>
      <c r="P339" s="6" t="str">
        <f t="shared" si="27"/>
        <v>Apr</v>
      </c>
      <c r="Q339" s="13">
        <f t="shared" si="28"/>
        <v>1650.3532</v>
      </c>
      <c r="R339" s="33">
        <f t="shared" si="25"/>
        <v>54.606799999999112</v>
      </c>
      <c r="S339" s="13">
        <f t="shared" si="29"/>
        <v>1377.415</v>
      </c>
    </row>
    <row r="340" spans="1:19" x14ac:dyDescent="0.3">
      <c r="A340" s="6">
        <v>1048</v>
      </c>
      <c r="B340" s="11">
        <v>45018</v>
      </c>
      <c r="C340" s="6" t="s">
        <v>24</v>
      </c>
      <c r="D340" s="6" t="s">
        <v>25</v>
      </c>
      <c r="E340" s="12">
        <v>9673.65</v>
      </c>
      <c r="F340" s="6">
        <v>45</v>
      </c>
      <c r="G340" s="6" t="s">
        <v>35</v>
      </c>
      <c r="H340" s="12">
        <v>4262.21</v>
      </c>
      <c r="I340" s="12">
        <v>4533.3100000000004</v>
      </c>
      <c r="J340" s="6" t="s">
        <v>17</v>
      </c>
      <c r="K340" s="15">
        <v>0.27</v>
      </c>
      <c r="L340" s="6" t="s">
        <v>31</v>
      </c>
      <c r="M340" s="6" t="s">
        <v>19</v>
      </c>
      <c r="N340" s="6" t="s">
        <v>28</v>
      </c>
      <c r="O340" s="6" t="str">
        <f t="shared" si="26"/>
        <v>Sun</v>
      </c>
      <c r="P340" s="6" t="str">
        <f t="shared" si="27"/>
        <v>Apr</v>
      </c>
      <c r="Q340" s="13">
        <f t="shared" si="28"/>
        <v>55079.71650000001</v>
      </c>
      <c r="R340" s="33">
        <f t="shared" si="25"/>
        <v>-42880.216499999995</v>
      </c>
      <c r="S340" s="13">
        <f t="shared" si="29"/>
        <v>214.97</v>
      </c>
    </row>
    <row r="341" spans="1:19" x14ac:dyDescent="0.3">
      <c r="A341" s="6">
        <v>1076</v>
      </c>
      <c r="B341" s="11">
        <v>45190</v>
      </c>
      <c r="C341" s="6" t="s">
        <v>14</v>
      </c>
      <c r="D341" s="6" t="s">
        <v>15</v>
      </c>
      <c r="E341" s="12">
        <v>611.52</v>
      </c>
      <c r="F341" s="6">
        <v>26</v>
      </c>
      <c r="G341" s="6" t="s">
        <v>35</v>
      </c>
      <c r="H341" s="12">
        <v>1762</v>
      </c>
      <c r="I341" s="12">
        <v>2002.95</v>
      </c>
      <c r="J341" s="6" t="s">
        <v>17</v>
      </c>
      <c r="K341" s="15">
        <v>0.28999999999999998</v>
      </c>
      <c r="L341" s="6" t="s">
        <v>31</v>
      </c>
      <c r="M341" s="6" t="s">
        <v>22</v>
      </c>
      <c r="N341" s="6" t="s">
        <v>20</v>
      </c>
      <c r="O341" s="6" t="str">
        <f t="shared" si="26"/>
        <v>Thu</v>
      </c>
      <c r="P341" s="6" t="str">
        <f t="shared" si="27"/>
        <v>Sep</v>
      </c>
      <c r="Q341" s="13">
        <f t="shared" si="28"/>
        <v>15102.243</v>
      </c>
      <c r="R341" s="33">
        <f t="shared" si="25"/>
        <v>-8837.5429999999997</v>
      </c>
      <c r="S341" s="13">
        <f t="shared" si="29"/>
        <v>23.52</v>
      </c>
    </row>
    <row r="342" spans="1:19" x14ac:dyDescent="0.3">
      <c r="A342" s="6">
        <v>1059</v>
      </c>
      <c r="B342" s="11">
        <v>45217</v>
      </c>
      <c r="C342" s="6" t="s">
        <v>42</v>
      </c>
      <c r="D342" s="6" t="s">
        <v>15</v>
      </c>
      <c r="E342" s="12">
        <v>5097.4799999999996</v>
      </c>
      <c r="F342" s="6">
        <v>28</v>
      </c>
      <c r="G342" s="6" t="s">
        <v>35</v>
      </c>
      <c r="H342" s="12">
        <v>224.32</v>
      </c>
      <c r="I342" s="12">
        <v>715.06</v>
      </c>
      <c r="J342" s="6" t="s">
        <v>17</v>
      </c>
      <c r="K342" s="15">
        <v>0.01</v>
      </c>
      <c r="L342" s="6" t="s">
        <v>31</v>
      </c>
      <c r="M342" s="6" t="s">
        <v>19</v>
      </c>
      <c r="N342" s="6" t="s">
        <v>49</v>
      </c>
      <c r="O342" s="6" t="str">
        <f t="shared" si="26"/>
        <v>Wed</v>
      </c>
      <c r="P342" s="6" t="str">
        <f t="shared" si="27"/>
        <v>Oct</v>
      </c>
      <c r="Q342" s="13">
        <f t="shared" si="28"/>
        <v>200.21680000000001</v>
      </c>
      <c r="R342" s="33">
        <f t="shared" si="25"/>
        <v>13540.503199999999</v>
      </c>
      <c r="S342" s="13">
        <f t="shared" si="29"/>
        <v>182.05285714285714</v>
      </c>
    </row>
    <row r="343" spans="1:19" x14ac:dyDescent="0.3">
      <c r="A343" s="6">
        <v>1086</v>
      </c>
      <c r="B343" s="11">
        <v>45022</v>
      </c>
      <c r="C343" s="6" t="s">
        <v>33</v>
      </c>
      <c r="D343" s="6" t="s">
        <v>21</v>
      </c>
      <c r="E343" s="12">
        <v>7212.69</v>
      </c>
      <c r="F343" s="6">
        <v>32</v>
      </c>
      <c r="G343" s="6" t="s">
        <v>35</v>
      </c>
      <c r="H343" s="12">
        <v>3743.59</v>
      </c>
      <c r="I343" s="12">
        <v>4116.38</v>
      </c>
      <c r="J343" s="6" t="s">
        <v>17</v>
      </c>
      <c r="K343" s="15">
        <v>0.11</v>
      </c>
      <c r="L343" s="6" t="s">
        <v>18</v>
      </c>
      <c r="M343" s="6" t="s">
        <v>19</v>
      </c>
      <c r="N343" s="6" t="s">
        <v>37</v>
      </c>
      <c r="O343" s="6" t="str">
        <f t="shared" si="26"/>
        <v>Thu</v>
      </c>
      <c r="P343" s="6" t="str">
        <f t="shared" si="27"/>
        <v>Apr</v>
      </c>
      <c r="Q343" s="13">
        <f t="shared" si="28"/>
        <v>14489.6576</v>
      </c>
      <c r="R343" s="33">
        <f t="shared" si="25"/>
        <v>-2560.3776000000016</v>
      </c>
      <c r="S343" s="13">
        <f t="shared" si="29"/>
        <v>225.39656249999999</v>
      </c>
    </row>
    <row r="344" spans="1:19" x14ac:dyDescent="0.3">
      <c r="A344" s="6">
        <v>1022</v>
      </c>
      <c r="B344" s="11">
        <v>45014</v>
      </c>
      <c r="C344" s="6" t="s">
        <v>14</v>
      </c>
      <c r="D344" s="6" t="s">
        <v>21</v>
      </c>
      <c r="E344" s="12">
        <v>8640.14</v>
      </c>
      <c r="F344" s="6">
        <v>45</v>
      </c>
      <c r="G344" s="6" t="s">
        <v>16</v>
      </c>
      <c r="H344" s="12">
        <v>4020.09</v>
      </c>
      <c r="I344" s="12">
        <v>4087.91</v>
      </c>
      <c r="J344" s="6" t="s">
        <v>17</v>
      </c>
      <c r="K344" s="15">
        <v>0.06</v>
      </c>
      <c r="L344" s="6" t="s">
        <v>27</v>
      </c>
      <c r="M344" s="6" t="s">
        <v>19</v>
      </c>
      <c r="N344" s="6" t="s">
        <v>23</v>
      </c>
      <c r="O344" s="6" t="str">
        <f t="shared" si="26"/>
        <v>Wed</v>
      </c>
      <c r="P344" s="6" t="str">
        <f t="shared" si="27"/>
        <v>Mar</v>
      </c>
      <c r="Q344" s="13">
        <f t="shared" si="28"/>
        <v>11037.356999999998</v>
      </c>
      <c r="R344" s="33">
        <f t="shared" si="25"/>
        <v>-7985.4570000000112</v>
      </c>
      <c r="S344" s="13">
        <f t="shared" si="29"/>
        <v>192.00311111111111</v>
      </c>
    </row>
    <row r="345" spans="1:19" x14ac:dyDescent="0.3">
      <c r="A345" s="6">
        <v>1030</v>
      </c>
      <c r="B345" s="11">
        <v>45004</v>
      </c>
      <c r="C345" s="6" t="s">
        <v>24</v>
      </c>
      <c r="D345" s="6" t="s">
        <v>34</v>
      </c>
      <c r="E345" s="12">
        <v>1874.63</v>
      </c>
      <c r="F345" s="6">
        <v>2</v>
      </c>
      <c r="G345" s="6" t="s">
        <v>29</v>
      </c>
      <c r="H345" s="12">
        <v>844.94</v>
      </c>
      <c r="I345" s="12">
        <v>1225.6400000000001</v>
      </c>
      <c r="J345" s="6" t="s">
        <v>17</v>
      </c>
      <c r="K345" s="15">
        <v>0.23</v>
      </c>
      <c r="L345" s="6" t="s">
        <v>31</v>
      </c>
      <c r="M345" s="6" t="s">
        <v>19</v>
      </c>
      <c r="N345" s="6" t="s">
        <v>50</v>
      </c>
      <c r="O345" s="6" t="str">
        <f t="shared" si="26"/>
        <v>Sun</v>
      </c>
      <c r="P345" s="6" t="str">
        <f t="shared" si="27"/>
        <v>Mar</v>
      </c>
      <c r="Q345" s="13">
        <f t="shared" si="28"/>
        <v>563.79440000000011</v>
      </c>
      <c r="R345" s="33">
        <f t="shared" si="25"/>
        <v>197.60559999999998</v>
      </c>
      <c r="S345" s="13">
        <f t="shared" si="29"/>
        <v>937.31500000000005</v>
      </c>
    </row>
    <row r="346" spans="1:19" x14ac:dyDescent="0.3">
      <c r="A346" s="6">
        <v>1038</v>
      </c>
      <c r="B346" s="11">
        <v>45214</v>
      </c>
      <c r="C346" s="6" t="s">
        <v>24</v>
      </c>
      <c r="D346" s="6" t="s">
        <v>21</v>
      </c>
      <c r="E346" s="12">
        <v>8020.03</v>
      </c>
      <c r="F346" s="6">
        <v>31</v>
      </c>
      <c r="G346" s="6" t="s">
        <v>29</v>
      </c>
      <c r="H346" s="12">
        <v>2709.84</v>
      </c>
      <c r="I346" s="12">
        <v>2766.51</v>
      </c>
      <c r="J346" s="6" t="s">
        <v>30</v>
      </c>
      <c r="K346" s="15">
        <v>0.19</v>
      </c>
      <c r="L346" s="6" t="s">
        <v>18</v>
      </c>
      <c r="M346" s="6" t="s">
        <v>22</v>
      </c>
      <c r="N346" s="6" t="s">
        <v>47</v>
      </c>
      <c r="O346" s="6" t="str">
        <f t="shared" si="26"/>
        <v>Sun</v>
      </c>
      <c r="P346" s="6" t="str">
        <f t="shared" si="27"/>
        <v>Oct</v>
      </c>
      <c r="Q346" s="13">
        <f t="shared" si="28"/>
        <v>16294.743900000003</v>
      </c>
      <c r="R346" s="33">
        <f t="shared" si="25"/>
        <v>-14537.973900000001</v>
      </c>
      <c r="S346" s="13">
        <f t="shared" si="29"/>
        <v>258.7106451612903</v>
      </c>
    </row>
    <row r="347" spans="1:19" x14ac:dyDescent="0.3">
      <c r="A347" s="6">
        <v>1051</v>
      </c>
      <c r="B347" s="11">
        <v>45046</v>
      </c>
      <c r="C347" s="6" t="s">
        <v>14</v>
      </c>
      <c r="D347" s="6" t="s">
        <v>21</v>
      </c>
      <c r="E347" s="12">
        <v>5571.8</v>
      </c>
      <c r="F347" s="6">
        <v>3</v>
      </c>
      <c r="G347" s="6" t="s">
        <v>26</v>
      </c>
      <c r="H347" s="12">
        <v>1000.18</v>
      </c>
      <c r="I347" s="12">
        <v>1023.64</v>
      </c>
      <c r="J347" s="6" t="s">
        <v>17</v>
      </c>
      <c r="K347" s="15">
        <v>0.04</v>
      </c>
      <c r="L347" s="6" t="s">
        <v>31</v>
      </c>
      <c r="M347" s="6" t="s">
        <v>19</v>
      </c>
      <c r="N347" s="6" t="s">
        <v>23</v>
      </c>
      <c r="O347" s="6" t="str">
        <f t="shared" si="26"/>
        <v>Sun</v>
      </c>
      <c r="P347" s="6" t="str">
        <f t="shared" si="27"/>
        <v>Apr</v>
      </c>
      <c r="Q347" s="13">
        <f t="shared" si="28"/>
        <v>122.83680000000001</v>
      </c>
      <c r="R347" s="33">
        <f t="shared" si="25"/>
        <v>-52.456799999999902</v>
      </c>
      <c r="S347" s="13">
        <f t="shared" si="29"/>
        <v>1857.2666666666667</v>
      </c>
    </row>
    <row r="348" spans="1:19" x14ac:dyDescent="0.3">
      <c r="A348" s="6">
        <v>1054</v>
      </c>
      <c r="B348" s="11">
        <v>45228</v>
      </c>
      <c r="C348" s="6" t="s">
        <v>24</v>
      </c>
      <c r="D348" s="6" t="s">
        <v>21</v>
      </c>
      <c r="E348" s="12">
        <v>4025.88</v>
      </c>
      <c r="F348" s="6">
        <v>8</v>
      </c>
      <c r="G348" s="6" t="s">
        <v>29</v>
      </c>
      <c r="H348" s="12">
        <v>3610.21</v>
      </c>
      <c r="I348" s="12">
        <v>3817.99</v>
      </c>
      <c r="J348" s="6" t="s">
        <v>17</v>
      </c>
      <c r="K348" s="15">
        <v>0.15</v>
      </c>
      <c r="L348" s="6" t="s">
        <v>18</v>
      </c>
      <c r="M348" s="6" t="s">
        <v>22</v>
      </c>
      <c r="N348" s="6" t="s">
        <v>47</v>
      </c>
      <c r="O348" s="6" t="str">
        <f t="shared" si="26"/>
        <v>Sun</v>
      </c>
      <c r="P348" s="6" t="str">
        <f t="shared" si="27"/>
        <v>Oct</v>
      </c>
      <c r="Q348" s="13">
        <f t="shared" si="28"/>
        <v>4581.5879999999997</v>
      </c>
      <c r="R348" s="33">
        <f t="shared" si="25"/>
        <v>-2919.3480000000018</v>
      </c>
      <c r="S348" s="13">
        <f t="shared" si="29"/>
        <v>503.23500000000001</v>
      </c>
    </row>
    <row r="349" spans="1:19" x14ac:dyDescent="0.3">
      <c r="A349" s="6">
        <v>1008</v>
      </c>
      <c r="B349" s="11">
        <v>45091</v>
      </c>
      <c r="C349" s="6" t="s">
        <v>38</v>
      </c>
      <c r="D349" s="6" t="s">
        <v>15</v>
      </c>
      <c r="E349" s="12">
        <v>1403.98</v>
      </c>
      <c r="F349" s="6">
        <v>24</v>
      </c>
      <c r="G349" s="6" t="s">
        <v>29</v>
      </c>
      <c r="H349" s="12">
        <v>1394.17</v>
      </c>
      <c r="I349" s="12">
        <v>1891.02</v>
      </c>
      <c r="J349" s="6" t="s">
        <v>30</v>
      </c>
      <c r="K349" s="15">
        <v>0.21</v>
      </c>
      <c r="L349" s="6" t="s">
        <v>31</v>
      </c>
      <c r="M349" s="6" t="s">
        <v>19</v>
      </c>
      <c r="N349" s="6" t="s">
        <v>40</v>
      </c>
      <c r="O349" s="6" t="str">
        <f t="shared" si="26"/>
        <v>Wed</v>
      </c>
      <c r="P349" s="6" t="str">
        <f t="shared" si="27"/>
        <v>Jun</v>
      </c>
      <c r="Q349" s="13">
        <f t="shared" si="28"/>
        <v>9530.7407999999996</v>
      </c>
      <c r="R349" s="33">
        <f t="shared" si="25"/>
        <v>2393.6591999999982</v>
      </c>
      <c r="S349" s="13">
        <f t="shared" si="29"/>
        <v>58.499166666666667</v>
      </c>
    </row>
    <row r="350" spans="1:19" x14ac:dyDescent="0.3">
      <c r="A350" s="6">
        <v>1027</v>
      </c>
      <c r="B350" s="11">
        <v>45108</v>
      </c>
      <c r="C350" s="6" t="s">
        <v>38</v>
      </c>
      <c r="D350" s="6" t="s">
        <v>15</v>
      </c>
      <c r="E350" s="12">
        <v>8666.43</v>
      </c>
      <c r="F350" s="6">
        <v>15</v>
      </c>
      <c r="G350" s="6" t="s">
        <v>29</v>
      </c>
      <c r="H350" s="12">
        <v>1615.26</v>
      </c>
      <c r="I350" s="12">
        <v>1710.95</v>
      </c>
      <c r="J350" s="6" t="s">
        <v>30</v>
      </c>
      <c r="K350" s="15">
        <v>0.23</v>
      </c>
      <c r="L350" s="6" t="s">
        <v>31</v>
      </c>
      <c r="M350" s="6" t="s">
        <v>22</v>
      </c>
      <c r="N350" s="6" t="s">
        <v>40</v>
      </c>
      <c r="O350" s="6" t="str">
        <f t="shared" si="26"/>
        <v>Sat</v>
      </c>
      <c r="P350" s="6" t="str">
        <f t="shared" si="27"/>
        <v>Jul</v>
      </c>
      <c r="Q350" s="13">
        <f t="shared" si="28"/>
        <v>5902.7775000000001</v>
      </c>
      <c r="R350" s="33">
        <f t="shared" si="25"/>
        <v>-4467.4274999999998</v>
      </c>
      <c r="S350" s="13">
        <f t="shared" si="29"/>
        <v>577.76200000000006</v>
      </c>
    </row>
    <row r="351" spans="1:19" x14ac:dyDescent="0.3">
      <c r="A351" s="6">
        <v>1027</v>
      </c>
      <c r="B351" s="11">
        <v>45149</v>
      </c>
      <c r="C351" s="6" t="s">
        <v>38</v>
      </c>
      <c r="D351" s="6" t="s">
        <v>15</v>
      </c>
      <c r="E351" s="12">
        <v>1657</v>
      </c>
      <c r="F351" s="6">
        <v>43</v>
      </c>
      <c r="G351" s="6" t="s">
        <v>29</v>
      </c>
      <c r="H351" s="12">
        <v>4232.6099999999997</v>
      </c>
      <c r="I351" s="12">
        <v>4572.21</v>
      </c>
      <c r="J351" s="6" t="s">
        <v>30</v>
      </c>
      <c r="K351" s="15">
        <v>0.01</v>
      </c>
      <c r="L351" s="6" t="s">
        <v>18</v>
      </c>
      <c r="M351" s="6" t="s">
        <v>22</v>
      </c>
      <c r="N351" s="6" t="s">
        <v>40</v>
      </c>
      <c r="O351" s="6" t="str">
        <f t="shared" si="26"/>
        <v>Fri</v>
      </c>
      <c r="P351" s="6" t="str">
        <f t="shared" si="27"/>
        <v>Aug</v>
      </c>
      <c r="Q351" s="13">
        <f t="shared" si="28"/>
        <v>1966.0503000000001</v>
      </c>
      <c r="R351" s="33">
        <f t="shared" si="25"/>
        <v>12636.749700000015</v>
      </c>
      <c r="S351" s="13">
        <f t="shared" si="29"/>
        <v>38.534883720930232</v>
      </c>
    </row>
    <row r="352" spans="1:19" x14ac:dyDescent="0.3">
      <c r="A352" s="6">
        <v>1098</v>
      </c>
      <c r="B352" s="11">
        <v>45237</v>
      </c>
      <c r="C352" s="6" t="s">
        <v>42</v>
      </c>
      <c r="D352" s="6" t="s">
        <v>21</v>
      </c>
      <c r="E352" s="12">
        <v>3166.9</v>
      </c>
      <c r="F352" s="6">
        <v>31</v>
      </c>
      <c r="G352" s="6" t="s">
        <v>26</v>
      </c>
      <c r="H352" s="12">
        <v>2407.8000000000002</v>
      </c>
      <c r="I352" s="12">
        <v>2502.7600000000002</v>
      </c>
      <c r="J352" s="6" t="s">
        <v>17</v>
      </c>
      <c r="K352" s="15">
        <v>0.27</v>
      </c>
      <c r="L352" s="6" t="s">
        <v>18</v>
      </c>
      <c r="M352" s="6" t="s">
        <v>22</v>
      </c>
      <c r="N352" s="6" t="s">
        <v>51</v>
      </c>
      <c r="O352" s="6" t="str">
        <f t="shared" si="26"/>
        <v>Tue</v>
      </c>
      <c r="P352" s="6" t="str">
        <f t="shared" si="27"/>
        <v>Nov</v>
      </c>
      <c r="Q352" s="13">
        <f t="shared" si="28"/>
        <v>20948.101200000005</v>
      </c>
      <c r="R352" s="33">
        <f t="shared" si="25"/>
        <v>-18004.341200000003</v>
      </c>
      <c r="S352" s="13">
        <f t="shared" si="29"/>
        <v>102.15806451612903</v>
      </c>
    </row>
    <row r="353" spans="1:19" x14ac:dyDescent="0.3">
      <c r="A353" s="6">
        <v>1021</v>
      </c>
      <c r="B353" s="11">
        <v>44933</v>
      </c>
      <c r="C353" s="6" t="s">
        <v>14</v>
      </c>
      <c r="D353" s="6" t="s">
        <v>15</v>
      </c>
      <c r="E353" s="12">
        <v>2971.45</v>
      </c>
      <c r="F353" s="6">
        <v>9</v>
      </c>
      <c r="G353" s="6" t="s">
        <v>16</v>
      </c>
      <c r="H353" s="12">
        <v>3365.28</v>
      </c>
      <c r="I353" s="12">
        <v>3730.43</v>
      </c>
      <c r="J353" s="6" t="s">
        <v>30</v>
      </c>
      <c r="K353" s="15">
        <v>0.17</v>
      </c>
      <c r="L353" s="6" t="s">
        <v>27</v>
      </c>
      <c r="M353" s="6" t="s">
        <v>19</v>
      </c>
      <c r="N353" s="6" t="s">
        <v>20</v>
      </c>
      <c r="O353" s="6" t="str">
        <f t="shared" si="26"/>
        <v>Sat</v>
      </c>
      <c r="P353" s="6" t="str">
        <f t="shared" si="27"/>
        <v>Jan</v>
      </c>
      <c r="Q353" s="13">
        <f t="shared" si="28"/>
        <v>5707.5578999999998</v>
      </c>
      <c r="R353" s="33">
        <f t="shared" si="25"/>
        <v>-2421.2079000000031</v>
      </c>
      <c r="S353" s="13">
        <f t="shared" si="29"/>
        <v>330.1611111111111</v>
      </c>
    </row>
    <row r="354" spans="1:19" x14ac:dyDescent="0.3">
      <c r="A354" s="6">
        <v>1030</v>
      </c>
      <c r="B354" s="11">
        <v>45256</v>
      </c>
      <c r="C354" s="6" t="s">
        <v>42</v>
      </c>
      <c r="D354" s="6" t="s">
        <v>21</v>
      </c>
      <c r="E354" s="12">
        <v>8727</v>
      </c>
      <c r="F354" s="6">
        <v>39</v>
      </c>
      <c r="G354" s="6" t="s">
        <v>35</v>
      </c>
      <c r="H354" s="12">
        <v>2041.75</v>
      </c>
      <c r="I354" s="12">
        <v>2299.37</v>
      </c>
      <c r="J354" s="6" t="s">
        <v>17</v>
      </c>
      <c r="K354" s="15">
        <v>0.24</v>
      </c>
      <c r="L354" s="6" t="s">
        <v>27</v>
      </c>
      <c r="M354" s="6" t="s">
        <v>22</v>
      </c>
      <c r="N354" s="6" t="s">
        <v>51</v>
      </c>
      <c r="O354" s="6" t="str">
        <f t="shared" si="26"/>
        <v>Sun</v>
      </c>
      <c r="P354" s="6" t="str">
        <f t="shared" si="27"/>
        <v>Nov</v>
      </c>
      <c r="Q354" s="13">
        <f t="shared" si="28"/>
        <v>21522.103199999998</v>
      </c>
      <c r="R354" s="33">
        <f t="shared" si="25"/>
        <v>-11474.923200000001</v>
      </c>
      <c r="S354" s="13">
        <f t="shared" si="29"/>
        <v>223.76923076923077</v>
      </c>
    </row>
    <row r="355" spans="1:19" x14ac:dyDescent="0.3">
      <c r="A355" s="6">
        <v>1097</v>
      </c>
      <c r="B355" s="11">
        <v>45189</v>
      </c>
      <c r="C355" s="6" t="s">
        <v>24</v>
      </c>
      <c r="D355" s="6" t="s">
        <v>15</v>
      </c>
      <c r="E355" s="12">
        <v>6759.76</v>
      </c>
      <c r="F355" s="6">
        <v>45</v>
      </c>
      <c r="G355" s="6" t="s">
        <v>29</v>
      </c>
      <c r="H355" s="12">
        <v>1525.13</v>
      </c>
      <c r="I355" s="12">
        <v>1868.32</v>
      </c>
      <c r="J355" s="6" t="s">
        <v>17</v>
      </c>
      <c r="K355" s="15">
        <v>0.24</v>
      </c>
      <c r="L355" s="6" t="s">
        <v>18</v>
      </c>
      <c r="M355" s="6" t="s">
        <v>22</v>
      </c>
      <c r="N355" s="6" t="s">
        <v>45</v>
      </c>
      <c r="O355" s="6" t="str">
        <f t="shared" si="26"/>
        <v>Wed</v>
      </c>
      <c r="P355" s="6" t="str">
        <f t="shared" si="27"/>
        <v>Sep</v>
      </c>
      <c r="Q355" s="13">
        <f t="shared" si="28"/>
        <v>20177.855999999996</v>
      </c>
      <c r="R355" s="33">
        <f t="shared" si="25"/>
        <v>-4734.3060000000041</v>
      </c>
      <c r="S355" s="13">
        <f t="shared" si="29"/>
        <v>150.21688888888889</v>
      </c>
    </row>
    <row r="356" spans="1:19" x14ac:dyDescent="0.3">
      <c r="A356" s="6">
        <v>1028</v>
      </c>
      <c r="B356" s="11">
        <v>45087</v>
      </c>
      <c r="C356" s="6" t="s">
        <v>42</v>
      </c>
      <c r="D356" s="6" t="s">
        <v>15</v>
      </c>
      <c r="E356" s="12">
        <v>7987.15</v>
      </c>
      <c r="F356" s="6">
        <v>2</v>
      </c>
      <c r="G356" s="6" t="s">
        <v>16</v>
      </c>
      <c r="H356" s="12">
        <v>3146.12</v>
      </c>
      <c r="I356" s="12">
        <v>3255.53</v>
      </c>
      <c r="J356" s="6" t="s">
        <v>17</v>
      </c>
      <c r="K356" s="15">
        <v>0.06</v>
      </c>
      <c r="L356" s="6" t="s">
        <v>27</v>
      </c>
      <c r="M356" s="6" t="s">
        <v>19</v>
      </c>
      <c r="N356" s="6" t="s">
        <v>49</v>
      </c>
      <c r="O356" s="6" t="str">
        <f t="shared" si="26"/>
        <v>Sat</v>
      </c>
      <c r="P356" s="6" t="str">
        <f t="shared" si="27"/>
        <v>Jun</v>
      </c>
      <c r="Q356" s="13">
        <f t="shared" si="28"/>
        <v>390.66360000000003</v>
      </c>
      <c r="R356" s="33">
        <f t="shared" si="25"/>
        <v>-171.84359999999941</v>
      </c>
      <c r="S356" s="13">
        <f t="shared" si="29"/>
        <v>3993.5749999999998</v>
      </c>
    </row>
    <row r="357" spans="1:19" x14ac:dyDescent="0.3">
      <c r="A357" s="6">
        <v>1064</v>
      </c>
      <c r="B357" s="11">
        <v>45077</v>
      </c>
      <c r="C357" s="6" t="s">
        <v>24</v>
      </c>
      <c r="D357" s="6" t="s">
        <v>25</v>
      </c>
      <c r="E357" s="12">
        <v>2579.63</v>
      </c>
      <c r="F357" s="6">
        <v>8</v>
      </c>
      <c r="G357" s="6" t="s">
        <v>29</v>
      </c>
      <c r="H357" s="12">
        <v>816.54</v>
      </c>
      <c r="I357" s="12">
        <v>1191.9000000000001</v>
      </c>
      <c r="J357" s="6" t="s">
        <v>30</v>
      </c>
      <c r="K357" s="15">
        <v>0.03</v>
      </c>
      <c r="L357" s="6" t="s">
        <v>18</v>
      </c>
      <c r="M357" s="6" t="s">
        <v>22</v>
      </c>
      <c r="N357" s="6" t="s">
        <v>28</v>
      </c>
      <c r="O357" s="6" t="str">
        <f t="shared" si="26"/>
        <v>Wed</v>
      </c>
      <c r="P357" s="6" t="str">
        <f t="shared" si="27"/>
        <v>May</v>
      </c>
      <c r="Q357" s="13">
        <f t="shared" si="28"/>
        <v>286.05599999999998</v>
      </c>
      <c r="R357" s="33">
        <f t="shared" si="25"/>
        <v>2716.824000000001</v>
      </c>
      <c r="S357" s="13">
        <f t="shared" si="29"/>
        <v>322.45375000000001</v>
      </c>
    </row>
    <row r="358" spans="1:19" x14ac:dyDescent="0.3">
      <c r="A358" s="6">
        <v>1097</v>
      </c>
      <c r="B358" s="11">
        <v>45011</v>
      </c>
      <c r="C358" s="6" t="s">
        <v>24</v>
      </c>
      <c r="D358" s="6" t="s">
        <v>34</v>
      </c>
      <c r="E358" s="12">
        <v>6286.25</v>
      </c>
      <c r="F358" s="6">
        <v>7</v>
      </c>
      <c r="G358" s="6" t="s">
        <v>29</v>
      </c>
      <c r="H358" s="12">
        <v>1896.35</v>
      </c>
      <c r="I358" s="12">
        <v>2394.1999999999998</v>
      </c>
      <c r="J358" s="6" t="s">
        <v>30</v>
      </c>
      <c r="K358" s="15">
        <v>0.22</v>
      </c>
      <c r="L358" s="6" t="s">
        <v>27</v>
      </c>
      <c r="M358" s="6" t="s">
        <v>19</v>
      </c>
      <c r="N358" s="6" t="s">
        <v>50</v>
      </c>
      <c r="O358" s="6" t="str">
        <f t="shared" si="26"/>
        <v>Sun</v>
      </c>
      <c r="P358" s="6" t="str">
        <f t="shared" si="27"/>
        <v>Mar</v>
      </c>
      <c r="Q358" s="13">
        <f t="shared" si="28"/>
        <v>3687.0679999999998</v>
      </c>
      <c r="R358" s="33">
        <f t="shared" si="25"/>
        <v>-202.11800000000039</v>
      </c>
      <c r="S358" s="13">
        <f t="shared" si="29"/>
        <v>898.03571428571433</v>
      </c>
    </row>
    <row r="359" spans="1:19" x14ac:dyDescent="0.3">
      <c r="A359" s="6">
        <v>1069</v>
      </c>
      <c r="B359" s="11">
        <v>45073</v>
      </c>
      <c r="C359" s="6" t="s">
        <v>33</v>
      </c>
      <c r="D359" s="6" t="s">
        <v>21</v>
      </c>
      <c r="E359" s="12">
        <v>5760.29</v>
      </c>
      <c r="F359" s="6">
        <v>44</v>
      </c>
      <c r="G359" s="6" t="s">
        <v>35</v>
      </c>
      <c r="H359" s="12">
        <v>1084.73</v>
      </c>
      <c r="I359" s="12">
        <v>1420.9</v>
      </c>
      <c r="J359" s="6" t="s">
        <v>17</v>
      </c>
      <c r="K359" s="15">
        <v>0.05</v>
      </c>
      <c r="L359" s="6" t="s">
        <v>31</v>
      </c>
      <c r="M359" s="6" t="s">
        <v>19</v>
      </c>
      <c r="N359" s="6" t="s">
        <v>37</v>
      </c>
      <c r="O359" s="6" t="str">
        <f t="shared" si="26"/>
        <v>Sat</v>
      </c>
      <c r="P359" s="6" t="str">
        <f t="shared" si="27"/>
        <v>May</v>
      </c>
      <c r="Q359" s="13">
        <f t="shared" si="28"/>
        <v>3125.9800000000005</v>
      </c>
      <c r="R359" s="33">
        <f t="shared" si="25"/>
        <v>11665.500000000004</v>
      </c>
      <c r="S359" s="13">
        <f t="shared" si="29"/>
        <v>130.91568181818181</v>
      </c>
    </row>
    <row r="360" spans="1:19" x14ac:dyDescent="0.3">
      <c r="A360" s="6">
        <v>1061</v>
      </c>
      <c r="B360" s="11">
        <v>45038</v>
      </c>
      <c r="C360" s="6" t="s">
        <v>38</v>
      </c>
      <c r="D360" s="6" t="s">
        <v>25</v>
      </c>
      <c r="E360" s="12">
        <v>8345.02</v>
      </c>
      <c r="F360" s="6">
        <v>39</v>
      </c>
      <c r="G360" s="6" t="s">
        <v>35</v>
      </c>
      <c r="H360" s="12">
        <v>3494.19</v>
      </c>
      <c r="I360" s="12">
        <v>3746</v>
      </c>
      <c r="J360" s="6" t="s">
        <v>17</v>
      </c>
      <c r="K360" s="15">
        <v>0.25</v>
      </c>
      <c r="L360" s="6" t="s">
        <v>27</v>
      </c>
      <c r="M360" s="6" t="s">
        <v>22</v>
      </c>
      <c r="N360" s="6" t="s">
        <v>39</v>
      </c>
      <c r="O360" s="6" t="str">
        <f t="shared" si="26"/>
        <v>Sat</v>
      </c>
      <c r="P360" s="6" t="str">
        <f t="shared" si="27"/>
        <v>Apr</v>
      </c>
      <c r="Q360" s="13">
        <f t="shared" si="28"/>
        <v>36523.5</v>
      </c>
      <c r="R360" s="33">
        <f t="shared" si="25"/>
        <v>-26702.910000000003</v>
      </c>
      <c r="S360" s="13">
        <f t="shared" si="29"/>
        <v>213.9748717948718</v>
      </c>
    </row>
    <row r="361" spans="1:19" x14ac:dyDescent="0.3">
      <c r="A361" s="6">
        <v>1048</v>
      </c>
      <c r="B361" s="11">
        <v>44962</v>
      </c>
      <c r="C361" s="6" t="s">
        <v>24</v>
      </c>
      <c r="D361" s="6" t="s">
        <v>15</v>
      </c>
      <c r="E361" s="12">
        <v>9070.26</v>
      </c>
      <c r="F361" s="6">
        <v>42</v>
      </c>
      <c r="G361" s="6" t="s">
        <v>35</v>
      </c>
      <c r="H361" s="12">
        <v>4723.83</v>
      </c>
      <c r="I361" s="12">
        <v>5186.1899999999996</v>
      </c>
      <c r="J361" s="6" t="s">
        <v>17</v>
      </c>
      <c r="K361" s="15">
        <v>0.22</v>
      </c>
      <c r="L361" s="6" t="s">
        <v>31</v>
      </c>
      <c r="M361" s="6" t="s">
        <v>19</v>
      </c>
      <c r="N361" s="6" t="s">
        <v>45</v>
      </c>
      <c r="O361" s="6" t="str">
        <f t="shared" si="26"/>
        <v>Sun</v>
      </c>
      <c r="P361" s="6" t="str">
        <f t="shared" si="27"/>
        <v>Feb</v>
      </c>
      <c r="Q361" s="13">
        <f t="shared" si="28"/>
        <v>47920.395599999996</v>
      </c>
      <c r="R361" s="33">
        <f t="shared" si="25"/>
        <v>-28501.275600000008</v>
      </c>
      <c r="S361" s="13">
        <f t="shared" si="29"/>
        <v>215.95857142857145</v>
      </c>
    </row>
    <row r="362" spans="1:19" x14ac:dyDescent="0.3">
      <c r="A362" s="6">
        <v>1019</v>
      </c>
      <c r="B362" s="11">
        <v>45211</v>
      </c>
      <c r="C362" s="6" t="s">
        <v>33</v>
      </c>
      <c r="D362" s="6" t="s">
        <v>21</v>
      </c>
      <c r="E362" s="12">
        <v>220.35</v>
      </c>
      <c r="F362" s="6">
        <v>16</v>
      </c>
      <c r="G362" s="6" t="s">
        <v>29</v>
      </c>
      <c r="H362" s="12">
        <v>4977.78</v>
      </c>
      <c r="I362" s="12">
        <v>4995.55</v>
      </c>
      <c r="J362" s="6" t="s">
        <v>30</v>
      </c>
      <c r="K362" s="15">
        <v>0.25</v>
      </c>
      <c r="L362" s="6" t="s">
        <v>31</v>
      </c>
      <c r="M362" s="6" t="s">
        <v>19</v>
      </c>
      <c r="N362" s="6" t="s">
        <v>37</v>
      </c>
      <c r="O362" s="6" t="str">
        <f t="shared" si="26"/>
        <v>Thu</v>
      </c>
      <c r="P362" s="6" t="str">
        <f t="shared" si="27"/>
        <v>Oct</v>
      </c>
      <c r="Q362" s="13">
        <f t="shared" si="28"/>
        <v>19982.2</v>
      </c>
      <c r="R362" s="33">
        <f t="shared" si="25"/>
        <v>-19697.879999999994</v>
      </c>
      <c r="S362" s="13">
        <f t="shared" si="29"/>
        <v>13.771875</v>
      </c>
    </row>
    <row r="363" spans="1:19" x14ac:dyDescent="0.3">
      <c r="A363" s="6">
        <v>1004</v>
      </c>
      <c r="B363" s="11">
        <v>45114</v>
      </c>
      <c r="C363" s="6" t="s">
        <v>38</v>
      </c>
      <c r="D363" s="6" t="s">
        <v>15</v>
      </c>
      <c r="E363" s="12">
        <v>6772.8</v>
      </c>
      <c r="F363" s="6">
        <v>35</v>
      </c>
      <c r="G363" s="6" t="s">
        <v>29</v>
      </c>
      <c r="H363" s="12">
        <v>2278.87</v>
      </c>
      <c r="I363" s="12">
        <v>2646.53</v>
      </c>
      <c r="J363" s="6" t="s">
        <v>17</v>
      </c>
      <c r="K363" s="15">
        <v>0.09</v>
      </c>
      <c r="L363" s="6" t="s">
        <v>27</v>
      </c>
      <c r="M363" s="6" t="s">
        <v>19</v>
      </c>
      <c r="N363" s="6" t="s">
        <v>40</v>
      </c>
      <c r="O363" s="6" t="str">
        <f t="shared" si="26"/>
        <v>Fri</v>
      </c>
      <c r="P363" s="6" t="str">
        <f t="shared" si="27"/>
        <v>Jul</v>
      </c>
      <c r="Q363" s="13">
        <f t="shared" si="28"/>
        <v>8336.5694999999996</v>
      </c>
      <c r="R363" s="33">
        <f t="shared" si="25"/>
        <v>4531.5305000000117</v>
      </c>
      <c r="S363" s="13">
        <f t="shared" si="29"/>
        <v>193.50857142857143</v>
      </c>
    </row>
    <row r="364" spans="1:19" x14ac:dyDescent="0.3">
      <c r="A364" s="6">
        <v>1035</v>
      </c>
      <c r="B364" s="11">
        <v>45008</v>
      </c>
      <c r="C364" s="6" t="s">
        <v>24</v>
      </c>
      <c r="D364" s="6" t="s">
        <v>34</v>
      </c>
      <c r="E364" s="12">
        <v>613.16999999999996</v>
      </c>
      <c r="F364" s="6">
        <v>30</v>
      </c>
      <c r="G364" s="6" t="s">
        <v>29</v>
      </c>
      <c r="H364" s="12">
        <v>1300.03</v>
      </c>
      <c r="I364" s="12">
        <v>1745.52</v>
      </c>
      <c r="J364" s="6" t="s">
        <v>30</v>
      </c>
      <c r="K364" s="15">
        <v>0.09</v>
      </c>
      <c r="L364" s="6" t="s">
        <v>18</v>
      </c>
      <c r="M364" s="6" t="s">
        <v>22</v>
      </c>
      <c r="N364" s="6" t="s">
        <v>50</v>
      </c>
      <c r="O364" s="6" t="str">
        <f t="shared" si="26"/>
        <v>Thu</v>
      </c>
      <c r="P364" s="6" t="str">
        <f t="shared" si="27"/>
        <v>Mar</v>
      </c>
      <c r="Q364" s="13">
        <f t="shared" si="28"/>
        <v>4712.9039999999995</v>
      </c>
      <c r="R364" s="33">
        <f t="shared" si="25"/>
        <v>8651.7960000000021</v>
      </c>
      <c r="S364" s="13">
        <f t="shared" si="29"/>
        <v>20.439</v>
      </c>
    </row>
    <row r="365" spans="1:19" x14ac:dyDescent="0.3">
      <c r="A365" s="6">
        <v>1064</v>
      </c>
      <c r="B365" s="11">
        <v>44928</v>
      </c>
      <c r="C365" s="6" t="s">
        <v>24</v>
      </c>
      <c r="D365" s="6" t="s">
        <v>25</v>
      </c>
      <c r="E365" s="12">
        <v>5533.7</v>
      </c>
      <c r="F365" s="6">
        <v>10</v>
      </c>
      <c r="G365" s="6" t="s">
        <v>35</v>
      </c>
      <c r="H365" s="12">
        <v>2242.0100000000002</v>
      </c>
      <c r="I365" s="12">
        <v>2282.23</v>
      </c>
      <c r="J365" s="6" t="s">
        <v>17</v>
      </c>
      <c r="K365" s="15">
        <v>0.2</v>
      </c>
      <c r="L365" s="6" t="s">
        <v>31</v>
      </c>
      <c r="M365" s="6" t="s">
        <v>19</v>
      </c>
      <c r="N365" s="6" t="s">
        <v>28</v>
      </c>
      <c r="O365" s="6" t="str">
        <f t="shared" si="26"/>
        <v>Mon</v>
      </c>
      <c r="P365" s="6" t="str">
        <f t="shared" si="27"/>
        <v>Jan</v>
      </c>
      <c r="Q365" s="13">
        <f t="shared" si="28"/>
        <v>4564.46</v>
      </c>
      <c r="R365" s="33">
        <f t="shared" si="25"/>
        <v>-4162.260000000002</v>
      </c>
      <c r="S365" s="13">
        <f t="shared" si="29"/>
        <v>553.37</v>
      </c>
    </row>
    <row r="366" spans="1:19" x14ac:dyDescent="0.3">
      <c r="A366" s="6">
        <v>1049</v>
      </c>
      <c r="B366" s="11">
        <v>45229</v>
      </c>
      <c r="C366" s="6" t="s">
        <v>42</v>
      </c>
      <c r="D366" s="6" t="s">
        <v>34</v>
      </c>
      <c r="E366" s="12">
        <v>2947.56</v>
      </c>
      <c r="F366" s="6">
        <v>38</v>
      </c>
      <c r="G366" s="6" t="s">
        <v>26</v>
      </c>
      <c r="H366" s="12">
        <v>4243.9799999999996</v>
      </c>
      <c r="I366" s="12">
        <v>4474.51</v>
      </c>
      <c r="J366" s="6" t="s">
        <v>30</v>
      </c>
      <c r="K366" s="15">
        <v>0.01</v>
      </c>
      <c r="L366" s="6" t="s">
        <v>31</v>
      </c>
      <c r="M366" s="6" t="s">
        <v>19</v>
      </c>
      <c r="N366" s="6" t="s">
        <v>52</v>
      </c>
      <c r="O366" s="6" t="str">
        <f t="shared" si="26"/>
        <v>Mon</v>
      </c>
      <c r="P366" s="6" t="str">
        <f t="shared" si="27"/>
        <v>Oct</v>
      </c>
      <c r="Q366" s="13">
        <f t="shared" si="28"/>
        <v>1700.3138000000001</v>
      </c>
      <c r="R366" s="33">
        <f t="shared" si="25"/>
        <v>7059.826200000025</v>
      </c>
      <c r="S366" s="13">
        <f t="shared" si="29"/>
        <v>77.567368421052635</v>
      </c>
    </row>
    <row r="367" spans="1:19" x14ac:dyDescent="0.3">
      <c r="A367" s="6">
        <v>1017</v>
      </c>
      <c r="B367" s="11">
        <v>45123</v>
      </c>
      <c r="C367" s="6" t="s">
        <v>42</v>
      </c>
      <c r="D367" s="6" t="s">
        <v>25</v>
      </c>
      <c r="E367" s="12">
        <v>3137.09</v>
      </c>
      <c r="F367" s="6">
        <v>18</v>
      </c>
      <c r="G367" s="6" t="s">
        <v>16</v>
      </c>
      <c r="H367" s="12">
        <v>1069.73</v>
      </c>
      <c r="I367" s="12">
        <v>1180.04</v>
      </c>
      <c r="J367" s="6" t="s">
        <v>17</v>
      </c>
      <c r="K367" s="15">
        <v>0.22</v>
      </c>
      <c r="L367" s="6" t="s">
        <v>27</v>
      </c>
      <c r="M367" s="6" t="s">
        <v>19</v>
      </c>
      <c r="N367" s="6" t="s">
        <v>43</v>
      </c>
      <c r="O367" s="6" t="str">
        <f t="shared" si="26"/>
        <v>Sun</v>
      </c>
      <c r="P367" s="6" t="str">
        <f t="shared" si="27"/>
        <v>Jul</v>
      </c>
      <c r="Q367" s="13">
        <f t="shared" si="28"/>
        <v>4672.9584000000004</v>
      </c>
      <c r="R367" s="33">
        <f t="shared" si="25"/>
        <v>-2687.3784000000014</v>
      </c>
      <c r="S367" s="13">
        <f t="shared" si="29"/>
        <v>174.2827777777778</v>
      </c>
    </row>
    <row r="368" spans="1:19" x14ac:dyDescent="0.3">
      <c r="A368" s="6">
        <v>1044</v>
      </c>
      <c r="B368" s="11">
        <v>44937</v>
      </c>
      <c r="C368" s="6" t="s">
        <v>38</v>
      </c>
      <c r="D368" s="6" t="s">
        <v>15</v>
      </c>
      <c r="E368" s="12">
        <v>3594.29</v>
      </c>
      <c r="F368" s="6">
        <v>5</v>
      </c>
      <c r="G368" s="6" t="s">
        <v>26</v>
      </c>
      <c r="H368" s="12">
        <v>4762.87</v>
      </c>
      <c r="I368" s="12">
        <v>5050.46</v>
      </c>
      <c r="J368" s="6" t="s">
        <v>30</v>
      </c>
      <c r="K368" s="15">
        <v>0.25</v>
      </c>
      <c r="L368" s="6" t="s">
        <v>18</v>
      </c>
      <c r="M368" s="6" t="s">
        <v>22</v>
      </c>
      <c r="N368" s="6" t="s">
        <v>40</v>
      </c>
      <c r="O368" s="6" t="str">
        <f t="shared" si="26"/>
        <v>Wed</v>
      </c>
      <c r="P368" s="6" t="str">
        <f t="shared" si="27"/>
        <v>Jan</v>
      </c>
      <c r="Q368" s="13">
        <f t="shared" si="28"/>
        <v>6313.0749999999998</v>
      </c>
      <c r="R368" s="33">
        <f t="shared" si="25"/>
        <v>-4875.1249999999991</v>
      </c>
      <c r="S368" s="13">
        <f t="shared" si="29"/>
        <v>718.85799999999995</v>
      </c>
    </row>
    <row r="369" spans="1:19" x14ac:dyDescent="0.3">
      <c r="A369" s="6">
        <v>1092</v>
      </c>
      <c r="B369" s="11">
        <v>45160</v>
      </c>
      <c r="C369" s="6" t="s">
        <v>24</v>
      </c>
      <c r="D369" s="6" t="s">
        <v>34</v>
      </c>
      <c r="E369" s="12">
        <v>6250.8</v>
      </c>
      <c r="F369" s="6">
        <v>29</v>
      </c>
      <c r="G369" s="6" t="s">
        <v>29</v>
      </c>
      <c r="H369" s="12">
        <v>1742.24</v>
      </c>
      <c r="I369" s="12">
        <v>2070.52</v>
      </c>
      <c r="J369" s="6" t="s">
        <v>30</v>
      </c>
      <c r="K369" s="15">
        <v>0.12</v>
      </c>
      <c r="L369" s="6" t="s">
        <v>18</v>
      </c>
      <c r="M369" s="6" t="s">
        <v>19</v>
      </c>
      <c r="N369" s="6" t="s">
        <v>50</v>
      </c>
      <c r="O369" s="6" t="str">
        <f t="shared" si="26"/>
        <v>Tue</v>
      </c>
      <c r="P369" s="6" t="str">
        <f t="shared" si="27"/>
        <v>Aug</v>
      </c>
      <c r="Q369" s="13">
        <f t="shared" si="28"/>
        <v>7205.4096</v>
      </c>
      <c r="R369" s="33">
        <f t="shared" si="25"/>
        <v>2314.710399999999</v>
      </c>
      <c r="S369" s="13">
        <f t="shared" si="29"/>
        <v>215.54482758620691</v>
      </c>
    </row>
    <row r="370" spans="1:19" x14ac:dyDescent="0.3">
      <c r="A370" s="6">
        <v>1030</v>
      </c>
      <c r="B370" s="11">
        <v>45121</v>
      </c>
      <c r="C370" s="6" t="s">
        <v>14</v>
      </c>
      <c r="D370" s="6" t="s">
        <v>34</v>
      </c>
      <c r="E370" s="12">
        <v>3407.09</v>
      </c>
      <c r="F370" s="6">
        <v>39</v>
      </c>
      <c r="G370" s="6" t="s">
        <v>29</v>
      </c>
      <c r="H370" s="12">
        <v>4929.7299999999996</v>
      </c>
      <c r="I370" s="12">
        <v>5088.0200000000004</v>
      </c>
      <c r="J370" s="6" t="s">
        <v>30</v>
      </c>
      <c r="K370" s="15">
        <v>0.23</v>
      </c>
      <c r="L370" s="6" t="s">
        <v>27</v>
      </c>
      <c r="M370" s="6" t="s">
        <v>22</v>
      </c>
      <c r="N370" s="6" t="s">
        <v>46</v>
      </c>
      <c r="O370" s="6" t="str">
        <f t="shared" si="26"/>
        <v>Fri</v>
      </c>
      <c r="P370" s="6" t="str">
        <f t="shared" si="27"/>
        <v>Jul</v>
      </c>
      <c r="Q370" s="13">
        <f t="shared" si="28"/>
        <v>45639.539400000009</v>
      </c>
      <c r="R370" s="33">
        <f t="shared" si="25"/>
        <v>-39466.229399999975</v>
      </c>
      <c r="S370" s="13">
        <f t="shared" si="29"/>
        <v>87.36128205128206</v>
      </c>
    </row>
    <row r="371" spans="1:19" x14ac:dyDescent="0.3">
      <c r="A371" s="6">
        <v>1093</v>
      </c>
      <c r="B371" s="11">
        <v>45045</v>
      </c>
      <c r="C371" s="6" t="s">
        <v>42</v>
      </c>
      <c r="D371" s="6" t="s">
        <v>15</v>
      </c>
      <c r="E371" s="12">
        <v>7353.72</v>
      </c>
      <c r="F371" s="6">
        <v>34</v>
      </c>
      <c r="G371" s="6" t="s">
        <v>26</v>
      </c>
      <c r="H371" s="12">
        <v>4201.1099999999997</v>
      </c>
      <c r="I371" s="12">
        <v>4436.5</v>
      </c>
      <c r="J371" s="6" t="s">
        <v>30</v>
      </c>
      <c r="K371" s="15">
        <v>0.05</v>
      </c>
      <c r="L371" s="6" t="s">
        <v>18</v>
      </c>
      <c r="M371" s="6" t="s">
        <v>19</v>
      </c>
      <c r="N371" s="6" t="s">
        <v>49</v>
      </c>
      <c r="O371" s="6" t="str">
        <f t="shared" si="26"/>
        <v>Sat</v>
      </c>
      <c r="P371" s="6" t="str">
        <f t="shared" si="27"/>
        <v>Apr</v>
      </c>
      <c r="Q371" s="13">
        <f t="shared" si="28"/>
        <v>7542.05</v>
      </c>
      <c r="R371" s="33">
        <f t="shared" si="25"/>
        <v>461.21000000001095</v>
      </c>
      <c r="S371" s="13">
        <f t="shared" si="29"/>
        <v>216.28588235294117</v>
      </c>
    </row>
    <row r="372" spans="1:19" x14ac:dyDescent="0.3">
      <c r="A372" s="6">
        <v>1046</v>
      </c>
      <c r="B372" s="11">
        <v>44946</v>
      </c>
      <c r="C372" s="6" t="s">
        <v>38</v>
      </c>
      <c r="D372" s="6" t="s">
        <v>34</v>
      </c>
      <c r="E372" s="12">
        <v>4104.82</v>
      </c>
      <c r="F372" s="6">
        <v>43</v>
      </c>
      <c r="G372" s="6" t="s">
        <v>29</v>
      </c>
      <c r="H372" s="12">
        <v>4052.42</v>
      </c>
      <c r="I372" s="12">
        <v>4199.3</v>
      </c>
      <c r="J372" s="6" t="s">
        <v>30</v>
      </c>
      <c r="K372" s="15">
        <v>0.1</v>
      </c>
      <c r="L372" s="6" t="s">
        <v>27</v>
      </c>
      <c r="M372" s="6" t="s">
        <v>22</v>
      </c>
      <c r="N372" s="6" t="s">
        <v>48</v>
      </c>
      <c r="O372" s="6" t="str">
        <f t="shared" si="26"/>
        <v>Fri</v>
      </c>
      <c r="P372" s="6" t="str">
        <f t="shared" si="27"/>
        <v>Jan</v>
      </c>
      <c r="Q372" s="13">
        <f t="shared" si="28"/>
        <v>18056.990000000002</v>
      </c>
      <c r="R372" s="33">
        <f t="shared" si="25"/>
        <v>-11741.149999999998</v>
      </c>
      <c r="S372" s="13">
        <f t="shared" si="29"/>
        <v>95.460930232558127</v>
      </c>
    </row>
    <row r="373" spans="1:19" x14ac:dyDescent="0.3">
      <c r="A373" s="6">
        <v>1006</v>
      </c>
      <c r="B373" s="11">
        <v>45187</v>
      </c>
      <c r="C373" s="6" t="s">
        <v>24</v>
      </c>
      <c r="D373" s="6" t="s">
        <v>21</v>
      </c>
      <c r="E373" s="12">
        <v>776.7</v>
      </c>
      <c r="F373" s="6">
        <v>45</v>
      </c>
      <c r="G373" s="6" t="s">
        <v>16</v>
      </c>
      <c r="H373" s="12">
        <v>1623.63</v>
      </c>
      <c r="I373" s="12">
        <v>1814.63</v>
      </c>
      <c r="J373" s="6" t="s">
        <v>30</v>
      </c>
      <c r="K373" s="15">
        <v>0.28999999999999998</v>
      </c>
      <c r="L373" s="6" t="s">
        <v>27</v>
      </c>
      <c r="M373" s="6" t="s">
        <v>22</v>
      </c>
      <c r="N373" s="6" t="s">
        <v>47</v>
      </c>
      <c r="O373" s="6" t="str">
        <f t="shared" si="26"/>
        <v>Mon</v>
      </c>
      <c r="P373" s="6" t="str">
        <f t="shared" si="27"/>
        <v>Sep</v>
      </c>
      <c r="Q373" s="13">
        <f t="shared" si="28"/>
        <v>23680.9215</v>
      </c>
      <c r="R373" s="33">
        <f t="shared" si="25"/>
        <v>-15085.9215</v>
      </c>
      <c r="S373" s="13">
        <f t="shared" si="29"/>
        <v>17.260000000000002</v>
      </c>
    </row>
    <row r="374" spans="1:19" x14ac:dyDescent="0.3">
      <c r="A374" s="6">
        <v>1099</v>
      </c>
      <c r="B374" s="11">
        <v>45219</v>
      </c>
      <c r="C374" s="6" t="s">
        <v>24</v>
      </c>
      <c r="D374" s="6" t="s">
        <v>25</v>
      </c>
      <c r="E374" s="12">
        <v>7859.22</v>
      </c>
      <c r="F374" s="6">
        <v>23</v>
      </c>
      <c r="G374" s="6" t="s">
        <v>29</v>
      </c>
      <c r="H374" s="12">
        <v>93.45</v>
      </c>
      <c r="I374" s="12">
        <v>181.62</v>
      </c>
      <c r="J374" s="6" t="s">
        <v>17</v>
      </c>
      <c r="K374" s="15">
        <v>0.3</v>
      </c>
      <c r="L374" s="6" t="s">
        <v>27</v>
      </c>
      <c r="M374" s="6" t="s">
        <v>22</v>
      </c>
      <c r="N374" s="6" t="s">
        <v>28</v>
      </c>
      <c r="O374" s="6" t="str">
        <f t="shared" si="26"/>
        <v>Fri</v>
      </c>
      <c r="P374" s="6" t="str">
        <f t="shared" si="27"/>
        <v>Oct</v>
      </c>
      <c r="Q374" s="13">
        <f t="shared" si="28"/>
        <v>1253.1780000000001</v>
      </c>
      <c r="R374" s="33">
        <f t="shared" si="25"/>
        <v>774.73199999999997</v>
      </c>
      <c r="S374" s="13">
        <f t="shared" si="29"/>
        <v>341.70521739130436</v>
      </c>
    </row>
    <row r="375" spans="1:19" x14ac:dyDescent="0.3">
      <c r="A375" s="6">
        <v>1037</v>
      </c>
      <c r="B375" s="11">
        <v>45182</v>
      </c>
      <c r="C375" s="6" t="s">
        <v>14</v>
      </c>
      <c r="D375" s="6" t="s">
        <v>25</v>
      </c>
      <c r="E375" s="12">
        <v>2929.01</v>
      </c>
      <c r="F375" s="6">
        <v>5</v>
      </c>
      <c r="G375" s="6" t="s">
        <v>16</v>
      </c>
      <c r="H375" s="12">
        <v>1941.56</v>
      </c>
      <c r="I375" s="12">
        <v>2385.48</v>
      </c>
      <c r="J375" s="6" t="s">
        <v>17</v>
      </c>
      <c r="K375" s="15">
        <v>0.15</v>
      </c>
      <c r="L375" s="6" t="s">
        <v>31</v>
      </c>
      <c r="M375" s="6" t="s">
        <v>19</v>
      </c>
      <c r="N375" s="6" t="s">
        <v>32</v>
      </c>
      <c r="O375" s="6" t="str">
        <f t="shared" si="26"/>
        <v>Wed</v>
      </c>
      <c r="P375" s="6" t="str">
        <f t="shared" si="27"/>
        <v>Sep</v>
      </c>
      <c r="Q375" s="13">
        <f t="shared" si="28"/>
        <v>1789.11</v>
      </c>
      <c r="R375" s="33">
        <f t="shared" si="25"/>
        <v>430.49000000000046</v>
      </c>
      <c r="S375" s="13">
        <f t="shared" si="29"/>
        <v>585.80200000000002</v>
      </c>
    </row>
    <row r="376" spans="1:19" x14ac:dyDescent="0.3">
      <c r="A376" s="6">
        <v>1024</v>
      </c>
      <c r="B376" s="11">
        <v>45148</v>
      </c>
      <c r="C376" s="6" t="s">
        <v>38</v>
      </c>
      <c r="D376" s="6" t="s">
        <v>25</v>
      </c>
      <c r="E376" s="12">
        <v>4384.3900000000003</v>
      </c>
      <c r="F376" s="6">
        <v>30</v>
      </c>
      <c r="G376" s="6" t="s">
        <v>26</v>
      </c>
      <c r="H376" s="12">
        <v>1543.96</v>
      </c>
      <c r="I376" s="12">
        <v>1558.87</v>
      </c>
      <c r="J376" s="6" t="s">
        <v>17</v>
      </c>
      <c r="K376" s="15">
        <v>0.28000000000000003</v>
      </c>
      <c r="L376" s="6" t="s">
        <v>31</v>
      </c>
      <c r="M376" s="6" t="s">
        <v>19</v>
      </c>
      <c r="N376" s="6" t="s">
        <v>39</v>
      </c>
      <c r="O376" s="6" t="str">
        <f t="shared" si="26"/>
        <v>Thu</v>
      </c>
      <c r="P376" s="6" t="str">
        <f t="shared" si="27"/>
        <v>Aug</v>
      </c>
      <c r="Q376" s="13">
        <f t="shared" si="28"/>
        <v>13094.508000000002</v>
      </c>
      <c r="R376" s="33">
        <f t="shared" si="25"/>
        <v>-12647.208000000006</v>
      </c>
      <c r="S376" s="13">
        <f t="shared" si="29"/>
        <v>146.14633333333333</v>
      </c>
    </row>
    <row r="377" spans="1:19" x14ac:dyDescent="0.3">
      <c r="A377" s="6">
        <v>1093</v>
      </c>
      <c r="B377" s="11">
        <v>45152</v>
      </c>
      <c r="C377" s="6" t="s">
        <v>24</v>
      </c>
      <c r="D377" s="6" t="s">
        <v>21</v>
      </c>
      <c r="E377" s="12">
        <v>6885.89</v>
      </c>
      <c r="F377" s="6">
        <v>6</v>
      </c>
      <c r="G377" s="6" t="s">
        <v>26</v>
      </c>
      <c r="H377" s="12">
        <v>235.12</v>
      </c>
      <c r="I377" s="12">
        <v>677.5</v>
      </c>
      <c r="J377" s="6" t="s">
        <v>17</v>
      </c>
      <c r="K377" s="15">
        <v>0.16</v>
      </c>
      <c r="L377" s="6" t="s">
        <v>31</v>
      </c>
      <c r="M377" s="6" t="s">
        <v>19</v>
      </c>
      <c r="N377" s="6" t="s">
        <v>47</v>
      </c>
      <c r="O377" s="6" t="str">
        <f t="shared" si="26"/>
        <v>Mon</v>
      </c>
      <c r="P377" s="6" t="str">
        <f t="shared" si="27"/>
        <v>Aug</v>
      </c>
      <c r="Q377" s="13">
        <f t="shared" si="28"/>
        <v>650.4</v>
      </c>
      <c r="R377" s="33">
        <f t="shared" si="25"/>
        <v>2003.8799999999997</v>
      </c>
      <c r="S377" s="13">
        <f t="shared" si="29"/>
        <v>1147.6483333333333</v>
      </c>
    </row>
    <row r="378" spans="1:19" x14ac:dyDescent="0.3">
      <c r="A378" s="6">
        <v>1046</v>
      </c>
      <c r="B378" s="11">
        <v>44979</v>
      </c>
      <c r="C378" s="6" t="s">
        <v>42</v>
      </c>
      <c r="D378" s="6" t="s">
        <v>25</v>
      </c>
      <c r="E378" s="12">
        <v>3391.32</v>
      </c>
      <c r="F378" s="6">
        <v>46</v>
      </c>
      <c r="G378" s="6" t="s">
        <v>29</v>
      </c>
      <c r="H378" s="12">
        <v>2551.56</v>
      </c>
      <c r="I378" s="12">
        <v>2841.68</v>
      </c>
      <c r="J378" s="6" t="s">
        <v>30</v>
      </c>
      <c r="K378" s="15">
        <v>0.09</v>
      </c>
      <c r="L378" s="6" t="s">
        <v>27</v>
      </c>
      <c r="M378" s="6" t="s">
        <v>22</v>
      </c>
      <c r="N378" s="6" t="s">
        <v>43</v>
      </c>
      <c r="O378" s="6" t="str">
        <f t="shared" si="26"/>
        <v>Wed</v>
      </c>
      <c r="P378" s="6" t="str">
        <f t="shared" si="27"/>
        <v>Feb</v>
      </c>
      <c r="Q378" s="13">
        <f t="shared" si="28"/>
        <v>11764.555199999999</v>
      </c>
      <c r="R378" s="33">
        <f t="shared" si="25"/>
        <v>1580.9647999999961</v>
      </c>
      <c r="S378" s="13">
        <f t="shared" si="29"/>
        <v>73.724347826086955</v>
      </c>
    </row>
    <row r="379" spans="1:19" x14ac:dyDescent="0.3">
      <c r="A379" s="6">
        <v>1053</v>
      </c>
      <c r="B379" s="11">
        <v>45281</v>
      </c>
      <c r="C379" s="6" t="s">
        <v>14</v>
      </c>
      <c r="D379" s="6" t="s">
        <v>15</v>
      </c>
      <c r="E379" s="12">
        <v>660.2</v>
      </c>
      <c r="F379" s="6">
        <v>44</v>
      </c>
      <c r="G379" s="6" t="s">
        <v>16</v>
      </c>
      <c r="H379" s="12">
        <v>2045</v>
      </c>
      <c r="I379" s="12">
        <v>2217.5100000000002</v>
      </c>
      <c r="J379" s="6" t="s">
        <v>17</v>
      </c>
      <c r="K379" s="15">
        <v>0.08</v>
      </c>
      <c r="L379" s="6" t="s">
        <v>31</v>
      </c>
      <c r="M379" s="6" t="s">
        <v>19</v>
      </c>
      <c r="N379" s="6" t="s">
        <v>20</v>
      </c>
      <c r="O379" s="6" t="str">
        <f t="shared" si="26"/>
        <v>Thu</v>
      </c>
      <c r="P379" s="6" t="str">
        <f t="shared" si="27"/>
        <v>Dec</v>
      </c>
      <c r="Q379" s="13">
        <f t="shared" si="28"/>
        <v>7805.6352000000006</v>
      </c>
      <c r="R379" s="33">
        <f t="shared" si="25"/>
        <v>-215.19519999999102</v>
      </c>
      <c r="S379" s="13">
        <f t="shared" si="29"/>
        <v>15.004545454545456</v>
      </c>
    </row>
    <row r="380" spans="1:19" x14ac:dyDescent="0.3">
      <c r="A380" s="6">
        <v>1095</v>
      </c>
      <c r="B380" s="11">
        <v>45268</v>
      </c>
      <c r="C380" s="6" t="s">
        <v>38</v>
      </c>
      <c r="D380" s="6" t="s">
        <v>34</v>
      </c>
      <c r="E380" s="12">
        <v>3801.82</v>
      </c>
      <c r="F380" s="6">
        <v>4</v>
      </c>
      <c r="G380" s="6" t="s">
        <v>29</v>
      </c>
      <c r="H380" s="12">
        <v>3191.05</v>
      </c>
      <c r="I380" s="12">
        <v>3555.35</v>
      </c>
      <c r="J380" s="6" t="s">
        <v>30</v>
      </c>
      <c r="K380" s="15">
        <v>0.28000000000000003</v>
      </c>
      <c r="L380" s="6" t="s">
        <v>31</v>
      </c>
      <c r="M380" s="6" t="s">
        <v>19</v>
      </c>
      <c r="N380" s="6" t="s">
        <v>48</v>
      </c>
      <c r="O380" s="6" t="str">
        <f t="shared" si="26"/>
        <v>Fri</v>
      </c>
      <c r="P380" s="6" t="str">
        <f t="shared" si="27"/>
        <v>Dec</v>
      </c>
      <c r="Q380" s="13">
        <f t="shared" si="28"/>
        <v>3981.9920000000002</v>
      </c>
      <c r="R380" s="33">
        <f t="shared" si="25"/>
        <v>-2524.7920000000013</v>
      </c>
      <c r="S380" s="13">
        <f t="shared" si="29"/>
        <v>950.45500000000004</v>
      </c>
    </row>
    <row r="381" spans="1:19" x14ac:dyDescent="0.3">
      <c r="A381" s="6">
        <v>1099</v>
      </c>
      <c r="B381" s="11">
        <v>45290</v>
      </c>
      <c r="C381" s="6" t="s">
        <v>14</v>
      </c>
      <c r="D381" s="6" t="s">
        <v>21</v>
      </c>
      <c r="E381" s="12">
        <v>9450.0400000000009</v>
      </c>
      <c r="F381" s="6">
        <v>29</v>
      </c>
      <c r="G381" s="6" t="s">
        <v>35</v>
      </c>
      <c r="H381" s="12">
        <v>3124.87</v>
      </c>
      <c r="I381" s="12">
        <v>3383.67</v>
      </c>
      <c r="J381" s="6" t="s">
        <v>30</v>
      </c>
      <c r="K381" s="15">
        <v>0.05</v>
      </c>
      <c r="L381" s="6" t="s">
        <v>31</v>
      </c>
      <c r="M381" s="6" t="s">
        <v>22</v>
      </c>
      <c r="N381" s="6" t="s">
        <v>23</v>
      </c>
      <c r="O381" s="6" t="str">
        <f t="shared" si="26"/>
        <v>Sat</v>
      </c>
      <c r="P381" s="6" t="str">
        <f t="shared" si="27"/>
        <v>Dec</v>
      </c>
      <c r="Q381" s="13">
        <f t="shared" si="28"/>
        <v>4906.3215000000009</v>
      </c>
      <c r="R381" s="33">
        <f t="shared" si="25"/>
        <v>2598.8785000000044</v>
      </c>
      <c r="S381" s="13">
        <f t="shared" si="29"/>
        <v>325.86344827586208</v>
      </c>
    </row>
    <row r="382" spans="1:19" x14ac:dyDescent="0.3">
      <c r="A382" s="6">
        <v>1060</v>
      </c>
      <c r="B382" s="11">
        <v>45206</v>
      </c>
      <c r="C382" s="6" t="s">
        <v>42</v>
      </c>
      <c r="D382" s="6" t="s">
        <v>25</v>
      </c>
      <c r="E382" s="12">
        <v>6453.17</v>
      </c>
      <c r="F382" s="6">
        <v>23</v>
      </c>
      <c r="G382" s="6" t="s">
        <v>35</v>
      </c>
      <c r="H382" s="12">
        <v>647.70000000000005</v>
      </c>
      <c r="I382" s="12">
        <v>902.26</v>
      </c>
      <c r="J382" s="6" t="s">
        <v>30</v>
      </c>
      <c r="K382" s="15">
        <v>0.17</v>
      </c>
      <c r="L382" s="6" t="s">
        <v>27</v>
      </c>
      <c r="M382" s="6" t="s">
        <v>19</v>
      </c>
      <c r="N382" s="6" t="s">
        <v>43</v>
      </c>
      <c r="O382" s="6" t="str">
        <f t="shared" si="26"/>
        <v>Sat</v>
      </c>
      <c r="P382" s="6" t="str">
        <f t="shared" si="27"/>
        <v>Oct</v>
      </c>
      <c r="Q382" s="13">
        <f t="shared" si="28"/>
        <v>3527.8366000000001</v>
      </c>
      <c r="R382" s="33">
        <f t="shared" si="25"/>
        <v>2327.0433999999991</v>
      </c>
      <c r="S382" s="13">
        <f t="shared" si="29"/>
        <v>280.57260869565215</v>
      </c>
    </row>
    <row r="383" spans="1:19" x14ac:dyDescent="0.3">
      <c r="A383" s="6">
        <v>1097</v>
      </c>
      <c r="B383" s="11">
        <v>45007</v>
      </c>
      <c r="C383" s="6" t="s">
        <v>38</v>
      </c>
      <c r="D383" s="6" t="s">
        <v>15</v>
      </c>
      <c r="E383" s="12">
        <v>6747.64</v>
      </c>
      <c r="F383" s="6">
        <v>6</v>
      </c>
      <c r="G383" s="6" t="s">
        <v>35</v>
      </c>
      <c r="H383" s="12">
        <v>4885.9799999999996</v>
      </c>
      <c r="I383" s="12">
        <v>4949.95</v>
      </c>
      <c r="J383" s="6" t="s">
        <v>17</v>
      </c>
      <c r="K383" s="15">
        <v>0.17</v>
      </c>
      <c r="L383" s="6" t="s">
        <v>27</v>
      </c>
      <c r="M383" s="6" t="s">
        <v>19</v>
      </c>
      <c r="N383" s="6" t="s">
        <v>40</v>
      </c>
      <c r="O383" s="6" t="str">
        <f t="shared" si="26"/>
        <v>Wed</v>
      </c>
      <c r="P383" s="6" t="str">
        <f t="shared" si="27"/>
        <v>Mar</v>
      </c>
      <c r="Q383" s="13">
        <f t="shared" si="28"/>
        <v>5048.9489999999996</v>
      </c>
      <c r="R383" s="33">
        <f t="shared" si="25"/>
        <v>-4665.1289999999981</v>
      </c>
      <c r="S383" s="13">
        <f t="shared" si="29"/>
        <v>1124.6066666666668</v>
      </c>
    </row>
    <row r="384" spans="1:19" x14ac:dyDescent="0.3">
      <c r="A384" s="6">
        <v>1063</v>
      </c>
      <c r="B384" s="11">
        <v>45128</v>
      </c>
      <c r="C384" s="6" t="s">
        <v>14</v>
      </c>
      <c r="D384" s="6" t="s">
        <v>34</v>
      </c>
      <c r="E384" s="12">
        <v>6359.59</v>
      </c>
      <c r="F384" s="6">
        <v>32</v>
      </c>
      <c r="G384" s="6" t="s">
        <v>35</v>
      </c>
      <c r="H384" s="12">
        <v>975.31</v>
      </c>
      <c r="I384" s="12">
        <v>1176.17</v>
      </c>
      <c r="J384" s="6" t="s">
        <v>30</v>
      </c>
      <c r="K384" s="15">
        <v>0.22</v>
      </c>
      <c r="L384" s="6" t="s">
        <v>27</v>
      </c>
      <c r="M384" s="6" t="s">
        <v>22</v>
      </c>
      <c r="N384" s="6" t="s">
        <v>46</v>
      </c>
      <c r="O384" s="6" t="str">
        <f t="shared" si="26"/>
        <v>Fri</v>
      </c>
      <c r="P384" s="6" t="str">
        <f t="shared" si="27"/>
        <v>Jul</v>
      </c>
      <c r="Q384" s="13">
        <f t="shared" si="28"/>
        <v>8280.2368000000006</v>
      </c>
      <c r="R384" s="33">
        <f t="shared" si="25"/>
        <v>-1852.7167999999965</v>
      </c>
      <c r="S384" s="13">
        <f t="shared" si="29"/>
        <v>198.7371875</v>
      </c>
    </row>
    <row r="385" spans="1:19" x14ac:dyDescent="0.3">
      <c r="A385" s="6">
        <v>1085</v>
      </c>
      <c r="B385" s="11">
        <v>45084</v>
      </c>
      <c r="C385" s="6" t="s">
        <v>33</v>
      </c>
      <c r="D385" s="6" t="s">
        <v>34</v>
      </c>
      <c r="E385" s="12">
        <v>2070.02</v>
      </c>
      <c r="F385" s="6">
        <v>42</v>
      </c>
      <c r="G385" s="6" t="s">
        <v>29</v>
      </c>
      <c r="H385" s="12">
        <v>2254.11</v>
      </c>
      <c r="I385" s="12">
        <v>2382.23</v>
      </c>
      <c r="J385" s="6" t="s">
        <v>17</v>
      </c>
      <c r="K385" s="15">
        <v>0.15</v>
      </c>
      <c r="L385" s="6" t="s">
        <v>31</v>
      </c>
      <c r="M385" s="6" t="s">
        <v>22</v>
      </c>
      <c r="N385" s="6" t="s">
        <v>36</v>
      </c>
      <c r="O385" s="6" t="str">
        <f t="shared" si="26"/>
        <v>Wed</v>
      </c>
      <c r="P385" s="6" t="str">
        <f t="shared" si="27"/>
        <v>Jun</v>
      </c>
      <c r="Q385" s="13">
        <f t="shared" si="28"/>
        <v>15008.048999999999</v>
      </c>
      <c r="R385" s="33">
        <f t="shared" si="25"/>
        <v>-9627.0090000000037</v>
      </c>
      <c r="S385" s="13">
        <f t="shared" si="29"/>
        <v>49.286190476190477</v>
      </c>
    </row>
    <row r="386" spans="1:19" x14ac:dyDescent="0.3">
      <c r="A386" s="6">
        <v>1032</v>
      </c>
      <c r="B386" s="11">
        <v>45046</v>
      </c>
      <c r="C386" s="6" t="s">
        <v>42</v>
      </c>
      <c r="D386" s="6" t="s">
        <v>21</v>
      </c>
      <c r="E386" s="12">
        <v>4241.51</v>
      </c>
      <c r="F386" s="6">
        <v>18</v>
      </c>
      <c r="G386" s="6" t="s">
        <v>35</v>
      </c>
      <c r="H386" s="12">
        <v>2466.1799999999998</v>
      </c>
      <c r="I386" s="12">
        <v>2483.87</v>
      </c>
      <c r="J386" s="6" t="s">
        <v>17</v>
      </c>
      <c r="K386" s="15">
        <v>0.08</v>
      </c>
      <c r="L386" s="6" t="s">
        <v>18</v>
      </c>
      <c r="M386" s="6" t="s">
        <v>19</v>
      </c>
      <c r="N386" s="6" t="s">
        <v>51</v>
      </c>
      <c r="O386" s="6" t="str">
        <f t="shared" si="26"/>
        <v>Sun</v>
      </c>
      <c r="P386" s="6" t="str">
        <f t="shared" si="27"/>
        <v>Apr</v>
      </c>
      <c r="Q386" s="13">
        <f t="shared" si="28"/>
        <v>3576.7727999999997</v>
      </c>
      <c r="R386" s="33">
        <f t="shared" ref="R386:R449" si="30">((I386-H386)*F386)-Q386</f>
        <v>-3258.3527999999988</v>
      </c>
      <c r="S386" s="13">
        <f t="shared" si="29"/>
        <v>235.63944444444445</v>
      </c>
    </row>
    <row r="387" spans="1:19" x14ac:dyDescent="0.3">
      <c r="A387" s="6">
        <v>1087</v>
      </c>
      <c r="B387" s="11">
        <v>44985</v>
      </c>
      <c r="C387" s="6" t="s">
        <v>42</v>
      </c>
      <c r="D387" s="6" t="s">
        <v>21</v>
      </c>
      <c r="E387" s="12">
        <v>7534.3</v>
      </c>
      <c r="F387" s="6">
        <v>15</v>
      </c>
      <c r="G387" s="6" t="s">
        <v>16</v>
      </c>
      <c r="H387" s="12">
        <v>4074.66</v>
      </c>
      <c r="I387" s="12">
        <v>4261.1099999999997</v>
      </c>
      <c r="J387" s="6" t="s">
        <v>17</v>
      </c>
      <c r="K387" s="15">
        <v>0.05</v>
      </c>
      <c r="L387" s="6" t="s">
        <v>31</v>
      </c>
      <c r="M387" s="6" t="s">
        <v>22</v>
      </c>
      <c r="N387" s="6" t="s">
        <v>51</v>
      </c>
      <c r="O387" s="6" t="str">
        <f t="shared" ref="O387:O450" si="31">TEXT(B387,"ddd")</f>
        <v>Tue</v>
      </c>
      <c r="P387" s="6" t="str">
        <f t="shared" ref="P387:P450" si="32">TEXT(B387,"mmm")</f>
        <v>Feb</v>
      </c>
      <c r="Q387" s="13">
        <f t="shared" ref="Q387:Q450" si="33">(I387*F387)*K387</f>
        <v>3195.8325</v>
      </c>
      <c r="R387" s="33">
        <f t="shared" si="30"/>
        <v>-399.08250000000271</v>
      </c>
      <c r="S387" s="13">
        <f t="shared" ref="S387:S450" si="34">E387/F387</f>
        <v>502.28666666666669</v>
      </c>
    </row>
    <row r="388" spans="1:19" x14ac:dyDescent="0.3">
      <c r="A388" s="6">
        <v>1033</v>
      </c>
      <c r="B388" s="11">
        <v>45141</v>
      </c>
      <c r="C388" s="6" t="s">
        <v>42</v>
      </c>
      <c r="D388" s="6" t="s">
        <v>21</v>
      </c>
      <c r="E388" s="12">
        <v>1103.5899999999999</v>
      </c>
      <c r="F388" s="6">
        <v>40</v>
      </c>
      <c r="G388" s="6" t="s">
        <v>26</v>
      </c>
      <c r="H388" s="12">
        <v>541.19000000000005</v>
      </c>
      <c r="I388" s="12">
        <v>595.20000000000005</v>
      </c>
      <c r="J388" s="6" t="s">
        <v>17</v>
      </c>
      <c r="K388" s="15">
        <v>0.19</v>
      </c>
      <c r="L388" s="6" t="s">
        <v>31</v>
      </c>
      <c r="M388" s="6" t="s">
        <v>19</v>
      </c>
      <c r="N388" s="6" t="s">
        <v>51</v>
      </c>
      <c r="O388" s="6" t="str">
        <f t="shared" si="31"/>
        <v>Thu</v>
      </c>
      <c r="P388" s="6" t="str">
        <f t="shared" si="32"/>
        <v>Aug</v>
      </c>
      <c r="Q388" s="13">
        <f t="shared" si="33"/>
        <v>4523.5200000000004</v>
      </c>
      <c r="R388" s="33">
        <f t="shared" si="30"/>
        <v>-2363.1200000000008</v>
      </c>
      <c r="S388" s="13">
        <f t="shared" si="34"/>
        <v>27.589749999999999</v>
      </c>
    </row>
    <row r="389" spans="1:19" x14ac:dyDescent="0.3">
      <c r="A389" s="6">
        <v>1067</v>
      </c>
      <c r="B389" s="11">
        <v>45054</v>
      </c>
      <c r="C389" s="6" t="s">
        <v>33</v>
      </c>
      <c r="D389" s="6" t="s">
        <v>15</v>
      </c>
      <c r="E389" s="12">
        <v>2850.74</v>
      </c>
      <c r="F389" s="6">
        <v>32</v>
      </c>
      <c r="G389" s="6" t="s">
        <v>26</v>
      </c>
      <c r="H389" s="12">
        <v>2171.79</v>
      </c>
      <c r="I389" s="12">
        <v>2307.64</v>
      </c>
      <c r="J389" s="6" t="s">
        <v>17</v>
      </c>
      <c r="K389" s="15">
        <v>0.22</v>
      </c>
      <c r="L389" s="6" t="s">
        <v>27</v>
      </c>
      <c r="M389" s="6" t="s">
        <v>19</v>
      </c>
      <c r="N389" s="6" t="s">
        <v>53</v>
      </c>
      <c r="O389" s="6" t="str">
        <f t="shared" si="31"/>
        <v>Mon</v>
      </c>
      <c r="P389" s="6" t="str">
        <f t="shared" si="32"/>
        <v>May</v>
      </c>
      <c r="Q389" s="13">
        <f t="shared" si="33"/>
        <v>16245.785599999999</v>
      </c>
      <c r="R389" s="33">
        <f t="shared" si="30"/>
        <v>-11898.585600000002</v>
      </c>
      <c r="S389" s="13">
        <f t="shared" si="34"/>
        <v>89.085624999999993</v>
      </c>
    </row>
    <row r="390" spans="1:19" x14ac:dyDescent="0.3">
      <c r="A390" s="6">
        <v>1018</v>
      </c>
      <c r="B390" s="11">
        <v>45150</v>
      </c>
      <c r="C390" s="6" t="s">
        <v>33</v>
      </c>
      <c r="D390" s="6" t="s">
        <v>15</v>
      </c>
      <c r="E390" s="12">
        <v>2835.56</v>
      </c>
      <c r="F390" s="6">
        <v>9</v>
      </c>
      <c r="G390" s="6" t="s">
        <v>35</v>
      </c>
      <c r="H390" s="12">
        <v>3161.09</v>
      </c>
      <c r="I390" s="12">
        <v>3216.42</v>
      </c>
      <c r="J390" s="6" t="s">
        <v>30</v>
      </c>
      <c r="K390" s="15">
        <v>0.17</v>
      </c>
      <c r="L390" s="6" t="s">
        <v>27</v>
      </c>
      <c r="M390" s="6" t="s">
        <v>19</v>
      </c>
      <c r="N390" s="6" t="s">
        <v>53</v>
      </c>
      <c r="O390" s="6" t="str">
        <f t="shared" si="31"/>
        <v>Sat</v>
      </c>
      <c r="P390" s="6" t="str">
        <f t="shared" si="32"/>
        <v>Aug</v>
      </c>
      <c r="Q390" s="13">
        <f t="shared" si="33"/>
        <v>4921.1226000000006</v>
      </c>
      <c r="R390" s="33">
        <f t="shared" si="30"/>
        <v>-4423.1526000000013</v>
      </c>
      <c r="S390" s="13">
        <f t="shared" si="34"/>
        <v>315.0622222222222</v>
      </c>
    </row>
    <row r="391" spans="1:19" x14ac:dyDescent="0.3">
      <c r="A391" s="6">
        <v>1025</v>
      </c>
      <c r="B391" s="11">
        <v>45135</v>
      </c>
      <c r="C391" s="6" t="s">
        <v>24</v>
      </c>
      <c r="D391" s="6" t="s">
        <v>21</v>
      </c>
      <c r="E391" s="12">
        <v>4376.99</v>
      </c>
      <c r="F391" s="6">
        <v>37</v>
      </c>
      <c r="G391" s="6" t="s">
        <v>35</v>
      </c>
      <c r="H391" s="12">
        <v>1115.02</v>
      </c>
      <c r="I391" s="12">
        <v>1174.48</v>
      </c>
      <c r="J391" s="6" t="s">
        <v>30</v>
      </c>
      <c r="K391" s="15">
        <v>0.22</v>
      </c>
      <c r="L391" s="6" t="s">
        <v>31</v>
      </c>
      <c r="M391" s="6" t="s">
        <v>19</v>
      </c>
      <c r="N391" s="6" t="s">
        <v>47</v>
      </c>
      <c r="O391" s="6" t="str">
        <f t="shared" si="31"/>
        <v>Fri</v>
      </c>
      <c r="P391" s="6" t="str">
        <f t="shared" si="32"/>
        <v>Jul</v>
      </c>
      <c r="Q391" s="13">
        <f t="shared" si="33"/>
        <v>9560.2672000000002</v>
      </c>
      <c r="R391" s="33">
        <f t="shared" si="30"/>
        <v>-7360.2471999999989</v>
      </c>
      <c r="S391" s="13">
        <f t="shared" si="34"/>
        <v>118.29702702702703</v>
      </c>
    </row>
    <row r="392" spans="1:19" x14ac:dyDescent="0.3">
      <c r="A392" s="6">
        <v>1095</v>
      </c>
      <c r="B392" s="11">
        <v>45041</v>
      </c>
      <c r="C392" s="6" t="s">
        <v>14</v>
      </c>
      <c r="D392" s="6" t="s">
        <v>25</v>
      </c>
      <c r="E392" s="12">
        <v>9805.65</v>
      </c>
      <c r="F392" s="6">
        <v>10</v>
      </c>
      <c r="G392" s="6" t="s">
        <v>35</v>
      </c>
      <c r="H392" s="12">
        <v>3155.97</v>
      </c>
      <c r="I392" s="12">
        <v>3263.49</v>
      </c>
      <c r="J392" s="6" t="s">
        <v>17</v>
      </c>
      <c r="K392" s="15">
        <v>0.04</v>
      </c>
      <c r="L392" s="6" t="s">
        <v>31</v>
      </c>
      <c r="M392" s="6" t="s">
        <v>19</v>
      </c>
      <c r="N392" s="6" t="s">
        <v>32</v>
      </c>
      <c r="O392" s="6" t="str">
        <f t="shared" si="31"/>
        <v>Tue</v>
      </c>
      <c r="P392" s="6" t="str">
        <f t="shared" si="32"/>
        <v>Apr</v>
      </c>
      <c r="Q392" s="13">
        <f t="shared" si="33"/>
        <v>1305.396</v>
      </c>
      <c r="R392" s="33">
        <f t="shared" si="30"/>
        <v>-230.19600000000014</v>
      </c>
      <c r="S392" s="13">
        <f t="shared" si="34"/>
        <v>980.56499999999994</v>
      </c>
    </row>
    <row r="393" spans="1:19" x14ac:dyDescent="0.3">
      <c r="A393" s="6">
        <v>1054</v>
      </c>
      <c r="B393" s="11">
        <v>45135</v>
      </c>
      <c r="C393" s="6" t="s">
        <v>24</v>
      </c>
      <c r="D393" s="6" t="s">
        <v>34</v>
      </c>
      <c r="E393" s="12">
        <v>768.28</v>
      </c>
      <c r="F393" s="6">
        <v>20</v>
      </c>
      <c r="G393" s="6" t="s">
        <v>29</v>
      </c>
      <c r="H393" s="12">
        <v>4622.1400000000003</v>
      </c>
      <c r="I393" s="12">
        <v>5122.07</v>
      </c>
      <c r="J393" s="6" t="s">
        <v>30</v>
      </c>
      <c r="K393" s="15">
        <v>0.26</v>
      </c>
      <c r="L393" s="6" t="s">
        <v>18</v>
      </c>
      <c r="M393" s="6" t="s">
        <v>22</v>
      </c>
      <c r="N393" s="6" t="s">
        <v>50</v>
      </c>
      <c r="O393" s="6" t="str">
        <f t="shared" si="31"/>
        <v>Fri</v>
      </c>
      <c r="P393" s="6" t="str">
        <f t="shared" si="32"/>
        <v>Jul</v>
      </c>
      <c r="Q393" s="13">
        <f t="shared" si="33"/>
        <v>26634.763999999999</v>
      </c>
      <c r="R393" s="33">
        <f t="shared" si="30"/>
        <v>-16636.164000000012</v>
      </c>
      <c r="S393" s="13">
        <f t="shared" si="34"/>
        <v>38.414000000000001</v>
      </c>
    </row>
    <row r="394" spans="1:19" x14ac:dyDescent="0.3">
      <c r="A394" s="6">
        <v>1058</v>
      </c>
      <c r="B394" s="11">
        <v>44940</v>
      </c>
      <c r="C394" s="6" t="s">
        <v>14</v>
      </c>
      <c r="D394" s="6" t="s">
        <v>34</v>
      </c>
      <c r="E394" s="12">
        <v>5235.1400000000003</v>
      </c>
      <c r="F394" s="6">
        <v>6</v>
      </c>
      <c r="G394" s="6" t="s">
        <v>26</v>
      </c>
      <c r="H394" s="12">
        <v>4987.71</v>
      </c>
      <c r="I394" s="12">
        <v>4998.78</v>
      </c>
      <c r="J394" s="6" t="s">
        <v>17</v>
      </c>
      <c r="K394" s="15">
        <v>0.17</v>
      </c>
      <c r="L394" s="6" t="s">
        <v>18</v>
      </c>
      <c r="M394" s="6" t="s">
        <v>22</v>
      </c>
      <c r="N394" s="6" t="s">
        <v>46</v>
      </c>
      <c r="O394" s="6" t="str">
        <f t="shared" si="31"/>
        <v>Sat</v>
      </c>
      <c r="P394" s="6" t="str">
        <f t="shared" si="32"/>
        <v>Jan</v>
      </c>
      <c r="Q394" s="13">
        <f t="shared" si="33"/>
        <v>5098.7556000000004</v>
      </c>
      <c r="R394" s="33">
        <f t="shared" si="30"/>
        <v>-5032.3356000000022</v>
      </c>
      <c r="S394" s="13">
        <f t="shared" si="34"/>
        <v>872.52333333333343</v>
      </c>
    </row>
    <row r="395" spans="1:19" x14ac:dyDescent="0.3">
      <c r="A395" s="6">
        <v>1067</v>
      </c>
      <c r="B395" s="11">
        <v>44935</v>
      </c>
      <c r="C395" s="6" t="s">
        <v>33</v>
      </c>
      <c r="D395" s="6" t="s">
        <v>15</v>
      </c>
      <c r="E395" s="12">
        <v>1875.71</v>
      </c>
      <c r="F395" s="6">
        <v>48</v>
      </c>
      <c r="G395" s="6" t="s">
        <v>35</v>
      </c>
      <c r="H395" s="12">
        <v>210.63</v>
      </c>
      <c r="I395" s="12">
        <v>533.58000000000004</v>
      </c>
      <c r="J395" s="6" t="s">
        <v>30</v>
      </c>
      <c r="K395" s="15">
        <v>0.04</v>
      </c>
      <c r="L395" s="6" t="s">
        <v>27</v>
      </c>
      <c r="M395" s="6" t="s">
        <v>19</v>
      </c>
      <c r="N395" s="6" t="s">
        <v>53</v>
      </c>
      <c r="O395" s="6" t="str">
        <f t="shared" si="31"/>
        <v>Mon</v>
      </c>
      <c r="P395" s="6" t="str">
        <f t="shared" si="32"/>
        <v>Jan</v>
      </c>
      <c r="Q395" s="13">
        <f t="shared" si="33"/>
        <v>1024.4736000000003</v>
      </c>
      <c r="R395" s="33">
        <f t="shared" si="30"/>
        <v>14477.126400000001</v>
      </c>
      <c r="S395" s="13">
        <f t="shared" si="34"/>
        <v>39.077291666666667</v>
      </c>
    </row>
    <row r="396" spans="1:19" x14ac:dyDescent="0.3">
      <c r="A396" s="6">
        <v>1046</v>
      </c>
      <c r="B396" s="11">
        <v>44966</v>
      </c>
      <c r="C396" s="6" t="s">
        <v>33</v>
      </c>
      <c r="D396" s="6" t="s">
        <v>34</v>
      </c>
      <c r="E396" s="12">
        <v>9709.7000000000007</v>
      </c>
      <c r="F396" s="6">
        <v>3</v>
      </c>
      <c r="G396" s="6" t="s">
        <v>16</v>
      </c>
      <c r="H396" s="12">
        <v>1216.1600000000001</v>
      </c>
      <c r="I396" s="12">
        <v>1295.3699999999999</v>
      </c>
      <c r="J396" s="6" t="s">
        <v>30</v>
      </c>
      <c r="K396" s="15">
        <v>0.14000000000000001</v>
      </c>
      <c r="L396" s="6" t="s">
        <v>18</v>
      </c>
      <c r="M396" s="6" t="s">
        <v>22</v>
      </c>
      <c r="N396" s="6" t="s">
        <v>36</v>
      </c>
      <c r="O396" s="6" t="str">
        <f t="shared" si="31"/>
        <v>Thu</v>
      </c>
      <c r="P396" s="6" t="str">
        <f t="shared" si="32"/>
        <v>Feb</v>
      </c>
      <c r="Q396" s="13">
        <f t="shared" si="33"/>
        <v>544.05539999999996</v>
      </c>
      <c r="R396" s="33">
        <f t="shared" si="30"/>
        <v>-306.42540000000054</v>
      </c>
      <c r="S396" s="13">
        <f t="shared" si="34"/>
        <v>3236.5666666666671</v>
      </c>
    </row>
    <row r="397" spans="1:19" x14ac:dyDescent="0.3">
      <c r="A397" s="6">
        <v>1024</v>
      </c>
      <c r="B397" s="11">
        <v>45163</v>
      </c>
      <c r="C397" s="6" t="s">
        <v>24</v>
      </c>
      <c r="D397" s="6" t="s">
        <v>25</v>
      </c>
      <c r="E397" s="12">
        <v>1221.7</v>
      </c>
      <c r="F397" s="6">
        <v>42</v>
      </c>
      <c r="G397" s="6" t="s">
        <v>35</v>
      </c>
      <c r="H397" s="12">
        <v>1586.02</v>
      </c>
      <c r="I397" s="12">
        <v>2047.13</v>
      </c>
      <c r="J397" s="6" t="s">
        <v>30</v>
      </c>
      <c r="K397" s="15">
        <v>0.25</v>
      </c>
      <c r="L397" s="6" t="s">
        <v>18</v>
      </c>
      <c r="M397" s="6" t="s">
        <v>22</v>
      </c>
      <c r="N397" s="6" t="s">
        <v>28</v>
      </c>
      <c r="O397" s="6" t="str">
        <f t="shared" si="31"/>
        <v>Fri</v>
      </c>
      <c r="P397" s="6" t="str">
        <f t="shared" si="32"/>
        <v>Aug</v>
      </c>
      <c r="Q397" s="13">
        <f t="shared" si="33"/>
        <v>21494.865000000002</v>
      </c>
      <c r="R397" s="33">
        <f t="shared" si="30"/>
        <v>-2128.2449999999953</v>
      </c>
      <c r="S397" s="13">
        <f t="shared" si="34"/>
        <v>29.088095238095239</v>
      </c>
    </row>
    <row r="398" spans="1:19" x14ac:dyDescent="0.3">
      <c r="A398" s="6">
        <v>1032</v>
      </c>
      <c r="B398" s="11">
        <v>45207</v>
      </c>
      <c r="C398" s="6" t="s">
        <v>38</v>
      </c>
      <c r="D398" s="6" t="s">
        <v>34</v>
      </c>
      <c r="E398" s="12">
        <v>4095.65</v>
      </c>
      <c r="F398" s="6">
        <v>11</v>
      </c>
      <c r="G398" s="6" t="s">
        <v>26</v>
      </c>
      <c r="H398" s="12">
        <v>2025.67</v>
      </c>
      <c r="I398" s="12">
        <v>2081.5500000000002</v>
      </c>
      <c r="J398" s="6" t="s">
        <v>30</v>
      </c>
      <c r="K398" s="15">
        <v>0.27</v>
      </c>
      <c r="L398" s="6" t="s">
        <v>27</v>
      </c>
      <c r="M398" s="6" t="s">
        <v>19</v>
      </c>
      <c r="N398" s="6" t="s">
        <v>48</v>
      </c>
      <c r="O398" s="6" t="str">
        <f t="shared" si="31"/>
        <v>Sun</v>
      </c>
      <c r="P398" s="6" t="str">
        <f t="shared" si="32"/>
        <v>Oct</v>
      </c>
      <c r="Q398" s="13">
        <f t="shared" si="33"/>
        <v>6182.2035000000014</v>
      </c>
      <c r="R398" s="33">
        <f t="shared" si="30"/>
        <v>-5567.5235000000002</v>
      </c>
      <c r="S398" s="13">
        <f t="shared" si="34"/>
        <v>372.33181818181816</v>
      </c>
    </row>
    <row r="399" spans="1:19" x14ac:dyDescent="0.3">
      <c r="A399" s="6">
        <v>1047</v>
      </c>
      <c r="B399" s="11">
        <v>45285</v>
      </c>
      <c r="C399" s="6" t="s">
        <v>24</v>
      </c>
      <c r="D399" s="6" t="s">
        <v>15</v>
      </c>
      <c r="E399" s="12">
        <v>7405.06</v>
      </c>
      <c r="F399" s="6">
        <v>43</v>
      </c>
      <c r="G399" s="6" t="s">
        <v>35</v>
      </c>
      <c r="H399" s="12">
        <v>1249.17</v>
      </c>
      <c r="I399" s="12">
        <v>1727.15</v>
      </c>
      <c r="J399" s="6" t="s">
        <v>30</v>
      </c>
      <c r="K399" s="15">
        <v>0.08</v>
      </c>
      <c r="L399" s="6" t="s">
        <v>18</v>
      </c>
      <c r="M399" s="6" t="s">
        <v>22</v>
      </c>
      <c r="N399" s="6" t="s">
        <v>45</v>
      </c>
      <c r="O399" s="6" t="str">
        <f t="shared" si="31"/>
        <v>Mon</v>
      </c>
      <c r="P399" s="6" t="str">
        <f t="shared" si="32"/>
        <v>Dec</v>
      </c>
      <c r="Q399" s="13">
        <f t="shared" si="33"/>
        <v>5941.3959999999997</v>
      </c>
      <c r="R399" s="33">
        <f t="shared" si="30"/>
        <v>14611.743999999999</v>
      </c>
      <c r="S399" s="13">
        <f t="shared" si="34"/>
        <v>172.21069767441861</v>
      </c>
    </row>
    <row r="400" spans="1:19" x14ac:dyDescent="0.3">
      <c r="A400" s="6">
        <v>1086</v>
      </c>
      <c r="B400" s="11">
        <v>45127</v>
      </c>
      <c r="C400" s="6" t="s">
        <v>14</v>
      </c>
      <c r="D400" s="6" t="s">
        <v>15</v>
      </c>
      <c r="E400" s="12">
        <v>7075.09</v>
      </c>
      <c r="F400" s="6">
        <v>17</v>
      </c>
      <c r="G400" s="6" t="s">
        <v>26</v>
      </c>
      <c r="H400" s="12">
        <v>1057.27</v>
      </c>
      <c r="I400" s="12">
        <v>1366.62</v>
      </c>
      <c r="J400" s="6" t="s">
        <v>30</v>
      </c>
      <c r="K400" s="15">
        <v>0.21</v>
      </c>
      <c r="L400" s="6" t="s">
        <v>31</v>
      </c>
      <c r="M400" s="6" t="s">
        <v>22</v>
      </c>
      <c r="N400" s="6" t="s">
        <v>20</v>
      </c>
      <c r="O400" s="6" t="str">
        <f t="shared" si="31"/>
        <v>Thu</v>
      </c>
      <c r="P400" s="6" t="str">
        <f t="shared" si="32"/>
        <v>Jul</v>
      </c>
      <c r="Q400" s="13">
        <f t="shared" si="33"/>
        <v>4878.8333999999995</v>
      </c>
      <c r="R400" s="33">
        <f t="shared" si="30"/>
        <v>380.11659999999938</v>
      </c>
      <c r="S400" s="13">
        <f t="shared" si="34"/>
        <v>416.18176470588236</v>
      </c>
    </row>
    <row r="401" spans="1:19" x14ac:dyDescent="0.3">
      <c r="A401" s="6">
        <v>1023</v>
      </c>
      <c r="B401" s="11">
        <v>45172</v>
      </c>
      <c r="C401" s="6" t="s">
        <v>24</v>
      </c>
      <c r="D401" s="6" t="s">
        <v>25</v>
      </c>
      <c r="E401" s="12">
        <v>4285.01</v>
      </c>
      <c r="F401" s="6">
        <v>32</v>
      </c>
      <c r="G401" s="6" t="s">
        <v>35</v>
      </c>
      <c r="H401" s="12">
        <v>4775.04</v>
      </c>
      <c r="I401" s="12">
        <v>4785.66</v>
      </c>
      <c r="J401" s="6" t="s">
        <v>30</v>
      </c>
      <c r="K401" s="15">
        <v>0.03</v>
      </c>
      <c r="L401" s="6" t="s">
        <v>18</v>
      </c>
      <c r="M401" s="6" t="s">
        <v>19</v>
      </c>
      <c r="N401" s="6" t="s">
        <v>28</v>
      </c>
      <c r="O401" s="6" t="str">
        <f t="shared" si="31"/>
        <v>Sun</v>
      </c>
      <c r="P401" s="6" t="str">
        <f t="shared" si="32"/>
        <v>Sep</v>
      </c>
      <c r="Q401" s="13">
        <f t="shared" si="33"/>
        <v>4594.2335999999996</v>
      </c>
      <c r="R401" s="33">
        <f t="shared" si="30"/>
        <v>-4254.3936000000031</v>
      </c>
      <c r="S401" s="13">
        <f t="shared" si="34"/>
        <v>133.90656250000001</v>
      </c>
    </row>
    <row r="402" spans="1:19" x14ac:dyDescent="0.3">
      <c r="A402" s="6">
        <v>1066</v>
      </c>
      <c r="B402" s="11">
        <v>45204</v>
      </c>
      <c r="C402" s="6" t="s">
        <v>42</v>
      </c>
      <c r="D402" s="6" t="s">
        <v>25</v>
      </c>
      <c r="E402" s="12">
        <v>3530.59</v>
      </c>
      <c r="F402" s="6">
        <v>4</v>
      </c>
      <c r="G402" s="6" t="s">
        <v>16</v>
      </c>
      <c r="H402" s="12">
        <v>4596.68</v>
      </c>
      <c r="I402" s="12">
        <v>5044.74</v>
      </c>
      <c r="J402" s="6" t="s">
        <v>30</v>
      </c>
      <c r="K402" s="15">
        <v>0.01</v>
      </c>
      <c r="L402" s="6" t="s">
        <v>27</v>
      </c>
      <c r="M402" s="6" t="s">
        <v>19</v>
      </c>
      <c r="N402" s="6" t="s">
        <v>43</v>
      </c>
      <c r="O402" s="6" t="str">
        <f t="shared" si="31"/>
        <v>Thu</v>
      </c>
      <c r="P402" s="6" t="str">
        <f t="shared" si="32"/>
        <v>Oct</v>
      </c>
      <c r="Q402" s="13">
        <f t="shared" si="33"/>
        <v>201.78960000000001</v>
      </c>
      <c r="R402" s="33">
        <f t="shared" si="30"/>
        <v>1590.4503999999979</v>
      </c>
      <c r="S402" s="13">
        <f t="shared" si="34"/>
        <v>882.64750000000004</v>
      </c>
    </row>
    <row r="403" spans="1:19" x14ac:dyDescent="0.3">
      <c r="A403" s="6">
        <v>1027</v>
      </c>
      <c r="B403" s="11">
        <v>45161</v>
      </c>
      <c r="C403" s="6" t="s">
        <v>14</v>
      </c>
      <c r="D403" s="6" t="s">
        <v>34</v>
      </c>
      <c r="E403" s="12">
        <v>4036.36</v>
      </c>
      <c r="F403" s="6">
        <v>4</v>
      </c>
      <c r="G403" s="6" t="s">
        <v>35</v>
      </c>
      <c r="H403" s="12">
        <v>282.61</v>
      </c>
      <c r="I403" s="12">
        <v>548.25</v>
      </c>
      <c r="J403" s="6" t="s">
        <v>30</v>
      </c>
      <c r="K403" s="15">
        <v>0.17</v>
      </c>
      <c r="L403" s="6" t="s">
        <v>31</v>
      </c>
      <c r="M403" s="6" t="s">
        <v>19</v>
      </c>
      <c r="N403" s="6" t="s">
        <v>46</v>
      </c>
      <c r="O403" s="6" t="str">
        <f t="shared" si="31"/>
        <v>Wed</v>
      </c>
      <c r="P403" s="6" t="str">
        <f t="shared" si="32"/>
        <v>Aug</v>
      </c>
      <c r="Q403" s="13">
        <f t="shared" si="33"/>
        <v>372.81</v>
      </c>
      <c r="R403" s="33">
        <f t="shared" si="30"/>
        <v>689.75</v>
      </c>
      <c r="S403" s="13">
        <f t="shared" si="34"/>
        <v>1009.09</v>
      </c>
    </row>
    <row r="404" spans="1:19" x14ac:dyDescent="0.3">
      <c r="A404" s="6">
        <v>1002</v>
      </c>
      <c r="B404" s="11">
        <v>44930</v>
      </c>
      <c r="C404" s="6" t="s">
        <v>14</v>
      </c>
      <c r="D404" s="6" t="s">
        <v>34</v>
      </c>
      <c r="E404" s="12">
        <v>2716.34</v>
      </c>
      <c r="F404" s="6">
        <v>17</v>
      </c>
      <c r="G404" s="6" t="s">
        <v>16</v>
      </c>
      <c r="H404" s="12">
        <v>1727.12</v>
      </c>
      <c r="I404" s="12">
        <v>1865.83</v>
      </c>
      <c r="J404" s="6" t="s">
        <v>30</v>
      </c>
      <c r="K404" s="15">
        <v>0.21</v>
      </c>
      <c r="L404" s="6" t="s">
        <v>18</v>
      </c>
      <c r="M404" s="6" t="s">
        <v>19</v>
      </c>
      <c r="N404" s="6" t="s">
        <v>46</v>
      </c>
      <c r="O404" s="6" t="str">
        <f t="shared" si="31"/>
        <v>Wed</v>
      </c>
      <c r="P404" s="6" t="str">
        <f t="shared" si="32"/>
        <v>Jan</v>
      </c>
      <c r="Q404" s="13">
        <f t="shared" si="33"/>
        <v>6661.0131000000001</v>
      </c>
      <c r="R404" s="33">
        <f t="shared" si="30"/>
        <v>-4302.9430999999995</v>
      </c>
      <c r="S404" s="13">
        <f t="shared" si="34"/>
        <v>159.78470588235294</v>
      </c>
    </row>
    <row r="405" spans="1:19" x14ac:dyDescent="0.3">
      <c r="A405" s="6">
        <v>1090</v>
      </c>
      <c r="B405" s="11">
        <v>45080</v>
      </c>
      <c r="C405" s="6" t="s">
        <v>38</v>
      </c>
      <c r="D405" s="6" t="s">
        <v>15</v>
      </c>
      <c r="E405" s="12">
        <v>2132.8000000000002</v>
      </c>
      <c r="F405" s="6">
        <v>41</v>
      </c>
      <c r="G405" s="6" t="s">
        <v>16</v>
      </c>
      <c r="H405" s="12">
        <v>2055.4899999999998</v>
      </c>
      <c r="I405" s="12">
        <v>2441.46</v>
      </c>
      <c r="J405" s="6" t="s">
        <v>30</v>
      </c>
      <c r="K405" s="15">
        <v>0.24</v>
      </c>
      <c r="L405" s="6" t="s">
        <v>31</v>
      </c>
      <c r="M405" s="6" t="s">
        <v>19</v>
      </c>
      <c r="N405" s="6" t="s">
        <v>40</v>
      </c>
      <c r="O405" s="6" t="str">
        <f t="shared" si="31"/>
        <v>Sat</v>
      </c>
      <c r="P405" s="6" t="str">
        <f t="shared" si="32"/>
        <v>Jun</v>
      </c>
      <c r="Q405" s="13">
        <f t="shared" si="33"/>
        <v>24023.966399999998</v>
      </c>
      <c r="R405" s="33">
        <f t="shared" si="30"/>
        <v>-8199.1963999999862</v>
      </c>
      <c r="S405" s="13">
        <f t="shared" si="34"/>
        <v>52.019512195121955</v>
      </c>
    </row>
    <row r="406" spans="1:19" x14ac:dyDescent="0.3">
      <c r="A406" s="6">
        <v>1017</v>
      </c>
      <c r="B406" s="11">
        <v>44955</v>
      </c>
      <c r="C406" s="6" t="s">
        <v>33</v>
      </c>
      <c r="D406" s="6" t="s">
        <v>25</v>
      </c>
      <c r="E406" s="12">
        <v>4882.09</v>
      </c>
      <c r="F406" s="6">
        <v>19</v>
      </c>
      <c r="G406" s="6" t="s">
        <v>35</v>
      </c>
      <c r="H406" s="12">
        <v>1233.1199999999999</v>
      </c>
      <c r="I406" s="12">
        <v>1697.19</v>
      </c>
      <c r="J406" s="6" t="s">
        <v>30</v>
      </c>
      <c r="K406" s="15">
        <v>0.1</v>
      </c>
      <c r="L406" s="6" t="s">
        <v>31</v>
      </c>
      <c r="M406" s="6" t="s">
        <v>19</v>
      </c>
      <c r="N406" s="6" t="s">
        <v>44</v>
      </c>
      <c r="O406" s="6" t="str">
        <f t="shared" si="31"/>
        <v>Sun</v>
      </c>
      <c r="P406" s="6" t="str">
        <f t="shared" si="32"/>
        <v>Jan</v>
      </c>
      <c r="Q406" s="13">
        <f t="shared" si="33"/>
        <v>3224.6610000000001</v>
      </c>
      <c r="R406" s="33">
        <f t="shared" si="30"/>
        <v>5592.6690000000035</v>
      </c>
      <c r="S406" s="13">
        <f t="shared" si="34"/>
        <v>256.95210526315788</v>
      </c>
    </row>
    <row r="407" spans="1:19" x14ac:dyDescent="0.3">
      <c r="A407" s="6">
        <v>1033</v>
      </c>
      <c r="B407" s="11">
        <v>45035</v>
      </c>
      <c r="C407" s="6" t="s">
        <v>14</v>
      </c>
      <c r="D407" s="6" t="s">
        <v>25</v>
      </c>
      <c r="E407" s="12">
        <v>2758.48</v>
      </c>
      <c r="F407" s="6">
        <v>5</v>
      </c>
      <c r="G407" s="6" t="s">
        <v>16</v>
      </c>
      <c r="H407" s="12">
        <v>3162.92</v>
      </c>
      <c r="I407" s="12">
        <v>3409.93</v>
      </c>
      <c r="J407" s="6" t="s">
        <v>30</v>
      </c>
      <c r="K407" s="15">
        <v>0</v>
      </c>
      <c r="L407" s="6" t="s">
        <v>18</v>
      </c>
      <c r="M407" s="6" t="s">
        <v>19</v>
      </c>
      <c r="N407" s="6" t="s">
        <v>32</v>
      </c>
      <c r="O407" s="6" t="str">
        <f t="shared" si="31"/>
        <v>Wed</v>
      </c>
      <c r="P407" s="6" t="str">
        <f t="shared" si="32"/>
        <v>Apr</v>
      </c>
      <c r="Q407" s="13">
        <f t="shared" si="33"/>
        <v>0</v>
      </c>
      <c r="R407" s="33">
        <f t="shared" si="30"/>
        <v>1235.0499999999988</v>
      </c>
      <c r="S407" s="13">
        <f t="shared" si="34"/>
        <v>551.69600000000003</v>
      </c>
    </row>
    <row r="408" spans="1:19" x14ac:dyDescent="0.3">
      <c r="A408" s="6">
        <v>1009</v>
      </c>
      <c r="B408" s="11">
        <v>45024</v>
      </c>
      <c r="C408" s="6" t="s">
        <v>33</v>
      </c>
      <c r="D408" s="6" t="s">
        <v>25</v>
      </c>
      <c r="E408" s="12">
        <v>2945.87</v>
      </c>
      <c r="F408" s="6">
        <v>32</v>
      </c>
      <c r="G408" s="6" t="s">
        <v>29</v>
      </c>
      <c r="H408" s="12">
        <v>3219.88</v>
      </c>
      <c r="I408" s="12">
        <v>3384.5</v>
      </c>
      <c r="J408" s="6" t="s">
        <v>17</v>
      </c>
      <c r="K408" s="15">
        <v>0.14000000000000001</v>
      </c>
      <c r="L408" s="6" t="s">
        <v>18</v>
      </c>
      <c r="M408" s="6" t="s">
        <v>22</v>
      </c>
      <c r="N408" s="6" t="s">
        <v>44</v>
      </c>
      <c r="O408" s="6" t="str">
        <f t="shared" si="31"/>
        <v>Sat</v>
      </c>
      <c r="P408" s="6" t="str">
        <f t="shared" si="32"/>
        <v>Apr</v>
      </c>
      <c r="Q408" s="13">
        <f t="shared" si="33"/>
        <v>15162.560000000001</v>
      </c>
      <c r="R408" s="33">
        <f t="shared" si="30"/>
        <v>-9894.7200000000048</v>
      </c>
      <c r="S408" s="13">
        <f t="shared" si="34"/>
        <v>92.058437499999997</v>
      </c>
    </row>
    <row r="409" spans="1:19" x14ac:dyDescent="0.3">
      <c r="A409" s="6">
        <v>1043</v>
      </c>
      <c r="B409" s="11">
        <v>45141</v>
      </c>
      <c r="C409" s="6" t="s">
        <v>24</v>
      </c>
      <c r="D409" s="6" t="s">
        <v>34</v>
      </c>
      <c r="E409" s="12">
        <v>6601.89</v>
      </c>
      <c r="F409" s="6">
        <v>22</v>
      </c>
      <c r="G409" s="6" t="s">
        <v>35</v>
      </c>
      <c r="H409" s="12">
        <v>4260</v>
      </c>
      <c r="I409" s="12">
        <v>4656.58</v>
      </c>
      <c r="J409" s="6" t="s">
        <v>30</v>
      </c>
      <c r="K409" s="15">
        <v>0</v>
      </c>
      <c r="L409" s="6" t="s">
        <v>27</v>
      </c>
      <c r="M409" s="6" t="s">
        <v>19</v>
      </c>
      <c r="N409" s="6" t="s">
        <v>50</v>
      </c>
      <c r="O409" s="6" t="str">
        <f t="shared" si="31"/>
        <v>Thu</v>
      </c>
      <c r="P409" s="6" t="str">
        <f t="shared" si="32"/>
        <v>Aug</v>
      </c>
      <c r="Q409" s="13">
        <f t="shared" si="33"/>
        <v>0</v>
      </c>
      <c r="R409" s="33">
        <f t="shared" si="30"/>
        <v>8724.7599999999984</v>
      </c>
      <c r="S409" s="13">
        <f t="shared" si="34"/>
        <v>300.08590909090913</v>
      </c>
    </row>
    <row r="410" spans="1:19" x14ac:dyDescent="0.3">
      <c r="A410" s="6">
        <v>1048</v>
      </c>
      <c r="B410" s="11">
        <v>45219</v>
      </c>
      <c r="C410" s="6" t="s">
        <v>42</v>
      </c>
      <c r="D410" s="6" t="s">
        <v>25</v>
      </c>
      <c r="E410" s="12">
        <v>9688.52</v>
      </c>
      <c r="F410" s="6">
        <v>6</v>
      </c>
      <c r="G410" s="6" t="s">
        <v>35</v>
      </c>
      <c r="H410" s="12">
        <v>3717.3</v>
      </c>
      <c r="I410" s="12">
        <v>4061.37</v>
      </c>
      <c r="J410" s="6" t="s">
        <v>30</v>
      </c>
      <c r="K410" s="15">
        <v>0.03</v>
      </c>
      <c r="L410" s="6" t="s">
        <v>27</v>
      </c>
      <c r="M410" s="6" t="s">
        <v>22</v>
      </c>
      <c r="N410" s="6" t="s">
        <v>43</v>
      </c>
      <c r="O410" s="6" t="str">
        <f t="shared" si="31"/>
        <v>Fri</v>
      </c>
      <c r="P410" s="6" t="str">
        <f t="shared" si="32"/>
        <v>Oct</v>
      </c>
      <c r="Q410" s="13">
        <f t="shared" si="33"/>
        <v>731.04660000000001</v>
      </c>
      <c r="R410" s="33">
        <f t="shared" si="30"/>
        <v>1333.3733999999981</v>
      </c>
      <c r="S410" s="13">
        <f t="shared" si="34"/>
        <v>1614.7533333333333</v>
      </c>
    </row>
    <row r="411" spans="1:19" x14ac:dyDescent="0.3">
      <c r="A411" s="6">
        <v>1039</v>
      </c>
      <c r="B411" s="11">
        <v>45001</v>
      </c>
      <c r="C411" s="6" t="s">
        <v>38</v>
      </c>
      <c r="D411" s="6" t="s">
        <v>15</v>
      </c>
      <c r="E411" s="12">
        <v>6076.01</v>
      </c>
      <c r="F411" s="6">
        <v>35</v>
      </c>
      <c r="G411" s="6" t="s">
        <v>16</v>
      </c>
      <c r="H411" s="12">
        <v>2735.74</v>
      </c>
      <c r="I411" s="12">
        <v>3181.23</v>
      </c>
      <c r="J411" s="6" t="s">
        <v>30</v>
      </c>
      <c r="K411" s="15">
        <v>0.1</v>
      </c>
      <c r="L411" s="6" t="s">
        <v>31</v>
      </c>
      <c r="M411" s="6" t="s">
        <v>22</v>
      </c>
      <c r="N411" s="6" t="s">
        <v>40</v>
      </c>
      <c r="O411" s="6" t="str">
        <f t="shared" si="31"/>
        <v>Thu</v>
      </c>
      <c r="P411" s="6" t="str">
        <f t="shared" si="32"/>
        <v>Mar</v>
      </c>
      <c r="Q411" s="13">
        <f t="shared" si="33"/>
        <v>11134.305</v>
      </c>
      <c r="R411" s="33">
        <f t="shared" si="30"/>
        <v>4457.8450000000084</v>
      </c>
      <c r="S411" s="13">
        <f t="shared" si="34"/>
        <v>173.60028571428572</v>
      </c>
    </row>
    <row r="412" spans="1:19" x14ac:dyDescent="0.3">
      <c r="A412" s="6">
        <v>1093</v>
      </c>
      <c r="B412" s="11">
        <v>45252</v>
      </c>
      <c r="C412" s="6" t="s">
        <v>33</v>
      </c>
      <c r="D412" s="6" t="s">
        <v>15</v>
      </c>
      <c r="E412" s="12">
        <v>862.1</v>
      </c>
      <c r="F412" s="6">
        <v>22</v>
      </c>
      <c r="G412" s="6" t="s">
        <v>16</v>
      </c>
      <c r="H412" s="12">
        <v>3285.25</v>
      </c>
      <c r="I412" s="12">
        <v>3634.58</v>
      </c>
      <c r="J412" s="6" t="s">
        <v>30</v>
      </c>
      <c r="K412" s="15">
        <v>0.13</v>
      </c>
      <c r="L412" s="6" t="s">
        <v>27</v>
      </c>
      <c r="M412" s="6" t="s">
        <v>19</v>
      </c>
      <c r="N412" s="6" t="s">
        <v>53</v>
      </c>
      <c r="O412" s="6" t="str">
        <f t="shared" si="31"/>
        <v>Wed</v>
      </c>
      <c r="P412" s="6" t="str">
        <f t="shared" si="32"/>
        <v>Nov</v>
      </c>
      <c r="Q412" s="13">
        <f t="shared" si="33"/>
        <v>10394.898799999999</v>
      </c>
      <c r="R412" s="33">
        <f t="shared" si="30"/>
        <v>-2709.6388000000006</v>
      </c>
      <c r="S412" s="13">
        <f t="shared" si="34"/>
        <v>39.186363636363637</v>
      </c>
    </row>
    <row r="413" spans="1:19" x14ac:dyDescent="0.3">
      <c r="A413" s="6">
        <v>1042</v>
      </c>
      <c r="B413" s="11">
        <v>45072</v>
      </c>
      <c r="C413" s="6" t="s">
        <v>14</v>
      </c>
      <c r="D413" s="6" t="s">
        <v>34</v>
      </c>
      <c r="E413" s="12">
        <v>848.28</v>
      </c>
      <c r="F413" s="6">
        <v>1</v>
      </c>
      <c r="G413" s="6" t="s">
        <v>35</v>
      </c>
      <c r="H413" s="12">
        <v>1406.24</v>
      </c>
      <c r="I413" s="12">
        <v>1535.57</v>
      </c>
      <c r="J413" s="6" t="s">
        <v>30</v>
      </c>
      <c r="K413" s="15">
        <v>0.08</v>
      </c>
      <c r="L413" s="6" t="s">
        <v>31</v>
      </c>
      <c r="M413" s="6" t="s">
        <v>22</v>
      </c>
      <c r="N413" s="6" t="s">
        <v>46</v>
      </c>
      <c r="O413" s="6" t="str">
        <f t="shared" si="31"/>
        <v>Fri</v>
      </c>
      <c r="P413" s="6" t="str">
        <f t="shared" si="32"/>
        <v>May</v>
      </c>
      <c r="Q413" s="13">
        <f t="shared" si="33"/>
        <v>122.84559999999999</v>
      </c>
      <c r="R413" s="33">
        <f t="shared" si="30"/>
        <v>6.4843999999999369</v>
      </c>
      <c r="S413" s="13">
        <f t="shared" si="34"/>
        <v>848.28</v>
      </c>
    </row>
    <row r="414" spans="1:19" x14ac:dyDescent="0.3">
      <c r="A414" s="6">
        <v>1026</v>
      </c>
      <c r="B414" s="11">
        <v>45054</v>
      </c>
      <c r="C414" s="6" t="s">
        <v>33</v>
      </c>
      <c r="D414" s="6" t="s">
        <v>21</v>
      </c>
      <c r="E414" s="12">
        <v>9519.09</v>
      </c>
      <c r="F414" s="6">
        <v>20</v>
      </c>
      <c r="G414" s="6" t="s">
        <v>29</v>
      </c>
      <c r="H414" s="12">
        <v>2985.63</v>
      </c>
      <c r="I414" s="12">
        <v>3452.14</v>
      </c>
      <c r="J414" s="6" t="s">
        <v>30</v>
      </c>
      <c r="K414" s="15">
        <v>0.17</v>
      </c>
      <c r="L414" s="6" t="s">
        <v>31</v>
      </c>
      <c r="M414" s="6" t="s">
        <v>22</v>
      </c>
      <c r="N414" s="6" t="s">
        <v>37</v>
      </c>
      <c r="O414" s="6" t="str">
        <f t="shared" si="31"/>
        <v>Mon</v>
      </c>
      <c r="P414" s="6" t="str">
        <f t="shared" si="32"/>
        <v>May</v>
      </c>
      <c r="Q414" s="13">
        <f t="shared" si="33"/>
        <v>11737.276000000002</v>
      </c>
      <c r="R414" s="33">
        <f t="shared" si="30"/>
        <v>-2407.0760000000064</v>
      </c>
      <c r="S414" s="13">
        <f t="shared" si="34"/>
        <v>475.9545</v>
      </c>
    </row>
    <row r="415" spans="1:19" x14ac:dyDescent="0.3">
      <c r="A415" s="6">
        <v>1099</v>
      </c>
      <c r="B415" s="11">
        <v>45267</v>
      </c>
      <c r="C415" s="6" t="s">
        <v>14</v>
      </c>
      <c r="D415" s="6" t="s">
        <v>34</v>
      </c>
      <c r="E415" s="12">
        <v>3043.18</v>
      </c>
      <c r="F415" s="6">
        <v>22</v>
      </c>
      <c r="G415" s="6" t="s">
        <v>16</v>
      </c>
      <c r="H415" s="12">
        <v>2471.67</v>
      </c>
      <c r="I415" s="12">
        <v>2533.04</v>
      </c>
      <c r="J415" s="6" t="s">
        <v>17</v>
      </c>
      <c r="K415" s="15">
        <v>0.02</v>
      </c>
      <c r="L415" s="6" t="s">
        <v>27</v>
      </c>
      <c r="M415" s="6" t="s">
        <v>22</v>
      </c>
      <c r="N415" s="6" t="s">
        <v>46</v>
      </c>
      <c r="O415" s="6" t="str">
        <f t="shared" si="31"/>
        <v>Thu</v>
      </c>
      <c r="P415" s="6" t="str">
        <f t="shared" si="32"/>
        <v>Dec</v>
      </c>
      <c r="Q415" s="13">
        <f t="shared" si="33"/>
        <v>1114.5375999999999</v>
      </c>
      <c r="R415" s="33">
        <f t="shared" si="30"/>
        <v>235.60239999999771</v>
      </c>
      <c r="S415" s="13">
        <f t="shared" si="34"/>
        <v>138.32636363636362</v>
      </c>
    </row>
    <row r="416" spans="1:19" x14ac:dyDescent="0.3">
      <c r="A416" s="6">
        <v>1050</v>
      </c>
      <c r="B416" s="11">
        <v>44968</v>
      </c>
      <c r="C416" s="6" t="s">
        <v>33</v>
      </c>
      <c r="D416" s="6" t="s">
        <v>21</v>
      </c>
      <c r="E416" s="12">
        <v>1011.46</v>
      </c>
      <c r="F416" s="6">
        <v>48</v>
      </c>
      <c r="G416" s="6" t="s">
        <v>16</v>
      </c>
      <c r="H416" s="12">
        <v>710.06</v>
      </c>
      <c r="I416" s="12">
        <v>851.35</v>
      </c>
      <c r="J416" s="6" t="s">
        <v>17</v>
      </c>
      <c r="K416" s="15">
        <v>0.04</v>
      </c>
      <c r="L416" s="6" t="s">
        <v>27</v>
      </c>
      <c r="M416" s="6" t="s">
        <v>19</v>
      </c>
      <c r="N416" s="6" t="s">
        <v>37</v>
      </c>
      <c r="O416" s="6" t="str">
        <f t="shared" si="31"/>
        <v>Sat</v>
      </c>
      <c r="P416" s="6" t="str">
        <f t="shared" si="32"/>
        <v>Feb</v>
      </c>
      <c r="Q416" s="13">
        <f t="shared" si="33"/>
        <v>1634.5920000000001</v>
      </c>
      <c r="R416" s="33">
        <f t="shared" si="30"/>
        <v>5147.3280000000032</v>
      </c>
      <c r="S416" s="13">
        <f t="shared" si="34"/>
        <v>21.072083333333335</v>
      </c>
    </row>
    <row r="417" spans="1:19" x14ac:dyDescent="0.3">
      <c r="A417" s="6">
        <v>1025</v>
      </c>
      <c r="B417" s="11">
        <v>45282</v>
      </c>
      <c r="C417" s="6" t="s">
        <v>14</v>
      </c>
      <c r="D417" s="6" t="s">
        <v>25</v>
      </c>
      <c r="E417" s="12">
        <v>6030.54</v>
      </c>
      <c r="F417" s="6">
        <v>11</v>
      </c>
      <c r="G417" s="6" t="s">
        <v>26</v>
      </c>
      <c r="H417" s="12">
        <v>1250.5899999999999</v>
      </c>
      <c r="I417" s="12">
        <v>1515.49</v>
      </c>
      <c r="J417" s="6" t="s">
        <v>17</v>
      </c>
      <c r="K417" s="15">
        <v>0.21</v>
      </c>
      <c r="L417" s="6" t="s">
        <v>27</v>
      </c>
      <c r="M417" s="6" t="s">
        <v>22</v>
      </c>
      <c r="N417" s="6" t="s">
        <v>32</v>
      </c>
      <c r="O417" s="6" t="str">
        <f t="shared" si="31"/>
        <v>Fri</v>
      </c>
      <c r="P417" s="6" t="str">
        <f t="shared" si="32"/>
        <v>Dec</v>
      </c>
      <c r="Q417" s="13">
        <f t="shared" si="33"/>
        <v>3500.7819</v>
      </c>
      <c r="R417" s="33">
        <f t="shared" si="30"/>
        <v>-586.88189999999895</v>
      </c>
      <c r="S417" s="13">
        <f t="shared" si="34"/>
        <v>548.23090909090911</v>
      </c>
    </row>
    <row r="418" spans="1:19" x14ac:dyDescent="0.3">
      <c r="A418" s="6">
        <v>1024</v>
      </c>
      <c r="B418" s="11">
        <v>44967</v>
      </c>
      <c r="C418" s="6" t="s">
        <v>24</v>
      </c>
      <c r="D418" s="6" t="s">
        <v>34</v>
      </c>
      <c r="E418" s="12">
        <v>6274.12</v>
      </c>
      <c r="F418" s="6">
        <v>13</v>
      </c>
      <c r="G418" s="6" t="s">
        <v>29</v>
      </c>
      <c r="H418" s="12">
        <v>1493.88</v>
      </c>
      <c r="I418" s="12">
        <v>1781.09</v>
      </c>
      <c r="J418" s="6" t="s">
        <v>30</v>
      </c>
      <c r="K418" s="15">
        <v>0.04</v>
      </c>
      <c r="L418" s="6" t="s">
        <v>18</v>
      </c>
      <c r="M418" s="6" t="s">
        <v>22</v>
      </c>
      <c r="N418" s="6" t="s">
        <v>50</v>
      </c>
      <c r="O418" s="6" t="str">
        <f t="shared" si="31"/>
        <v>Fri</v>
      </c>
      <c r="P418" s="6" t="str">
        <f t="shared" si="32"/>
        <v>Feb</v>
      </c>
      <c r="Q418" s="13">
        <f t="shared" si="33"/>
        <v>926.16679999999997</v>
      </c>
      <c r="R418" s="33">
        <f t="shared" si="30"/>
        <v>2807.5631999999978</v>
      </c>
      <c r="S418" s="13">
        <f t="shared" si="34"/>
        <v>482.62461538461537</v>
      </c>
    </row>
    <row r="419" spans="1:19" x14ac:dyDescent="0.3">
      <c r="A419" s="6">
        <v>1013</v>
      </c>
      <c r="B419" s="11">
        <v>44960</v>
      </c>
      <c r="C419" s="6" t="s">
        <v>14</v>
      </c>
      <c r="D419" s="6" t="s">
        <v>15</v>
      </c>
      <c r="E419" s="12">
        <v>6520.2</v>
      </c>
      <c r="F419" s="6">
        <v>42</v>
      </c>
      <c r="G419" s="6" t="s">
        <v>29</v>
      </c>
      <c r="H419" s="12">
        <v>4625.33</v>
      </c>
      <c r="I419" s="12">
        <v>4642.83</v>
      </c>
      <c r="J419" s="6" t="s">
        <v>30</v>
      </c>
      <c r="K419" s="15">
        <v>0.19</v>
      </c>
      <c r="L419" s="6" t="s">
        <v>31</v>
      </c>
      <c r="M419" s="6" t="s">
        <v>19</v>
      </c>
      <c r="N419" s="6" t="s">
        <v>20</v>
      </c>
      <c r="O419" s="6" t="str">
        <f t="shared" si="31"/>
        <v>Fri</v>
      </c>
      <c r="P419" s="6" t="str">
        <f t="shared" si="32"/>
        <v>Feb</v>
      </c>
      <c r="Q419" s="13">
        <f t="shared" si="33"/>
        <v>37049.7834</v>
      </c>
      <c r="R419" s="33">
        <f t="shared" si="30"/>
        <v>-36314.7834</v>
      </c>
      <c r="S419" s="13">
        <f t="shared" si="34"/>
        <v>155.24285714285713</v>
      </c>
    </row>
    <row r="420" spans="1:19" x14ac:dyDescent="0.3">
      <c r="A420" s="6">
        <v>1060</v>
      </c>
      <c r="B420" s="11">
        <v>44943</v>
      </c>
      <c r="C420" s="6" t="s">
        <v>14</v>
      </c>
      <c r="D420" s="6" t="s">
        <v>25</v>
      </c>
      <c r="E420" s="12">
        <v>2747.28</v>
      </c>
      <c r="F420" s="6">
        <v>3</v>
      </c>
      <c r="G420" s="6" t="s">
        <v>35</v>
      </c>
      <c r="H420" s="12">
        <v>1190.4100000000001</v>
      </c>
      <c r="I420" s="12">
        <v>1582.89</v>
      </c>
      <c r="J420" s="6" t="s">
        <v>30</v>
      </c>
      <c r="K420" s="15">
        <v>0.02</v>
      </c>
      <c r="L420" s="6" t="s">
        <v>31</v>
      </c>
      <c r="M420" s="6" t="s">
        <v>22</v>
      </c>
      <c r="N420" s="6" t="s">
        <v>32</v>
      </c>
      <c r="O420" s="6" t="str">
        <f t="shared" si="31"/>
        <v>Tue</v>
      </c>
      <c r="P420" s="6" t="str">
        <f t="shared" si="32"/>
        <v>Jan</v>
      </c>
      <c r="Q420" s="13">
        <f t="shared" si="33"/>
        <v>94.973399999999998</v>
      </c>
      <c r="R420" s="33">
        <f t="shared" si="30"/>
        <v>1082.4666</v>
      </c>
      <c r="S420" s="13">
        <f t="shared" si="34"/>
        <v>915.7600000000001</v>
      </c>
    </row>
    <row r="421" spans="1:19" x14ac:dyDescent="0.3">
      <c r="A421" s="6">
        <v>1007</v>
      </c>
      <c r="B421" s="11">
        <v>45091</v>
      </c>
      <c r="C421" s="6" t="s">
        <v>42</v>
      </c>
      <c r="D421" s="6" t="s">
        <v>15</v>
      </c>
      <c r="E421" s="12">
        <v>249.6</v>
      </c>
      <c r="F421" s="6">
        <v>9</v>
      </c>
      <c r="G421" s="6" t="s">
        <v>29</v>
      </c>
      <c r="H421" s="12">
        <v>1481.76</v>
      </c>
      <c r="I421" s="12">
        <v>1668.95</v>
      </c>
      <c r="J421" s="6" t="s">
        <v>17</v>
      </c>
      <c r="K421" s="15">
        <v>0.12</v>
      </c>
      <c r="L421" s="6" t="s">
        <v>31</v>
      </c>
      <c r="M421" s="6" t="s">
        <v>22</v>
      </c>
      <c r="N421" s="6" t="s">
        <v>49</v>
      </c>
      <c r="O421" s="6" t="str">
        <f t="shared" si="31"/>
        <v>Wed</v>
      </c>
      <c r="P421" s="6" t="str">
        <f t="shared" si="32"/>
        <v>Jun</v>
      </c>
      <c r="Q421" s="13">
        <f t="shared" si="33"/>
        <v>1802.4660000000001</v>
      </c>
      <c r="R421" s="33">
        <f t="shared" si="30"/>
        <v>-117.75599999999963</v>
      </c>
      <c r="S421" s="13">
        <f t="shared" si="34"/>
        <v>27.733333333333334</v>
      </c>
    </row>
    <row r="422" spans="1:19" x14ac:dyDescent="0.3">
      <c r="A422" s="6">
        <v>1057</v>
      </c>
      <c r="B422" s="11">
        <v>45079</v>
      </c>
      <c r="C422" s="6" t="s">
        <v>14</v>
      </c>
      <c r="D422" s="6" t="s">
        <v>25</v>
      </c>
      <c r="E422" s="12">
        <v>9653.65</v>
      </c>
      <c r="F422" s="6">
        <v>12</v>
      </c>
      <c r="G422" s="6" t="s">
        <v>35</v>
      </c>
      <c r="H422" s="12">
        <v>1878.3</v>
      </c>
      <c r="I422" s="12">
        <v>2087.4499999999998</v>
      </c>
      <c r="J422" s="6" t="s">
        <v>30</v>
      </c>
      <c r="K422" s="15">
        <v>0.05</v>
      </c>
      <c r="L422" s="6" t="s">
        <v>27</v>
      </c>
      <c r="M422" s="6" t="s">
        <v>22</v>
      </c>
      <c r="N422" s="6" t="s">
        <v>32</v>
      </c>
      <c r="O422" s="6" t="str">
        <f t="shared" si="31"/>
        <v>Fri</v>
      </c>
      <c r="P422" s="6" t="str">
        <f t="shared" si="32"/>
        <v>Jun</v>
      </c>
      <c r="Q422" s="13">
        <f t="shared" si="33"/>
        <v>1252.47</v>
      </c>
      <c r="R422" s="33">
        <f t="shared" si="30"/>
        <v>1257.3299999999983</v>
      </c>
      <c r="S422" s="13">
        <f t="shared" si="34"/>
        <v>804.4708333333333</v>
      </c>
    </row>
    <row r="423" spans="1:19" x14ac:dyDescent="0.3">
      <c r="A423" s="6">
        <v>1036</v>
      </c>
      <c r="B423" s="11">
        <v>45002</v>
      </c>
      <c r="C423" s="6" t="s">
        <v>42</v>
      </c>
      <c r="D423" s="6" t="s">
        <v>34</v>
      </c>
      <c r="E423" s="12">
        <v>2583.84</v>
      </c>
      <c r="F423" s="6">
        <v>23</v>
      </c>
      <c r="G423" s="6" t="s">
        <v>26</v>
      </c>
      <c r="H423" s="12">
        <v>3335.53</v>
      </c>
      <c r="I423" s="12">
        <v>3742.12</v>
      </c>
      <c r="J423" s="6" t="s">
        <v>30</v>
      </c>
      <c r="K423" s="15">
        <v>0.03</v>
      </c>
      <c r="L423" s="6" t="s">
        <v>27</v>
      </c>
      <c r="M423" s="6" t="s">
        <v>22</v>
      </c>
      <c r="N423" s="6" t="s">
        <v>52</v>
      </c>
      <c r="O423" s="6" t="str">
        <f t="shared" si="31"/>
        <v>Fri</v>
      </c>
      <c r="P423" s="6" t="str">
        <f t="shared" si="32"/>
        <v>Mar</v>
      </c>
      <c r="Q423" s="13">
        <f t="shared" si="33"/>
        <v>2582.0627999999997</v>
      </c>
      <c r="R423" s="33">
        <f t="shared" si="30"/>
        <v>6769.5071999999927</v>
      </c>
      <c r="S423" s="13">
        <f t="shared" si="34"/>
        <v>112.3408695652174</v>
      </c>
    </row>
    <row r="424" spans="1:19" x14ac:dyDescent="0.3">
      <c r="A424" s="6">
        <v>1045</v>
      </c>
      <c r="B424" s="11">
        <v>45013</v>
      </c>
      <c r="C424" s="6" t="s">
        <v>38</v>
      </c>
      <c r="D424" s="6" t="s">
        <v>21</v>
      </c>
      <c r="E424" s="12">
        <v>6792.66</v>
      </c>
      <c r="F424" s="6">
        <v>14</v>
      </c>
      <c r="G424" s="6" t="s">
        <v>29</v>
      </c>
      <c r="H424" s="12">
        <v>635.28</v>
      </c>
      <c r="I424" s="12">
        <v>831.13</v>
      </c>
      <c r="J424" s="6" t="s">
        <v>17</v>
      </c>
      <c r="K424" s="15">
        <v>0.17</v>
      </c>
      <c r="L424" s="6" t="s">
        <v>27</v>
      </c>
      <c r="M424" s="6" t="s">
        <v>22</v>
      </c>
      <c r="N424" s="6" t="s">
        <v>41</v>
      </c>
      <c r="O424" s="6" t="str">
        <f t="shared" si="31"/>
        <v>Tue</v>
      </c>
      <c r="P424" s="6" t="str">
        <f t="shared" si="32"/>
        <v>Mar</v>
      </c>
      <c r="Q424" s="13">
        <f t="shared" si="33"/>
        <v>1978.0894000000001</v>
      </c>
      <c r="R424" s="33">
        <f t="shared" si="30"/>
        <v>763.81060000000048</v>
      </c>
      <c r="S424" s="13">
        <f t="shared" si="34"/>
        <v>485.19</v>
      </c>
    </row>
    <row r="425" spans="1:19" x14ac:dyDescent="0.3">
      <c r="A425" s="6">
        <v>1020</v>
      </c>
      <c r="B425" s="11">
        <v>45043</v>
      </c>
      <c r="C425" s="6" t="s">
        <v>42</v>
      </c>
      <c r="D425" s="6" t="s">
        <v>25</v>
      </c>
      <c r="E425" s="12">
        <v>7095.64</v>
      </c>
      <c r="F425" s="6">
        <v>33</v>
      </c>
      <c r="G425" s="6" t="s">
        <v>16</v>
      </c>
      <c r="H425" s="12">
        <v>4772.03</v>
      </c>
      <c r="I425" s="12">
        <v>4805.17</v>
      </c>
      <c r="J425" s="6" t="s">
        <v>17</v>
      </c>
      <c r="K425" s="15">
        <v>0.28000000000000003</v>
      </c>
      <c r="L425" s="6" t="s">
        <v>27</v>
      </c>
      <c r="M425" s="6" t="s">
        <v>19</v>
      </c>
      <c r="N425" s="6" t="s">
        <v>43</v>
      </c>
      <c r="O425" s="6" t="str">
        <f t="shared" si="31"/>
        <v>Thu</v>
      </c>
      <c r="P425" s="6" t="str">
        <f t="shared" si="32"/>
        <v>Apr</v>
      </c>
      <c r="Q425" s="13">
        <f t="shared" si="33"/>
        <v>44399.770800000006</v>
      </c>
      <c r="R425" s="33">
        <f t="shared" si="30"/>
        <v>-43306.150799999996</v>
      </c>
      <c r="S425" s="13">
        <f t="shared" si="34"/>
        <v>215.01939393939395</v>
      </c>
    </row>
    <row r="426" spans="1:19" x14ac:dyDescent="0.3">
      <c r="A426" s="6">
        <v>1065</v>
      </c>
      <c r="B426" s="11">
        <v>45288</v>
      </c>
      <c r="C426" s="6" t="s">
        <v>24</v>
      </c>
      <c r="D426" s="6" t="s">
        <v>21</v>
      </c>
      <c r="E426" s="12">
        <v>6139.07</v>
      </c>
      <c r="F426" s="6">
        <v>18</v>
      </c>
      <c r="G426" s="6" t="s">
        <v>26</v>
      </c>
      <c r="H426" s="12">
        <v>4334.58</v>
      </c>
      <c r="I426" s="12">
        <v>4431.04</v>
      </c>
      <c r="J426" s="6" t="s">
        <v>30</v>
      </c>
      <c r="K426" s="15">
        <v>0.02</v>
      </c>
      <c r="L426" s="6" t="s">
        <v>27</v>
      </c>
      <c r="M426" s="6" t="s">
        <v>22</v>
      </c>
      <c r="N426" s="6" t="s">
        <v>47</v>
      </c>
      <c r="O426" s="6" t="str">
        <f t="shared" si="31"/>
        <v>Thu</v>
      </c>
      <c r="P426" s="6" t="str">
        <f t="shared" si="32"/>
        <v>Dec</v>
      </c>
      <c r="Q426" s="13">
        <f t="shared" si="33"/>
        <v>1595.1744000000001</v>
      </c>
      <c r="R426" s="33">
        <f t="shared" si="30"/>
        <v>141.10560000000055</v>
      </c>
      <c r="S426" s="13">
        <f t="shared" si="34"/>
        <v>341.05944444444441</v>
      </c>
    </row>
    <row r="427" spans="1:19" x14ac:dyDescent="0.3">
      <c r="A427" s="6">
        <v>1008</v>
      </c>
      <c r="B427" s="11">
        <v>45268</v>
      </c>
      <c r="C427" s="6" t="s">
        <v>42</v>
      </c>
      <c r="D427" s="6" t="s">
        <v>25</v>
      </c>
      <c r="E427" s="12">
        <v>3197.78</v>
      </c>
      <c r="F427" s="6">
        <v>49</v>
      </c>
      <c r="G427" s="6" t="s">
        <v>35</v>
      </c>
      <c r="H427" s="12">
        <v>2907.22</v>
      </c>
      <c r="I427" s="12">
        <v>3385.61</v>
      </c>
      <c r="J427" s="6" t="s">
        <v>30</v>
      </c>
      <c r="K427" s="15">
        <v>0.13</v>
      </c>
      <c r="L427" s="6" t="s">
        <v>18</v>
      </c>
      <c r="M427" s="6" t="s">
        <v>19</v>
      </c>
      <c r="N427" s="6" t="s">
        <v>43</v>
      </c>
      <c r="O427" s="6" t="str">
        <f t="shared" si="31"/>
        <v>Fri</v>
      </c>
      <c r="P427" s="6" t="str">
        <f t="shared" si="32"/>
        <v>Dec</v>
      </c>
      <c r="Q427" s="13">
        <f t="shared" si="33"/>
        <v>21566.335700000003</v>
      </c>
      <c r="R427" s="33">
        <f t="shared" si="30"/>
        <v>1874.7743000000119</v>
      </c>
      <c r="S427" s="13">
        <f t="shared" si="34"/>
        <v>65.260816326530616</v>
      </c>
    </row>
    <row r="428" spans="1:19" x14ac:dyDescent="0.3">
      <c r="A428" s="6">
        <v>1016</v>
      </c>
      <c r="B428" s="11">
        <v>44953</v>
      </c>
      <c r="C428" s="6" t="s">
        <v>38</v>
      </c>
      <c r="D428" s="6" t="s">
        <v>15</v>
      </c>
      <c r="E428" s="12">
        <v>2783.85</v>
      </c>
      <c r="F428" s="6">
        <v>41</v>
      </c>
      <c r="G428" s="6" t="s">
        <v>26</v>
      </c>
      <c r="H428" s="12">
        <v>3386.49</v>
      </c>
      <c r="I428" s="12">
        <v>3430.99</v>
      </c>
      <c r="J428" s="6" t="s">
        <v>30</v>
      </c>
      <c r="K428" s="15">
        <v>0.21</v>
      </c>
      <c r="L428" s="6" t="s">
        <v>27</v>
      </c>
      <c r="M428" s="6" t="s">
        <v>22</v>
      </c>
      <c r="N428" s="6" t="s">
        <v>40</v>
      </c>
      <c r="O428" s="6" t="str">
        <f t="shared" si="31"/>
        <v>Fri</v>
      </c>
      <c r="P428" s="6" t="str">
        <f t="shared" si="32"/>
        <v>Jan</v>
      </c>
      <c r="Q428" s="13">
        <f t="shared" si="33"/>
        <v>29540.823899999999</v>
      </c>
      <c r="R428" s="33">
        <f t="shared" si="30"/>
        <v>-27716.323899999999</v>
      </c>
      <c r="S428" s="13">
        <f t="shared" si="34"/>
        <v>67.898780487804871</v>
      </c>
    </row>
    <row r="429" spans="1:19" x14ac:dyDescent="0.3">
      <c r="A429" s="6">
        <v>1014</v>
      </c>
      <c r="B429" s="11">
        <v>45239</v>
      </c>
      <c r="C429" s="6" t="s">
        <v>24</v>
      </c>
      <c r="D429" s="6" t="s">
        <v>15</v>
      </c>
      <c r="E429" s="12">
        <v>6016.92</v>
      </c>
      <c r="F429" s="6">
        <v>9</v>
      </c>
      <c r="G429" s="6" t="s">
        <v>35</v>
      </c>
      <c r="H429" s="12">
        <v>132.47</v>
      </c>
      <c r="I429" s="12">
        <v>316.39</v>
      </c>
      <c r="J429" s="6" t="s">
        <v>30</v>
      </c>
      <c r="K429" s="15">
        <v>0.14000000000000001</v>
      </c>
      <c r="L429" s="6" t="s">
        <v>31</v>
      </c>
      <c r="M429" s="6" t="s">
        <v>19</v>
      </c>
      <c r="N429" s="6" t="s">
        <v>45</v>
      </c>
      <c r="O429" s="6" t="str">
        <f t="shared" si="31"/>
        <v>Thu</v>
      </c>
      <c r="P429" s="6" t="str">
        <f t="shared" si="32"/>
        <v>Nov</v>
      </c>
      <c r="Q429" s="13">
        <f t="shared" si="33"/>
        <v>398.65140000000002</v>
      </c>
      <c r="R429" s="33">
        <f t="shared" si="30"/>
        <v>1256.6286</v>
      </c>
      <c r="S429" s="13">
        <f t="shared" si="34"/>
        <v>668.54666666666662</v>
      </c>
    </row>
    <row r="430" spans="1:19" x14ac:dyDescent="0.3">
      <c r="A430" s="6">
        <v>1076</v>
      </c>
      <c r="B430" s="11">
        <v>45213</v>
      </c>
      <c r="C430" s="6" t="s">
        <v>33</v>
      </c>
      <c r="D430" s="6" t="s">
        <v>25</v>
      </c>
      <c r="E430" s="12">
        <v>8674.35</v>
      </c>
      <c r="F430" s="6">
        <v>23</v>
      </c>
      <c r="G430" s="6" t="s">
        <v>26</v>
      </c>
      <c r="H430" s="12">
        <v>1727.78</v>
      </c>
      <c r="I430" s="12">
        <v>1984.34</v>
      </c>
      <c r="J430" s="6" t="s">
        <v>17</v>
      </c>
      <c r="K430" s="15">
        <v>0.24</v>
      </c>
      <c r="L430" s="6" t="s">
        <v>27</v>
      </c>
      <c r="M430" s="6" t="s">
        <v>19</v>
      </c>
      <c r="N430" s="6" t="s">
        <v>44</v>
      </c>
      <c r="O430" s="6" t="str">
        <f t="shared" si="31"/>
        <v>Sat</v>
      </c>
      <c r="P430" s="6" t="str">
        <f t="shared" si="32"/>
        <v>Oct</v>
      </c>
      <c r="Q430" s="13">
        <f t="shared" si="33"/>
        <v>10953.5568</v>
      </c>
      <c r="R430" s="33">
        <f t="shared" si="30"/>
        <v>-5052.6768000000011</v>
      </c>
      <c r="S430" s="13">
        <f t="shared" si="34"/>
        <v>377.14565217391305</v>
      </c>
    </row>
    <row r="431" spans="1:19" x14ac:dyDescent="0.3">
      <c r="A431" s="6">
        <v>1087</v>
      </c>
      <c r="B431" s="11">
        <v>45060</v>
      </c>
      <c r="C431" s="6" t="s">
        <v>33</v>
      </c>
      <c r="D431" s="6" t="s">
        <v>21</v>
      </c>
      <c r="E431" s="12">
        <v>9472.66</v>
      </c>
      <c r="F431" s="6">
        <v>10</v>
      </c>
      <c r="G431" s="6" t="s">
        <v>35</v>
      </c>
      <c r="H431" s="12">
        <v>3988.52</v>
      </c>
      <c r="I431" s="12">
        <v>4240.2299999999996</v>
      </c>
      <c r="J431" s="6" t="s">
        <v>30</v>
      </c>
      <c r="K431" s="15">
        <v>0.05</v>
      </c>
      <c r="L431" s="6" t="s">
        <v>31</v>
      </c>
      <c r="M431" s="6" t="s">
        <v>19</v>
      </c>
      <c r="N431" s="6" t="s">
        <v>37</v>
      </c>
      <c r="O431" s="6" t="str">
        <f t="shared" si="31"/>
        <v>Sun</v>
      </c>
      <c r="P431" s="6" t="str">
        <f t="shared" si="32"/>
        <v>May</v>
      </c>
      <c r="Q431" s="13">
        <f t="shared" si="33"/>
        <v>2120.1149999999998</v>
      </c>
      <c r="R431" s="33">
        <f t="shared" si="30"/>
        <v>396.98499999999603</v>
      </c>
      <c r="S431" s="13">
        <f t="shared" si="34"/>
        <v>947.26599999999996</v>
      </c>
    </row>
    <row r="432" spans="1:19" x14ac:dyDescent="0.3">
      <c r="A432" s="6">
        <v>1015</v>
      </c>
      <c r="B432" s="11">
        <v>45145</v>
      </c>
      <c r="C432" s="6" t="s">
        <v>42</v>
      </c>
      <c r="D432" s="6" t="s">
        <v>34</v>
      </c>
      <c r="E432" s="12">
        <v>1148.47</v>
      </c>
      <c r="F432" s="6">
        <v>19</v>
      </c>
      <c r="G432" s="6" t="s">
        <v>29</v>
      </c>
      <c r="H432" s="12">
        <v>433.54</v>
      </c>
      <c r="I432" s="12">
        <v>445.48</v>
      </c>
      <c r="J432" s="6" t="s">
        <v>30</v>
      </c>
      <c r="K432" s="15">
        <v>0.28999999999999998</v>
      </c>
      <c r="L432" s="6" t="s">
        <v>27</v>
      </c>
      <c r="M432" s="6" t="s">
        <v>22</v>
      </c>
      <c r="N432" s="6" t="s">
        <v>52</v>
      </c>
      <c r="O432" s="6" t="str">
        <f t="shared" si="31"/>
        <v>Mon</v>
      </c>
      <c r="P432" s="6" t="str">
        <f t="shared" si="32"/>
        <v>Aug</v>
      </c>
      <c r="Q432" s="13">
        <f t="shared" si="33"/>
        <v>2454.5947999999999</v>
      </c>
      <c r="R432" s="33">
        <f t="shared" si="30"/>
        <v>-2227.7347999999997</v>
      </c>
      <c r="S432" s="13">
        <f t="shared" si="34"/>
        <v>60.445789473684215</v>
      </c>
    </row>
    <row r="433" spans="1:19" x14ac:dyDescent="0.3">
      <c r="A433" s="6">
        <v>1092</v>
      </c>
      <c r="B433" s="11">
        <v>45094</v>
      </c>
      <c r="C433" s="6" t="s">
        <v>42</v>
      </c>
      <c r="D433" s="6" t="s">
        <v>34</v>
      </c>
      <c r="E433" s="12">
        <v>1632.8</v>
      </c>
      <c r="F433" s="6">
        <v>47</v>
      </c>
      <c r="G433" s="6" t="s">
        <v>16</v>
      </c>
      <c r="H433" s="12">
        <v>1447.45</v>
      </c>
      <c r="I433" s="12">
        <v>1703.02</v>
      </c>
      <c r="J433" s="6" t="s">
        <v>17</v>
      </c>
      <c r="K433" s="15">
        <v>0.12</v>
      </c>
      <c r="L433" s="6" t="s">
        <v>27</v>
      </c>
      <c r="M433" s="6" t="s">
        <v>22</v>
      </c>
      <c r="N433" s="6" t="s">
        <v>52</v>
      </c>
      <c r="O433" s="6" t="str">
        <f t="shared" si="31"/>
        <v>Sat</v>
      </c>
      <c r="P433" s="6" t="str">
        <f t="shared" si="32"/>
        <v>Jun</v>
      </c>
      <c r="Q433" s="13">
        <f t="shared" si="33"/>
        <v>9605.032799999999</v>
      </c>
      <c r="R433" s="33">
        <f t="shared" si="30"/>
        <v>2406.7571999999982</v>
      </c>
      <c r="S433" s="13">
        <f t="shared" si="34"/>
        <v>34.740425531914894</v>
      </c>
    </row>
    <row r="434" spans="1:19" x14ac:dyDescent="0.3">
      <c r="A434" s="6">
        <v>1098</v>
      </c>
      <c r="B434" s="11">
        <v>45024</v>
      </c>
      <c r="C434" s="6" t="s">
        <v>38</v>
      </c>
      <c r="D434" s="6" t="s">
        <v>15</v>
      </c>
      <c r="E434" s="12">
        <v>9452.89</v>
      </c>
      <c r="F434" s="6">
        <v>5</v>
      </c>
      <c r="G434" s="6" t="s">
        <v>35</v>
      </c>
      <c r="H434" s="12">
        <v>2947.22</v>
      </c>
      <c r="I434" s="12">
        <v>3145.27</v>
      </c>
      <c r="J434" s="6" t="s">
        <v>30</v>
      </c>
      <c r="K434" s="15">
        <v>0.1</v>
      </c>
      <c r="L434" s="6" t="s">
        <v>31</v>
      </c>
      <c r="M434" s="6" t="s">
        <v>22</v>
      </c>
      <c r="N434" s="6" t="s">
        <v>40</v>
      </c>
      <c r="O434" s="6" t="str">
        <f t="shared" si="31"/>
        <v>Sat</v>
      </c>
      <c r="P434" s="6" t="str">
        <f t="shared" si="32"/>
        <v>Apr</v>
      </c>
      <c r="Q434" s="13">
        <f t="shared" si="33"/>
        <v>1572.6350000000002</v>
      </c>
      <c r="R434" s="33">
        <f t="shared" si="30"/>
        <v>-582.38499999999931</v>
      </c>
      <c r="S434" s="13">
        <f t="shared" si="34"/>
        <v>1890.578</v>
      </c>
    </row>
    <row r="435" spans="1:19" x14ac:dyDescent="0.3">
      <c r="A435" s="6">
        <v>1066</v>
      </c>
      <c r="B435" s="11">
        <v>45194</v>
      </c>
      <c r="C435" s="6" t="s">
        <v>38</v>
      </c>
      <c r="D435" s="6" t="s">
        <v>34</v>
      </c>
      <c r="E435" s="12">
        <v>7391.7</v>
      </c>
      <c r="F435" s="6">
        <v>47</v>
      </c>
      <c r="G435" s="6" t="s">
        <v>26</v>
      </c>
      <c r="H435" s="12">
        <v>1319.24</v>
      </c>
      <c r="I435" s="12">
        <v>1805.56</v>
      </c>
      <c r="J435" s="6" t="s">
        <v>30</v>
      </c>
      <c r="K435" s="15">
        <v>0.26</v>
      </c>
      <c r="L435" s="6" t="s">
        <v>31</v>
      </c>
      <c r="M435" s="6" t="s">
        <v>22</v>
      </c>
      <c r="N435" s="6" t="s">
        <v>48</v>
      </c>
      <c r="O435" s="6" t="str">
        <f t="shared" si="31"/>
        <v>Mon</v>
      </c>
      <c r="P435" s="6" t="str">
        <f t="shared" si="32"/>
        <v>Sep</v>
      </c>
      <c r="Q435" s="13">
        <f t="shared" si="33"/>
        <v>22063.943199999998</v>
      </c>
      <c r="R435" s="33">
        <f t="shared" si="30"/>
        <v>793.09679999999935</v>
      </c>
      <c r="S435" s="13">
        <f t="shared" si="34"/>
        <v>157.27021276595744</v>
      </c>
    </row>
    <row r="436" spans="1:19" x14ac:dyDescent="0.3">
      <c r="A436" s="6">
        <v>1032</v>
      </c>
      <c r="B436" s="11">
        <v>45163</v>
      </c>
      <c r="C436" s="6" t="s">
        <v>14</v>
      </c>
      <c r="D436" s="6" t="s">
        <v>15</v>
      </c>
      <c r="E436" s="12">
        <v>8841.64</v>
      </c>
      <c r="F436" s="6">
        <v>23</v>
      </c>
      <c r="G436" s="6" t="s">
        <v>35</v>
      </c>
      <c r="H436" s="12">
        <v>4673.1899999999996</v>
      </c>
      <c r="I436" s="12">
        <v>4761.18</v>
      </c>
      <c r="J436" s="6" t="s">
        <v>17</v>
      </c>
      <c r="K436" s="15">
        <v>0.17</v>
      </c>
      <c r="L436" s="6" t="s">
        <v>31</v>
      </c>
      <c r="M436" s="6" t="s">
        <v>22</v>
      </c>
      <c r="N436" s="6" t="s">
        <v>20</v>
      </c>
      <c r="O436" s="6" t="str">
        <f t="shared" si="31"/>
        <v>Fri</v>
      </c>
      <c r="P436" s="6" t="str">
        <f t="shared" si="32"/>
        <v>Aug</v>
      </c>
      <c r="Q436" s="13">
        <f t="shared" si="33"/>
        <v>18616.213800000005</v>
      </c>
      <c r="R436" s="33">
        <f t="shared" si="30"/>
        <v>-16592.44379999999</v>
      </c>
      <c r="S436" s="13">
        <f t="shared" si="34"/>
        <v>384.41913043478257</v>
      </c>
    </row>
    <row r="437" spans="1:19" x14ac:dyDescent="0.3">
      <c r="A437" s="6">
        <v>1087</v>
      </c>
      <c r="B437" s="11">
        <v>45235</v>
      </c>
      <c r="C437" s="6" t="s">
        <v>38</v>
      </c>
      <c r="D437" s="6" t="s">
        <v>34</v>
      </c>
      <c r="E437" s="12">
        <v>2106.06</v>
      </c>
      <c r="F437" s="6">
        <v>30</v>
      </c>
      <c r="G437" s="6" t="s">
        <v>35</v>
      </c>
      <c r="H437" s="12">
        <v>698.74</v>
      </c>
      <c r="I437" s="12">
        <v>882.28</v>
      </c>
      <c r="J437" s="6" t="s">
        <v>17</v>
      </c>
      <c r="K437" s="15">
        <v>0.15</v>
      </c>
      <c r="L437" s="6" t="s">
        <v>31</v>
      </c>
      <c r="M437" s="6" t="s">
        <v>19</v>
      </c>
      <c r="N437" s="6" t="s">
        <v>48</v>
      </c>
      <c r="O437" s="6" t="str">
        <f t="shared" si="31"/>
        <v>Sun</v>
      </c>
      <c r="P437" s="6" t="str">
        <f t="shared" si="32"/>
        <v>Nov</v>
      </c>
      <c r="Q437" s="13">
        <f t="shared" si="33"/>
        <v>3970.2599999999993</v>
      </c>
      <c r="R437" s="33">
        <f t="shared" si="30"/>
        <v>1535.9399999999996</v>
      </c>
      <c r="S437" s="13">
        <f t="shared" si="34"/>
        <v>70.201999999999998</v>
      </c>
    </row>
    <row r="438" spans="1:19" x14ac:dyDescent="0.3">
      <c r="A438" s="6">
        <v>1063</v>
      </c>
      <c r="B438" s="11">
        <v>45099</v>
      </c>
      <c r="C438" s="6" t="s">
        <v>14</v>
      </c>
      <c r="D438" s="6" t="s">
        <v>25</v>
      </c>
      <c r="E438" s="12">
        <v>5917.1</v>
      </c>
      <c r="F438" s="6">
        <v>25</v>
      </c>
      <c r="G438" s="6" t="s">
        <v>35</v>
      </c>
      <c r="H438" s="12">
        <v>3997.1</v>
      </c>
      <c r="I438" s="12">
        <v>4212.6499999999996</v>
      </c>
      <c r="J438" s="6" t="s">
        <v>30</v>
      </c>
      <c r="K438" s="15">
        <v>0.22</v>
      </c>
      <c r="L438" s="6" t="s">
        <v>18</v>
      </c>
      <c r="M438" s="6" t="s">
        <v>19</v>
      </c>
      <c r="N438" s="6" t="s">
        <v>32</v>
      </c>
      <c r="O438" s="6" t="str">
        <f t="shared" si="31"/>
        <v>Thu</v>
      </c>
      <c r="P438" s="6" t="str">
        <f t="shared" si="32"/>
        <v>Jun</v>
      </c>
      <c r="Q438" s="13">
        <f t="shared" si="33"/>
        <v>23169.574999999997</v>
      </c>
      <c r="R438" s="33">
        <f t="shared" si="30"/>
        <v>-17780.825000000004</v>
      </c>
      <c r="S438" s="13">
        <f t="shared" si="34"/>
        <v>236.68400000000003</v>
      </c>
    </row>
    <row r="439" spans="1:19" x14ac:dyDescent="0.3">
      <c r="A439" s="6">
        <v>1086</v>
      </c>
      <c r="B439" s="11">
        <v>45116</v>
      </c>
      <c r="C439" s="6" t="s">
        <v>24</v>
      </c>
      <c r="D439" s="6" t="s">
        <v>15</v>
      </c>
      <c r="E439" s="12">
        <v>7041.28</v>
      </c>
      <c r="F439" s="6">
        <v>28</v>
      </c>
      <c r="G439" s="6" t="s">
        <v>26</v>
      </c>
      <c r="H439" s="12">
        <v>2564.35</v>
      </c>
      <c r="I439" s="12">
        <v>2765.79</v>
      </c>
      <c r="J439" s="6" t="s">
        <v>17</v>
      </c>
      <c r="K439" s="15">
        <v>0.17</v>
      </c>
      <c r="L439" s="6" t="s">
        <v>31</v>
      </c>
      <c r="M439" s="6" t="s">
        <v>19</v>
      </c>
      <c r="N439" s="6" t="s">
        <v>45</v>
      </c>
      <c r="O439" s="6" t="str">
        <f t="shared" si="31"/>
        <v>Sun</v>
      </c>
      <c r="P439" s="6" t="str">
        <f t="shared" si="32"/>
        <v>Jul</v>
      </c>
      <c r="Q439" s="13">
        <f t="shared" si="33"/>
        <v>13165.160400000001</v>
      </c>
      <c r="R439" s="33">
        <f t="shared" si="30"/>
        <v>-7524.8403999999991</v>
      </c>
      <c r="S439" s="13">
        <f t="shared" si="34"/>
        <v>251.47428571428571</v>
      </c>
    </row>
    <row r="440" spans="1:19" x14ac:dyDescent="0.3">
      <c r="A440" s="6">
        <v>1051</v>
      </c>
      <c r="B440" s="11">
        <v>45048</v>
      </c>
      <c r="C440" s="6" t="s">
        <v>42</v>
      </c>
      <c r="D440" s="6" t="s">
        <v>15</v>
      </c>
      <c r="E440" s="12">
        <v>6833.11</v>
      </c>
      <c r="F440" s="6">
        <v>34</v>
      </c>
      <c r="G440" s="6" t="s">
        <v>16</v>
      </c>
      <c r="H440" s="12">
        <v>3764.14</v>
      </c>
      <c r="I440" s="12">
        <v>4100.3999999999996</v>
      </c>
      <c r="J440" s="6" t="s">
        <v>17</v>
      </c>
      <c r="K440" s="15">
        <v>0.05</v>
      </c>
      <c r="L440" s="6" t="s">
        <v>27</v>
      </c>
      <c r="M440" s="6" t="s">
        <v>22</v>
      </c>
      <c r="N440" s="6" t="s">
        <v>49</v>
      </c>
      <c r="O440" s="6" t="str">
        <f t="shared" si="31"/>
        <v>Tue</v>
      </c>
      <c r="P440" s="6" t="str">
        <f t="shared" si="32"/>
        <v>May</v>
      </c>
      <c r="Q440" s="13">
        <f t="shared" si="33"/>
        <v>6970.6799999999994</v>
      </c>
      <c r="R440" s="33">
        <f t="shared" si="30"/>
        <v>4462.1599999999935</v>
      </c>
      <c r="S440" s="13">
        <f t="shared" si="34"/>
        <v>200.97382352941176</v>
      </c>
    </row>
    <row r="441" spans="1:19" x14ac:dyDescent="0.3">
      <c r="A441" s="6">
        <v>1025</v>
      </c>
      <c r="B441" s="11">
        <v>44972</v>
      </c>
      <c r="C441" s="6" t="s">
        <v>24</v>
      </c>
      <c r="D441" s="6" t="s">
        <v>25</v>
      </c>
      <c r="E441" s="12">
        <v>4140.7</v>
      </c>
      <c r="F441" s="6">
        <v>45</v>
      </c>
      <c r="G441" s="6" t="s">
        <v>29</v>
      </c>
      <c r="H441" s="12">
        <v>1588.04</v>
      </c>
      <c r="I441" s="12">
        <v>1703.64</v>
      </c>
      <c r="J441" s="6" t="s">
        <v>30</v>
      </c>
      <c r="K441" s="15">
        <v>0.2</v>
      </c>
      <c r="L441" s="6" t="s">
        <v>27</v>
      </c>
      <c r="M441" s="6" t="s">
        <v>22</v>
      </c>
      <c r="N441" s="6" t="s">
        <v>28</v>
      </c>
      <c r="O441" s="6" t="str">
        <f t="shared" si="31"/>
        <v>Wed</v>
      </c>
      <c r="P441" s="6" t="str">
        <f t="shared" si="32"/>
        <v>Feb</v>
      </c>
      <c r="Q441" s="13">
        <f t="shared" si="33"/>
        <v>15332.760000000002</v>
      </c>
      <c r="R441" s="33">
        <f t="shared" si="30"/>
        <v>-10130.759999999995</v>
      </c>
      <c r="S441" s="13">
        <f t="shared" si="34"/>
        <v>92.015555555555551</v>
      </c>
    </row>
    <row r="442" spans="1:19" x14ac:dyDescent="0.3">
      <c r="A442" s="6">
        <v>1058</v>
      </c>
      <c r="B442" s="11">
        <v>44990</v>
      </c>
      <c r="C442" s="6" t="s">
        <v>38</v>
      </c>
      <c r="D442" s="6" t="s">
        <v>15</v>
      </c>
      <c r="E442" s="12">
        <v>252.41</v>
      </c>
      <c r="F442" s="6">
        <v>48</v>
      </c>
      <c r="G442" s="6" t="s">
        <v>16</v>
      </c>
      <c r="H442" s="12">
        <v>2596.7199999999998</v>
      </c>
      <c r="I442" s="12">
        <v>2715.05</v>
      </c>
      <c r="J442" s="6" t="s">
        <v>17</v>
      </c>
      <c r="K442" s="15">
        <v>0.04</v>
      </c>
      <c r="L442" s="6" t="s">
        <v>18</v>
      </c>
      <c r="M442" s="6" t="s">
        <v>19</v>
      </c>
      <c r="N442" s="6" t="s">
        <v>40</v>
      </c>
      <c r="O442" s="6" t="str">
        <f t="shared" si="31"/>
        <v>Sun</v>
      </c>
      <c r="P442" s="6" t="str">
        <f t="shared" si="32"/>
        <v>Mar</v>
      </c>
      <c r="Q442" s="13">
        <f t="shared" si="33"/>
        <v>5212.8960000000006</v>
      </c>
      <c r="R442" s="33">
        <f t="shared" si="30"/>
        <v>466.9440000000177</v>
      </c>
      <c r="S442" s="13">
        <f t="shared" si="34"/>
        <v>5.2585416666666669</v>
      </c>
    </row>
    <row r="443" spans="1:19" x14ac:dyDescent="0.3">
      <c r="A443" s="6">
        <v>1063</v>
      </c>
      <c r="B443" s="11">
        <v>45056</v>
      </c>
      <c r="C443" s="6" t="s">
        <v>24</v>
      </c>
      <c r="D443" s="6" t="s">
        <v>34</v>
      </c>
      <c r="E443" s="12">
        <v>5870.97</v>
      </c>
      <c r="F443" s="6">
        <v>47</v>
      </c>
      <c r="G443" s="6" t="s">
        <v>35</v>
      </c>
      <c r="H443" s="12">
        <v>4291.33</v>
      </c>
      <c r="I443" s="12">
        <v>4658.6400000000003</v>
      </c>
      <c r="J443" s="6" t="s">
        <v>30</v>
      </c>
      <c r="K443" s="15">
        <v>0.24</v>
      </c>
      <c r="L443" s="6" t="s">
        <v>31</v>
      </c>
      <c r="M443" s="6" t="s">
        <v>22</v>
      </c>
      <c r="N443" s="6" t="s">
        <v>50</v>
      </c>
      <c r="O443" s="6" t="str">
        <f t="shared" si="31"/>
        <v>Wed</v>
      </c>
      <c r="P443" s="6" t="str">
        <f t="shared" si="32"/>
        <v>May</v>
      </c>
      <c r="Q443" s="13">
        <f t="shared" si="33"/>
        <v>52549.459200000005</v>
      </c>
      <c r="R443" s="33">
        <f t="shared" si="30"/>
        <v>-35285.889199999991</v>
      </c>
      <c r="S443" s="13">
        <f t="shared" si="34"/>
        <v>124.91425531914894</v>
      </c>
    </row>
    <row r="444" spans="1:19" x14ac:dyDescent="0.3">
      <c r="A444" s="6">
        <v>1062</v>
      </c>
      <c r="B444" s="11">
        <v>45236</v>
      </c>
      <c r="C444" s="6" t="s">
        <v>24</v>
      </c>
      <c r="D444" s="6" t="s">
        <v>34</v>
      </c>
      <c r="E444" s="12">
        <v>2605.71</v>
      </c>
      <c r="F444" s="6">
        <v>25</v>
      </c>
      <c r="G444" s="6" t="s">
        <v>26</v>
      </c>
      <c r="H444" s="12">
        <v>2361.0500000000002</v>
      </c>
      <c r="I444" s="12">
        <v>2616.19</v>
      </c>
      <c r="J444" s="6" t="s">
        <v>30</v>
      </c>
      <c r="K444" s="15">
        <v>0.3</v>
      </c>
      <c r="L444" s="6" t="s">
        <v>27</v>
      </c>
      <c r="M444" s="6" t="s">
        <v>22</v>
      </c>
      <c r="N444" s="6" t="s">
        <v>50</v>
      </c>
      <c r="O444" s="6" t="str">
        <f t="shared" si="31"/>
        <v>Mon</v>
      </c>
      <c r="P444" s="6" t="str">
        <f t="shared" si="32"/>
        <v>Nov</v>
      </c>
      <c r="Q444" s="13">
        <f t="shared" si="33"/>
        <v>19621.424999999999</v>
      </c>
      <c r="R444" s="33">
        <f t="shared" si="30"/>
        <v>-13242.925000000003</v>
      </c>
      <c r="S444" s="13">
        <f t="shared" si="34"/>
        <v>104.22840000000001</v>
      </c>
    </row>
    <row r="445" spans="1:19" x14ac:dyDescent="0.3">
      <c r="A445" s="6">
        <v>1022</v>
      </c>
      <c r="B445" s="11">
        <v>45289</v>
      </c>
      <c r="C445" s="6" t="s">
        <v>24</v>
      </c>
      <c r="D445" s="6" t="s">
        <v>15</v>
      </c>
      <c r="E445" s="12">
        <v>4557.5200000000004</v>
      </c>
      <c r="F445" s="6">
        <v>10</v>
      </c>
      <c r="G445" s="6" t="s">
        <v>16</v>
      </c>
      <c r="H445" s="12">
        <v>1830.61</v>
      </c>
      <c r="I445" s="12">
        <v>2044.04</v>
      </c>
      <c r="J445" s="6" t="s">
        <v>30</v>
      </c>
      <c r="K445" s="15">
        <v>0.11</v>
      </c>
      <c r="L445" s="6" t="s">
        <v>18</v>
      </c>
      <c r="M445" s="6" t="s">
        <v>19</v>
      </c>
      <c r="N445" s="6" t="s">
        <v>45</v>
      </c>
      <c r="O445" s="6" t="str">
        <f t="shared" si="31"/>
        <v>Fri</v>
      </c>
      <c r="P445" s="6" t="str">
        <f t="shared" si="32"/>
        <v>Dec</v>
      </c>
      <c r="Q445" s="13">
        <f t="shared" si="33"/>
        <v>2248.444</v>
      </c>
      <c r="R445" s="33">
        <f t="shared" si="30"/>
        <v>-114.14399999999932</v>
      </c>
      <c r="S445" s="13">
        <f t="shared" si="34"/>
        <v>455.75200000000007</v>
      </c>
    </row>
    <row r="446" spans="1:19" x14ac:dyDescent="0.3">
      <c r="A446" s="6">
        <v>1058</v>
      </c>
      <c r="B446" s="11">
        <v>45119</v>
      </c>
      <c r="C446" s="6" t="s">
        <v>38</v>
      </c>
      <c r="D446" s="6" t="s">
        <v>34</v>
      </c>
      <c r="E446" s="12">
        <v>9580.0499999999993</v>
      </c>
      <c r="F446" s="6">
        <v>14</v>
      </c>
      <c r="G446" s="6" t="s">
        <v>35</v>
      </c>
      <c r="H446" s="12">
        <v>2703.97</v>
      </c>
      <c r="I446" s="12">
        <v>2796.88</v>
      </c>
      <c r="J446" s="6" t="s">
        <v>30</v>
      </c>
      <c r="K446" s="15">
        <v>0.13</v>
      </c>
      <c r="L446" s="6" t="s">
        <v>27</v>
      </c>
      <c r="M446" s="6" t="s">
        <v>19</v>
      </c>
      <c r="N446" s="6" t="s">
        <v>48</v>
      </c>
      <c r="O446" s="6" t="str">
        <f t="shared" si="31"/>
        <v>Wed</v>
      </c>
      <c r="P446" s="6" t="str">
        <f t="shared" si="32"/>
        <v>Jul</v>
      </c>
      <c r="Q446" s="13">
        <f t="shared" si="33"/>
        <v>5090.3216000000002</v>
      </c>
      <c r="R446" s="33">
        <f t="shared" si="30"/>
        <v>-3789.5815999999959</v>
      </c>
      <c r="S446" s="13">
        <f t="shared" si="34"/>
        <v>684.28928571428571</v>
      </c>
    </row>
    <row r="447" spans="1:19" x14ac:dyDescent="0.3">
      <c r="A447" s="6">
        <v>1058</v>
      </c>
      <c r="B447" s="11">
        <v>45233</v>
      </c>
      <c r="C447" s="6" t="s">
        <v>24</v>
      </c>
      <c r="D447" s="6" t="s">
        <v>21</v>
      </c>
      <c r="E447" s="12">
        <v>4050.45</v>
      </c>
      <c r="F447" s="6">
        <v>42</v>
      </c>
      <c r="G447" s="6" t="s">
        <v>29</v>
      </c>
      <c r="H447" s="12">
        <v>3600.95</v>
      </c>
      <c r="I447" s="12">
        <v>3702.84</v>
      </c>
      <c r="J447" s="6" t="s">
        <v>17</v>
      </c>
      <c r="K447" s="15">
        <v>0.01</v>
      </c>
      <c r="L447" s="6" t="s">
        <v>18</v>
      </c>
      <c r="M447" s="6" t="s">
        <v>22</v>
      </c>
      <c r="N447" s="6" t="s">
        <v>47</v>
      </c>
      <c r="O447" s="6" t="str">
        <f t="shared" si="31"/>
        <v>Fri</v>
      </c>
      <c r="P447" s="6" t="str">
        <f t="shared" si="32"/>
        <v>Nov</v>
      </c>
      <c r="Q447" s="13">
        <f t="shared" si="33"/>
        <v>1555.1928</v>
      </c>
      <c r="R447" s="33">
        <f t="shared" si="30"/>
        <v>2724.1872000000139</v>
      </c>
      <c r="S447" s="13">
        <f t="shared" si="34"/>
        <v>96.439285714285717</v>
      </c>
    </row>
    <row r="448" spans="1:19" x14ac:dyDescent="0.3">
      <c r="A448" s="6">
        <v>1086</v>
      </c>
      <c r="B448" s="11">
        <v>45107</v>
      </c>
      <c r="C448" s="6" t="s">
        <v>14</v>
      </c>
      <c r="D448" s="6" t="s">
        <v>15</v>
      </c>
      <c r="E448" s="12">
        <v>8414.0400000000009</v>
      </c>
      <c r="F448" s="6">
        <v>46</v>
      </c>
      <c r="G448" s="6" t="s">
        <v>29</v>
      </c>
      <c r="H448" s="12">
        <v>2245.64</v>
      </c>
      <c r="I448" s="12">
        <v>2260.81</v>
      </c>
      <c r="J448" s="6" t="s">
        <v>30</v>
      </c>
      <c r="K448" s="15">
        <v>0</v>
      </c>
      <c r="L448" s="6" t="s">
        <v>18</v>
      </c>
      <c r="M448" s="6" t="s">
        <v>22</v>
      </c>
      <c r="N448" s="6" t="s">
        <v>20</v>
      </c>
      <c r="O448" s="6" t="str">
        <f t="shared" si="31"/>
        <v>Fri</v>
      </c>
      <c r="P448" s="6" t="str">
        <f t="shared" si="32"/>
        <v>Jun</v>
      </c>
      <c r="Q448" s="13">
        <f t="shared" si="33"/>
        <v>0</v>
      </c>
      <c r="R448" s="33">
        <f t="shared" si="30"/>
        <v>697.82000000000335</v>
      </c>
      <c r="S448" s="13">
        <f t="shared" si="34"/>
        <v>182.91391304347829</v>
      </c>
    </row>
    <row r="449" spans="1:19" x14ac:dyDescent="0.3">
      <c r="A449" s="6">
        <v>1049</v>
      </c>
      <c r="B449" s="11">
        <v>45218</v>
      </c>
      <c r="C449" s="6" t="s">
        <v>38</v>
      </c>
      <c r="D449" s="6" t="s">
        <v>25</v>
      </c>
      <c r="E449" s="12">
        <v>1966.55</v>
      </c>
      <c r="F449" s="6">
        <v>30</v>
      </c>
      <c r="G449" s="6" t="s">
        <v>29</v>
      </c>
      <c r="H449" s="12">
        <v>4697.4399999999996</v>
      </c>
      <c r="I449" s="12">
        <v>4752.24</v>
      </c>
      <c r="J449" s="6" t="s">
        <v>30</v>
      </c>
      <c r="K449" s="15">
        <v>0.28000000000000003</v>
      </c>
      <c r="L449" s="6" t="s">
        <v>31</v>
      </c>
      <c r="M449" s="6" t="s">
        <v>19</v>
      </c>
      <c r="N449" s="6" t="s">
        <v>39</v>
      </c>
      <c r="O449" s="6" t="str">
        <f t="shared" si="31"/>
        <v>Thu</v>
      </c>
      <c r="P449" s="6" t="str">
        <f t="shared" si="32"/>
        <v>Oct</v>
      </c>
      <c r="Q449" s="13">
        <f t="shared" si="33"/>
        <v>39918.815999999999</v>
      </c>
      <c r="R449" s="33">
        <f t="shared" si="30"/>
        <v>-38274.815999999992</v>
      </c>
      <c r="S449" s="13">
        <f t="shared" si="34"/>
        <v>65.551666666666662</v>
      </c>
    </row>
    <row r="450" spans="1:19" x14ac:dyDescent="0.3">
      <c r="A450" s="6">
        <v>1052</v>
      </c>
      <c r="B450" s="11">
        <v>45208</v>
      </c>
      <c r="C450" s="6" t="s">
        <v>24</v>
      </c>
      <c r="D450" s="6" t="s">
        <v>21</v>
      </c>
      <c r="E450" s="12">
        <v>6757.36</v>
      </c>
      <c r="F450" s="6">
        <v>41</v>
      </c>
      <c r="G450" s="6" t="s">
        <v>35</v>
      </c>
      <c r="H450" s="12">
        <v>1509.98</v>
      </c>
      <c r="I450" s="12">
        <v>1792.83</v>
      </c>
      <c r="J450" s="6" t="s">
        <v>30</v>
      </c>
      <c r="K450" s="15">
        <v>0.04</v>
      </c>
      <c r="L450" s="6" t="s">
        <v>18</v>
      </c>
      <c r="M450" s="6" t="s">
        <v>22</v>
      </c>
      <c r="N450" s="6" t="s">
        <v>47</v>
      </c>
      <c r="O450" s="6" t="str">
        <f t="shared" si="31"/>
        <v>Mon</v>
      </c>
      <c r="P450" s="6" t="str">
        <f t="shared" si="32"/>
        <v>Oct</v>
      </c>
      <c r="Q450" s="13">
        <f t="shared" si="33"/>
        <v>2940.2411999999999</v>
      </c>
      <c r="R450" s="33">
        <f t="shared" ref="R450:R513" si="35">((I450-H450)*F450)-Q450</f>
        <v>8656.6087999999963</v>
      </c>
      <c r="S450" s="13">
        <f t="shared" si="34"/>
        <v>164.81365853658536</v>
      </c>
    </row>
    <row r="451" spans="1:19" x14ac:dyDescent="0.3">
      <c r="A451" s="6">
        <v>1042</v>
      </c>
      <c r="B451" s="11">
        <v>44955</v>
      </c>
      <c r="C451" s="6" t="s">
        <v>38</v>
      </c>
      <c r="D451" s="6" t="s">
        <v>15</v>
      </c>
      <c r="E451" s="12">
        <v>9772.3700000000008</v>
      </c>
      <c r="F451" s="6">
        <v>25</v>
      </c>
      <c r="G451" s="6" t="s">
        <v>26</v>
      </c>
      <c r="H451" s="12">
        <v>2403.54</v>
      </c>
      <c r="I451" s="12">
        <v>2850.56</v>
      </c>
      <c r="J451" s="6" t="s">
        <v>30</v>
      </c>
      <c r="K451" s="15">
        <v>0.13</v>
      </c>
      <c r="L451" s="6" t="s">
        <v>27</v>
      </c>
      <c r="M451" s="6" t="s">
        <v>19</v>
      </c>
      <c r="N451" s="6" t="s">
        <v>40</v>
      </c>
      <c r="O451" s="6" t="str">
        <f t="shared" ref="O451:O514" si="36">TEXT(B451,"ddd")</f>
        <v>Sun</v>
      </c>
      <c r="P451" s="6" t="str">
        <f t="shared" ref="P451:P514" si="37">TEXT(B451,"mmm")</f>
        <v>Jan</v>
      </c>
      <c r="Q451" s="13">
        <f t="shared" ref="Q451:Q514" si="38">(I451*F451)*K451</f>
        <v>9264.32</v>
      </c>
      <c r="R451" s="33">
        <f t="shared" si="35"/>
        <v>1911.1800000000003</v>
      </c>
      <c r="S451" s="13">
        <f t="shared" ref="S451:S514" si="39">E451/F451</f>
        <v>390.89480000000003</v>
      </c>
    </row>
    <row r="452" spans="1:19" x14ac:dyDescent="0.3">
      <c r="A452" s="6">
        <v>1070</v>
      </c>
      <c r="B452" s="11">
        <v>45075</v>
      </c>
      <c r="C452" s="6" t="s">
        <v>33</v>
      </c>
      <c r="D452" s="6" t="s">
        <v>25</v>
      </c>
      <c r="E452" s="12">
        <v>1108.74</v>
      </c>
      <c r="F452" s="6">
        <v>14</v>
      </c>
      <c r="G452" s="6" t="s">
        <v>16</v>
      </c>
      <c r="H452" s="12">
        <v>3796.79</v>
      </c>
      <c r="I452" s="12">
        <v>3947.5</v>
      </c>
      <c r="J452" s="6" t="s">
        <v>17</v>
      </c>
      <c r="K452" s="15">
        <v>0.24</v>
      </c>
      <c r="L452" s="6" t="s">
        <v>27</v>
      </c>
      <c r="M452" s="6" t="s">
        <v>19</v>
      </c>
      <c r="N452" s="6" t="s">
        <v>44</v>
      </c>
      <c r="O452" s="6" t="str">
        <f t="shared" si="36"/>
        <v>Mon</v>
      </c>
      <c r="P452" s="6" t="str">
        <f t="shared" si="37"/>
        <v>May</v>
      </c>
      <c r="Q452" s="13">
        <f t="shared" si="38"/>
        <v>13263.6</v>
      </c>
      <c r="R452" s="33">
        <f t="shared" si="35"/>
        <v>-11153.66</v>
      </c>
      <c r="S452" s="13">
        <f t="shared" si="39"/>
        <v>79.195714285714288</v>
      </c>
    </row>
    <row r="453" spans="1:19" x14ac:dyDescent="0.3">
      <c r="A453" s="6">
        <v>1015</v>
      </c>
      <c r="B453" s="11">
        <v>45193</v>
      </c>
      <c r="C453" s="6" t="s">
        <v>14</v>
      </c>
      <c r="D453" s="6" t="s">
        <v>34</v>
      </c>
      <c r="E453" s="12">
        <v>182.37</v>
      </c>
      <c r="F453" s="6">
        <v>35</v>
      </c>
      <c r="G453" s="6" t="s">
        <v>29</v>
      </c>
      <c r="H453" s="12">
        <v>3461.15</v>
      </c>
      <c r="I453" s="12">
        <v>3631.75</v>
      </c>
      <c r="J453" s="6" t="s">
        <v>17</v>
      </c>
      <c r="K453" s="15">
        <v>0.27</v>
      </c>
      <c r="L453" s="6" t="s">
        <v>31</v>
      </c>
      <c r="M453" s="6" t="s">
        <v>19</v>
      </c>
      <c r="N453" s="6" t="s">
        <v>46</v>
      </c>
      <c r="O453" s="6" t="str">
        <f t="shared" si="36"/>
        <v>Sun</v>
      </c>
      <c r="P453" s="6" t="str">
        <f t="shared" si="37"/>
        <v>Sep</v>
      </c>
      <c r="Q453" s="13">
        <f t="shared" si="38"/>
        <v>34320.037500000006</v>
      </c>
      <c r="R453" s="33">
        <f t="shared" si="35"/>
        <v>-28349.037500000009</v>
      </c>
      <c r="S453" s="13">
        <f t="shared" si="39"/>
        <v>5.2105714285714289</v>
      </c>
    </row>
    <row r="454" spans="1:19" x14ac:dyDescent="0.3">
      <c r="A454" s="6">
        <v>1054</v>
      </c>
      <c r="B454" s="11">
        <v>45222</v>
      </c>
      <c r="C454" s="6" t="s">
        <v>24</v>
      </c>
      <c r="D454" s="6" t="s">
        <v>25</v>
      </c>
      <c r="E454" s="12">
        <v>4392.47</v>
      </c>
      <c r="F454" s="6">
        <v>48</v>
      </c>
      <c r="G454" s="6" t="s">
        <v>35</v>
      </c>
      <c r="H454" s="12">
        <v>4325.0200000000004</v>
      </c>
      <c r="I454" s="12">
        <v>4391.67</v>
      </c>
      <c r="J454" s="6" t="s">
        <v>17</v>
      </c>
      <c r="K454" s="15">
        <v>0.16</v>
      </c>
      <c r="L454" s="6" t="s">
        <v>31</v>
      </c>
      <c r="M454" s="6" t="s">
        <v>22</v>
      </c>
      <c r="N454" s="6" t="s">
        <v>28</v>
      </c>
      <c r="O454" s="6" t="str">
        <f t="shared" si="36"/>
        <v>Mon</v>
      </c>
      <c r="P454" s="6" t="str">
        <f t="shared" si="37"/>
        <v>Oct</v>
      </c>
      <c r="Q454" s="13">
        <f t="shared" si="38"/>
        <v>33728.025600000001</v>
      </c>
      <c r="R454" s="33">
        <f t="shared" si="35"/>
        <v>-30528.825600000018</v>
      </c>
      <c r="S454" s="13">
        <f t="shared" si="39"/>
        <v>91.509791666666672</v>
      </c>
    </row>
    <row r="455" spans="1:19" x14ac:dyDescent="0.3">
      <c r="A455" s="6">
        <v>1060</v>
      </c>
      <c r="B455" s="11">
        <v>44937</v>
      </c>
      <c r="C455" s="6" t="s">
        <v>33</v>
      </c>
      <c r="D455" s="6" t="s">
        <v>21</v>
      </c>
      <c r="E455" s="12">
        <v>1016.99</v>
      </c>
      <c r="F455" s="6">
        <v>34</v>
      </c>
      <c r="G455" s="6" t="s">
        <v>35</v>
      </c>
      <c r="H455" s="12">
        <v>4984.21</v>
      </c>
      <c r="I455" s="12">
        <v>5184.6400000000003</v>
      </c>
      <c r="J455" s="6" t="s">
        <v>30</v>
      </c>
      <c r="K455" s="15">
        <v>0.17</v>
      </c>
      <c r="L455" s="6" t="s">
        <v>18</v>
      </c>
      <c r="M455" s="6" t="s">
        <v>19</v>
      </c>
      <c r="N455" s="6" t="s">
        <v>37</v>
      </c>
      <c r="O455" s="6" t="str">
        <f t="shared" si="36"/>
        <v>Wed</v>
      </c>
      <c r="P455" s="6" t="str">
        <f t="shared" si="37"/>
        <v>Jan</v>
      </c>
      <c r="Q455" s="13">
        <f t="shared" si="38"/>
        <v>29967.219200000003</v>
      </c>
      <c r="R455" s="33">
        <f t="shared" si="35"/>
        <v>-23152.599199999993</v>
      </c>
      <c r="S455" s="13">
        <f t="shared" si="39"/>
        <v>29.911470588235293</v>
      </c>
    </row>
    <row r="456" spans="1:19" x14ac:dyDescent="0.3">
      <c r="A456" s="6">
        <v>1097</v>
      </c>
      <c r="B456" s="11">
        <v>45090</v>
      </c>
      <c r="C456" s="6" t="s">
        <v>33</v>
      </c>
      <c r="D456" s="6" t="s">
        <v>34</v>
      </c>
      <c r="E456" s="12">
        <v>7509.01</v>
      </c>
      <c r="F456" s="6">
        <v>10</v>
      </c>
      <c r="G456" s="6" t="s">
        <v>16</v>
      </c>
      <c r="H456" s="12">
        <v>2162.9499999999998</v>
      </c>
      <c r="I456" s="12">
        <v>2191.19</v>
      </c>
      <c r="J456" s="6" t="s">
        <v>17</v>
      </c>
      <c r="K456" s="15">
        <v>0.2</v>
      </c>
      <c r="L456" s="6" t="s">
        <v>31</v>
      </c>
      <c r="M456" s="6" t="s">
        <v>19</v>
      </c>
      <c r="N456" s="6" t="s">
        <v>36</v>
      </c>
      <c r="O456" s="6" t="str">
        <f t="shared" si="36"/>
        <v>Tue</v>
      </c>
      <c r="P456" s="6" t="str">
        <f t="shared" si="37"/>
        <v>Jun</v>
      </c>
      <c r="Q456" s="13">
        <f t="shared" si="38"/>
        <v>4382.38</v>
      </c>
      <c r="R456" s="33">
        <f t="shared" si="35"/>
        <v>-4099.9799999999977</v>
      </c>
      <c r="S456" s="13">
        <f t="shared" si="39"/>
        <v>750.90100000000007</v>
      </c>
    </row>
    <row r="457" spans="1:19" x14ac:dyDescent="0.3">
      <c r="A457" s="6">
        <v>1008</v>
      </c>
      <c r="B457" s="11">
        <v>45039</v>
      </c>
      <c r="C457" s="6" t="s">
        <v>38</v>
      </c>
      <c r="D457" s="6" t="s">
        <v>15</v>
      </c>
      <c r="E457" s="12">
        <v>9154.0300000000007</v>
      </c>
      <c r="F457" s="6">
        <v>35</v>
      </c>
      <c r="G457" s="6" t="s">
        <v>29</v>
      </c>
      <c r="H457" s="12">
        <v>600.20000000000005</v>
      </c>
      <c r="I457" s="12">
        <v>1059.82</v>
      </c>
      <c r="J457" s="6" t="s">
        <v>17</v>
      </c>
      <c r="K457" s="15">
        <v>0.28999999999999998</v>
      </c>
      <c r="L457" s="6" t="s">
        <v>27</v>
      </c>
      <c r="M457" s="6" t="s">
        <v>22</v>
      </c>
      <c r="N457" s="6" t="s">
        <v>40</v>
      </c>
      <c r="O457" s="6" t="str">
        <f t="shared" si="36"/>
        <v>Sun</v>
      </c>
      <c r="P457" s="6" t="str">
        <f t="shared" si="37"/>
        <v>Apr</v>
      </c>
      <c r="Q457" s="13">
        <f t="shared" si="38"/>
        <v>10757.172999999999</v>
      </c>
      <c r="R457" s="33">
        <f t="shared" si="35"/>
        <v>5329.5269999999982</v>
      </c>
      <c r="S457" s="13">
        <f t="shared" si="39"/>
        <v>261.54371428571432</v>
      </c>
    </row>
    <row r="458" spans="1:19" x14ac:dyDescent="0.3">
      <c r="A458" s="6">
        <v>1053</v>
      </c>
      <c r="B458" s="11">
        <v>45113</v>
      </c>
      <c r="C458" s="6" t="s">
        <v>33</v>
      </c>
      <c r="D458" s="6" t="s">
        <v>34</v>
      </c>
      <c r="E458" s="12">
        <v>4396.8100000000004</v>
      </c>
      <c r="F458" s="6">
        <v>11</v>
      </c>
      <c r="G458" s="6" t="s">
        <v>35</v>
      </c>
      <c r="H458" s="12">
        <v>200.56</v>
      </c>
      <c r="I458" s="12">
        <v>540.38</v>
      </c>
      <c r="J458" s="6" t="s">
        <v>30</v>
      </c>
      <c r="K458" s="15">
        <v>0.18</v>
      </c>
      <c r="L458" s="6" t="s">
        <v>27</v>
      </c>
      <c r="M458" s="6" t="s">
        <v>19</v>
      </c>
      <c r="N458" s="6" t="s">
        <v>36</v>
      </c>
      <c r="O458" s="6" t="str">
        <f t="shared" si="36"/>
        <v>Thu</v>
      </c>
      <c r="P458" s="6" t="str">
        <f t="shared" si="37"/>
        <v>Jul</v>
      </c>
      <c r="Q458" s="13">
        <f t="shared" si="38"/>
        <v>1069.9524000000001</v>
      </c>
      <c r="R458" s="33">
        <f t="shared" si="35"/>
        <v>2668.0675999999999</v>
      </c>
      <c r="S458" s="13">
        <f t="shared" si="39"/>
        <v>399.71000000000004</v>
      </c>
    </row>
    <row r="459" spans="1:19" x14ac:dyDescent="0.3">
      <c r="A459" s="6">
        <v>1060</v>
      </c>
      <c r="B459" s="11">
        <v>45221</v>
      </c>
      <c r="C459" s="6" t="s">
        <v>14</v>
      </c>
      <c r="D459" s="6" t="s">
        <v>15</v>
      </c>
      <c r="E459" s="12">
        <v>2661.25</v>
      </c>
      <c r="F459" s="6">
        <v>11</v>
      </c>
      <c r="G459" s="6" t="s">
        <v>16</v>
      </c>
      <c r="H459" s="12">
        <v>3648.04</v>
      </c>
      <c r="I459" s="12">
        <v>4143.51</v>
      </c>
      <c r="J459" s="6" t="s">
        <v>17</v>
      </c>
      <c r="K459" s="15">
        <v>0.17</v>
      </c>
      <c r="L459" s="6" t="s">
        <v>31</v>
      </c>
      <c r="M459" s="6" t="s">
        <v>22</v>
      </c>
      <c r="N459" s="6" t="s">
        <v>20</v>
      </c>
      <c r="O459" s="6" t="str">
        <f t="shared" si="36"/>
        <v>Sun</v>
      </c>
      <c r="P459" s="6" t="str">
        <f t="shared" si="37"/>
        <v>Oct</v>
      </c>
      <c r="Q459" s="13">
        <f t="shared" si="38"/>
        <v>7748.3637000000008</v>
      </c>
      <c r="R459" s="33">
        <f t="shared" si="35"/>
        <v>-2298.193699999998</v>
      </c>
      <c r="S459" s="13">
        <f t="shared" si="39"/>
        <v>241.93181818181819</v>
      </c>
    </row>
    <row r="460" spans="1:19" x14ac:dyDescent="0.3">
      <c r="A460" s="6">
        <v>1005</v>
      </c>
      <c r="B460" s="11">
        <v>45158</v>
      </c>
      <c r="C460" s="6" t="s">
        <v>14</v>
      </c>
      <c r="D460" s="6" t="s">
        <v>15</v>
      </c>
      <c r="E460" s="12">
        <v>4400.59</v>
      </c>
      <c r="F460" s="6">
        <v>21</v>
      </c>
      <c r="G460" s="6" t="s">
        <v>26</v>
      </c>
      <c r="H460" s="12">
        <v>4376.37</v>
      </c>
      <c r="I460" s="12">
        <v>4818.95</v>
      </c>
      <c r="J460" s="6" t="s">
        <v>30</v>
      </c>
      <c r="K460" s="15">
        <v>0</v>
      </c>
      <c r="L460" s="6" t="s">
        <v>31</v>
      </c>
      <c r="M460" s="6" t="s">
        <v>22</v>
      </c>
      <c r="N460" s="6" t="s">
        <v>20</v>
      </c>
      <c r="O460" s="6" t="str">
        <f t="shared" si="36"/>
        <v>Sun</v>
      </c>
      <c r="P460" s="6" t="str">
        <f t="shared" si="37"/>
        <v>Aug</v>
      </c>
      <c r="Q460" s="13">
        <f t="shared" si="38"/>
        <v>0</v>
      </c>
      <c r="R460" s="33">
        <f t="shared" si="35"/>
        <v>9294.1799999999985</v>
      </c>
      <c r="S460" s="13">
        <f t="shared" si="39"/>
        <v>209.55190476190478</v>
      </c>
    </row>
    <row r="461" spans="1:19" x14ac:dyDescent="0.3">
      <c r="A461" s="6">
        <v>1068</v>
      </c>
      <c r="B461" s="11">
        <v>45153</v>
      </c>
      <c r="C461" s="6" t="s">
        <v>42</v>
      </c>
      <c r="D461" s="6" t="s">
        <v>25</v>
      </c>
      <c r="E461" s="12">
        <v>7262.13</v>
      </c>
      <c r="F461" s="6">
        <v>21</v>
      </c>
      <c r="G461" s="6" t="s">
        <v>26</v>
      </c>
      <c r="H461" s="12">
        <v>1142.53</v>
      </c>
      <c r="I461" s="12">
        <v>1384.3</v>
      </c>
      <c r="J461" s="6" t="s">
        <v>17</v>
      </c>
      <c r="K461" s="15">
        <v>0.02</v>
      </c>
      <c r="L461" s="6" t="s">
        <v>31</v>
      </c>
      <c r="M461" s="6" t="s">
        <v>22</v>
      </c>
      <c r="N461" s="6" t="s">
        <v>43</v>
      </c>
      <c r="O461" s="6" t="str">
        <f t="shared" si="36"/>
        <v>Tue</v>
      </c>
      <c r="P461" s="6" t="str">
        <f t="shared" si="37"/>
        <v>Aug</v>
      </c>
      <c r="Q461" s="13">
        <f t="shared" si="38"/>
        <v>581.40599999999995</v>
      </c>
      <c r="R461" s="33">
        <f t="shared" si="35"/>
        <v>4495.7640000000001</v>
      </c>
      <c r="S461" s="13">
        <f t="shared" si="39"/>
        <v>345.81571428571431</v>
      </c>
    </row>
    <row r="462" spans="1:19" x14ac:dyDescent="0.3">
      <c r="A462" s="6">
        <v>1006</v>
      </c>
      <c r="B462" s="11">
        <v>45236</v>
      </c>
      <c r="C462" s="6" t="s">
        <v>14</v>
      </c>
      <c r="D462" s="6" t="s">
        <v>25</v>
      </c>
      <c r="E462" s="12">
        <v>189.64</v>
      </c>
      <c r="F462" s="6">
        <v>22</v>
      </c>
      <c r="G462" s="6" t="s">
        <v>26</v>
      </c>
      <c r="H462" s="12">
        <v>834.32</v>
      </c>
      <c r="I462" s="12">
        <v>1098.97</v>
      </c>
      <c r="J462" s="6" t="s">
        <v>17</v>
      </c>
      <c r="K462" s="15">
        <v>0.17</v>
      </c>
      <c r="L462" s="6" t="s">
        <v>18</v>
      </c>
      <c r="M462" s="6" t="s">
        <v>19</v>
      </c>
      <c r="N462" s="6" t="s">
        <v>32</v>
      </c>
      <c r="O462" s="6" t="str">
        <f t="shared" si="36"/>
        <v>Mon</v>
      </c>
      <c r="P462" s="6" t="str">
        <f t="shared" si="37"/>
        <v>Nov</v>
      </c>
      <c r="Q462" s="13">
        <f t="shared" si="38"/>
        <v>4110.1478000000006</v>
      </c>
      <c r="R462" s="33">
        <f t="shared" si="35"/>
        <v>1712.1521999999986</v>
      </c>
      <c r="S462" s="13">
        <f t="shared" si="39"/>
        <v>8.6199999999999992</v>
      </c>
    </row>
    <row r="463" spans="1:19" x14ac:dyDescent="0.3">
      <c r="A463" s="6">
        <v>1096</v>
      </c>
      <c r="B463" s="11">
        <v>45024</v>
      </c>
      <c r="C463" s="6" t="s">
        <v>33</v>
      </c>
      <c r="D463" s="6" t="s">
        <v>25</v>
      </c>
      <c r="E463" s="12">
        <v>5935.59</v>
      </c>
      <c r="F463" s="6">
        <v>45</v>
      </c>
      <c r="G463" s="6" t="s">
        <v>29</v>
      </c>
      <c r="H463" s="12">
        <v>357.92</v>
      </c>
      <c r="I463" s="12">
        <v>461.3</v>
      </c>
      <c r="J463" s="6" t="s">
        <v>17</v>
      </c>
      <c r="K463" s="15">
        <v>0.28000000000000003</v>
      </c>
      <c r="L463" s="6" t="s">
        <v>18</v>
      </c>
      <c r="M463" s="6" t="s">
        <v>19</v>
      </c>
      <c r="N463" s="6" t="s">
        <v>44</v>
      </c>
      <c r="O463" s="6" t="str">
        <f t="shared" si="36"/>
        <v>Sat</v>
      </c>
      <c r="P463" s="6" t="str">
        <f t="shared" si="37"/>
        <v>Apr</v>
      </c>
      <c r="Q463" s="13">
        <f t="shared" si="38"/>
        <v>5812.38</v>
      </c>
      <c r="R463" s="33">
        <f t="shared" si="35"/>
        <v>-1160.2800000000007</v>
      </c>
      <c r="S463" s="13">
        <f t="shared" si="39"/>
        <v>131.90200000000002</v>
      </c>
    </row>
    <row r="464" spans="1:19" x14ac:dyDescent="0.3">
      <c r="A464" s="6">
        <v>1094</v>
      </c>
      <c r="B464" s="11">
        <v>44981</v>
      </c>
      <c r="C464" s="6" t="s">
        <v>14</v>
      </c>
      <c r="D464" s="6" t="s">
        <v>21</v>
      </c>
      <c r="E464" s="12">
        <v>6171.59</v>
      </c>
      <c r="F464" s="6">
        <v>7</v>
      </c>
      <c r="G464" s="6" t="s">
        <v>16</v>
      </c>
      <c r="H464" s="12">
        <v>4122.38</v>
      </c>
      <c r="I464" s="12">
        <v>4358.78</v>
      </c>
      <c r="J464" s="6" t="s">
        <v>17</v>
      </c>
      <c r="K464" s="15">
        <v>0.26</v>
      </c>
      <c r="L464" s="6" t="s">
        <v>27</v>
      </c>
      <c r="M464" s="6" t="s">
        <v>22</v>
      </c>
      <c r="N464" s="6" t="s">
        <v>23</v>
      </c>
      <c r="O464" s="6" t="str">
        <f t="shared" si="36"/>
        <v>Fri</v>
      </c>
      <c r="P464" s="6" t="str">
        <f t="shared" si="37"/>
        <v>Feb</v>
      </c>
      <c r="Q464" s="13">
        <f t="shared" si="38"/>
        <v>7932.9795999999997</v>
      </c>
      <c r="R464" s="33">
        <f t="shared" si="35"/>
        <v>-6278.1796000000022</v>
      </c>
      <c r="S464" s="13">
        <f t="shared" si="39"/>
        <v>881.65571428571434</v>
      </c>
    </row>
    <row r="465" spans="1:19" x14ac:dyDescent="0.3">
      <c r="A465" s="6">
        <v>1047</v>
      </c>
      <c r="B465" s="11">
        <v>45037</v>
      </c>
      <c r="C465" s="6" t="s">
        <v>38</v>
      </c>
      <c r="D465" s="6" t="s">
        <v>21</v>
      </c>
      <c r="E465" s="12">
        <v>6413.11</v>
      </c>
      <c r="F465" s="6">
        <v>17</v>
      </c>
      <c r="G465" s="6" t="s">
        <v>16</v>
      </c>
      <c r="H465" s="12">
        <v>1591.34</v>
      </c>
      <c r="I465" s="12">
        <v>2043.82</v>
      </c>
      <c r="J465" s="6" t="s">
        <v>30</v>
      </c>
      <c r="K465" s="15">
        <v>0.28999999999999998</v>
      </c>
      <c r="L465" s="6" t="s">
        <v>18</v>
      </c>
      <c r="M465" s="6" t="s">
        <v>22</v>
      </c>
      <c r="N465" s="6" t="s">
        <v>41</v>
      </c>
      <c r="O465" s="6" t="str">
        <f t="shared" si="36"/>
        <v>Fri</v>
      </c>
      <c r="P465" s="6" t="str">
        <f t="shared" si="37"/>
        <v>Apr</v>
      </c>
      <c r="Q465" s="13">
        <f t="shared" si="38"/>
        <v>10076.0326</v>
      </c>
      <c r="R465" s="33">
        <f t="shared" si="35"/>
        <v>-2383.8726000000006</v>
      </c>
      <c r="S465" s="13">
        <f t="shared" si="39"/>
        <v>377.24176470588236</v>
      </c>
    </row>
    <row r="466" spans="1:19" x14ac:dyDescent="0.3">
      <c r="A466" s="6">
        <v>1099</v>
      </c>
      <c r="B466" s="11">
        <v>45078</v>
      </c>
      <c r="C466" s="6" t="s">
        <v>42</v>
      </c>
      <c r="D466" s="6" t="s">
        <v>25</v>
      </c>
      <c r="E466" s="12">
        <v>2496.02</v>
      </c>
      <c r="F466" s="6">
        <v>2</v>
      </c>
      <c r="G466" s="6" t="s">
        <v>35</v>
      </c>
      <c r="H466" s="12">
        <v>2038.4</v>
      </c>
      <c r="I466" s="12">
        <v>2073.3200000000002</v>
      </c>
      <c r="J466" s="6" t="s">
        <v>30</v>
      </c>
      <c r="K466" s="15">
        <v>0.16</v>
      </c>
      <c r="L466" s="6" t="s">
        <v>18</v>
      </c>
      <c r="M466" s="6" t="s">
        <v>22</v>
      </c>
      <c r="N466" s="6" t="s">
        <v>43</v>
      </c>
      <c r="O466" s="6" t="str">
        <f t="shared" si="36"/>
        <v>Thu</v>
      </c>
      <c r="P466" s="6" t="str">
        <f t="shared" si="37"/>
        <v>Jun</v>
      </c>
      <c r="Q466" s="13">
        <f t="shared" si="38"/>
        <v>663.46240000000012</v>
      </c>
      <c r="R466" s="33">
        <f t="shared" si="35"/>
        <v>-593.62239999999997</v>
      </c>
      <c r="S466" s="13">
        <f t="shared" si="39"/>
        <v>1248.01</v>
      </c>
    </row>
    <row r="467" spans="1:19" x14ac:dyDescent="0.3">
      <c r="A467" s="6">
        <v>1055</v>
      </c>
      <c r="B467" s="11">
        <v>45172</v>
      </c>
      <c r="C467" s="6" t="s">
        <v>33</v>
      </c>
      <c r="D467" s="6" t="s">
        <v>21</v>
      </c>
      <c r="E467" s="12">
        <v>7169.12</v>
      </c>
      <c r="F467" s="6">
        <v>12</v>
      </c>
      <c r="G467" s="6" t="s">
        <v>35</v>
      </c>
      <c r="H467" s="12">
        <v>2538.61</v>
      </c>
      <c r="I467" s="12">
        <v>2971.75</v>
      </c>
      <c r="J467" s="6" t="s">
        <v>17</v>
      </c>
      <c r="K467" s="15">
        <v>0.24</v>
      </c>
      <c r="L467" s="6" t="s">
        <v>18</v>
      </c>
      <c r="M467" s="6" t="s">
        <v>19</v>
      </c>
      <c r="N467" s="6" t="s">
        <v>37</v>
      </c>
      <c r="O467" s="6" t="str">
        <f t="shared" si="36"/>
        <v>Sun</v>
      </c>
      <c r="P467" s="6" t="str">
        <f t="shared" si="37"/>
        <v>Sep</v>
      </c>
      <c r="Q467" s="13">
        <f t="shared" si="38"/>
        <v>8558.64</v>
      </c>
      <c r="R467" s="33">
        <f t="shared" si="35"/>
        <v>-3360.9600000000009</v>
      </c>
      <c r="S467" s="13">
        <f t="shared" si="39"/>
        <v>597.42666666666662</v>
      </c>
    </row>
    <row r="468" spans="1:19" x14ac:dyDescent="0.3">
      <c r="A468" s="6">
        <v>1040</v>
      </c>
      <c r="B468" s="11">
        <v>44995</v>
      </c>
      <c r="C468" s="6" t="s">
        <v>42</v>
      </c>
      <c r="D468" s="6" t="s">
        <v>34</v>
      </c>
      <c r="E468" s="12">
        <v>1004.78</v>
      </c>
      <c r="F468" s="6">
        <v>42</v>
      </c>
      <c r="G468" s="6" t="s">
        <v>35</v>
      </c>
      <c r="H468" s="12">
        <v>4205.29</v>
      </c>
      <c r="I468" s="12">
        <v>4382.3500000000004</v>
      </c>
      <c r="J468" s="6" t="s">
        <v>30</v>
      </c>
      <c r="K468" s="15">
        <v>0.25</v>
      </c>
      <c r="L468" s="6" t="s">
        <v>18</v>
      </c>
      <c r="M468" s="6" t="s">
        <v>22</v>
      </c>
      <c r="N468" s="6" t="s">
        <v>52</v>
      </c>
      <c r="O468" s="6" t="str">
        <f t="shared" si="36"/>
        <v>Fri</v>
      </c>
      <c r="P468" s="6" t="str">
        <f t="shared" si="37"/>
        <v>Mar</v>
      </c>
      <c r="Q468" s="13">
        <f t="shared" si="38"/>
        <v>46014.675000000003</v>
      </c>
      <c r="R468" s="33">
        <f t="shared" si="35"/>
        <v>-38578.154999999984</v>
      </c>
      <c r="S468" s="13">
        <f t="shared" si="39"/>
        <v>23.923333333333332</v>
      </c>
    </row>
    <row r="469" spans="1:19" x14ac:dyDescent="0.3">
      <c r="A469" s="6">
        <v>1052</v>
      </c>
      <c r="B469" s="11">
        <v>45238</v>
      </c>
      <c r="C469" s="6" t="s">
        <v>33</v>
      </c>
      <c r="D469" s="6" t="s">
        <v>34</v>
      </c>
      <c r="E469" s="12">
        <v>2072.7800000000002</v>
      </c>
      <c r="F469" s="6">
        <v>18</v>
      </c>
      <c r="G469" s="6" t="s">
        <v>16</v>
      </c>
      <c r="H469" s="12">
        <v>3271.62</v>
      </c>
      <c r="I469" s="12">
        <v>3722.38</v>
      </c>
      <c r="J469" s="6" t="s">
        <v>17</v>
      </c>
      <c r="K469" s="15">
        <v>0.19</v>
      </c>
      <c r="L469" s="6" t="s">
        <v>27</v>
      </c>
      <c r="M469" s="6" t="s">
        <v>22</v>
      </c>
      <c r="N469" s="6" t="s">
        <v>36</v>
      </c>
      <c r="O469" s="6" t="str">
        <f t="shared" si="36"/>
        <v>Wed</v>
      </c>
      <c r="P469" s="6" t="str">
        <f t="shared" si="37"/>
        <v>Nov</v>
      </c>
      <c r="Q469" s="13">
        <f t="shared" si="38"/>
        <v>12730.5396</v>
      </c>
      <c r="R469" s="33">
        <f t="shared" si="35"/>
        <v>-4616.8595999999961</v>
      </c>
      <c r="S469" s="13">
        <f t="shared" si="39"/>
        <v>115.15444444444445</v>
      </c>
    </row>
    <row r="470" spans="1:19" x14ac:dyDescent="0.3">
      <c r="A470" s="6">
        <v>1016</v>
      </c>
      <c r="B470" s="11">
        <v>45215</v>
      </c>
      <c r="C470" s="6" t="s">
        <v>38</v>
      </c>
      <c r="D470" s="6" t="s">
        <v>21</v>
      </c>
      <c r="E470" s="12">
        <v>8786.9500000000007</v>
      </c>
      <c r="F470" s="6">
        <v>11</v>
      </c>
      <c r="G470" s="6" t="s">
        <v>35</v>
      </c>
      <c r="H470" s="12">
        <v>3094.57</v>
      </c>
      <c r="I470" s="12">
        <v>3565.6</v>
      </c>
      <c r="J470" s="6" t="s">
        <v>17</v>
      </c>
      <c r="K470" s="15">
        <v>0.1</v>
      </c>
      <c r="L470" s="6" t="s">
        <v>31</v>
      </c>
      <c r="M470" s="6" t="s">
        <v>22</v>
      </c>
      <c r="N470" s="6" t="s">
        <v>41</v>
      </c>
      <c r="O470" s="6" t="str">
        <f t="shared" si="36"/>
        <v>Mon</v>
      </c>
      <c r="P470" s="6" t="str">
        <f t="shared" si="37"/>
        <v>Oct</v>
      </c>
      <c r="Q470" s="13">
        <f t="shared" si="38"/>
        <v>3922.16</v>
      </c>
      <c r="R470" s="33">
        <f t="shared" si="35"/>
        <v>1259.1699999999973</v>
      </c>
      <c r="S470" s="13">
        <f t="shared" si="39"/>
        <v>798.81363636363642</v>
      </c>
    </row>
    <row r="471" spans="1:19" x14ac:dyDescent="0.3">
      <c r="A471" s="6">
        <v>1013</v>
      </c>
      <c r="B471" s="11">
        <v>45176</v>
      </c>
      <c r="C471" s="6" t="s">
        <v>42</v>
      </c>
      <c r="D471" s="6" t="s">
        <v>21</v>
      </c>
      <c r="E471" s="12">
        <v>7413.36</v>
      </c>
      <c r="F471" s="6">
        <v>16</v>
      </c>
      <c r="G471" s="6" t="s">
        <v>16</v>
      </c>
      <c r="H471" s="12">
        <v>919.58</v>
      </c>
      <c r="I471" s="12">
        <v>1258.3</v>
      </c>
      <c r="J471" s="6" t="s">
        <v>17</v>
      </c>
      <c r="K471" s="15">
        <v>0.14000000000000001</v>
      </c>
      <c r="L471" s="6" t="s">
        <v>27</v>
      </c>
      <c r="M471" s="6" t="s">
        <v>19</v>
      </c>
      <c r="N471" s="6" t="s">
        <v>51</v>
      </c>
      <c r="O471" s="6" t="str">
        <f t="shared" si="36"/>
        <v>Thu</v>
      </c>
      <c r="P471" s="6" t="str">
        <f t="shared" si="37"/>
        <v>Sep</v>
      </c>
      <c r="Q471" s="13">
        <f t="shared" si="38"/>
        <v>2818.5920000000001</v>
      </c>
      <c r="R471" s="33">
        <f t="shared" si="35"/>
        <v>2600.9279999999985</v>
      </c>
      <c r="S471" s="13">
        <f t="shared" si="39"/>
        <v>463.33499999999998</v>
      </c>
    </row>
    <row r="472" spans="1:19" x14ac:dyDescent="0.3">
      <c r="A472" s="6">
        <v>1030</v>
      </c>
      <c r="B472" s="11">
        <v>44962</v>
      </c>
      <c r="C472" s="6" t="s">
        <v>24</v>
      </c>
      <c r="D472" s="6" t="s">
        <v>34</v>
      </c>
      <c r="E472" s="12">
        <v>236.08</v>
      </c>
      <c r="F472" s="6">
        <v>49</v>
      </c>
      <c r="G472" s="6" t="s">
        <v>16</v>
      </c>
      <c r="H472" s="12">
        <v>2590.29</v>
      </c>
      <c r="I472" s="12">
        <v>2925.86</v>
      </c>
      <c r="J472" s="6" t="s">
        <v>17</v>
      </c>
      <c r="K472" s="15">
        <v>0.26</v>
      </c>
      <c r="L472" s="6" t="s">
        <v>18</v>
      </c>
      <c r="M472" s="6" t="s">
        <v>22</v>
      </c>
      <c r="N472" s="6" t="s">
        <v>50</v>
      </c>
      <c r="O472" s="6" t="str">
        <f t="shared" si="36"/>
        <v>Sun</v>
      </c>
      <c r="P472" s="6" t="str">
        <f t="shared" si="37"/>
        <v>Feb</v>
      </c>
      <c r="Q472" s="13">
        <f t="shared" si="38"/>
        <v>37275.456400000003</v>
      </c>
      <c r="R472" s="33">
        <f t="shared" si="35"/>
        <v>-20832.526399999995</v>
      </c>
      <c r="S472" s="13">
        <f t="shared" si="39"/>
        <v>4.8179591836734694</v>
      </c>
    </row>
    <row r="473" spans="1:19" x14ac:dyDescent="0.3">
      <c r="A473" s="6">
        <v>1019</v>
      </c>
      <c r="B473" s="11">
        <v>45165</v>
      </c>
      <c r="C473" s="6" t="s">
        <v>33</v>
      </c>
      <c r="D473" s="6" t="s">
        <v>15</v>
      </c>
      <c r="E473" s="12">
        <v>2558.92</v>
      </c>
      <c r="F473" s="6">
        <v>18</v>
      </c>
      <c r="G473" s="6" t="s">
        <v>26</v>
      </c>
      <c r="H473" s="12">
        <v>3591.14</v>
      </c>
      <c r="I473" s="12">
        <v>3822.99</v>
      </c>
      <c r="J473" s="6" t="s">
        <v>17</v>
      </c>
      <c r="K473" s="15">
        <v>0.09</v>
      </c>
      <c r="L473" s="6" t="s">
        <v>31</v>
      </c>
      <c r="M473" s="6" t="s">
        <v>19</v>
      </c>
      <c r="N473" s="6" t="s">
        <v>53</v>
      </c>
      <c r="O473" s="6" t="str">
        <f t="shared" si="36"/>
        <v>Sun</v>
      </c>
      <c r="P473" s="6" t="str">
        <f t="shared" si="37"/>
        <v>Aug</v>
      </c>
      <c r="Q473" s="13">
        <f t="shared" si="38"/>
        <v>6193.2437999999993</v>
      </c>
      <c r="R473" s="33">
        <f t="shared" si="35"/>
        <v>-2019.9438000000009</v>
      </c>
      <c r="S473" s="13">
        <f t="shared" si="39"/>
        <v>142.16222222222223</v>
      </c>
    </row>
    <row r="474" spans="1:19" x14ac:dyDescent="0.3">
      <c r="A474" s="6">
        <v>1017</v>
      </c>
      <c r="B474" s="11">
        <v>45074</v>
      </c>
      <c r="C474" s="6" t="s">
        <v>24</v>
      </c>
      <c r="D474" s="6" t="s">
        <v>34</v>
      </c>
      <c r="E474" s="12">
        <v>2222.62</v>
      </c>
      <c r="F474" s="6">
        <v>35</v>
      </c>
      <c r="G474" s="6" t="s">
        <v>35</v>
      </c>
      <c r="H474" s="12">
        <v>4867.6400000000003</v>
      </c>
      <c r="I474" s="12">
        <v>5287.05</v>
      </c>
      <c r="J474" s="6" t="s">
        <v>17</v>
      </c>
      <c r="K474" s="15">
        <v>0.28000000000000003</v>
      </c>
      <c r="L474" s="6" t="s">
        <v>31</v>
      </c>
      <c r="M474" s="6" t="s">
        <v>19</v>
      </c>
      <c r="N474" s="6" t="s">
        <v>50</v>
      </c>
      <c r="O474" s="6" t="str">
        <f t="shared" si="36"/>
        <v>Sun</v>
      </c>
      <c r="P474" s="6" t="str">
        <f t="shared" si="37"/>
        <v>May</v>
      </c>
      <c r="Q474" s="13">
        <f t="shared" si="38"/>
        <v>51813.090000000004</v>
      </c>
      <c r="R474" s="33">
        <f t="shared" si="35"/>
        <v>-37133.740000000005</v>
      </c>
      <c r="S474" s="13">
        <f t="shared" si="39"/>
        <v>63.503428571428572</v>
      </c>
    </row>
    <row r="475" spans="1:19" x14ac:dyDescent="0.3">
      <c r="A475" s="6">
        <v>1063</v>
      </c>
      <c r="B475" s="11">
        <v>45153</v>
      </c>
      <c r="C475" s="6" t="s">
        <v>42</v>
      </c>
      <c r="D475" s="6" t="s">
        <v>34</v>
      </c>
      <c r="E475" s="12">
        <v>2780.98</v>
      </c>
      <c r="F475" s="6">
        <v>26</v>
      </c>
      <c r="G475" s="6" t="s">
        <v>26</v>
      </c>
      <c r="H475" s="12">
        <v>1046.96</v>
      </c>
      <c r="I475" s="12">
        <v>1528.15</v>
      </c>
      <c r="J475" s="6" t="s">
        <v>30</v>
      </c>
      <c r="K475" s="15">
        <v>7.0000000000000007E-2</v>
      </c>
      <c r="L475" s="6" t="s">
        <v>31</v>
      </c>
      <c r="M475" s="6" t="s">
        <v>22</v>
      </c>
      <c r="N475" s="6" t="s">
        <v>52</v>
      </c>
      <c r="O475" s="6" t="str">
        <f t="shared" si="36"/>
        <v>Tue</v>
      </c>
      <c r="P475" s="6" t="str">
        <f t="shared" si="37"/>
        <v>Aug</v>
      </c>
      <c r="Q475" s="13">
        <f t="shared" si="38"/>
        <v>2781.2330000000002</v>
      </c>
      <c r="R475" s="33">
        <f t="shared" si="35"/>
        <v>9729.7070000000022</v>
      </c>
      <c r="S475" s="13">
        <f t="shared" si="39"/>
        <v>106.96076923076923</v>
      </c>
    </row>
    <row r="476" spans="1:19" x14ac:dyDescent="0.3">
      <c r="A476" s="6">
        <v>1019</v>
      </c>
      <c r="B476" s="11">
        <v>45170</v>
      </c>
      <c r="C476" s="6" t="s">
        <v>24</v>
      </c>
      <c r="D476" s="6" t="s">
        <v>21</v>
      </c>
      <c r="E476" s="12">
        <v>2550.84</v>
      </c>
      <c r="F476" s="6">
        <v>16</v>
      </c>
      <c r="G476" s="6" t="s">
        <v>29</v>
      </c>
      <c r="H476" s="12">
        <v>97.24</v>
      </c>
      <c r="I476" s="12">
        <v>487.03</v>
      </c>
      <c r="J476" s="6" t="s">
        <v>30</v>
      </c>
      <c r="K476" s="15">
        <v>0.22</v>
      </c>
      <c r="L476" s="6" t="s">
        <v>27</v>
      </c>
      <c r="M476" s="6" t="s">
        <v>22</v>
      </c>
      <c r="N476" s="6" t="s">
        <v>47</v>
      </c>
      <c r="O476" s="6" t="str">
        <f t="shared" si="36"/>
        <v>Fri</v>
      </c>
      <c r="P476" s="6" t="str">
        <f t="shared" si="37"/>
        <v>Sep</v>
      </c>
      <c r="Q476" s="13">
        <f t="shared" si="38"/>
        <v>1714.3455999999999</v>
      </c>
      <c r="R476" s="33">
        <f t="shared" si="35"/>
        <v>4522.2943999999998</v>
      </c>
      <c r="S476" s="13">
        <f t="shared" si="39"/>
        <v>159.42750000000001</v>
      </c>
    </row>
    <row r="477" spans="1:19" x14ac:dyDescent="0.3">
      <c r="A477" s="6">
        <v>1092</v>
      </c>
      <c r="B477" s="11">
        <v>45263</v>
      </c>
      <c r="C477" s="6" t="s">
        <v>24</v>
      </c>
      <c r="D477" s="6" t="s">
        <v>34</v>
      </c>
      <c r="E477" s="12">
        <v>719.01</v>
      </c>
      <c r="F477" s="6">
        <v>6</v>
      </c>
      <c r="G477" s="6" t="s">
        <v>29</v>
      </c>
      <c r="H477" s="12">
        <v>422.74</v>
      </c>
      <c r="I477" s="12">
        <v>737.49</v>
      </c>
      <c r="J477" s="6" t="s">
        <v>17</v>
      </c>
      <c r="K477" s="15">
        <v>0.19</v>
      </c>
      <c r="L477" s="6" t="s">
        <v>31</v>
      </c>
      <c r="M477" s="6" t="s">
        <v>22</v>
      </c>
      <c r="N477" s="6" t="s">
        <v>50</v>
      </c>
      <c r="O477" s="6" t="str">
        <f t="shared" si="36"/>
        <v>Sun</v>
      </c>
      <c r="P477" s="6" t="str">
        <f t="shared" si="37"/>
        <v>Dec</v>
      </c>
      <c r="Q477" s="13">
        <f t="shared" si="38"/>
        <v>840.73860000000013</v>
      </c>
      <c r="R477" s="33">
        <f t="shared" si="35"/>
        <v>1047.7613999999999</v>
      </c>
      <c r="S477" s="13">
        <f t="shared" si="39"/>
        <v>119.83499999999999</v>
      </c>
    </row>
    <row r="478" spans="1:19" x14ac:dyDescent="0.3">
      <c r="A478" s="6">
        <v>1058</v>
      </c>
      <c r="B478" s="11">
        <v>45291</v>
      </c>
      <c r="C478" s="6" t="s">
        <v>42</v>
      </c>
      <c r="D478" s="6" t="s">
        <v>21</v>
      </c>
      <c r="E478" s="12">
        <v>4643.51</v>
      </c>
      <c r="F478" s="6">
        <v>44</v>
      </c>
      <c r="G478" s="6" t="s">
        <v>29</v>
      </c>
      <c r="H478" s="12">
        <v>1910.47</v>
      </c>
      <c r="I478" s="12">
        <v>2217.8000000000002</v>
      </c>
      <c r="J478" s="6" t="s">
        <v>30</v>
      </c>
      <c r="K478" s="15">
        <v>0.22</v>
      </c>
      <c r="L478" s="6" t="s">
        <v>27</v>
      </c>
      <c r="M478" s="6" t="s">
        <v>19</v>
      </c>
      <c r="N478" s="6" t="s">
        <v>51</v>
      </c>
      <c r="O478" s="6" t="str">
        <f t="shared" si="36"/>
        <v>Sun</v>
      </c>
      <c r="P478" s="6" t="str">
        <f t="shared" si="37"/>
        <v>Dec</v>
      </c>
      <c r="Q478" s="13">
        <f t="shared" si="38"/>
        <v>21468.304000000004</v>
      </c>
      <c r="R478" s="33">
        <f t="shared" si="35"/>
        <v>-7945.783999999996</v>
      </c>
      <c r="S478" s="13">
        <f t="shared" si="39"/>
        <v>105.53431818181819</v>
      </c>
    </row>
    <row r="479" spans="1:19" x14ac:dyDescent="0.3">
      <c r="A479" s="6">
        <v>1055</v>
      </c>
      <c r="B479" s="11">
        <v>45127</v>
      </c>
      <c r="C479" s="6" t="s">
        <v>38</v>
      </c>
      <c r="D479" s="6" t="s">
        <v>21</v>
      </c>
      <c r="E479" s="12">
        <v>7354.06</v>
      </c>
      <c r="F479" s="6">
        <v>43</v>
      </c>
      <c r="G479" s="6" t="s">
        <v>16</v>
      </c>
      <c r="H479" s="12">
        <v>4111.7</v>
      </c>
      <c r="I479" s="12">
        <v>4537.9399999999996</v>
      </c>
      <c r="J479" s="6" t="s">
        <v>17</v>
      </c>
      <c r="K479" s="15">
        <v>0.13</v>
      </c>
      <c r="L479" s="6" t="s">
        <v>27</v>
      </c>
      <c r="M479" s="6" t="s">
        <v>19</v>
      </c>
      <c r="N479" s="6" t="s">
        <v>41</v>
      </c>
      <c r="O479" s="6" t="str">
        <f t="shared" si="36"/>
        <v>Thu</v>
      </c>
      <c r="P479" s="6" t="str">
        <f t="shared" si="37"/>
        <v>Jul</v>
      </c>
      <c r="Q479" s="13">
        <f t="shared" si="38"/>
        <v>25367.084599999998</v>
      </c>
      <c r="R479" s="33">
        <f t="shared" si="35"/>
        <v>-7038.7646000000059</v>
      </c>
      <c r="S479" s="13">
        <f t="shared" si="39"/>
        <v>171.02465116279072</v>
      </c>
    </row>
    <row r="480" spans="1:19" x14ac:dyDescent="0.3">
      <c r="A480" s="6">
        <v>1090</v>
      </c>
      <c r="B480" s="11">
        <v>45080</v>
      </c>
      <c r="C480" s="6" t="s">
        <v>24</v>
      </c>
      <c r="D480" s="6" t="s">
        <v>25</v>
      </c>
      <c r="E480" s="12">
        <v>6106.64</v>
      </c>
      <c r="F480" s="6">
        <v>47</v>
      </c>
      <c r="G480" s="6" t="s">
        <v>16</v>
      </c>
      <c r="H480" s="12">
        <v>85.35</v>
      </c>
      <c r="I480" s="12">
        <v>360.54</v>
      </c>
      <c r="J480" s="6" t="s">
        <v>30</v>
      </c>
      <c r="K480" s="15">
        <v>0.28000000000000003</v>
      </c>
      <c r="L480" s="6" t="s">
        <v>18</v>
      </c>
      <c r="M480" s="6" t="s">
        <v>19</v>
      </c>
      <c r="N480" s="6" t="s">
        <v>28</v>
      </c>
      <c r="O480" s="6" t="str">
        <f t="shared" si="36"/>
        <v>Sat</v>
      </c>
      <c r="P480" s="6" t="str">
        <f t="shared" si="37"/>
        <v>Jun</v>
      </c>
      <c r="Q480" s="13">
        <f t="shared" si="38"/>
        <v>4744.7064000000009</v>
      </c>
      <c r="R480" s="33">
        <f t="shared" si="35"/>
        <v>8189.2236000000012</v>
      </c>
      <c r="S480" s="13">
        <f t="shared" si="39"/>
        <v>129.92851063829787</v>
      </c>
    </row>
    <row r="481" spans="1:19" x14ac:dyDescent="0.3">
      <c r="A481" s="6">
        <v>1090</v>
      </c>
      <c r="B481" s="11">
        <v>44999</v>
      </c>
      <c r="C481" s="6" t="s">
        <v>24</v>
      </c>
      <c r="D481" s="6" t="s">
        <v>34</v>
      </c>
      <c r="E481" s="12">
        <v>6761.43</v>
      </c>
      <c r="F481" s="6">
        <v>47</v>
      </c>
      <c r="G481" s="6" t="s">
        <v>16</v>
      </c>
      <c r="H481" s="12">
        <v>2310.8200000000002</v>
      </c>
      <c r="I481" s="12">
        <v>2714.71</v>
      </c>
      <c r="J481" s="6" t="s">
        <v>30</v>
      </c>
      <c r="K481" s="15">
        <v>0.19</v>
      </c>
      <c r="L481" s="6" t="s">
        <v>18</v>
      </c>
      <c r="M481" s="6" t="s">
        <v>22</v>
      </c>
      <c r="N481" s="6" t="s">
        <v>50</v>
      </c>
      <c r="O481" s="6" t="str">
        <f t="shared" si="36"/>
        <v>Tue</v>
      </c>
      <c r="P481" s="6" t="str">
        <f t="shared" si="37"/>
        <v>Mar</v>
      </c>
      <c r="Q481" s="13">
        <f t="shared" si="38"/>
        <v>24242.3603</v>
      </c>
      <c r="R481" s="33">
        <f t="shared" si="35"/>
        <v>-5259.5303000000058</v>
      </c>
      <c r="S481" s="13">
        <f t="shared" si="39"/>
        <v>143.86021276595744</v>
      </c>
    </row>
    <row r="482" spans="1:19" x14ac:dyDescent="0.3">
      <c r="A482" s="6">
        <v>1062</v>
      </c>
      <c r="B482" s="11">
        <v>45127</v>
      </c>
      <c r="C482" s="6" t="s">
        <v>38</v>
      </c>
      <c r="D482" s="6" t="s">
        <v>15</v>
      </c>
      <c r="E482" s="12">
        <v>903.38</v>
      </c>
      <c r="F482" s="6">
        <v>48</v>
      </c>
      <c r="G482" s="6" t="s">
        <v>35</v>
      </c>
      <c r="H482" s="12">
        <v>1679.69</v>
      </c>
      <c r="I482" s="12">
        <v>1939.04</v>
      </c>
      <c r="J482" s="6" t="s">
        <v>30</v>
      </c>
      <c r="K482" s="15">
        <v>0.09</v>
      </c>
      <c r="L482" s="6" t="s">
        <v>31</v>
      </c>
      <c r="M482" s="6" t="s">
        <v>19</v>
      </c>
      <c r="N482" s="6" t="s">
        <v>40</v>
      </c>
      <c r="O482" s="6" t="str">
        <f t="shared" si="36"/>
        <v>Thu</v>
      </c>
      <c r="P482" s="6" t="str">
        <f t="shared" si="37"/>
        <v>Jul</v>
      </c>
      <c r="Q482" s="13">
        <f t="shared" si="38"/>
        <v>8376.6527999999998</v>
      </c>
      <c r="R482" s="33">
        <f t="shared" si="35"/>
        <v>4072.1471999999958</v>
      </c>
      <c r="S482" s="13">
        <f t="shared" si="39"/>
        <v>18.820416666666667</v>
      </c>
    </row>
    <row r="483" spans="1:19" x14ac:dyDescent="0.3">
      <c r="A483" s="6">
        <v>1023</v>
      </c>
      <c r="B483" s="11">
        <v>45222</v>
      </c>
      <c r="C483" s="6" t="s">
        <v>24</v>
      </c>
      <c r="D483" s="6" t="s">
        <v>25</v>
      </c>
      <c r="E483" s="12">
        <v>9519.76</v>
      </c>
      <c r="F483" s="6">
        <v>42</v>
      </c>
      <c r="G483" s="6" t="s">
        <v>26</v>
      </c>
      <c r="H483" s="12">
        <v>309.77999999999997</v>
      </c>
      <c r="I483" s="12">
        <v>350.38</v>
      </c>
      <c r="J483" s="6" t="s">
        <v>17</v>
      </c>
      <c r="K483" s="15">
        <v>0.19</v>
      </c>
      <c r="L483" s="6" t="s">
        <v>31</v>
      </c>
      <c r="M483" s="6" t="s">
        <v>22</v>
      </c>
      <c r="N483" s="6" t="s">
        <v>28</v>
      </c>
      <c r="O483" s="6" t="str">
        <f t="shared" si="36"/>
        <v>Mon</v>
      </c>
      <c r="P483" s="6" t="str">
        <f t="shared" si="37"/>
        <v>Oct</v>
      </c>
      <c r="Q483" s="13">
        <f t="shared" si="38"/>
        <v>2796.0324000000001</v>
      </c>
      <c r="R483" s="33">
        <f t="shared" si="35"/>
        <v>-1090.8323999999991</v>
      </c>
      <c r="S483" s="13">
        <f t="shared" si="39"/>
        <v>226.66095238095238</v>
      </c>
    </row>
    <row r="484" spans="1:19" x14ac:dyDescent="0.3">
      <c r="A484" s="6">
        <v>1009</v>
      </c>
      <c r="B484" s="11">
        <v>44943</v>
      </c>
      <c r="C484" s="6" t="s">
        <v>24</v>
      </c>
      <c r="D484" s="6" t="s">
        <v>21</v>
      </c>
      <c r="E484" s="12">
        <v>8401.07</v>
      </c>
      <c r="F484" s="6">
        <v>12</v>
      </c>
      <c r="G484" s="6" t="s">
        <v>16</v>
      </c>
      <c r="H484" s="12">
        <v>2278.67</v>
      </c>
      <c r="I484" s="12">
        <v>2476.8000000000002</v>
      </c>
      <c r="J484" s="6" t="s">
        <v>30</v>
      </c>
      <c r="K484" s="15">
        <v>0.09</v>
      </c>
      <c r="L484" s="6" t="s">
        <v>18</v>
      </c>
      <c r="M484" s="6" t="s">
        <v>22</v>
      </c>
      <c r="N484" s="6" t="s">
        <v>47</v>
      </c>
      <c r="O484" s="6" t="str">
        <f t="shared" si="36"/>
        <v>Tue</v>
      </c>
      <c r="P484" s="6" t="str">
        <f t="shared" si="37"/>
        <v>Jan</v>
      </c>
      <c r="Q484" s="13">
        <f t="shared" si="38"/>
        <v>2674.944</v>
      </c>
      <c r="R484" s="33">
        <f t="shared" si="35"/>
        <v>-297.38399999999865</v>
      </c>
      <c r="S484" s="13">
        <f t="shared" si="39"/>
        <v>700.08916666666664</v>
      </c>
    </row>
    <row r="485" spans="1:19" x14ac:dyDescent="0.3">
      <c r="A485" s="6">
        <v>1012</v>
      </c>
      <c r="B485" s="11">
        <v>45055</v>
      </c>
      <c r="C485" s="6" t="s">
        <v>24</v>
      </c>
      <c r="D485" s="6" t="s">
        <v>21</v>
      </c>
      <c r="E485" s="12">
        <v>8070.39</v>
      </c>
      <c r="F485" s="6">
        <v>13</v>
      </c>
      <c r="G485" s="6" t="s">
        <v>26</v>
      </c>
      <c r="H485" s="12">
        <v>1311.01</v>
      </c>
      <c r="I485" s="12">
        <v>1538.79</v>
      </c>
      <c r="J485" s="6" t="s">
        <v>17</v>
      </c>
      <c r="K485" s="15">
        <v>0.09</v>
      </c>
      <c r="L485" s="6" t="s">
        <v>27</v>
      </c>
      <c r="M485" s="6" t="s">
        <v>22</v>
      </c>
      <c r="N485" s="6" t="s">
        <v>47</v>
      </c>
      <c r="O485" s="6" t="str">
        <f t="shared" si="36"/>
        <v>Tue</v>
      </c>
      <c r="P485" s="6" t="str">
        <f t="shared" si="37"/>
        <v>May</v>
      </c>
      <c r="Q485" s="13">
        <f t="shared" si="38"/>
        <v>1800.3842999999999</v>
      </c>
      <c r="R485" s="33">
        <f t="shared" si="35"/>
        <v>1160.7556999999995</v>
      </c>
      <c r="S485" s="13">
        <f t="shared" si="39"/>
        <v>620.7992307692308</v>
      </c>
    </row>
    <row r="486" spans="1:19" x14ac:dyDescent="0.3">
      <c r="A486" s="6">
        <v>1001</v>
      </c>
      <c r="B486" s="11">
        <v>45143</v>
      </c>
      <c r="C486" s="6" t="s">
        <v>14</v>
      </c>
      <c r="D486" s="6" t="s">
        <v>15</v>
      </c>
      <c r="E486" s="12">
        <v>8247.5400000000009</v>
      </c>
      <c r="F486" s="6">
        <v>4</v>
      </c>
      <c r="G486" s="6" t="s">
        <v>26</v>
      </c>
      <c r="H486" s="12">
        <v>1791.83</v>
      </c>
      <c r="I486" s="12">
        <v>1871.22</v>
      </c>
      <c r="J486" s="6" t="s">
        <v>17</v>
      </c>
      <c r="K486" s="15">
        <v>0.12</v>
      </c>
      <c r="L486" s="6" t="s">
        <v>27</v>
      </c>
      <c r="M486" s="6" t="s">
        <v>19</v>
      </c>
      <c r="N486" s="6" t="s">
        <v>20</v>
      </c>
      <c r="O486" s="6" t="str">
        <f t="shared" si="36"/>
        <v>Sat</v>
      </c>
      <c r="P486" s="6" t="str">
        <f t="shared" si="37"/>
        <v>Aug</v>
      </c>
      <c r="Q486" s="13">
        <f t="shared" si="38"/>
        <v>898.18560000000002</v>
      </c>
      <c r="R486" s="33">
        <f t="shared" si="35"/>
        <v>-580.62559999999962</v>
      </c>
      <c r="S486" s="13">
        <f t="shared" si="39"/>
        <v>2061.8850000000002</v>
      </c>
    </row>
    <row r="487" spans="1:19" x14ac:dyDescent="0.3">
      <c r="A487" s="6">
        <v>1058</v>
      </c>
      <c r="B487" s="11">
        <v>44987</v>
      </c>
      <c r="C487" s="6" t="s">
        <v>38</v>
      </c>
      <c r="D487" s="6" t="s">
        <v>21</v>
      </c>
      <c r="E487" s="12">
        <v>9333.83</v>
      </c>
      <c r="F487" s="6">
        <v>39</v>
      </c>
      <c r="G487" s="6" t="s">
        <v>26</v>
      </c>
      <c r="H487" s="12">
        <v>3542.8</v>
      </c>
      <c r="I487" s="12">
        <v>3603.02</v>
      </c>
      <c r="J487" s="6" t="s">
        <v>17</v>
      </c>
      <c r="K487" s="15">
        <v>0.26</v>
      </c>
      <c r="L487" s="6" t="s">
        <v>18</v>
      </c>
      <c r="M487" s="6" t="s">
        <v>19</v>
      </c>
      <c r="N487" s="6" t="s">
        <v>41</v>
      </c>
      <c r="O487" s="6" t="str">
        <f t="shared" si="36"/>
        <v>Thu</v>
      </c>
      <c r="P487" s="6" t="str">
        <f t="shared" si="37"/>
        <v>Mar</v>
      </c>
      <c r="Q487" s="13">
        <f t="shared" si="38"/>
        <v>36534.622799999997</v>
      </c>
      <c r="R487" s="33">
        <f t="shared" si="35"/>
        <v>-34186.042800000003</v>
      </c>
      <c r="S487" s="13">
        <f t="shared" si="39"/>
        <v>239.32897435897436</v>
      </c>
    </row>
    <row r="488" spans="1:19" x14ac:dyDescent="0.3">
      <c r="A488" s="6">
        <v>1001</v>
      </c>
      <c r="B488" s="11">
        <v>45030</v>
      </c>
      <c r="C488" s="6" t="s">
        <v>24</v>
      </c>
      <c r="D488" s="6" t="s">
        <v>34</v>
      </c>
      <c r="E488" s="12">
        <v>5488.11</v>
      </c>
      <c r="F488" s="6">
        <v>2</v>
      </c>
      <c r="G488" s="6" t="s">
        <v>35</v>
      </c>
      <c r="H488" s="12">
        <v>2631.68</v>
      </c>
      <c r="I488" s="12">
        <v>2904.06</v>
      </c>
      <c r="J488" s="6" t="s">
        <v>30</v>
      </c>
      <c r="K488" s="15">
        <v>0.15</v>
      </c>
      <c r="L488" s="6" t="s">
        <v>27</v>
      </c>
      <c r="M488" s="6" t="s">
        <v>19</v>
      </c>
      <c r="N488" s="6" t="s">
        <v>50</v>
      </c>
      <c r="O488" s="6" t="str">
        <f t="shared" si="36"/>
        <v>Fri</v>
      </c>
      <c r="P488" s="6" t="str">
        <f t="shared" si="37"/>
        <v>Apr</v>
      </c>
      <c r="Q488" s="13">
        <f t="shared" si="38"/>
        <v>871.21799999999996</v>
      </c>
      <c r="R488" s="33">
        <f t="shared" si="35"/>
        <v>-326.45799999999974</v>
      </c>
      <c r="S488" s="13">
        <f t="shared" si="39"/>
        <v>2744.0549999999998</v>
      </c>
    </row>
    <row r="489" spans="1:19" x14ac:dyDescent="0.3">
      <c r="A489" s="6">
        <v>1034</v>
      </c>
      <c r="B489" s="11">
        <v>44968</v>
      </c>
      <c r="C489" s="6" t="s">
        <v>38</v>
      </c>
      <c r="D489" s="6" t="s">
        <v>25</v>
      </c>
      <c r="E489" s="12">
        <v>2082.79</v>
      </c>
      <c r="F489" s="6">
        <v>26</v>
      </c>
      <c r="G489" s="6" t="s">
        <v>35</v>
      </c>
      <c r="H489" s="12">
        <v>667</v>
      </c>
      <c r="I489" s="12">
        <v>718.72</v>
      </c>
      <c r="J489" s="6" t="s">
        <v>30</v>
      </c>
      <c r="K489" s="15">
        <v>0.2</v>
      </c>
      <c r="L489" s="6" t="s">
        <v>18</v>
      </c>
      <c r="M489" s="6" t="s">
        <v>22</v>
      </c>
      <c r="N489" s="6" t="s">
        <v>39</v>
      </c>
      <c r="O489" s="6" t="str">
        <f t="shared" si="36"/>
        <v>Sat</v>
      </c>
      <c r="P489" s="6" t="str">
        <f t="shared" si="37"/>
        <v>Feb</v>
      </c>
      <c r="Q489" s="13">
        <f t="shared" si="38"/>
        <v>3737.3440000000005</v>
      </c>
      <c r="R489" s="33">
        <f t="shared" si="35"/>
        <v>-2392.6239999999998</v>
      </c>
      <c r="S489" s="13">
        <f t="shared" si="39"/>
        <v>80.107307692307685</v>
      </c>
    </row>
    <row r="490" spans="1:19" x14ac:dyDescent="0.3">
      <c r="A490" s="6">
        <v>1096</v>
      </c>
      <c r="B490" s="11">
        <v>44951</v>
      </c>
      <c r="C490" s="6" t="s">
        <v>33</v>
      </c>
      <c r="D490" s="6" t="s">
        <v>21</v>
      </c>
      <c r="E490" s="12">
        <v>6206.16</v>
      </c>
      <c r="F490" s="6">
        <v>27</v>
      </c>
      <c r="G490" s="6" t="s">
        <v>29</v>
      </c>
      <c r="H490" s="12">
        <v>4809</v>
      </c>
      <c r="I490" s="12">
        <v>4967.4399999999996</v>
      </c>
      <c r="J490" s="6" t="s">
        <v>30</v>
      </c>
      <c r="K490" s="15">
        <v>0.12</v>
      </c>
      <c r="L490" s="6" t="s">
        <v>18</v>
      </c>
      <c r="M490" s="6" t="s">
        <v>19</v>
      </c>
      <c r="N490" s="6" t="s">
        <v>37</v>
      </c>
      <c r="O490" s="6" t="str">
        <f t="shared" si="36"/>
        <v>Wed</v>
      </c>
      <c r="P490" s="6" t="str">
        <f t="shared" si="37"/>
        <v>Jan</v>
      </c>
      <c r="Q490" s="13">
        <f t="shared" si="38"/>
        <v>16094.505599999997</v>
      </c>
      <c r="R490" s="33">
        <f t="shared" si="35"/>
        <v>-11816.625600000007</v>
      </c>
      <c r="S490" s="13">
        <f t="shared" si="39"/>
        <v>229.85777777777778</v>
      </c>
    </row>
    <row r="491" spans="1:19" x14ac:dyDescent="0.3">
      <c r="A491" s="6">
        <v>1048</v>
      </c>
      <c r="B491" s="11">
        <v>44965</v>
      </c>
      <c r="C491" s="6" t="s">
        <v>33</v>
      </c>
      <c r="D491" s="6" t="s">
        <v>21</v>
      </c>
      <c r="E491" s="12">
        <v>7454.53</v>
      </c>
      <c r="F491" s="6">
        <v>27</v>
      </c>
      <c r="G491" s="6" t="s">
        <v>29</v>
      </c>
      <c r="H491" s="12">
        <v>3197.76</v>
      </c>
      <c r="I491" s="12">
        <v>3572.61</v>
      </c>
      <c r="J491" s="6" t="s">
        <v>17</v>
      </c>
      <c r="K491" s="15">
        <v>0.08</v>
      </c>
      <c r="L491" s="6" t="s">
        <v>31</v>
      </c>
      <c r="M491" s="6" t="s">
        <v>19</v>
      </c>
      <c r="N491" s="6" t="s">
        <v>37</v>
      </c>
      <c r="O491" s="6" t="str">
        <f t="shared" si="36"/>
        <v>Wed</v>
      </c>
      <c r="P491" s="6" t="str">
        <f t="shared" si="37"/>
        <v>Feb</v>
      </c>
      <c r="Q491" s="13">
        <f t="shared" si="38"/>
        <v>7716.8375999999998</v>
      </c>
      <c r="R491" s="33">
        <f t="shared" si="35"/>
        <v>2404.1123999999973</v>
      </c>
      <c r="S491" s="13">
        <f t="shared" si="39"/>
        <v>276.09370370370368</v>
      </c>
    </row>
    <row r="492" spans="1:19" x14ac:dyDescent="0.3">
      <c r="A492" s="6">
        <v>1089</v>
      </c>
      <c r="B492" s="11">
        <v>45217</v>
      </c>
      <c r="C492" s="6" t="s">
        <v>24</v>
      </c>
      <c r="D492" s="6" t="s">
        <v>15</v>
      </c>
      <c r="E492" s="12">
        <v>7405.38</v>
      </c>
      <c r="F492" s="6">
        <v>15</v>
      </c>
      <c r="G492" s="6" t="s">
        <v>26</v>
      </c>
      <c r="H492" s="12">
        <v>3841.05</v>
      </c>
      <c r="I492" s="12">
        <v>4323.62</v>
      </c>
      <c r="J492" s="6" t="s">
        <v>17</v>
      </c>
      <c r="K492" s="15">
        <v>0.28999999999999998</v>
      </c>
      <c r="L492" s="6" t="s">
        <v>31</v>
      </c>
      <c r="M492" s="6" t="s">
        <v>22</v>
      </c>
      <c r="N492" s="6" t="s">
        <v>45</v>
      </c>
      <c r="O492" s="6" t="str">
        <f t="shared" si="36"/>
        <v>Wed</v>
      </c>
      <c r="P492" s="6" t="str">
        <f t="shared" si="37"/>
        <v>Oct</v>
      </c>
      <c r="Q492" s="13">
        <f t="shared" si="38"/>
        <v>18807.746999999996</v>
      </c>
      <c r="R492" s="33">
        <f t="shared" si="35"/>
        <v>-11569.197</v>
      </c>
      <c r="S492" s="13">
        <f t="shared" si="39"/>
        <v>493.69200000000001</v>
      </c>
    </row>
    <row r="493" spans="1:19" x14ac:dyDescent="0.3">
      <c r="A493" s="6">
        <v>1001</v>
      </c>
      <c r="B493" s="11">
        <v>45057</v>
      </c>
      <c r="C493" s="6" t="s">
        <v>38</v>
      </c>
      <c r="D493" s="6" t="s">
        <v>34</v>
      </c>
      <c r="E493" s="12">
        <v>5262.35</v>
      </c>
      <c r="F493" s="6">
        <v>8</v>
      </c>
      <c r="G493" s="6" t="s">
        <v>29</v>
      </c>
      <c r="H493" s="12">
        <v>442.11</v>
      </c>
      <c r="I493" s="12">
        <v>803.87</v>
      </c>
      <c r="J493" s="6" t="s">
        <v>30</v>
      </c>
      <c r="K493" s="15">
        <v>0.18</v>
      </c>
      <c r="L493" s="6" t="s">
        <v>18</v>
      </c>
      <c r="M493" s="6" t="s">
        <v>22</v>
      </c>
      <c r="N493" s="6" t="s">
        <v>48</v>
      </c>
      <c r="O493" s="6" t="str">
        <f t="shared" si="36"/>
        <v>Thu</v>
      </c>
      <c r="P493" s="6" t="str">
        <f t="shared" si="37"/>
        <v>May</v>
      </c>
      <c r="Q493" s="13">
        <f t="shared" si="38"/>
        <v>1157.5727999999999</v>
      </c>
      <c r="R493" s="33">
        <f t="shared" si="35"/>
        <v>1736.5072</v>
      </c>
      <c r="S493" s="13">
        <f t="shared" si="39"/>
        <v>657.79375000000005</v>
      </c>
    </row>
    <row r="494" spans="1:19" x14ac:dyDescent="0.3">
      <c r="A494" s="6">
        <v>1016</v>
      </c>
      <c r="B494" s="11">
        <v>45155</v>
      </c>
      <c r="C494" s="6" t="s">
        <v>38</v>
      </c>
      <c r="D494" s="6" t="s">
        <v>21</v>
      </c>
      <c r="E494" s="12">
        <v>777.74</v>
      </c>
      <c r="F494" s="6">
        <v>7</v>
      </c>
      <c r="G494" s="6" t="s">
        <v>26</v>
      </c>
      <c r="H494" s="12">
        <v>282.94</v>
      </c>
      <c r="I494" s="12">
        <v>779.33</v>
      </c>
      <c r="J494" s="6" t="s">
        <v>17</v>
      </c>
      <c r="K494" s="15">
        <v>0.28000000000000003</v>
      </c>
      <c r="L494" s="6" t="s">
        <v>31</v>
      </c>
      <c r="M494" s="6" t="s">
        <v>19</v>
      </c>
      <c r="N494" s="6" t="s">
        <v>41</v>
      </c>
      <c r="O494" s="6" t="str">
        <f t="shared" si="36"/>
        <v>Thu</v>
      </c>
      <c r="P494" s="6" t="str">
        <f t="shared" si="37"/>
        <v>Aug</v>
      </c>
      <c r="Q494" s="13">
        <f t="shared" si="38"/>
        <v>1527.4868000000004</v>
      </c>
      <c r="R494" s="33">
        <f t="shared" si="35"/>
        <v>1947.2432000000001</v>
      </c>
      <c r="S494" s="13">
        <f t="shared" si="39"/>
        <v>111.10571428571428</v>
      </c>
    </row>
    <row r="495" spans="1:19" x14ac:dyDescent="0.3">
      <c r="A495" s="6">
        <v>1061</v>
      </c>
      <c r="B495" s="11">
        <v>45034</v>
      </c>
      <c r="C495" s="6" t="s">
        <v>38</v>
      </c>
      <c r="D495" s="6" t="s">
        <v>15</v>
      </c>
      <c r="E495" s="12">
        <v>3774.02</v>
      </c>
      <c r="F495" s="6">
        <v>47</v>
      </c>
      <c r="G495" s="6" t="s">
        <v>35</v>
      </c>
      <c r="H495" s="12">
        <v>146.27000000000001</v>
      </c>
      <c r="I495" s="12">
        <v>498.46</v>
      </c>
      <c r="J495" s="6" t="s">
        <v>30</v>
      </c>
      <c r="K495" s="15">
        <v>0.06</v>
      </c>
      <c r="L495" s="6" t="s">
        <v>18</v>
      </c>
      <c r="M495" s="6" t="s">
        <v>22</v>
      </c>
      <c r="N495" s="6" t="s">
        <v>40</v>
      </c>
      <c r="O495" s="6" t="str">
        <f t="shared" si="36"/>
        <v>Tue</v>
      </c>
      <c r="P495" s="6" t="str">
        <f t="shared" si="37"/>
        <v>Apr</v>
      </c>
      <c r="Q495" s="13">
        <f t="shared" si="38"/>
        <v>1405.6571999999999</v>
      </c>
      <c r="R495" s="33">
        <f t="shared" si="35"/>
        <v>15147.272799999997</v>
      </c>
      <c r="S495" s="13">
        <f t="shared" si="39"/>
        <v>80.298297872340427</v>
      </c>
    </row>
    <row r="496" spans="1:19" x14ac:dyDescent="0.3">
      <c r="A496" s="6">
        <v>1064</v>
      </c>
      <c r="B496" s="11">
        <v>45098</v>
      </c>
      <c r="C496" s="6" t="s">
        <v>14</v>
      </c>
      <c r="D496" s="6" t="s">
        <v>21</v>
      </c>
      <c r="E496" s="12">
        <v>9215.59</v>
      </c>
      <c r="F496" s="6">
        <v>46</v>
      </c>
      <c r="G496" s="6" t="s">
        <v>35</v>
      </c>
      <c r="H496" s="12">
        <v>984.53</v>
      </c>
      <c r="I496" s="12">
        <v>1138.49</v>
      </c>
      <c r="J496" s="6" t="s">
        <v>30</v>
      </c>
      <c r="K496" s="15">
        <v>0.04</v>
      </c>
      <c r="L496" s="6" t="s">
        <v>27</v>
      </c>
      <c r="M496" s="6" t="s">
        <v>19</v>
      </c>
      <c r="N496" s="6" t="s">
        <v>23</v>
      </c>
      <c r="O496" s="6" t="str">
        <f t="shared" si="36"/>
        <v>Wed</v>
      </c>
      <c r="P496" s="6" t="str">
        <f t="shared" si="37"/>
        <v>Jun</v>
      </c>
      <c r="Q496" s="13">
        <f t="shared" si="38"/>
        <v>2094.8216000000002</v>
      </c>
      <c r="R496" s="33">
        <f t="shared" si="35"/>
        <v>4987.3384000000015</v>
      </c>
      <c r="S496" s="13">
        <f t="shared" si="39"/>
        <v>200.33891304347827</v>
      </c>
    </row>
    <row r="497" spans="1:19" x14ac:dyDescent="0.3">
      <c r="A497" s="6">
        <v>1063</v>
      </c>
      <c r="B497" s="11">
        <v>45028</v>
      </c>
      <c r="C497" s="6" t="s">
        <v>33</v>
      </c>
      <c r="D497" s="6" t="s">
        <v>15</v>
      </c>
      <c r="E497" s="12">
        <v>5886.04</v>
      </c>
      <c r="F497" s="6">
        <v>40</v>
      </c>
      <c r="G497" s="6" t="s">
        <v>35</v>
      </c>
      <c r="H497" s="12">
        <v>2101.3200000000002</v>
      </c>
      <c r="I497" s="12">
        <v>2440.63</v>
      </c>
      <c r="J497" s="6" t="s">
        <v>30</v>
      </c>
      <c r="K497" s="15">
        <v>0.26</v>
      </c>
      <c r="L497" s="6" t="s">
        <v>27</v>
      </c>
      <c r="M497" s="6" t="s">
        <v>22</v>
      </c>
      <c r="N497" s="6" t="s">
        <v>53</v>
      </c>
      <c r="O497" s="6" t="str">
        <f t="shared" si="36"/>
        <v>Wed</v>
      </c>
      <c r="P497" s="6" t="str">
        <f t="shared" si="37"/>
        <v>Apr</v>
      </c>
      <c r="Q497" s="13">
        <f t="shared" si="38"/>
        <v>25382.552000000003</v>
      </c>
      <c r="R497" s="33">
        <f t="shared" si="35"/>
        <v>-11810.152000000006</v>
      </c>
      <c r="S497" s="13">
        <f t="shared" si="39"/>
        <v>147.15100000000001</v>
      </c>
    </row>
    <row r="498" spans="1:19" x14ac:dyDescent="0.3">
      <c r="A498" s="6">
        <v>1069</v>
      </c>
      <c r="B498" s="11">
        <v>45280</v>
      </c>
      <c r="C498" s="6" t="s">
        <v>38</v>
      </c>
      <c r="D498" s="6" t="s">
        <v>15</v>
      </c>
      <c r="E498" s="12">
        <v>5429.49</v>
      </c>
      <c r="F498" s="6">
        <v>12</v>
      </c>
      <c r="G498" s="6" t="s">
        <v>16</v>
      </c>
      <c r="H498" s="12">
        <v>4682.34</v>
      </c>
      <c r="I498" s="12">
        <v>5036.3999999999996</v>
      </c>
      <c r="J498" s="6" t="s">
        <v>30</v>
      </c>
      <c r="K498" s="15">
        <v>0.2</v>
      </c>
      <c r="L498" s="6" t="s">
        <v>27</v>
      </c>
      <c r="M498" s="6" t="s">
        <v>22</v>
      </c>
      <c r="N498" s="6" t="s">
        <v>40</v>
      </c>
      <c r="O498" s="6" t="str">
        <f t="shared" si="36"/>
        <v>Wed</v>
      </c>
      <c r="P498" s="6" t="str">
        <f t="shared" si="37"/>
        <v>Dec</v>
      </c>
      <c r="Q498" s="13">
        <f t="shared" si="38"/>
        <v>12087.36</v>
      </c>
      <c r="R498" s="33">
        <f t="shared" si="35"/>
        <v>-7838.6400000000067</v>
      </c>
      <c r="S498" s="13">
        <f t="shared" si="39"/>
        <v>452.45749999999998</v>
      </c>
    </row>
    <row r="499" spans="1:19" x14ac:dyDescent="0.3">
      <c r="A499" s="6">
        <v>1022</v>
      </c>
      <c r="B499" s="11">
        <v>44938</v>
      </c>
      <c r="C499" s="6" t="s">
        <v>38</v>
      </c>
      <c r="D499" s="6" t="s">
        <v>34</v>
      </c>
      <c r="E499" s="12">
        <v>2761.65</v>
      </c>
      <c r="F499" s="6">
        <v>13</v>
      </c>
      <c r="G499" s="6" t="s">
        <v>26</v>
      </c>
      <c r="H499" s="12">
        <v>2312.4499999999998</v>
      </c>
      <c r="I499" s="12">
        <v>2504.6</v>
      </c>
      <c r="J499" s="6" t="s">
        <v>17</v>
      </c>
      <c r="K499" s="15">
        <v>0.06</v>
      </c>
      <c r="L499" s="6" t="s">
        <v>27</v>
      </c>
      <c r="M499" s="6" t="s">
        <v>19</v>
      </c>
      <c r="N499" s="6" t="s">
        <v>48</v>
      </c>
      <c r="O499" s="6" t="str">
        <f t="shared" si="36"/>
        <v>Thu</v>
      </c>
      <c r="P499" s="6" t="str">
        <f t="shared" si="37"/>
        <v>Jan</v>
      </c>
      <c r="Q499" s="13">
        <f t="shared" si="38"/>
        <v>1953.588</v>
      </c>
      <c r="R499" s="33">
        <f t="shared" si="35"/>
        <v>544.36200000000122</v>
      </c>
      <c r="S499" s="13">
        <f t="shared" si="39"/>
        <v>212.4346153846154</v>
      </c>
    </row>
    <row r="500" spans="1:19" x14ac:dyDescent="0.3">
      <c r="A500" s="6">
        <v>1093</v>
      </c>
      <c r="B500" s="11">
        <v>45201</v>
      </c>
      <c r="C500" s="6" t="s">
        <v>14</v>
      </c>
      <c r="D500" s="6" t="s">
        <v>21</v>
      </c>
      <c r="E500" s="12">
        <v>3747.64</v>
      </c>
      <c r="F500" s="6">
        <v>43</v>
      </c>
      <c r="G500" s="6" t="s">
        <v>35</v>
      </c>
      <c r="H500" s="12">
        <v>1486.76</v>
      </c>
      <c r="I500" s="12">
        <v>1505.44</v>
      </c>
      <c r="J500" s="6" t="s">
        <v>30</v>
      </c>
      <c r="K500" s="15">
        <v>0.08</v>
      </c>
      <c r="L500" s="6" t="s">
        <v>18</v>
      </c>
      <c r="M500" s="6" t="s">
        <v>22</v>
      </c>
      <c r="N500" s="6" t="s">
        <v>23</v>
      </c>
      <c r="O500" s="6" t="str">
        <f t="shared" si="36"/>
        <v>Mon</v>
      </c>
      <c r="P500" s="6" t="str">
        <f t="shared" si="37"/>
        <v>Oct</v>
      </c>
      <c r="Q500" s="13">
        <f t="shared" si="38"/>
        <v>5178.713600000001</v>
      </c>
      <c r="R500" s="33">
        <f t="shared" si="35"/>
        <v>-4375.4735999999984</v>
      </c>
      <c r="S500" s="13">
        <f t="shared" si="39"/>
        <v>87.154418604651156</v>
      </c>
    </row>
    <row r="501" spans="1:19" x14ac:dyDescent="0.3">
      <c r="A501" s="6">
        <v>1067</v>
      </c>
      <c r="B501" s="11">
        <v>45027</v>
      </c>
      <c r="C501" s="6" t="s">
        <v>14</v>
      </c>
      <c r="D501" s="6" t="s">
        <v>34</v>
      </c>
      <c r="E501" s="12">
        <v>8963.93</v>
      </c>
      <c r="F501" s="6">
        <v>17</v>
      </c>
      <c r="G501" s="6" t="s">
        <v>26</v>
      </c>
      <c r="H501" s="12">
        <v>2831.58</v>
      </c>
      <c r="I501" s="12">
        <v>3186.15</v>
      </c>
      <c r="J501" s="6" t="s">
        <v>30</v>
      </c>
      <c r="K501" s="15">
        <v>0.24</v>
      </c>
      <c r="L501" s="6" t="s">
        <v>27</v>
      </c>
      <c r="M501" s="6" t="s">
        <v>22</v>
      </c>
      <c r="N501" s="6" t="s">
        <v>46</v>
      </c>
      <c r="O501" s="6" t="str">
        <f t="shared" si="36"/>
        <v>Tue</v>
      </c>
      <c r="P501" s="6" t="str">
        <f t="shared" si="37"/>
        <v>Apr</v>
      </c>
      <c r="Q501" s="13">
        <f t="shared" si="38"/>
        <v>12999.492</v>
      </c>
      <c r="R501" s="33">
        <f t="shared" si="35"/>
        <v>-6971.8019999999979</v>
      </c>
      <c r="S501" s="13">
        <f t="shared" si="39"/>
        <v>527.29</v>
      </c>
    </row>
    <row r="502" spans="1:19" x14ac:dyDescent="0.3">
      <c r="A502" s="6">
        <v>1076</v>
      </c>
      <c r="B502" s="11">
        <v>44970</v>
      </c>
      <c r="C502" s="6" t="s">
        <v>38</v>
      </c>
      <c r="D502" s="6" t="s">
        <v>15</v>
      </c>
      <c r="E502" s="12">
        <v>6697.98</v>
      </c>
      <c r="F502" s="6">
        <v>17</v>
      </c>
      <c r="G502" s="6" t="s">
        <v>29</v>
      </c>
      <c r="H502" s="12">
        <v>604.08000000000004</v>
      </c>
      <c r="I502" s="12">
        <v>624.71</v>
      </c>
      <c r="J502" s="6" t="s">
        <v>30</v>
      </c>
      <c r="K502" s="15">
        <v>0.14000000000000001</v>
      </c>
      <c r="L502" s="6" t="s">
        <v>27</v>
      </c>
      <c r="M502" s="6" t="s">
        <v>22</v>
      </c>
      <c r="N502" s="6" t="s">
        <v>40</v>
      </c>
      <c r="O502" s="6" t="str">
        <f t="shared" si="36"/>
        <v>Mon</v>
      </c>
      <c r="P502" s="6" t="str">
        <f t="shared" si="37"/>
        <v>Feb</v>
      </c>
      <c r="Q502" s="13">
        <f t="shared" si="38"/>
        <v>1486.8098</v>
      </c>
      <c r="R502" s="33">
        <f t="shared" si="35"/>
        <v>-1136.0998</v>
      </c>
      <c r="S502" s="13">
        <f t="shared" si="39"/>
        <v>393.99882352941177</v>
      </c>
    </row>
    <row r="503" spans="1:19" x14ac:dyDescent="0.3">
      <c r="A503" s="6">
        <v>1026</v>
      </c>
      <c r="B503" s="11">
        <v>45231</v>
      </c>
      <c r="C503" s="6" t="s">
        <v>42</v>
      </c>
      <c r="D503" s="6" t="s">
        <v>25</v>
      </c>
      <c r="E503" s="12">
        <v>7895.13</v>
      </c>
      <c r="F503" s="6">
        <v>36</v>
      </c>
      <c r="G503" s="6" t="s">
        <v>29</v>
      </c>
      <c r="H503" s="12">
        <v>3067.05</v>
      </c>
      <c r="I503" s="12">
        <v>3386.33</v>
      </c>
      <c r="J503" s="6" t="s">
        <v>30</v>
      </c>
      <c r="K503" s="15">
        <v>0.2</v>
      </c>
      <c r="L503" s="6" t="s">
        <v>27</v>
      </c>
      <c r="M503" s="6" t="s">
        <v>19</v>
      </c>
      <c r="N503" s="6" t="s">
        <v>43</v>
      </c>
      <c r="O503" s="6" t="str">
        <f t="shared" si="36"/>
        <v>Wed</v>
      </c>
      <c r="P503" s="6" t="str">
        <f t="shared" si="37"/>
        <v>Nov</v>
      </c>
      <c r="Q503" s="13">
        <f t="shared" si="38"/>
        <v>24381.576000000001</v>
      </c>
      <c r="R503" s="33">
        <f t="shared" si="35"/>
        <v>-12887.49600000001</v>
      </c>
      <c r="S503" s="13">
        <f t="shared" si="39"/>
        <v>219.30916666666667</v>
      </c>
    </row>
    <row r="504" spans="1:19" x14ac:dyDescent="0.3">
      <c r="A504" s="6">
        <v>1016</v>
      </c>
      <c r="B504" s="11">
        <v>44943</v>
      </c>
      <c r="C504" s="6" t="s">
        <v>38</v>
      </c>
      <c r="D504" s="6" t="s">
        <v>21</v>
      </c>
      <c r="E504" s="12">
        <v>4598.0200000000004</v>
      </c>
      <c r="F504" s="6">
        <v>21</v>
      </c>
      <c r="G504" s="6" t="s">
        <v>35</v>
      </c>
      <c r="H504" s="12">
        <v>2863.74</v>
      </c>
      <c r="I504" s="12">
        <v>2953.91</v>
      </c>
      <c r="J504" s="6" t="s">
        <v>30</v>
      </c>
      <c r="K504" s="15">
        <v>0.1</v>
      </c>
      <c r="L504" s="6" t="s">
        <v>27</v>
      </c>
      <c r="M504" s="6" t="s">
        <v>22</v>
      </c>
      <c r="N504" s="6" t="s">
        <v>41</v>
      </c>
      <c r="O504" s="6" t="str">
        <f t="shared" si="36"/>
        <v>Tue</v>
      </c>
      <c r="P504" s="6" t="str">
        <f t="shared" si="37"/>
        <v>Jan</v>
      </c>
      <c r="Q504" s="13">
        <f t="shared" si="38"/>
        <v>6203.2110000000002</v>
      </c>
      <c r="R504" s="33">
        <f t="shared" si="35"/>
        <v>-4309.6409999999987</v>
      </c>
      <c r="S504" s="13">
        <f t="shared" si="39"/>
        <v>218.95333333333335</v>
      </c>
    </row>
    <row r="505" spans="1:19" x14ac:dyDescent="0.3">
      <c r="A505" s="6">
        <v>1051</v>
      </c>
      <c r="B505" s="11">
        <v>45256</v>
      </c>
      <c r="C505" s="6" t="s">
        <v>38</v>
      </c>
      <c r="D505" s="6" t="s">
        <v>25</v>
      </c>
      <c r="E505" s="12">
        <v>6339.45</v>
      </c>
      <c r="F505" s="6">
        <v>8</v>
      </c>
      <c r="G505" s="6" t="s">
        <v>26</v>
      </c>
      <c r="H505" s="12">
        <v>3970.37</v>
      </c>
      <c r="I505" s="12">
        <v>4257.5200000000004</v>
      </c>
      <c r="J505" s="6" t="s">
        <v>30</v>
      </c>
      <c r="K505" s="15">
        <v>0.11</v>
      </c>
      <c r="L505" s="6" t="s">
        <v>18</v>
      </c>
      <c r="M505" s="6" t="s">
        <v>22</v>
      </c>
      <c r="N505" s="6" t="s">
        <v>39</v>
      </c>
      <c r="O505" s="6" t="str">
        <f t="shared" si="36"/>
        <v>Sun</v>
      </c>
      <c r="P505" s="6" t="str">
        <f t="shared" si="37"/>
        <v>Nov</v>
      </c>
      <c r="Q505" s="13">
        <f t="shared" si="38"/>
        <v>3746.6176000000005</v>
      </c>
      <c r="R505" s="33">
        <f t="shared" si="35"/>
        <v>-1449.4175999999961</v>
      </c>
      <c r="S505" s="13">
        <f t="shared" si="39"/>
        <v>792.43124999999998</v>
      </c>
    </row>
    <row r="506" spans="1:19" x14ac:dyDescent="0.3">
      <c r="A506" s="6">
        <v>1086</v>
      </c>
      <c r="B506" s="11">
        <v>44983</v>
      </c>
      <c r="C506" s="6" t="s">
        <v>14</v>
      </c>
      <c r="D506" s="6" t="s">
        <v>21</v>
      </c>
      <c r="E506" s="12">
        <v>2559</v>
      </c>
      <c r="F506" s="6">
        <v>5</v>
      </c>
      <c r="G506" s="6" t="s">
        <v>35</v>
      </c>
      <c r="H506" s="12">
        <v>4934.1000000000004</v>
      </c>
      <c r="I506" s="12">
        <v>5191.0200000000004</v>
      </c>
      <c r="J506" s="6" t="s">
        <v>30</v>
      </c>
      <c r="K506" s="15">
        <v>0.3</v>
      </c>
      <c r="L506" s="6" t="s">
        <v>27</v>
      </c>
      <c r="M506" s="6" t="s">
        <v>19</v>
      </c>
      <c r="N506" s="6" t="s">
        <v>23</v>
      </c>
      <c r="O506" s="6" t="str">
        <f t="shared" si="36"/>
        <v>Sun</v>
      </c>
      <c r="P506" s="6" t="str">
        <f t="shared" si="37"/>
        <v>Feb</v>
      </c>
      <c r="Q506" s="13">
        <f t="shared" si="38"/>
        <v>7786.5300000000007</v>
      </c>
      <c r="R506" s="33">
        <f t="shared" si="35"/>
        <v>-6501.93</v>
      </c>
      <c r="S506" s="13">
        <f t="shared" si="39"/>
        <v>511.8</v>
      </c>
    </row>
    <row r="507" spans="1:19" x14ac:dyDescent="0.3">
      <c r="A507" s="6">
        <v>1057</v>
      </c>
      <c r="B507" s="11">
        <v>45237</v>
      </c>
      <c r="C507" s="6" t="s">
        <v>14</v>
      </c>
      <c r="D507" s="6" t="s">
        <v>34</v>
      </c>
      <c r="E507" s="12">
        <v>7084.06</v>
      </c>
      <c r="F507" s="6">
        <v>26</v>
      </c>
      <c r="G507" s="6" t="s">
        <v>29</v>
      </c>
      <c r="H507" s="12">
        <v>1291.82</v>
      </c>
      <c r="I507" s="12">
        <v>1308.44</v>
      </c>
      <c r="J507" s="6" t="s">
        <v>17</v>
      </c>
      <c r="K507" s="15">
        <v>7.0000000000000007E-2</v>
      </c>
      <c r="L507" s="6" t="s">
        <v>31</v>
      </c>
      <c r="M507" s="6" t="s">
        <v>19</v>
      </c>
      <c r="N507" s="6" t="s">
        <v>46</v>
      </c>
      <c r="O507" s="6" t="str">
        <f t="shared" si="36"/>
        <v>Tue</v>
      </c>
      <c r="P507" s="6" t="str">
        <f t="shared" si="37"/>
        <v>Nov</v>
      </c>
      <c r="Q507" s="13">
        <f t="shared" si="38"/>
        <v>2381.3608000000004</v>
      </c>
      <c r="R507" s="33">
        <f t="shared" si="35"/>
        <v>-1949.2407999999973</v>
      </c>
      <c r="S507" s="13">
        <f t="shared" si="39"/>
        <v>272.46384615384619</v>
      </c>
    </row>
    <row r="508" spans="1:19" x14ac:dyDescent="0.3">
      <c r="A508" s="6">
        <v>1029</v>
      </c>
      <c r="B508" s="11">
        <v>45229</v>
      </c>
      <c r="C508" s="6" t="s">
        <v>38</v>
      </c>
      <c r="D508" s="6" t="s">
        <v>34</v>
      </c>
      <c r="E508" s="12">
        <v>4333.25</v>
      </c>
      <c r="F508" s="6">
        <v>16</v>
      </c>
      <c r="G508" s="6" t="s">
        <v>35</v>
      </c>
      <c r="H508" s="12">
        <v>2572.8000000000002</v>
      </c>
      <c r="I508" s="12">
        <v>2760.6</v>
      </c>
      <c r="J508" s="6" t="s">
        <v>17</v>
      </c>
      <c r="K508" s="15">
        <v>0.15</v>
      </c>
      <c r="L508" s="6" t="s">
        <v>31</v>
      </c>
      <c r="M508" s="6" t="s">
        <v>22</v>
      </c>
      <c r="N508" s="6" t="s">
        <v>48</v>
      </c>
      <c r="O508" s="6" t="str">
        <f t="shared" si="36"/>
        <v>Mon</v>
      </c>
      <c r="P508" s="6" t="str">
        <f t="shared" si="37"/>
        <v>Oct</v>
      </c>
      <c r="Q508" s="13">
        <f t="shared" si="38"/>
        <v>6625.44</v>
      </c>
      <c r="R508" s="33">
        <f t="shared" si="35"/>
        <v>-3620.640000000004</v>
      </c>
      <c r="S508" s="13">
        <f t="shared" si="39"/>
        <v>270.828125</v>
      </c>
    </row>
    <row r="509" spans="1:19" x14ac:dyDescent="0.3">
      <c r="A509" s="6">
        <v>1078</v>
      </c>
      <c r="B509" s="11">
        <v>44938</v>
      </c>
      <c r="C509" s="6" t="s">
        <v>38</v>
      </c>
      <c r="D509" s="6" t="s">
        <v>34</v>
      </c>
      <c r="E509" s="12">
        <v>4481.2</v>
      </c>
      <c r="F509" s="6">
        <v>36</v>
      </c>
      <c r="G509" s="6" t="s">
        <v>26</v>
      </c>
      <c r="H509" s="12">
        <v>4548.88</v>
      </c>
      <c r="I509" s="12">
        <v>4853.41</v>
      </c>
      <c r="J509" s="6" t="s">
        <v>17</v>
      </c>
      <c r="K509" s="15">
        <v>0.25</v>
      </c>
      <c r="L509" s="6" t="s">
        <v>31</v>
      </c>
      <c r="M509" s="6" t="s">
        <v>22</v>
      </c>
      <c r="N509" s="6" t="s">
        <v>48</v>
      </c>
      <c r="O509" s="6" t="str">
        <f t="shared" si="36"/>
        <v>Thu</v>
      </c>
      <c r="P509" s="6" t="str">
        <f t="shared" si="37"/>
        <v>Jan</v>
      </c>
      <c r="Q509" s="13">
        <f t="shared" si="38"/>
        <v>43680.69</v>
      </c>
      <c r="R509" s="33">
        <f t="shared" si="35"/>
        <v>-32717.610000000011</v>
      </c>
      <c r="S509" s="13">
        <f t="shared" si="39"/>
        <v>124.47777777777777</v>
      </c>
    </row>
    <row r="510" spans="1:19" x14ac:dyDescent="0.3">
      <c r="A510" s="6">
        <v>1092</v>
      </c>
      <c r="B510" s="11">
        <v>45244</v>
      </c>
      <c r="C510" s="6" t="s">
        <v>38</v>
      </c>
      <c r="D510" s="6" t="s">
        <v>34</v>
      </c>
      <c r="E510" s="12">
        <v>6528.29</v>
      </c>
      <c r="F510" s="6">
        <v>28</v>
      </c>
      <c r="G510" s="6" t="s">
        <v>29</v>
      </c>
      <c r="H510" s="12">
        <v>3936.69</v>
      </c>
      <c r="I510" s="12">
        <v>4362.51</v>
      </c>
      <c r="J510" s="6" t="s">
        <v>17</v>
      </c>
      <c r="K510" s="15">
        <v>7.0000000000000007E-2</v>
      </c>
      <c r="L510" s="6" t="s">
        <v>31</v>
      </c>
      <c r="M510" s="6" t="s">
        <v>22</v>
      </c>
      <c r="N510" s="6" t="s">
        <v>48</v>
      </c>
      <c r="O510" s="6" t="str">
        <f t="shared" si="36"/>
        <v>Tue</v>
      </c>
      <c r="P510" s="6" t="str">
        <f t="shared" si="37"/>
        <v>Nov</v>
      </c>
      <c r="Q510" s="13">
        <f t="shared" si="38"/>
        <v>8550.5196000000014</v>
      </c>
      <c r="R510" s="33">
        <f t="shared" si="35"/>
        <v>3372.4404000000031</v>
      </c>
      <c r="S510" s="13">
        <f t="shared" si="39"/>
        <v>233.15321428571428</v>
      </c>
    </row>
    <row r="511" spans="1:19" x14ac:dyDescent="0.3">
      <c r="A511" s="6">
        <v>1069</v>
      </c>
      <c r="B511" s="11">
        <v>45006</v>
      </c>
      <c r="C511" s="6" t="s">
        <v>14</v>
      </c>
      <c r="D511" s="6" t="s">
        <v>34</v>
      </c>
      <c r="E511" s="12">
        <v>9369.18</v>
      </c>
      <c r="F511" s="6">
        <v>29</v>
      </c>
      <c r="G511" s="6" t="s">
        <v>16</v>
      </c>
      <c r="H511" s="12">
        <v>2462.66</v>
      </c>
      <c r="I511" s="12">
        <v>2908.09</v>
      </c>
      <c r="J511" s="6" t="s">
        <v>30</v>
      </c>
      <c r="K511" s="15">
        <v>0.12</v>
      </c>
      <c r="L511" s="6" t="s">
        <v>31</v>
      </c>
      <c r="M511" s="6" t="s">
        <v>19</v>
      </c>
      <c r="N511" s="6" t="s">
        <v>46</v>
      </c>
      <c r="O511" s="6" t="str">
        <f t="shared" si="36"/>
        <v>Tue</v>
      </c>
      <c r="P511" s="6" t="str">
        <f t="shared" si="37"/>
        <v>Mar</v>
      </c>
      <c r="Q511" s="13">
        <f t="shared" si="38"/>
        <v>10120.153199999999</v>
      </c>
      <c r="R511" s="33">
        <f t="shared" si="35"/>
        <v>2797.3168000000096</v>
      </c>
      <c r="S511" s="13">
        <f t="shared" si="39"/>
        <v>323.0751724137931</v>
      </c>
    </row>
    <row r="512" spans="1:19" x14ac:dyDescent="0.3">
      <c r="A512" s="6">
        <v>1047</v>
      </c>
      <c r="B512" s="11">
        <v>45142</v>
      </c>
      <c r="C512" s="6" t="s">
        <v>38</v>
      </c>
      <c r="D512" s="6" t="s">
        <v>25</v>
      </c>
      <c r="E512" s="12">
        <v>733.66</v>
      </c>
      <c r="F512" s="6">
        <v>47</v>
      </c>
      <c r="G512" s="6" t="s">
        <v>29</v>
      </c>
      <c r="H512" s="12">
        <v>4729.59</v>
      </c>
      <c r="I512" s="12">
        <v>4976.68</v>
      </c>
      <c r="J512" s="6" t="s">
        <v>17</v>
      </c>
      <c r="K512" s="15">
        <v>0.18</v>
      </c>
      <c r="L512" s="6" t="s">
        <v>31</v>
      </c>
      <c r="M512" s="6" t="s">
        <v>22</v>
      </c>
      <c r="N512" s="6" t="s">
        <v>39</v>
      </c>
      <c r="O512" s="6" t="str">
        <f t="shared" si="36"/>
        <v>Fri</v>
      </c>
      <c r="P512" s="6" t="str">
        <f t="shared" si="37"/>
        <v>Aug</v>
      </c>
      <c r="Q512" s="13">
        <f t="shared" si="38"/>
        <v>42102.712800000001</v>
      </c>
      <c r="R512" s="33">
        <f t="shared" si="35"/>
        <v>-30489.482799999994</v>
      </c>
      <c r="S512" s="13">
        <f t="shared" si="39"/>
        <v>15.609787234042553</v>
      </c>
    </row>
    <row r="513" spans="1:19" x14ac:dyDescent="0.3">
      <c r="A513" s="6">
        <v>1094</v>
      </c>
      <c r="B513" s="11">
        <v>45265</v>
      </c>
      <c r="C513" s="6" t="s">
        <v>38</v>
      </c>
      <c r="D513" s="6" t="s">
        <v>34</v>
      </c>
      <c r="E513" s="12">
        <v>8264.9599999999991</v>
      </c>
      <c r="F513" s="6">
        <v>12</v>
      </c>
      <c r="G513" s="6" t="s">
        <v>16</v>
      </c>
      <c r="H513" s="12">
        <v>333.32</v>
      </c>
      <c r="I513" s="12">
        <v>700.25</v>
      </c>
      <c r="J513" s="6" t="s">
        <v>17</v>
      </c>
      <c r="K513" s="15">
        <v>0.14000000000000001</v>
      </c>
      <c r="L513" s="6" t="s">
        <v>18</v>
      </c>
      <c r="M513" s="6" t="s">
        <v>19</v>
      </c>
      <c r="N513" s="6" t="s">
        <v>48</v>
      </c>
      <c r="O513" s="6" t="str">
        <f t="shared" si="36"/>
        <v>Tue</v>
      </c>
      <c r="P513" s="6" t="str">
        <f t="shared" si="37"/>
        <v>Dec</v>
      </c>
      <c r="Q513" s="13">
        <f t="shared" si="38"/>
        <v>1176.42</v>
      </c>
      <c r="R513" s="33">
        <f t="shared" si="35"/>
        <v>3226.74</v>
      </c>
      <c r="S513" s="13">
        <f t="shared" si="39"/>
        <v>688.74666666666656</v>
      </c>
    </row>
    <row r="514" spans="1:19" x14ac:dyDescent="0.3">
      <c r="A514" s="6">
        <v>1062</v>
      </c>
      <c r="B514" s="11">
        <v>45190</v>
      </c>
      <c r="C514" s="6" t="s">
        <v>24</v>
      </c>
      <c r="D514" s="6" t="s">
        <v>15</v>
      </c>
      <c r="E514" s="12">
        <v>2994.59</v>
      </c>
      <c r="F514" s="6">
        <v>37</v>
      </c>
      <c r="G514" s="6" t="s">
        <v>35</v>
      </c>
      <c r="H514" s="12">
        <v>4658.4399999999996</v>
      </c>
      <c r="I514" s="12">
        <v>4823.5</v>
      </c>
      <c r="J514" s="6" t="s">
        <v>17</v>
      </c>
      <c r="K514" s="15">
        <v>0.14000000000000001</v>
      </c>
      <c r="L514" s="6" t="s">
        <v>31</v>
      </c>
      <c r="M514" s="6" t="s">
        <v>19</v>
      </c>
      <c r="N514" s="6" t="s">
        <v>45</v>
      </c>
      <c r="O514" s="6" t="str">
        <f t="shared" si="36"/>
        <v>Thu</v>
      </c>
      <c r="P514" s="6" t="str">
        <f t="shared" si="37"/>
        <v>Sep</v>
      </c>
      <c r="Q514" s="13">
        <f t="shared" si="38"/>
        <v>24985.730000000003</v>
      </c>
      <c r="R514" s="33">
        <f t="shared" ref="R514:R577" si="40">((I514-H514)*F514)-Q514</f>
        <v>-18878.509999999987</v>
      </c>
      <c r="S514" s="13">
        <f t="shared" si="39"/>
        <v>80.934864864864863</v>
      </c>
    </row>
    <row r="515" spans="1:19" x14ac:dyDescent="0.3">
      <c r="A515" s="6">
        <v>1069</v>
      </c>
      <c r="B515" s="11">
        <v>45075</v>
      </c>
      <c r="C515" s="6" t="s">
        <v>42</v>
      </c>
      <c r="D515" s="6" t="s">
        <v>15</v>
      </c>
      <c r="E515" s="12">
        <v>4494.8</v>
      </c>
      <c r="F515" s="6">
        <v>30</v>
      </c>
      <c r="G515" s="6" t="s">
        <v>35</v>
      </c>
      <c r="H515" s="12">
        <v>300.01</v>
      </c>
      <c r="I515" s="12">
        <v>477.68</v>
      </c>
      <c r="J515" s="6" t="s">
        <v>30</v>
      </c>
      <c r="K515" s="15">
        <v>0.11</v>
      </c>
      <c r="L515" s="6" t="s">
        <v>27</v>
      </c>
      <c r="M515" s="6" t="s">
        <v>22</v>
      </c>
      <c r="N515" s="6" t="s">
        <v>49</v>
      </c>
      <c r="O515" s="6" t="str">
        <f t="shared" ref="O515:O578" si="41">TEXT(B515,"ddd")</f>
        <v>Mon</v>
      </c>
      <c r="P515" s="6" t="str">
        <f t="shared" ref="P515:P578" si="42">TEXT(B515,"mmm")</f>
        <v>May</v>
      </c>
      <c r="Q515" s="13">
        <f t="shared" ref="Q515:Q578" si="43">(I515*F515)*K515</f>
        <v>1576.3440000000001</v>
      </c>
      <c r="R515" s="33">
        <f t="shared" si="40"/>
        <v>3753.7560000000003</v>
      </c>
      <c r="S515" s="13">
        <f t="shared" ref="S515:S578" si="44">E515/F515</f>
        <v>149.82666666666668</v>
      </c>
    </row>
    <row r="516" spans="1:19" x14ac:dyDescent="0.3">
      <c r="A516" s="6">
        <v>1076</v>
      </c>
      <c r="B516" s="11">
        <v>45007</v>
      </c>
      <c r="C516" s="6" t="s">
        <v>33</v>
      </c>
      <c r="D516" s="6" t="s">
        <v>25</v>
      </c>
      <c r="E516" s="12">
        <v>316.94</v>
      </c>
      <c r="F516" s="6">
        <v>23</v>
      </c>
      <c r="G516" s="6" t="s">
        <v>26</v>
      </c>
      <c r="H516" s="12">
        <v>2759.16</v>
      </c>
      <c r="I516" s="12">
        <v>2864.45</v>
      </c>
      <c r="J516" s="6" t="s">
        <v>17</v>
      </c>
      <c r="K516" s="15">
        <v>0.18</v>
      </c>
      <c r="L516" s="6" t="s">
        <v>31</v>
      </c>
      <c r="M516" s="6" t="s">
        <v>22</v>
      </c>
      <c r="N516" s="6" t="s">
        <v>44</v>
      </c>
      <c r="O516" s="6" t="str">
        <f t="shared" si="41"/>
        <v>Wed</v>
      </c>
      <c r="P516" s="6" t="str">
        <f t="shared" si="42"/>
        <v>Mar</v>
      </c>
      <c r="Q516" s="13">
        <f t="shared" si="43"/>
        <v>11858.822999999999</v>
      </c>
      <c r="R516" s="33">
        <f t="shared" si="40"/>
        <v>-9437.1529999999984</v>
      </c>
      <c r="S516" s="13">
        <f t="shared" si="44"/>
        <v>13.78</v>
      </c>
    </row>
    <row r="517" spans="1:19" x14ac:dyDescent="0.3">
      <c r="A517" s="6">
        <v>1016</v>
      </c>
      <c r="B517" s="11">
        <v>45141</v>
      </c>
      <c r="C517" s="6" t="s">
        <v>42</v>
      </c>
      <c r="D517" s="6" t="s">
        <v>21</v>
      </c>
      <c r="E517" s="12">
        <v>3080.36</v>
      </c>
      <c r="F517" s="6">
        <v>16</v>
      </c>
      <c r="G517" s="6" t="s">
        <v>16</v>
      </c>
      <c r="H517" s="12">
        <v>4457.68</v>
      </c>
      <c r="I517" s="12">
        <v>4743.03</v>
      </c>
      <c r="J517" s="6" t="s">
        <v>17</v>
      </c>
      <c r="K517" s="15">
        <v>0.19</v>
      </c>
      <c r="L517" s="6" t="s">
        <v>18</v>
      </c>
      <c r="M517" s="6" t="s">
        <v>19</v>
      </c>
      <c r="N517" s="6" t="s">
        <v>51</v>
      </c>
      <c r="O517" s="6" t="str">
        <f t="shared" si="41"/>
        <v>Thu</v>
      </c>
      <c r="P517" s="6" t="str">
        <f t="shared" si="42"/>
        <v>Aug</v>
      </c>
      <c r="Q517" s="13">
        <f t="shared" si="43"/>
        <v>14418.8112</v>
      </c>
      <c r="R517" s="33">
        <f t="shared" si="40"/>
        <v>-9853.2112000000088</v>
      </c>
      <c r="S517" s="13">
        <f t="shared" si="44"/>
        <v>192.52250000000001</v>
      </c>
    </row>
    <row r="518" spans="1:19" x14ac:dyDescent="0.3">
      <c r="A518" s="6">
        <v>1090</v>
      </c>
      <c r="B518" s="11">
        <v>45124</v>
      </c>
      <c r="C518" s="6" t="s">
        <v>24</v>
      </c>
      <c r="D518" s="6" t="s">
        <v>15</v>
      </c>
      <c r="E518" s="12">
        <v>5076.05</v>
      </c>
      <c r="F518" s="6">
        <v>14</v>
      </c>
      <c r="G518" s="6" t="s">
        <v>35</v>
      </c>
      <c r="H518" s="12">
        <v>1350.47</v>
      </c>
      <c r="I518" s="12">
        <v>1514.61</v>
      </c>
      <c r="J518" s="6" t="s">
        <v>30</v>
      </c>
      <c r="K518" s="15">
        <v>0.2</v>
      </c>
      <c r="L518" s="6" t="s">
        <v>31</v>
      </c>
      <c r="M518" s="6" t="s">
        <v>22</v>
      </c>
      <c r="N518" s="6" t="s">
        <v>45</v>
      </c>
      <c r="O518" s="6" t="str">
        <f t="shared" si="41"/>
        <v>Mon</v>
      </c>
      <c r="P518" s="6" t="str">
        <f t="shared" si="42"/>
        <v>Jul</v>
      </c>
      <c r="Q518" s="13">
        <f t="shared" si="43"/>
        <v>4240.9079999999994</v>
      </c>
      <c r="R518" s="33">
        <f t="shared" si="40"/>
        <v>-1942.9480000000012</v>
      </c>
      <c r="S518" s="13">
        <f t="shared" si="44"/>
        <v>362.57499999999999</v>
      </c>
    </row>
    <row r="519" spans="1:19" x14ac:dyDescent="0.3">
      <c r="A519" s="6">
        <v>1090</v>
      </c>
      <c r="B519" s="11">
        <v>45126</v>
      </c>
      <c r="C519" s="6" t="s">
        <v>33</v>
      </c>
      <c r="D519" s="6" t="s">
        <v>21</v>
      </c>
      <c r="E519" s="12">
        <v>656.14</v>
      </c>
      <c r="F519" s="6">
        <v>10</v>
      </c>
      <c r="G519" s="6" t="s">
        <v>16</v>
      </c>
      <c r="H519" s="12">
        <v>2387.63</v>
      </c>
      <c r="I519" s="12">
        <v>2438.9699999999998</v>
      </c>
      <c r="J519" s="6" t="s">
        <v>17</v>
      </c>
      <c r="K519" s="15">
        <v>0.02</v>
      </c>
      <c r="L519" s="6" t="s">
        <v>27</v>
      </c>
      <c r="M519" s="6" t="s">
        <v>22</v>
      </c>
      <c r="N519" s="6" t="s">
        <v>37</v>
      </c>
      <c r="O519" s="6" t="str">
        <f t="shared" si="41"/>
        <v>Wed</v>
      </c>
      <c r="P519" s="6" t="str">
        <f t="shared" si="42"/>
        <v>Jul</v>
      </c>
      <c r="Q519" s="13">
        <f t="shared" si="43"/>
        <v>487.79399999999993</v>
      </c>
      <c r="R519" s="33">
        <f t="shared" si="40"/>
        <v>25.605999999996982</v>
      </c>
      <c r="S519" s="13">
        <f t="shared" si="44"/>
        <v>65.614000000000004</v>
      </c>
    </row>
    <row r="520" spans="1:19" x14ac:dyDescent="0.3">
      <c r="A520" s="6">
        <v>1048</v>
      </c>
      <c r="B520" s="11">
        <v>44951</v>
      </c>
      <c r="C520" s="6" t="s">
        <v>38</v>
      </c>
      <c r="D520" s="6" t="s">
        <v>25</v>
      </c>
      <c r="E520" s="12">
        <v>4961.8500000000004</v>
      </c>
      <c r="F520" s="6">
        <v>7</v>
      </c>
      <c r="G520" s="6" t="s">
        <v>35</v>
      </c>
      <c r="H520" s="12">
        <v>1655.43</v>
      </c>
      <c r="I520" s="12">
        <v>2001.08</v>
      </c>
      <c r="J520" s="6" t="s">
        <v>30</v>
      </c>
      <c r="K520" s="15">
        <v>0.19</v>
      </c>
      <c r="L520" s="6" t="s">
        <v>27</v>
      </c>
      <c r="M520" s="6" t="s">
        <v>19</v>
      </c>
      <c r="N520" s="6" t="s">
        <v>39</v>
      </c>
      <c r="O520" s="6" t="str">
        <f t="shared" si="41"/>
        <v>Wed</v>
      </c>
      <c r="P520" s="6" t="str">
        <f t="shared" si="42"/>
        <v>Jan</v>
      </c>
      <c r="Q520" s="13">
        <f t="shared" si="43"/>
        <v>2661.4364</v>
      </c>
      <c r="R520" s="33">
        <f t="shared" si="40"/>
        <v>-241.88640000000078</v>
      </c>
      <c r="S520" s="13">
        <f t="shared" si="44"/>
        <v>708.83571428571429</v>
      </c>
    </row>
    <row r="521" spans="1:19" x14ac:dyDescent="0.3">
      <c r="A521" s="6">
        <v>1085</v>
      </c>
      <c r="B521" s="11">
        <v>45015</v>
      </c>
      <c r="C521" s="6" t="s">
        <v>24</v>
      </c>
      <c r="D521" s="6" t="s">
        <v>21</v>
      </c>
      <c r="E521" s="12">
        <v>9278.4</v>
      </c>
      <c r="F521" s="6">
        <v>45</v>
      </c>
      <c r="G521" s="6" t="s">
        <v>29</v>
      </c>
      <c r="H521" s="12">
        <v>4763.1099999999997</v>
      </c>
      <c r="I521" s="12">
        <v>5119.91</v>
      </c>
      <c r="J521" s="6" t="s">
        <v>17</v>
      </c>
      <c r="K521" s="15">
        <v>0.28999999999999998</v>
      </c>
      <c r="L521" s="6" t="s">
        <v>18</v>
      </c>
      <c r="M521" s="6" t="s">
        <v>22</v>
      </c>
      <c r="N521" s="6" t="s">
        <v>47</v>
      </c>
      <c r="O521" s="6" t="str">
        <f t="shared" si="41"/>
        <v>Thu</v>
      </c>
      <c r="P521" s="6" t="str">
        <f t="shared" si="42"/>
        <v>Mar</v>
      </c>
      <c r="Q521" s="13">
        <f t="shared" si="43"/>
        <v>66814.825499999992</v>
      </c>
      <c r="R521" s="33">
        <f t="shared" si="40"/>
        <v>-50758.825499999984</v>
      </c>
      <c r="S521" s="13">
        <f t="shared" si="44"/>
        <v>206.18666666666667</v>
      </c>
    </row>
    <row r="522" spans="1:19" x14ac:dyDescent="0.3">
      <c r="A522" s="6">
        <v>1039</v>
      </c>
      <c r="B522" s="11">
        <v>45194</v>
      </c>
      <c r="C522" s="6" t="s">
        <v>38</v>
      </c>
      <c r="D522" s="6" t="s">
        <v>21</v>
      </c>
      <c r="E522" s="12">
        <v>1143.3900000000001</v>
      </c>
      <c r="F522" s="6">
        <v>37</v>
      </c>
      <c r="G522" s="6" t="s">
        <v>35</v>
      </c>
      <c r="H522" s="12">
        <v>4127.05</v>
      </c>
      <c r="I522" s="12">
        <v>4313.45</v>
      </c>
      <c r="J522" s="6" t="s">
        <v>30</v>
      </c>
      <c r="K522" s="15">
        <v>0.16</v>
      </c>
      <c r="L522" s="6" t="s">
        <v>18</v>
      </c>
      <c r="M522" s="6" t="s">
        <v>19</v>
      </c>
      <c r="N522" s="6" t="s">
        <v>41</v>
      </c>
      <c r="O522" s="6" t="str">
        <f t="shared" si="41"/>
        <v>Mon</v>
      </c>
      <c r="P522" s="6" t="str">
        <f t="shared" si="42"/>
        <v>Sep</v>
      </c>
      <c r="Q522" s="13">
        <f t="shared" si="43"/>
        <v>25535.624</v>
      </c>
      <c r="R522" s="33">
        <f t="shared" si="40"/>
        <v>-18638.824000000015</v>
      </c>
      <c r="S522" s="13">
        <f t="shared" si="44"/>
        <v>30.902432432432434</v>
      </c>
    </row>
    <row r="523" spans="1:19" x14ac:dyDescent="0.3">
      <c r="A523" s="6">
        <v>1100</v>
      </c>
      <c r="B523" s="11">
        <v>45069</v>
      </c>
      <c r="C523" s="6" t="s">
        <v>14</v>
      </c>
      <c r="D523" s="6" t="s">
        <v>21</v>
      </c>
      <c r="E523" s="12">
        <v>7667.96</v>
      </c>
      <c r="F523" s="6">
        <v>29</v>
      </c>
      <c r="G523" s="6" t="s">
        <v>26</v>
      </c>
      <c r="H523" s="12">
        <v>3559.56</v>
      </c>
      <c r="I523" s="12">
        <v>3607.15</v>
      </c>
      <c r="J523" s="6" t="s">
        <v>17</v>
      </c>
      <c r="K523" s="15">
        <v>0.21</v>
      </c>
      <c r="L523" s="6" t="s">
        <v>18</v>
      </c>
      <c r="M523" s="6" t="s">
        <v>22</v>
      </c>
      <c r="N523" s="6" t="s">
        <v>23</v>
      </c>
      <c r="O523" s="6" t="str">
        <f t="shared" si="41"/>
        <v>Tue</v>
      </c>
      <c r="P523" s="6" t="str">
        <f t="shared" si="42"/>
        <v>May</v>
      </c>
      <c r="Q523" s="13">
        <f t="shared" si="43"/>
        <v>21967.5435</v>
      </c>
      <c r="R523" s="33">
        <f t="shared" si="40"/>
        <v>-20587.433499999996</v>
      </c>
      <c r="S523" s="13">
        <f t="shared" si="44"/>
        <v>264.41241379310344</v>
      </c>
    </row>
    <row r="524" spans="1:19" x14ac:dyDescent="0.3">
      <c r="A524" s="6">
        <v>1033</v>
      </c>
      <c r="B524" s="11">
        <v>44985</v>
      </c>
      <c r="C524" s="6" t="s">
        <v>24</v>
      </c>
      <c r="D524" s="6" t="s">
        <v>21</v>
      </c>
      <c r="E524" s="12">
        <v>4155.74</v>
      </c>
      <c r="F524" s="6">
        <v>3</v>
      </c>
      <c r="G524" s="6" t="s">
        <v>29</v>
      </c>
      <c r="H524" s="12">
        <v>2958.75</v>
      </c>
      <c r="I524" s="12">
        <v>3177.64</v>
      </c>
      <c r="J524" s="6" t="s">
        <v>17</v>
      </c>
      <c r="K524" s="15">
        <v>0.17</v>
      </c>
      <c r="L524" s="6" t="s">
        <v>18</v>
      </c>
      <c r="M524" s="6" t="s">
        <v>19</v>
      </c>
      <c r="N524" s="6" t="s">
        <v>47</v>
      </c>
      <c r="O524" s="6" t="str">
        <f t="shared" si="41"/>
        <v>Tue</v>
      </c>
      <c r="P524" s="6" t="str">
        <f t="shared" si="42"/>
        <v>Feb</v>
      </c>
      <c r="Q524" s="13">
        <f t="shared" si="43"/>
        <v>1620.5964000000001</v>
      </c>
      <c r="R524" s="33">
        <f t="shared" si="40"/>
        <v>-963.92640000000051</v>
      </c>
      <c r="S524" s="13">
        <f t="shared" si="44"/>
        <v>1385.2466666666667</v>
      </c>
    </row>
    <row r="525" spans="1:19" x14ac:dyDescent="0.3">
      <c r="A525" s="6">
        <v>1094</v>
      </c>
      <c r="B525" s="11">
        <v>45291</v>
      </c>
      <c r="C525" s="6" t="s">
        <v>14</v>
      </c>
      <c r="D525" s="6" t="s">
        <v>25</v>
      </c>
      <c r="E525" s="12">
        <v>6586.22</v>
      </c>
      <c r="F525" s="6">
        <v>15</v>
      </c>
      <c r="G525" s="6" t="s">
        <v>26</v>
      </c>
      <c r="H525" s="12">
        <v>4111.93</v>
      </c>
      <c r="I525" s="12">
        <v>4338.67</v>
      </c>
      <c r="J525" s="6" t="s">
        <v>17</v>
      </c>
      <c r="K525" s="15">
        <v>0.26</v>
      </c>
      <c r="L525" s="6" t="s">
        <v>31</v>
      </c>
      <c r="M525" s="6" t="s">
        <v>19</v>
      </c>
      <c r="N525" s="6" t="s">
        <v>32</v>
      </c>
      <c r="O525" s="6" t="str">
        <f t="shared" si="41"/>
        <v>Sun</v>
      </c>
      <c r="P525" s="6" t="str">
        <f t="shared" si="42"/>
        <v>Dec</v>
      </c>
      <c r="Q525" s="13">
        <f t="shared" si="43"/>
        <v>16920.813000000002</v>
      </c>
      <c r="R525" s="33">
        <f t="shared" si="40"/>
        <v>-13519.713000000005</v>
      </c>
      <c r="S525" s="13">
        <f t="shared" si="44"/>
        <v>439.08133333333336</v>
      </c>
    </row>
    <row r="526" spans="1:19" x14ac:dyDescent="0.3">
      <c r="A526" s="6">
        <v>1023</v>
      </c>
      <c r="B526" s="11">
        <v>44952</v>
      </c>
      <c r="C526" s="6" t="s">
        <v>24</v>
      </c>
      <c r="D526" s="6" t="s">
        <v>15</v>
      </c>
      <c r="E526" s="12">
        <v>2676.34</v>
      </c>
      <c r="F526" s="6">
        <v>36</v>
      </c>
      <c r="G526" s="6" t="s">
        <v>29</v>
      </c>
      <c r="H526" s="12">
        <v>1991.72</v>
      </c>
      <c r="I526" s="12">
        <v>2329.37</v>
      </c>
      <c r="J526" s="6" t="s">
        <v>30</v>
      </c>
      <c r="K526" s="15">
        <v>0.28000000000000003</v>
      </c>
      <c r="L526" s="6" t="s">
        <v>31</v>
      </c>
      <c r="M526" s="6" t="s">
        <v>22</v>
      </c>
      <c r="N526" s="6" t="s">
        <v>45</v>
      </c>
      <c r="O526" s="6" t="str">
        <f t="shared" si="41"/>
        <v>Thu</v>
      </c>
      <c r="P526" s="6" t="str">
        <f t="shared" si="42"/>
        <v>Jan</v>
      </c>
      <c r="Q526" s="13">
        <f t="shared" si="43"/>
        <v>23480.049599999998</v>
      </c>
      <c r="R526" s="33">
        <f t="shared" si="40"/>
        <v>-11324.649600000004</v>
      </c>
      <c r="S526" s="13">
        <f t="shared" si="44"/>
        <v>74.342777777777783</v>
      </c>
    </row>
    <row r="527" spans="1:19" x14ac:dyDescent="0.3">
      <c r="A527" s="6">
        <v>1010</v>
      </c>
      <c r="B527" s="11">
        <v>44973</v>
      </c>
      <c r="C527" s="6" t="s">
        <v>24</v>
      </c>
      <c r="D527" s="6" t="s">
        <v>34</v>
      </c>
      <c r="E527" s="12">
        <v>1678.97</v>
      </c>
      <c r="F527" s="6">
        <v>47</v>
      </c>
      <c r="G527" s="6" t="s">
        <v>16</v>
      </c>
      <c r="H527" s="12">
        <v>2265.38</v>
      </c>
      <c r="I527" s="12">
        <v>2429.9299999999998</v>
      </c>
      <c r="J527" s="6" t="s">
        <v>17</v>
      </c>
      <c r="K527" s="15">
        <v>0.06</v>
      </c>
      <c r="L527" s="6" t="s">
        <v>27</v>
      </c>
      <c r="M527" s="6" t="s">
        <v>19</v>
      </c>
      <c r="N527" s="6" t="s">
        <v>50</v>
      </c>
      <c r="O527" s="6" t="str">
        <f t="shared" si="41"/>
        <v>Thu</v>
      </c>
      <c r="P527" s="6" t="str">
        <f t="shared" si="42"/>
        <v>Feb</v>
      </c>
      <c r="Q527" s="13">
        <f t="shared" si="43"/>
        <v>6852.4025999999994</v>
      </c>
      <c r="R527" s="33">
        <f t="shared" si="40"/>
        <v>881.44739999998819</v>
      </c>
      <c r="S527" s="13">
        <f t="shared" si="44"/>
        <v>35.722765957446811</v>
      </c>
    </row>
    <row r="528" spans="1:19" x14ac:dyDescent="0.3">
      <c r="A528" s="6">
        <v>1069</v>
      </c>
      <c r="B528" s="11">
        <v>45214</v>
      </c>
      <c r="C528" s="6" t="s">
        <v>14</v>
      </c>
      <c r="D528" s="6" t="s">
        <v>21</v>
      </c>
      <c r="E528" s="12">
        <v>1688.58</v>
      </c>
      <c r="F528" s="6">
        <v>46</v>
      </c>
      <c r="G528" s="6" t="s">
        <v>26</v>
      </c>
      <c r="H528" s="12">
        <v>3663.51</v>
      </c>
      <c r="I528" s="12">
        <v>4007.98</v>
      </c>
      <c r="J528" s="6" t="s">
        <v>30</v>
      </c>
      <c r="K528" s="15">
        <v>0.13</v>
      </c>
      <c r="L528" s="6" t="s">
        <v>18</v>
      </c>
      <c r="M528" s="6" t="s">
        <v>19</v>
      </c>
      <c r="N528" s="6" t="s">
        <v>23</v>
      </c>
      <c r="O528" s="6" t="str">
        <f t="shared" si="41"/>
        <v>Sun</v>
      </c>
      <c r="P528" s="6" t="str">
        <f t="shared" si="42"/>
        <v>Oct</v>
      </c>
      <c r="Q528" s="13">
        <f t="shared" si="43"/>
        <v>23967.720399999998</v>
      </c>
      <c r="R528" s="33">
        <f t="shared" si="40"/>
        <v>-8122.1004000000066</v>
      </c>
      <c r="S528" s="13">
        <f t="shared" si="44"/>
        <v>36.708260869565216</v>
      </c>
    </row>
    <row r="529" spans="1:19" x14ac:dyDescent="0.3">
      <c r="A529" s="6">
        <v>1100</v>
      </c>
      <c r="B529" s="11">
        <v>45192</v>
      </c>
      <c r="C529" s="6" t="s">
        <v>33</v>
      </c>
      <c r="D529" s="6" t="s">
        <v>15</v>
      </c>
      <c r="E529" s="12">
        <v>797.87</v>
      </c>
      <c r="F529" s="6">
        <v>19</v>
      </c>
      <c r="G529" s="6" t="s">
        <v>35</v>
      </c>
      <c r="H529" s="12">
        <v>1820.89</v>
      </c>
      <c r="I529" s="12">
        <v>2257.92</v>
      </c>
      <c r="J529" s="6" t="s">
        <v>30</v>
      </c>
      <c r="K529" s="15">
        <v>0.12</v>
      </c>
      <c r="L529" s="6" t="s">
        <v>18</v>
      </c>
      <c r="M529" s="6" t="s">
        <v>22</v>
      </c>
      <c r="N529" s="6" t="s">
        <v>53</v>
      </c>
      <c r="O529" s="6" t="str">
        <f t="shared" si="41"/>
        <v>Sat</v>
      </c>
      <c r="P529" s="6" t="str">
        <f t="shared" si="42"/>
        <v>Sep</v>
      </c>
      <c r="Q529" s="13">
        <f t="shared" si="43"/>
        <v>5148.0576000000001</v>
      </c>
      <c r="R529" s="33">
        <f t="shared" si="40"/>
        <v>3155.5123999999996</v>
      </c>
      <c r="S529" s="13">
        <f t="shared" si="44"/>
        <v>41.993157894736839</v>
      </c>
    </row>
    <row r="530" spans="1:19" x14ac:dyDescent="0.3">
      <c r="A530" s="6">
        <v>1034</v>
      </c>
      <c r="B530" s="11">
        <v>44942</v>
      </c>
      <c r="C530" s="6" t="s">
        <v>42</v>
      </c>
      <c r="D530" s="6" t="s">
        <v>15</v>
      </c>
      <c r="E530" s="12">
        <v>1937.9</v>
      </c>
      <c r="F530" s="6">
        <v>13</v>
      </c>
      <c r="G530" s="6" t="s">
        <v>16</v>
      </c>
      <c r="H530" s="12">
        <v>366.31</v>
      </c>
      <c r="I530" s="12">
        <v>492.68</v>
      </c>
      <c r="J530" s="6" t="s">
        <v>30</v>
      </c>
      <c r="K530" s="15">
        <v>0.12</v>
      </c>
      <c r="L530" s="6" t="s">
        <v>31</v>
      </c>
      <c r="M530" s="6" t="s">
        <v>22</v>
      </c>
      <c r="N530" s="6" t="s">
        <v>49</v>
      </c>
      <c r="O530" s="6" t="str">
        <f t="shared" si="41"/>
        <v>Mon</v>
      </c>
      <c r="P530" s="6" t="str">
        <f t="shared" si="42"/>
        <v>Jan</v>
      </c>
      <c r="Q530" s="13">
        <f t="shared" si="43"/>
        <v>768.58079999999995</v>
      </c>
      <c r="R530" s="33">
        <f t="shared" si="40"/>
        <v>874.22919999999999</v>
      </c>
      <c r="S530" s="13">
        <f t="shared" si="44"/>
        <v>149.06923076923078</v>
      </c>
    </row>
    <row r="531" spans="1:19" x14ac:dyDescent="0.3">
      <c r="A531" s="6">
        <v>1052</v>
      </c>
      <c r="B531" s="11">
        <v>45125</v>
      </c>
      <c r="C531" s="6" t="s">
        <v>38</v>
      </c>
      <c r="D531" s="6" t="s">
        <v>25</v>
      </c>
      <c r="E531" s="12">
        <v>6675.77</v>
      </c>
      <c r="F531" s="6">
        <v>42</v>
      </c>
      <c r="G531" s="6" t="s">
        <v>35</v>
      </c>
      <c r="H531" s="12">
        <v>417.96</v>
      </c>
      <c r="I531" s="12">
        <v>907.63</v>
      </c>
      <c r="J531" s="6" t="s">
        <v>30</v>
      </c>
      <c r="K531" s="15">
        <v>0.04</v>
      </c>
      <c r="L531" s="6" t="s">
        <v>18</v>
      </c>
      <c r="M531" s="6" t="s">
        <v>22</v>
      </c>
      <c r="N531" s="6" t="s">
        <v>39</v>
      </c>
      <c r="O531" s="6" t="str">
        <f t="shared" si="41"/>
        <v>Tue</v>
      </c>
      <c r="P531" s="6" t="str">
        <f t="shared" si="42"/>
        <v>Jul</v>
      </c>
      <c r="Q531" s="13">
        <f t="shared" si="43"/>
        <v>1524.8183999999999</v>
      </c>
      <c r="R531" s="33">
        <f t="shared" si="40"/>
        <v>19041.321599999999</v>
      </c>
      <c r="S531" s="13">
        <f t="shared" si="44"/>
        <v>158.94690476190476</v>
      </c>
    </row>
    <row r="532" spans="1:19" x14ac:dyDescent="0.3">
      <c r="A532" s="6">
        <v>1095</v>
      </c>
      <c r="B532" s="11">
        <v>45208</v>
      </c>
      <c r="C532" s="6" t="s">
        <v>24</v>
      </c>
      <c r="D532" s="6" t="s">
        <v>15</v>
      </c>
      <c r="E532" s="12">
        <v>8828.74</v>
      </c>
      <c r="F532" s="6">
        <v>21</v>
      </c>
      <c r="G532" s="6" t="s">
        <v>29</v>
      </c>
      <c r="H532" s="12">
        <v>621.04999999999995</v>
      </c>
      <c r="I532" s="12">
        <v>820.37</v>
      </c>
      <c r="J532" s="6" t="s">
        <v>17</v>
      </c>
      <c r="K532" s="15">
        <v>0.24</v>
      </c>
      <c r="L532" s="6" t="s">
        <v>27</v>
      </c>
      <c r="M532" s="6" t="s">
        <v>19</v>
      </c>
      <c r="N532" s="6" t="s">
        <v>45</v>
      </c>
      <c r="O532" s="6" t="str">
        <f t="shared" si="41"/>
        <v>Mon</v>
      </c>
      <c r="P532" s="6" t="str">
        <f t="shared" si="42"/>
        <v>Oct</v>
      </c>
      <c r="Q532" s="13">
        <f t="shared" si="43"/>
        <v>4134.6647999999996</v>
      </c>
      <c r="R532" s="33">
        <f t="shared" si="40"/>
        <v>51.055200000001605</v>
      </c>
      <c r="S532" s="13">
        <f t="shared" si="44"/>
        <v>420.41619047619048</v>
      </c>
    </row>
    <row r="533" spans="1:19" x14ac:dyDescent="0.3">
      <c r="A533" s="6">
        <v>1010</v>
      </c>
      <c r="B533" s="11">
        <v>45012</v>
      </c>
      <c r="C533" s="6" t="s">
        <v>38</v>
      </c>
      <c r="D533" s="6" t="s">
        <v>25</v>
      </c>
      <c r="E533" s="12">
        <v>8159.84</v>
      </c>
      <c r="F533" s="6">
        <v>37</v>
      </c>
      <c r="G533" s="6" t="s">
        <v>29</v>
      </c>
      <c r="H533" s="12">
        <v>4354.92</v>
      </c>
      <c r="I533" s="12">
        <v>4495.88</v>
      </c>
      <c r="J533" s="6" t="s">
        <v>17</v>
      </c>
      <c r="K533" s="15">
        <v>0.01</v>
      </c>
      <c r="L533" s="6" t="s">
        <v>27</v>
      </c>
      <c r="M533" s="6" t="s">
        <v>19</v>
      </c>
      <c r="N533" s="6" t="s">
        <v>39</v>
      </c>
      <c r="O533" s="6" t="str">
        <f t="shared" si="41"/>
        <v>Mon</v>
      </c>
      <c r="P533" s="6" t="str">
        <f t="shared" si="42"/>
        <v>Mar</v>
      </c>
      <c r="Q533" s="13">
        <f t="shared" si="43"/>
        <v>1663.4756</v>
      </c>
      <c r="R533" s="33">
        <f t="shared" si="40"/>
        <v>3552.0444000000016</v>
      </c>
      <c r="S533" s="13">
        <f t="shared" si="44"/>
        <v>220.53621621621622</v>
      </c>
    </row>
    <row r="534" spans="1:19" x14ac:dyDescent="0.3">
      <c r="A534" s="6">
        <v>1019</v>
      </c>
      <c r="B534" s="11">
        <v>45176</v>
      </c>
      <c r="C534" s="6" t="s">
        <v>14</v>
      </c>
      <c r="D534" s="6" t="s">
        <v>21</v>
      </c>
      <c r="E534" s="12">
        <v>6882.83</v>
      </c>
      <c r="F534" s="6">
        <v>27</v>
      </c>
      <c r="G534" s="6" t="s">
        <v>35</v>
      </c>
      <c r="H534" s="12">
        <v>2387.52</v>
      </c>
      <c r="I534" s="12">
        <v>2604.06</v>
      </c>
      <c r="J534" s="6" t="s">
        <v>17</v>
      </c>
      <c r="K534" s="15">
        <v>0.16</v>
      </c>
      <c r="L534" s="6" t="s">
        <v>18</v>
      </c>
      <c r="M534" s="6" t="s">
        <v>19</v>
      </c>
      <c r="N534" s="6" t="s">
        <v>23</v>
      </c>
      <c r="O534" s="6" t="str">
        <f t="shared" si="41"/>
        <v>Thu</v>
      </c>
      <c r="P534" s="6" t="str">
        <f t="shared" si="42"/>
        <v>Sep</v>
      </c>
      <c r="Q534" s="13">
        <f t="shared" si="43"/>
        <v>11249.539199999999</v>
      </c>
      <c r="R534" s="33">
        <f t="shared" si="40"/>
        <v>-5402.9592000000002</v>
      </c>
      <c r="S534" s="13">
        <f t="shared" si="44"/>
        <v>254.91962962962964</v>
      </c>
    </row>
    <row r="535" spans="1:19" x14ac:dyDescent="0.3">
      <c r="A535" s="6">
        <v>1058</v>
      </c>
      <c r="B535" s="11">
        <v>45196</v>
      </c>
      <c r="C535" s="6" t="s">
        <v>38</v>
      </c>
      <c r="D535" s="6" t="s">
        <v>21</v>
      </c>
      <c r="E535" s="12">
        <v>1193.28</v>
      </c>
      <c r="F535" s="6">
        <v>29</v>
      </c>
      <c r="G535" s="6" t="s">
        <v>35</v>
      </c>
      <c r="H535" s="12">
        <v>3578.77</v>
      </c>
      <c r="I535" s="12">
        <v>3635.02</v>
      </c>
      <c r="J535" s="6" t="s">
        <v>30</v>
      </c>
      <c r="K535" s="15">
        <v>0.2</v>
      </c>
      <c r="L535" s="6" t="s">
        <v>27</v>
      </c>
      <c r="M535" s="6" t="s">
        <v>22</v>
      </c>
      <c r="N535" s="6" t="s">
        <v>41</v>
      </c>
      <c r="O535" s="6" t="str">
        <f t="shared" si="41"/>
        <v>Wed</v>
      </c>
      <c r="P535" s="6" t="str">
        <f t="shared" si="42"/>
        <v>Sep</v>
      </c>
      <c r="Q535" s="13">
        <f t="shared" si="43"/>
        <v>21083.116000000002</v>
      </c>
      <c r="R535" s="33">
        <f t="shared" si="40"/>
        <v>-19451.866000000002</v>
      </c>
      <c r="S535" s="13">
        <f t="shared" si="44"/>
        <v>41.147586206896548</v>
      </c>
    </row>
    <row r="536" spans="1:19" x14ac:dyDescent="0.3">
      <c r="A536" s="6">
        <v>1096</v>
      </c>
      <c r="B536" s="11">
        <v>45261</v>
      </c>
      <c r="C536" s="6" t="s">
        <v>14</v>
      </c>
      <c r="D536" s="6" t="s">
        <v>34</v>
      </c>
      <c r="E536" s="12">
        <v>2962.96</v>
      </c>
      <c r="F536" s="6">
        <v>20</v>
      </c>
      <c r="G536" s="6" t="s">
        <v>16</v>
      </c>
      <c r="H536" s="12">
        <v>1994.9</v>
      </c>
      <c r="I536" s="12">
        <v>2066.5</v>
      </c>
      <c r="J536" s="6" t="s">
        <v>17</v>
      </c>
      <c r="K536" s="15">
        <v>0.06</v>
      </c>
      <c r="L536" s="6" t="s">
        <v>27</v>
      </c>
      <c r="M536" s="6" t="s">
        <v>19</v>
      </c>
      <c r="N536" s="6" t="s">
        <v>46</v>
      </c>
      <c r="O536" s="6" t="str">
        <f t="shared" si="41"/>
        <v>Fri</v>
      </c>
      <c r="P536" s="6" t="str">
        <f t="shared" si="42"/>
        <v>Dec</v>
      </c>
      <c r="Q536" s="13">
        <f t="shared" si="43"/>
        <v>2479.7999999999997</v>
      </c>
      <c r="R536" s="33">
        <f t="shared" si="40"/>
        <v>-1047.8000000000015</v>
      </c>
      <c r="S536" s="13">
        <f t="shared" si="44"/>
        <v>148.148</v>
      </c>
    </row>
    <row r="537" spans="1:19" x14ac:dyDescent="0.3">
      <c r="A537" s="6">
        <v>1001</v>
      </c>
      <c r="B537" s="11">
        <v>45043</v>
      </c>
      <c r="C537" s="6" t="s">
        <v>38</v>
      </c>
      <c r="D537" s="6" t="s">
        <v>34</v>
      </c>
      <c r="E537" s="12">
        <v>3167.09</v>
      </c>
      <c r="F537" s="6">
        <v>25</v>
      </c>
      <c r="G537" s="6" t="s">
        <v>35</v>
      </c>
      <c r="H537" s="12">
        <v>1330.62</v>
      </c>
      <c r="I537" s="12">
        <v>1543.69</v>
      </c>
      <c r="J537" s="6" t="s">
        <v>30</v>
      </c>
      <c r="K537" s="15">
        <v>0.27</v>
      </c>
      <c r="L537" s="6" t="s">
        <v>31</v>
      </c>
      <c r="M537" s="6" t="s">
        <v>19</v>
      </c>
      <c r="N537" s="6" t="s">
        <v>48</v>
      </c>
      <c r="O537" s="6" t="str">
        <f t="shared" si="41"/>
        <v>Thu</v>
      </c>
      <c r="P537" s="6" t="str">
        <f t="shared" si="42"/>
        <v>Apr</v>
      </c>
      <c r="Q537" s="13">
        <f t="shared" si="43"/>
        <v>10419.907500000001</v>
      </c>
      <c r="R537" s="33">
        <f t="shared" si="40"/>
        <v>-5093.1574999999975</v>
      </c>
      <c r="S537" s="13">
        <f t="shared" si="44"/>
        <v>126.68360000000001</v>
      </c>
    </row>
    <row r="538" spans="1:19" x14ac:dyDescent="0.3">
      <c r="A538" s="6">
        <v>1069</v>
      </c>
      <c r="B538" s="11">
        <v>44933</v>
      </c>
      <c r="C538" s="6" t="s">
        <v>42</v>
      </c>
      <c r="D538" s="6" t="s">
        <v>34</v>
      </c>
      <c r="E538" s="12">
        <v>2574.5700000000002</v>
      </c>
      <c r="F538" s="6">
        <v>6</v>
      </c>
      <c r="G538" s="6" t="s">
        <v>26</v>
      </c>
      <c r="H538" s="12">
        <v>1768.6</v>
      </c>
      <c r="I538" s="12">
        <v>2152.1999999999998</v>
      </c>
      <c r="J538" s="6" t="s">
        <v>30</v>
      </c>
      <c r="K538" s="15">
        <v>0.25</v>
      </c>
      <c r="L538" s="6" t="s">
        <v>27</v>
      </c>
      <c r="M538" s="6" t="s">
        <v>22</v>
      </c>
      <c r="N538" s="6" t="s">
        <v>52</v>
      </c>
      <c r="O538" s="6" t="str">
        <f t="shared" si="41"/>
        <v>Sat</v>
      </c>
      <c r="P538" s="6" t="str">
        <f t="shared" si="42"/>
        <v>Jan</v>
      </c>
      <c r="Q538" s="13">
        <f t="shared" si="43"/>
        <v>3228.2999999999997</v>
      </c>
      <c r="R538" s="33">
        <f t="shared" si="40"/>
        <v>-926.70000000000027</v>
      </c>
      <c r="S538" s="13">
        <f t="shared" si="44"/>
        <v>429.09500000000003</v>
      </c>
    </row>
    <row r="539" spans="1:19" x14ac:dyDescent="0.3">
      <c r="A539" s="6">
        <v>1004</v>
      </c>
      <c r="B539" s="11">
        <v>45063</v>
      </c>
      <c r="C539" s="6" t="s">
        <v>42</v>
      </c>
      <c r="D539" s="6" t="s">
        <v>15</v>
      </c>
      <c r="E539" s="12">
        <v>5198.5600000000004</v>
      </c>
      <c r="F539" s="6">
        <v>36</v>
      </c>
      <c r="G539" s="6" t="s">
        <v>26</v>
      </c>
      <c r="H539" s="12">
        <v>3981.2</v>
      </c>
      <c r="I539" s="12">
        <v>4432.3500000000004</v>
      </c>
      <c r="J539" s="6" t="s">
        <v>30</v>
      </c>
      <c r="K539" s="15">
        <v>0.14000000000000001</v>
      </c>
      <c r="L539" s="6" t="s">
        <v>18</v>
      </c>
      <c r="M539" s="6" t="s">
        <v>19</v>
      </c>
      <c r="N539" s="6" t="s">
        <v>49</v>
      </c>
      <c r="O539" s="6" t="str">
        <f t="shared" si="41"/>
        <v>Wed</v>
      </c>
      <c r="P539" s="6" t="str">
        <f t="shared" si="42"/>
        <v>May</v>
      </c>
      <c r="Q539" s="13">
        <f t="shared" si="43"/>
        <v>22339.044000000002</v>
      </c>
      <c r="R539" s="33">
        <f t="shared" si="40"/>
        <v>-6097.643999999982</v>
      </c>
      <c r="S539" s="13">
        <f t="shared" si="44"/>
        <v>144.40444444444447</v>
      </c>
    </row>
    <row r="540" spans="1:19" x14ac:dyDescent="0.3">
      <c r="A540" s="6">
        <v>1016</v>
      </c>
      <c r="B540" s="11">
        <v>45102</v>
      </c>
      <c r="C540" s="6" t="s">
        <v>42</v>
      </c>
      <c r="D540" s="6" t="s">
        <v>21</v>
      </c>
      <c r="E540" s="12">
        <v>5401.98</v>
      </c>
      <c r="F540" s="6">
        <v>2</v>
      </c>
      <c r="G540" s="6" t="s">
        <v>35</v>
      </c>
      <c r="H540" s="12">
        <v>3144.82</v>
      </c>
      <c r="I540" s="12">
        <v>3480.58</v>
      </c>
      <c r="J540" s="6" t="s">
        <v>17</v>
      </c>
      <c r="K540" s="15">
        <v>0.12</v>
      </c>
      <c r="L540" s="6" t="s">
        <v>18</v>
      </c>
      <c r="M540" s="6" t="s">
        <v>22</v>
      </c>
      <c r="N540" s="6" t="s">
        <v>51</v>
      </c>
      <c r="O540" s="6" t="str">
        <f t="shared" si="41"/>
        <v>Sun</v>
      </c>
      <c r="P540" s="6" t="str">
        <f t="shared" si="42"/>
        <v>Jun</v>
      </c>
      <c r="Q540" s="13">
        <f t="shared" si="43"/>
        <v>835.33920000000001</v>
      </c>
      <c r="R540" s="33">
        <f t="shared" si="40"/>
        <v>-163.81920000000048</v>
      </c>
      <c r="S540" s="13">
        <f t="shared" si="44"/>
        <v>2700.99</v>
      </c>
    </row>
    <row r="541" spans="1:19" x14ac:dyDescent="0.3">
      <c r="A541" s="6">
        <v>1024</v>
      </c>
      <c r="B541" s="11">
        <v>45254</v>
      </c>
      <c r="C541" s="6" t="s">
        <v>42</v>
      </c>
      <c r="D541" s="6" t="s">
        <v>25</v>
      </c>
      <c r="E541" s="12">
        <v>3633.17</v>
      </c>
      <c r="F541" s="6">
        <v>22</v>
      </c>
      <c r="G541" s="6" t="s">
        <v>26</v>
      </c>
      <c r="H541" s="12">
        <v>4691.32</v>
      </c>
      <c r="I541" s="12">
        <v>4752.88</v>
      </c>
      <c r="J541" s="6" t="s">
        <v>17</v>
      </c>
      <c r="K541" s="15">
        <v>7.0000000000000007E-2</v>
      </c>
      <c r="L541" s="6" t="s">
        <v>27</v>
      </c>
      <c r="M541" s="6" t="s">
        <v>22</v>
      </c>
      <c r="N541" s="6" t="s">
        <v>43</v>
      </c>
      <c r="O541" s="6" t="str">
        <f t="shared" si="41"/>
        <v>Fri</v>
      </c>
      <c r="P541" s="6" t="str">
        <f t="shared" si="42"/>
        <v>Nov</v>
      </c>
      <c r="Q541" s="13">
        <f t="shared" si="43"/>
        <v>7319.4352000000008</v>
      </c>
      <c r="R541" s="33">
        <f t="shared" si="40"/>
        <v>-5965.115199999992</v>
      </c>
      <c r="S541" s="13">
        <f t="shared" si="44"/>
        <v>165.14409090909092</v>
      </c>
    </row>
    <row r="542" spans="1:19" x14ac:dyDescent="0.3">
      <c r="A542" s="6">
        <v>1080</v>
      </c>
      <c r="B542" s="11">
        <v>45241</v>
      </c>
      <c r="C542" s="6" t="s">
        <v>42</v>
      </c>
      <c r="D542" s="6" t="s">
        <v>34</v>
      </c>
      <c r="E542" s="12">
        <v>3602.51</v>
      </c>
      <c r="F542" s="6">
        <v>32</v>
      </c>
      <c r="G542" s="6" t="s">
        <v>35</v>
      </c>
      <c r="H542" s="12">
        <v>3414.54</v>
      </c>
      <c r="I542" s="12">
        <v>3753.83</v>
      </c>
      <c r="J542" s="6" t="s">
        <v>30</v>
      </c>
      <c r="K542" s="15">
        <v>0.22</v>
      </c>
      <c r="L542" s="6" t="s">
        <v>18</v>
      </c>
      <c r="M542" s="6" t="s">
        <v>22</v>
      </c>
      <c r="N542" s="6" t="s">
        <v>52</v>
      </c>
      <c r="O542" s="6" t="str">
        <f t="shared" si="41"/>
        <v>Sat</v>
      </c>
      <c r="P542" s="6" t="str">
        <f t="shared" si="42"/>
        <v>Nov</v>
      </c>
      <c r="Q542" s="13">
        <f t="shared" si="43"/>
        <v>26426.963199999998</v>
      </c>
      <c r="R542" s="33">
        <f t="shared" si="40"/>
        <v>-15569.683199999999</v>
      </c>
      <c r="S542" s="13">
        <f t="shared" si="44"/>
        <v>112.57843750000001</v>
      </c>
    </row>
    <row r="543" spans="1:19" x14ac:dyDescent="0.3">
      <c r="A543" s="6">
        <v>1002</v>
      </c>
      <c r="B543" s="11">
        <v>45141</v>
      </c>
      <c r="C543" s="6" t="s">
        <v>42</v>
      </c>
      <c r="D543" s="6" t="s">
        <v>25</v>
      </c>
      <c r="E543" s="12">
        <v>8302.7000000000007</v>
      </c>
      <c r="F543" s="6">
        <v>16</v>
      </c>
      <c r="G543" s="6" t="s">
        <v>16</v>
      </c>
      <c r="H543" s="12">
        <v>2872.4</v>
      </c>
      <c r="I543" s="12">
        <v>3193.76</v>
      </c>
      <c r="J543" s="6" t="s">
        <v>17</v>
      </c>
      <c r="K543" s="15">
        <v>0.04</v>
      </c>
      <c r="L543" s="6" t="s">
        <v>31</v>
      </c>
      <c r="M543" s="6" t="s">
        <v>19</v>
      </c>
      <c r="N543" s="6" t="s">
        <v>43</v>
      </c>
      <c r="O543" s="6" t="str">
        <f t="shared" si="41"/>
        <v>Thu</v>
      </c>
      <c r="P543" s="6" t="str">
        <f t="shared" si="42"/>
        <v>Aug</v>
      </c>
      <c r="Q543" s="13">
        <f t="shared" si="43"/>
        <v>2044.0064000000002</v>
      </c>
      <c r="R543" s="33">
        <f t="shared" si="40"/>
        <v>3097.7536000000018</v>
      </c>
      <c r="S543" s="13">
        <f t="shared" si="44"/>
        <v>518.91875000000005</v>
      </c>
    </row>
    <row r="544" spans="1:19" x14ac:dyDescent="0.3">
      <c r="A544" s="6">
        <v>1092</v>
      </c>
      <c r="B544" s="11">
        <v>45008</v>
      </c>
      <c r="C544" s="6" t="s">
        <v>14</v>
      </c>
      <c r="D544" s="6" t="s">
        <v>25</v>
      </c>
      <c r="E544" s="12">
        <v>7914</v>
      </c>
      <c r="F544" s="6">
        <v>18</v>
      </c>
      <c r="G544" s="6" t="s">
        <v>26</v>
      </c>
      <c r="H544" s="12">
        <v>3070.47</v>
      </c>
      <c r="I544" s="12">
        <v>3475.29</v>
      </c>
      <c r="J544" s="6" t="s">
        <v>17</v>
      </c>
      <c r="K544" s="15">
        <v>0.2</v>
      </c>
      <c r="L544" s="6" t="s">
        <v>27</v>
      </c>
      <c r="M544" s="6" t="s">
        <v>19</v>
      </c>
      <c r="N544" s="6" t="s">
        <v>32</v>
      </c>
      <c r="O544" s="6" t="str">
        <f t="shared" si="41"/>
        <v>Thu</v>
      </c>
      <c r="P544" s="6" t="str">
        <f t="shared" si="42"/>
        <v>Mar</v>
      </c>
      <c r="Q544" s="13">
        <f t="shared" si="43"/>
        <v>12511.044000000002</v>
      </c>
      <c r="R544" s="33">
        <f t="shared" si="40"/>
        <v>-5224.2839999999987</v>
      </c>
      <c r="S544" s="13">
        <f t="shared" si="44"/>
        <v>439.66666666666669</v>
      </c>
    </row>
    <row r="545" spans="1:19" x14ac:dyDescent="0.3">
      <c r="A545" s="6">
        <v>1032</v>
      </c>
      <c r="B545" s="11">
        <v>45149</v>
      </c>
      <c r="C545" s="6" t="s">
        <v>24</v>
      </c>
      <c r="D545" s="6" t="s">
        <v>34</v>
      </c>
      <c r="E545" s="12">
        <v>3147.18</v>
      </c>
      <c r="F545" s="6">
        <v>5</v>
      </c>
      <c r="G545" s="6" t="s">
        <v>26</v>
      </c>
      <c r="H545" s="12">
        <v>4714.74</v>
      </c>
      <c r="I545" s="12">
        <v>5129.1099999999997</v>
      </c>
      <c r="J545" s="6" t="s">
        <v>30</v>
      </c>
      <c r="K545" s="15">
        <v>0.25</v>
      </c>
      <c r="L545" s="6" t="s">
        <v>27</v>
      </c>
      <c r="M545" s="6" t="s">
        <v>19</v>
      </c>
      <c r="N545" s="6" t="s">
        <v>50</v>
      </c>
      <c r="O545" s="6" t="str">
        <f t="shared" si="41"/>
        <v>Fri</v>
      </c>
      <c r="P545" s="6" t="str">
        <f t="shared" si="42"/>
        <v>Aug</v>
      </c>
      <c r="Q545" s="13">
        <f t="shared" si="43"/>
        <v>6411.3874999999998</v>
      </c>
      <c r="R545" s="33">
        <f t="shared" si="40"/>
        <v>-4339.5375000000004</v>
      </c>
      <c r="S545" s="13">
        <f t="shared" si="44"/>
        <v>629.43599999999992</v>
      </c>
    </row>
    <row r="546" spans="1:19" x14ac:dyDescent="0.3">
      <c r="A546" s="6">
        <v>1091</v>
      </c>
      <c r="B546" s="11">
        <v>45029</v>
      </c>
      <c r="C546" s="6" t="s">
        <v>38</v>
      </c>
      <c r="D546" s="6" t="s">
        <v>21</v>
      </c>
      <c r="E546" s="12">
        <v>9146.51</v>
      </c>
      <c r="F546" s="6">
        <v>36</v>
      </c>
      <c r="G546" s="6" t="s">
        <v>35</v>
      </c>
      <c r="H546" s="12">
        <v>3951.59</v>
      </c>
      <c r="I546" s="12">
        <v>4387.01</v>
      </c>
      <c r="J546" s="6" t="s">
        <v>30</v>
      </c>
      <c r="K546" s="15">
        <v>7.0000000000000007E-2</v>
      </c>
      <c r="L546" s="6" t="s">
        <v>27</v>
      </c>
      <c r="M546" s="6" t="s">
        <v>22</v>
      </c>
      <c r="N546" s="6" t="s">
        <v>41</v>
      </c>
      <c r="O546" s="6" t="str">
        <f t="shared" si="41"/>
        <v>Thu</v>
      </c>
      <c r="P546" s="6" t="str">
        <f t="shared" si="42"/>
        <v>Apr</v>
      </c>
      <c r="Q546" s="13">
        <f t="shared" si="43"/>
        <v>11055.265200000002</v>
      </c>
      <c r="R546" s="33">
        <f t="shared" si="40"/>
        <v>4619.854800000001</v>
      </c>
      <c r="S546" s="13">
        <f t="shared" si="44"/>
        <v>254.06972222222223</v>
      </c>
    </row>
    <row r="547" spans="1:19" x14ac:dyDescent="0.3">
      <c r="A547" s="6">
        <v>1084</v>
      </c>
      <c r="B547" s="11">
        <v>45199</v>
      </c>
      <c r="C547" s="6" t="s">
        <v>42</v>
      </c>
      <c r="D547" s="6" t="s">
        <v>34</v>
      </c>
      <c r="E547" s="12">
        <v>9532.8700000000008</v>
      </c>
      <c r="F547" s="6">
        <v>30</v>
      </c>
      <c r="G547" s="6" t="s">
        <v>26</v>
      </c>
      <c r="H547" s="12">
        <v>169</v>
      </c>
      <c r="I547" s="12">
        <v>381.92</v>
      </c>
      <c r="J547" s="6" t="s">
        <v>17</v>
      </c>
      <c r="K547" s="15">
        <v>0.26</v>
      </c>
      <c r="L547" s="6" t="s">
        <v>18</v>
      </c>
      <c r="M547" s="6" t="s">
        <v>22</v>
      </c>
      <c r="N547" s="6" t="s">
        <v>52</v>
      </c>
      <c r="O547" s="6" t="str">
        <f t="shared" si="41"/>
        <v>Sat</v>
      </c>
      <c r="P547" s="6" t="str">
        <f t="shared" si="42"/>
        <v>Sep</v>
      </c>
      <c r="Q547" s="13">
        <f t="shared" si="43"/>
        <v>2978.9760000000001</v>
      </c>
      <c r="R547" s="33">
        <f t="shared" si="40"/>
        <v>3408.6240000000003</v>
      </c>
      <c r="S547" s="13">
        <f t="shared" si="44"/>
        <v>317.76233333333334</v>
      </c>
    </row>
    <row r="548" spans="1:19" x14ac:dyDescent="0.3">
      <c r="A548" s="6">
        <v>1024</v>
      </c>
      <c r="B548" s="11">
        <v>44940</v>
      </c>
      <c r="C548" s="6" t="s">
        <v>14</v>
      </c>
      <c r="D548" s="6" t="s">
        <v>25</v>
      </c>
      <c r="E548" s="12">
        <v>3334.75</v>
      </c>
      <c r="F548" s="6">
        <v>45</v>
      </c>
      <c r="G548" s="6" t="s">
        <v>29</v>
      </c>
      <c r="H548" s="12">
        <v>2693.99</v>
      </c>
      <c r="I548" s="12">
        <v>3045.94</v>
      </c>
      <c r="J548" s="6" t="s">
        <v>30</v>
      </c>
      <c r="K548" s="15">
        <v>0.01</v>
      </c>
      <c r="L548" s="6" t="s">
        <v>18</v>
      </c>
      <c r="M548" s="6" t="s">
        <v>22</v>
      </c>
      <c r="N548" s="6" t="s">
        <v>32</v>
      </c>
      <c r="O548" s="6" t="str">
        <f t="shared" si="41"/>
        <v>Sat</v>
      </c>
      <c r="P548" s="6" t="str">
        <f t="shared" si="42"/>
        <v>Jan</v>
      </c>
      <c r="Q548" s="13">
        <f t="shared" si="43"/>
        <v>1370.673</v>
      </c>
      <c r="R548" s="33">
        <f t="shared" si="40"/>
        <v>14467.077000000012</v>
      </c>
      <c r="S548" s="13">
        <f t="shared" si="44"/>
        <v>74.105555555555554</v>
      </c>
    </row>
    <row r="549" spans="1:19" x14ac:dyDescent="0.3">
      <c r="A549" s="6">
        <v>1012</v>
      </c>
      <c r="B549" s="11">
        <v>45085</v>
      </c>
      <c r="C549" s="6" t="s">
        <v>14</v>
      </c>
      <c r="D549" s="6" t="s">
        <v>34</v>
      </c>
      <c r="E549" s="12">
        <v>3608.81</v>
      </c>
      <c r="F549" s="6">
        <v>19</v>
      </c>
      <c r="G549" s="6" t="s">
        <v>16</v>
      </c>
      <c r="H549" s="12">
        <v>3457.28</v>
      </c>
      <c r="I549" s="12">
        <v>3598.72</v>
      </c>
      <c r="J549" s="6" t="s">
        <v>30</v>
      </c>
      <c r="K549" s="15">
        <v>0.27</v>
      </c>
      <c r="L549" s="6" t="s">
        <v>27</v>
      </c>
      <c r="M549" s="6" t="s">
        <v>19</v>
      </c>
      <c r="N549" s="6" t="s">
        <v>46</v>
      </c>
      <c r="O549" s="6" t="str">
        <f t="shared" si="41"/>
        <v>Thu</v>
      </c>
      <c r="P549" s="6" t="str">
        <f t="shared" si="42"/>
        <v>Jun</v>
      </c>
      <c r="Q549" s="13">
        <f t="shared" si="43"/>
        <v>18461.4336</v>
      </c>
      <c r="R549" s="33">
        <f t="shared" si="40"/>
        <v>-15774.073600000007</v>
      </c>
      <c r="S549" s="13">
        <f t="shared" si="44"/>
        <v>189.93736842105264</v>
      </c>
    </row>
    <row r="550" spans="1:19" x14ac:dyDescent="0.3">
      <c r="A550" s="6">
        <v>1050</v>
      </c>
      <c r="B550" s="11">
        <v>45078</v>
      </c>
      <c r="C550" s="6" t="s">
        <v>14</v>
      </c>
      <c r="D550" s="6" t="s">
        <v>25</v>
      </c>
      <c r="E550" s="12">
        <v>5105.78</v>
      </c>
      <c r="F550" s="6">
        <v>23</v>
      </c>
      <c r="G550" s="6" t="s">
        <v>16</v>
      </c>
      <c r="H550" s="12">
        <v>3756.06</v>
      </c>
      <c r="I550" s="12">
        <v>4255.7299999999996</v>
      </c>
      <c r="J550" s="6" t="s">
        <v>17</v>
      </c>
      <c r="K550" s="15">
        <v>0.04</v>
      </c>
      <c r="L550" s="6" t="s">
        <v>18</v>
      </c>
      <c r="M550" s="6" t="s">
        <v>19</v>
      </c>
      <c r="N550" s="6" t="s">
        <v>32</v>
      </c>
      <c r="O550" s="6" t="str">
        <f t="shared" si="41"/>
        <v>Thu</v>
      </c>
      <c r="P550" s="6" t="str">
        <f t="shared" si="42"/>
        <v>Jun</v>
      </c>
      <c r="Q550" s="13">
        <f t="shared" si="43"/>
        <v>3915.2716</v>
      </c>
      <c r="R550" s="33">
        <f t="shared" si="40"/>
        <v>7577.1383999999907</v>
      </c>
      <c r="S550" s="13">
        <f t="shared" si="44"/>
        <v>221.99043478260867</v>
      </c>
    </row>
    <row r="551" spans="1:19" x14ac:dyDescent="0.3">
      <c r="A551" s="6">
        <v>1035</v>
      </c>
      <c r="B551" s="11">
        <v>45034</v>
      </c>
      <c r="C551" s="6" t="s">
        <v>24</v>
      </c>
      <c r="D551" s="6" t="s">
        <v>25</v>
      </c>
      <c r="E551" s="12">
        <v>9417.1</v>
      </c>
      <c r="F551" s="6">
        <v>34</v>
      </c>
      <c r="G551" s="6" t="s">
        <v>26</v>
      </c>
      <c r="H551" s="12">
        <v>1105.05</v>
      </c>
      <c r="I551" s="12">
        <v>1200.96</v>
      </c>
      <c r="J551" s="6" t="s">
        <v>17</v>
      </c>
      <c r="K551" s="15">
        <v>0.19</v>
      </c>
      <c r="L551" s="6" t="s">
        <v>18</v>
      </c>
      <c r="M551" s="6" t="s">
        <v>19</v>
      </c>
      <c r="N551" s="6" t="s">
        <v>28</v>
      </c>
      <c r="O551" s="6" t="str">
        <f t="shared" si="41"/>
        <v>Tue</v>
      </c>
      <c r="P551" s="6" t="str">
        <f t="shared" si="42"/>
        <v>Apr</v>
      </c>
      <c r="Q551" s="13">
        <f t="shared" si="43"/>
        <v>7758.2016000000003</v>
      </c>
      <c r="R551" s="33">
        <f t="shared" si="40"/>
        <v>-4497.261599999998</v>
      </c>
      <c r="S551" s="13">
        <f t="shared" si="44"/>
        <v>276.97352941176473</v>
      </c>
    </row>
    <row r="552" spans="1:19" x14ac:dyDescent="0.3">
      <c r="A552" s="6">
        <v>1033</v>
      </c>
      <c r="B552" s="11">
        <v>45114</v>
      </c>
      <c r="C552" s="6" t="s">
        <v>38</v>
      </c>
      <c r="D552" s="6" t="s">
        <v>34</v>
      </c>
      <c r="E552" s="12">
        <v>8775.56</v>
      </c>
      <c r="F552" s="6">
        <v>13</v>
      </c>
      <c r="G552" s="6" t="s">
        <v>26</v>
      </c>
      <c r="H552" s="12">
        <v>4342.53</v>
      </c>
      <c r="I552" s="12">
        <v>4357.49</v>
      </c>
      <c r="J552" s="6" t="s">
        <v>30</v>
      </c>
      <c r="K552" s="15">
        <v>0.08</v>
      </c>
      <c r="L552" s="6" t="s">
        <v>27</v>
      </c>
      <c r="M552" s="6" t="s">
        <v>19</v>
      </c>
      <c r="N552" s="6" t="s">
        <v>48</v>
      </c>
      <c r="O552" s="6" t="str">
        <f t="shared" si="41"/>
        <v>Fri</v>
      </c>
      <c r="P552" s="6" t="str">
        <f t="shared" si="42"/>
        <v>Jul</v>
      </c>
      <c r="Q552" s="13">
        <f t="shared" si="43"/>
        <v>4531.7896000000001</v>
      </c>
      <c r="R552" s="33">
        <f t="shared" si="40"/>
        <v>-4337.3095999999996</v>
      </c>
      <c r="S552" s="13">
        <f t="shared" si="44"/>
        <v>675.04307692307691</v>
      </c>
    </row>
    <row r="553" spans="1:19" x14ac:dyDescent="0.3">
      <c r="A553" s="6">
        <v>1033</v>
      </c>
      <c r="B553" s="11">
        <v>45227</v>
      </c>
      <c r="C553" s="6" t="s">
        <v>24</v>
      </c>
      <c r="D553" s="6" t="s">
        <v>15</v>
      </c>
      <c r="E553" s="12">
        <v>1115.42</v>
      </c>
      <c r="F553" s="6">
        <v>43</v>
      </c>
      <c r="G553" s="6" t="s">
        <v>29</v>
      </c>
      <c r="H553" s="12">
        <v>4781.42</v>
      </c>
      <c r="I553" s="12">
        <v>4864.34</v>
      </c>
      <c r="J553" s="6" t="s">
        <v>17</v>
      </c>
      <c r="K553" s="15">
        <v>0.25</v>
      </c>
      <c r="L553" s="6" t="s">
        <v>27</v>
      </c>
      <c r="M553" s="6" t="s">
        <v>19</v>
      </c>
      <c r="N553" s="6" t="s">
        <v>45</v>
      </c>
      <c r="O553" s="6" t="str">
        <f t="shared" si="41"/>
        <v>Sat</v>
      </c>
      <c r="P553" s="6" t="str">
        <f t="shared" si="42"/>
        <v>Oct</v>
      </c>
      <c r="Q553" s="13">
        <f t="shared" si="43"/>
        <v>52291.654999999999</v>
      </c>
      <c r="R553" s="33">
        <f t="shared" si="40"/>
        <v>-48726.094999999994</v>
      </c>
      <c r="S553" s="13">
        <f t="shared" si="44"/>
        <v>25.94</v>
      </c>
    </row>
    <row r="554" spans="1:19" x14ac:dyDescent="0.3">
      <c r="A554" s="6">
        <v>1061</v>
      </c>
      <c r="B554" s="11">
        <v>45024</v>
      </c>
      <c r="C554" s="6" t="s">
        <v>33</v>
      </c>
      <c r="D554" s="6" t="s">
        <v>34</v>
      </c>
      <c r="E554" s="12">
        <v>3988.03</v>
      </c>
      <c r="F554" s="6">
        <v>29</v>
      </c>
      <c r="G554" s="6" t="s">
        <v>29</v>
      </c>
      <c r="H554" s="12">
        <v>1221.74</v>
      </c>
      <c r="I554" s="12">
        <v>1611.92</v>
      </c>
      <c r="J554" s="6" t="s">
        <v>30</v>
      </c>
      <c r="K554" s="15">
        <v>0.15</v>
      </c>
      <c r="L554" s="6" t="s">
        <v>18</v>
      </c>
      <c r="M554" s="6" t="s">
        <v>22</v>
      </c>
      <c r="N554" s="6" t="s">
        <v>36</v>
      </c>
      <c r="O554" s="6" t="str">
        <f t="shared" si="41"/>
        <v>Sat</v>
      </c>
      <c r="P554" s="6" t="str">
        <f t="shared" si="42"/>
        <v>Apr</v>
      </c>
      <c r="Q554" s="13">
        <f t="shared" si="43"/>
        <v>7011.8519999999999</v>
      </c>
      <c r="R554" s="33">
        <f t="shared" si="40"/>
        <v>4303.3680000000013</v>
      </c>
      <c r="S554" s="13">
        <f t="shared" si="44"/>
        <v>137.51827586206898</v>
      </c>
    </row>
    <row r="555" spans="1:19" x14ac:dyDescent="0.3">
      <c r="A555" s="6">
        <v>1051</v>
      </c>
      <c r="B555" s="11">
        <v>45057</v>
      </c>
      <c r="C555" s="6" t="s">
        <v>14</v>
      </c>
      <c r="D555" s="6" t="s">
        <v>15</v>
      </c>
      <c r="E555" s="12">
        <v>5578.37</v>
      </c>
      <c r="F555" s="6">
        <v>36</v>
      </c>
      <c r="G555" s="6" t="s">
        <v>26</v>
      </c>
      <c r="H555" s="12">
        <v>4418.95</v>
      </c>
      <c r="I555" s="12">
        <v>4647.87</v>
      </c>
      <c r="J555" s="6" t="s">
        <v>30</v>
      </c>
      <c r="K555" s="15">
        <v>0.04</v>
      </c>
      <c r="L555" s="6" t="s">
        <v>27</v>
      </c>
      <c r="M555" s="6" t="s">
        <v>19</v>
      </c>
      <c r="N555" s="6" t="s">
        <v>20</v>
      </c>
      <c r="O555" s="6" t="str">
        <f t="shared" si="41"/>
        <v>Thu</v>
      </c>
      <c r="P555" s="6" t="str">
        <f t="shared" si="42"/>
        <v>May</v>
      </c>
      <c r="Q555" s="13">
        <f t="shared" si="43"/>
        <v>6692.9328000000005</v>
      </c>
      <c r="R555" s="33">
        <f t="shared" si="40"/>
        <v>1548.1872000000021</v>
      </c>
      <c r="S555" s="13">
        <f t="shared" si="44"/>
        <v>154.95472222222222</v>
      </c>
    </row>
    <row r="556" spans="1:19" x14ac:dyDescent="0.3">
      <c r="A556" s="6">
        <v>1043</v>
      </c>
      <c r="B556" s="11">
        <v>45219</v>
      </c>
      <c r="C556" s="6" t="s">
        <v>33</v>
      </c>
      <c r="D556" s="6" t="s">
        <v>25</v>
      </c>
      <c r="E556" s="12">
        <v>5081.01</v>
      </c>
      <c r="F556" s="6">
        <v>22</v>
      </c>
      <c r="G556" s="6" t="s">
        <v>26</v>
      </c>
      <c r="H556" s="12">
        <v>530.04</v>
      </c>
      <c r="I556" s="12">
        <v>759.32</v>
      </c>
      <c r="J556" s="6" t="s">
        <v>17</v>
      </c>
      <c r="K556" s="15">
        <v>0.17</v>
      </c>
      <c r="L556" s="6" t="s">
        <v>27</v>
      </c>
      <c r="M556" s="6" t="s">
        <v>22</v>
      </c>
      <c r="N556" s="6" t="s">
        <v>44</v>
      </c>
      <c r="O556" s="6" t="str">
        <f t="shared" si="41"/>
        <v>Fri</v>
      </c>
      <c r="P556" s="6" t="str">
        <f t="shared" si="42"/>
        <v>Oct</v>
      </c>
      <c r="Q556" s="13">
        <f t="shared" si="43"/>
        <v>2839.8568000000005</v>
      </c>
      <c r="R556" s="33">
        <f t="shared" si="40"/>
        <v>2204.3032000000012</v>
      </c>
      <c r="S556" s="13">
        <f t="shared" si="44"/>
        <v>230.95500000000001</v>
      </c>
    </row>
    <row r="557" spans="1:19" x14ac:dyDescent="0.3">
      <c r="A557" s="6">
        <v>1012</v>
      </c>
      <c r="B557" s="11">
        <v>45097</v>
      </c>
      <c r="C557" s="6" t="s">
        <v>42</v>
      </c>
      <c r="D557" s="6" t="s">
        <v>25</v>
      </c>
      <c r="E557" s="12">
        <v>2019.24</v>
      </c>
      <c r="F557" s="6">
        <v>47</v>
      </c>
      <c r="G557" s="6" t="s">
        <v>29</v>
      </c>
      <c r="H557" s="12">
        <v>325.75</v>
      </c>
      <c r="I557" s="12">
        <v>803.71</v>
      </c>
      <c r="J557" s="6" t="s">
        <v>30</v>
      </c>
      <c r="K557" s="15">
        <v>0.12</v>
      </c>
      <c r="L557" s="6" t="s">
        <v>27</v>
      </c>
      <c r="M557" s="6" t="s">
        <v>22</v>
      </c>
      <c r="N557" s="6" t="s">
        <v>43</v>
      </c>
      <c r="O557" s="6" t="str">
        <f t="shared" si="41"/>
        <v>Tue</v>
      </c>
      <c r="P557" s="6" t="str">
        <f t="shared" si="42"/>
        <v>Jun</v>
      </c>
      <c r="Q557" s="13">
        <f t="shared" si="43"/>
        <v>4532.9243999999999</v>
      </c>
      <c r="R557" s="33">
        <f t="shared" si="40"/>
        <v>17931.195600000003</v>
      </c>
      <c r="S557" s="13">
        <f t="shared" si="44"/>
        <v>42.962553191489363</v>
      </c>
    </row>
    <row r="558" spans="1:19" x14ac:dyDescent="0.3">
      <c r="A558" s="6">
        <v>1067</v>
      </c>
      <c r="B558" s="11">
        <v>45109</v>
      </c>
      <c r="C558" s="6" t="s">
        <v>42</v>
      </c>
      <c r="D558" s="6" t="s">
        <v>15</v>
      </c>
      <c r="E558" s="12">
        <v>8602.2900000000009</v>
      </c>
      <c r="F558" s="6">
        <v>36</v>
      </c>
      <c r="G558" s="6" t="s">
        <v>35</v>
      </c>
      <c r="H558" s="12">
        <v>689.66</v>
      </c>
      <c r="I558" s="12">
        <v>1150.28</v>
      </c>
      <c r="J558" s="6" t="s">
        <v>30</v>
      </c>
      <c r="K558" s="15">
        <v>0.2</v>
      </c>
      <c r="L558" s="6" t="s">
        <v>27</v>
      </c>
      <c r="M558" s="6" t="s">
        <v>19</v>
      </c>
      <c r="N558" s="6" t="s">
        <v>49</v>
      </c>
      <c r="O558" s="6" t="str">
        <f t="shared" si="41"/>
        <v>Sun</v>
      </c>
      <c r="P558" s="6" t="str">
        <f t="shared" si="42"/>
        <v>Jul</v>
      </c>
      <c r="Q558" s="13">
        <f t="shared" si="43"/>
        <v>8282.0160000000014</v>
      </c>
      <c r="R558" s="33">
        <f t="shared" si="40"/>
        <v>8300.3039999999983</v>
      </c>
      <c r="S558" s="13">
        <f t="shared" si="44"/>
        <v>238.95250000000001</v>
      </c>
    </row>
    <row r="559" spans="1:19" x14ac:dyDescent="0.3">
      <c r="A559" s="6">
        <v>1065</v>
      </c>
      <c r="B559" s="11">
        <v>45290</v>
      </c>
      <c r="C559" s="6" t="s">
        <v>24</v>
      </c>
      <c r="D559" s="6" t="s">
        <v>25</v>
      </c>
      <c r="E559" s="12">
        <v>6801.71</v>
      </c>
      <c r="F559" s="6">
        <v>9</v>
      </c>
      <c r="G559" s="6" t="s">
        <v>29</v>
      </c>
      <c r="H559" s="12">
        <v>335.82</v>
      </c>
      <c r="I559" s="12">
        <v>498.31</v>
      </c>
      <c r="J559" s="6" t="s">
        <v>30</v>
      </c>
      <c r="K559" s="15">
        <v>0.26</v>
      </c>
      <c r="L559" s="6" t="s">
        <v>18</v>
      </c>
      <c r="M559" s="6" t="s">
        <v>22</v>
      </c>
      <c r="N559" s="6" t="s">
        <v>28</v>
      </c>
      <c r="O559" s="6" t="str">
        <f t="shared" si="41"/>
        <v>Sat</v>
      </c>
      <c r="P559" s="6" t="str">
        <f t="shared" si="42"/>
        <v>Dec</v>
      </c>
      <c r="Q559" s="13">
        <f t="shared" si="43"/>
        <v>1166.0454</v>
      </c>
      <c r="R559" s="33">
        <f t="shared" si="40"/>
        <v>296.36460000000011</v>
      </c>
      <c r="S559" s="13">
        <f t="shared" si="44"/>
        <v>755.7455555555556</v>
      </c>
    </row>
    <row r="560" spans="1:19" x14ac:dyDescent="0.3">
      <c r="A560" s="6">
        <v>1033</v>
      </c>
      <c r="B560" s="11">
        <v>44965</v>
      </c>
      <c r="C560" s="6" t="s">
        <v>38</v>
      </c>
      <c r="D560" s="6" t="s">
        <v>15</v>
      </c>
      <c r="E560" s="12">
        <v>8395.2900000000009</v>
      </c>
      <c r="F560" s="6">
        <v>39</v>
      </c>
      <c r="G560" s="6" t="s">
        <v>35</v>
      </c>
      <c r="H560" s="12">
        <v>4232.8100000000004</v>
      </c>
      <c r="I560" s="12">
        <v>4345.25</v>
      </c>
      <c r="J560" s="6" t="s">
        <v>17</v>
      </c>
      <c r="K560" s="15">
        <v>0.12</v>
      </c>
      <c r="L560" s="6" t="s">
        <v>27</v>
      </c>
      <c r="M560" s="6" t="s">
        <v>19</v>
      </c>
      <c r="N560" s="6" t="s">
        <v>40</v>
      </c>
      <c r="O560" s="6" t="str">
        <f t="shared" si="41"/>
        <v>Wed</v>
      </c>
      <c r="P560" s="6" t="str">
        <f t="shared" si="42"/>
        <v>Feb</v>
      </c>
      <c r="Q560" s="13">
        <f t="shared" si="43"/>
        <v>20335.77</v>
      </c>
      <c r="R560" s="33">
        <f t="shared" si="40"/>
        <v>-15950.610000000015</v>
      </c>
      <c r="S560" s="13">
        <f t="shared" si="44"/>
        <v>215.26384615384617</v>
      </c>
    </row>
    <row r="561" spans="1:19" x14ac:dyDescent="0.3">
      <c r="A561" s="6">
        <v>1040</v>
      </c>
      <c r="B561" s="11">
        <v>44941</v>
      </c>
      <c r="C561" s="6" t="s">
        <v>33</v>
      </c>
      <c r="D561" s="6" t="s">
        <v>15</v>
      </c>
      <c r="E561" s="12">
        <v>8601.77</v>
      </c>
      <c r="F561" s="6">
        <v>19</v>
      </c>
      <c r="G561" s="6" t="s">
        <v>16</v>
      </c>
      <c r="H561" s="12">
        <v>342.3</v>
      </c>
      <c r="I561" s="12">
        <v>768.06</v>
      </c>
      <c r="J561" s="6" t="s">
        <v>17</v>
      </c>
      <c r="K561" s="15">
        <v>0.09</v>
      </c>
      <c r="L561" s="6" t="s">
        <v>31</v>
      </c>
      <c r="M561" s="6" t="s">
        <v>19</v>
      </c>
      <c r="N561" s="6" t="s">
        <v>53</v>
      </c>
      <c r="O561" s="6" t="str">
        <f t="shared" si="41"/>
        <v>Sun</v>
      </c>
      <c r="P561" s="6" t="str">
        <f t="shared" si="42"/>
        <v>Jan</v>
      </c>
      <c r="Q561" s="13">
        <f t="shared" si="43"/>
        <v>1313.3825999999999</v>
      </c>
      <c r="R561" s="33">
        <f t="shared" si="40"/>
        <v>6776.0573999999988</v>
      </c>
      <c r="S561" s="13">
        <f t="shared" si="44"/>
        <v>452.7247368421053</v>
      </c>
    </row>
    <row r="562" spans="1:19" x14ac:dyDescent="0.3">
      <c r="A562" s="6">
        <v>1074</v>
      </c>
      <c r="B562" s="11">
        <v>44930</v>
      </c>
      <c r="C562" s="6" t="s">
        <v>38</v>
      </c>
      <c r="D562" s="6" t="s">
        <v>25</v>
      </c>
      <c r="E562" s="12">
        <v>7508.72</v>
      </c>
      <c r="F562" s="6">
        <v>38</v>
      </c>
      <c r="G562" s="6" t="s">
        <v>16</v>
      </c>
      <c r="H562" s="12">
        <v>1394.74</v>
      </c>
      <c r="I562" s="12">
        <v>1848.69</v>
      </c>
      <c r="J562" s="6" t="s">
        <v>17</v>
      </c>
      <c r="K562" s="15">
        <v>0</v>
      </c>
      <c r="L562" s="6" t="s">
        <v>27</v>
      </c>
      <c r="M562" s="6" t="s">
        <v>22</v>
      </c>
      <c r="N562" s="6" t="s">
        <v>39</v>
      </c>
      <c r="O562" s="6" t="str">
        <f t="shared" si="41"/>
        <v>Wed</v>
      </c>
      <c r="P562" s="6" t="str">
        <f t="shared" si="42"/>
        <v>Jan</v>
      </c>
      <c r="Q562" s="13">
        <f t="shared" si="43"/>
        <v>0</v>
      </c>
      <c r="R562" s="33">
        <f t="shared" si="40"/>
        <v>17250.100000000002</v>
      </c>
      <c r="S562" s="13">
        <f t="shared" si="44"/>
        <v>197.59789473684211</v>
      </c>
    </row>
    <row r="563" spans="1:19" x14ac:dyDescent="0.3">
      <c r="A563" s="6">
        <v>1043</v>
      </c>
      <c r="B563" s="11">
        <v>45275</v>
      </c>
      <c r="C563" s="6" t="s">
        <v>24</v>
      </c>
      <c r="D563" s="6" t="s">
        <v>21</v>
      </c>
      <c r="E563" s="12">
        <v>4448.18</v>
      </c>
      <c r="F563" s="6">
        <v>6</v>
      </c>
      <c r="G563" s="6" t="s">
        <v>29</v>
      </c>
      <c r="H563" s="12">
        <v>563.59</v>
      </c>
      <c r="I563" s="12">
        <v>838.97</v>
      </c>
      <c r="J563" s="6" t="s">
        <v>30</v>
      </c>
      <c r="K563" s="15">
        <v>0.17</v>
      </c>
      <c r="L563" s="6" t="s">
        <v>31</v>
      </c>
      <c r="M563" s="6" t="s">
        <v>19</v>
      </c>
      <c r="N563" s="6" t="s">
        <v>47</v>
      </c>
      <c r="O563" s="6" t="str">
        <f t="shared" si="41"/>
        <v>Fri</v>
      </c>
      <c r="P563" s="6" t="str">
        <f t="shared" si="42"/>
        <v>Dec</v>
      </c>
      <c r="Q563" s="13">
        <f t="shared" si="43"/>
        <v>855.74940000000004</v>
      </c>
      <c r="R563" s="33">
        <f t="shared" si="40"/>
        <v>796.53059999999994</v>
      </c>
      <c r="S563" s="13">
        <f t="shared" si="44"/>
        <v>741.36333333333334</v>
      </c>
    </row>
    <row r="564" spans="1:19" x14ac:dyDescent="0.3">
      <c r="A564" s="6">
        <v>1044</v>
      </c>
      <c r="B564" s="11">
        <v>45136</v>
      </c>
      <c r="C564" s="6" t="s">
        <v>42</v>
      </c>
      <c r="D564" s="6" t="s">
        <v>15</v>
      </c>
      <c r="E564" s="12">
        <v>6144.41</v>
      </c>
      <c r="F564" s="6">
        <v>47</v>
      </c>
      <c r="G564" s="6" t="s">
        <v>35</v>
      </c>
      <c r="H564" s="12">
        <v>1512.34</v>
      </c>
      <c r="I564" s="12">
        <v>1830.76</v>
      </c>
      <c r="J564" s="6" t="s">
        <v>30</v>
      </c>
      <c r="K564" s="15">
        <v>0.12</v>
      </c>
      <c r="L564" s="6" t="s">
        <v>27</v>
      </c>
      <c r="M564" s="6" t="s">
        <v>19</v>
      </c>
      <c r="N564" s="6" t="s">
        <v>49</v>
      </c>
      <c r="O564" s="6" t="str">
        <f t="shared" si="41"/>
        <v>Sat</v>
      </c>
      <c r="P564" s="6" t="str">
        <f t="shared" si="42"/>
        <v>Jul</v>
      </c>
      <c r="Q564" s="13">
        <f t="shared" si="43"/>
        <v>10325.4864</v>
      </c>
      <c r="R564" s="33">
        <f t="shared" si="40"/>
        <v>4640.2536000000036</v>
      </c>
      <c r="S564" s="13">
        <f t="shared" si="44"/>
        <v>130.73212765957447</v>
      </c>
    </row>
    <row r="565" spans="1:19" x14ac:dyDescent="0.3">
      <c r="A565" s="6">
        <v>1029</v>
      </c>
      <c r="B565" s="11">
        <v>45087</v>
      </c>
      <c r="C565" s="6" t="s">
        <v>38</v>
      </c>
      <c r="D565" s="6" t="s">
        <v>34</v>
      </c>
      <c r="E565" s="12">
        <v>1687.62</v>
      </c>
      <c r="F565" s="6">
        <v>15</v>
      </c>
      <c r="G565" s="6" t="s">
        <v>29</v>
      </c>
      <c r="H565" s="12">
        <v>498.27</v>
      </c>
      <c r="I565" s="12">
        <v>634.16</v>
      </c>
      <c r="J565" s="6" t="s">
        <v>17</v>
      </c>
      <c r="K565" s="15">
        <v>0.11</v>
      </c>
      <c r="L565" s="6" t="s">
        <v>31</v>
      </c>
      <c r="M565" s="6" t="s">
        <v>22</v>
      </c>
      <c r="N565" s="6" t="s">
        <v>48</v>
      </c>
      <c r="O565" s="6" t="str">
        <f t="shared" si="41"/>
        <v>Sat</v>
      </c>
      <c r="P565" s="6" t="str">
        <f t="shared" si="42"/>
        <v>Jun</v>
      </c>
      <c r="Q565" s="13">
        <f t="shared" si="43"/>
        <v>1046.364</v>
      </c>
      <c r="R565" s="33">
        <f t="shared" si="40"/>
        <v>991.98599999999988</v>
      </c>
      <c r="S565" s="13">
        <f t="shared" si="44"/>
        <v>112.508</v>
      </c>
    </row>
    <row r="566" spans="1:19" x14ac:dyDescent="0.3">
      <c r="A566" s="6">
        <v>1013</v>
      </c>
      <c r="B566" s="11">
        <v>44942</v>
      </c>
      <c r="C566" s="6" t="s">
        <v>38</v>
      </c>
      <c r="D566" s="6" t="s">
        <v>34</v>
      </c>
      <c r="E566" s="12">
        <v>6769.09</v>
      </c>
      <c r="F566" s="6">
        <v>20</v>
      </c>
      <c r="G566" s="6" t="s">
        <v>29</v>
      </c>
      <c r="H566" s="12">
        <v>3356.62</v>
      </c>
      <c r="I566" s="12">
        <v>3759.01</v>
      </c>
      <c r="J566" s="6" t="s">
        <v>17</v>
      </c>
      <c r="K566" s="15">
        <v>0.05</v>
      </c>
      <c r="L566" s="6" t="s">
        <v>31</v>
      </c>
      <c r="M566" s="6" t="s">
        <v>22</v>
      </c>
      <c r="N566" s="6" t="s">
        <v>48</v>
      </c>
      <c r="O566" s="6" t="str">
        <f t="shared" si="41"/>
        <v>Mon</v>
      </c>
      <c r="P566" s="6" t="str">
        <f t="shared" si="42"/>
        <v>Jan</v>
      </c>
      <c r="Q566" s="13">
        <f t="shared" si="43"/>
        <v>3759.0100000000007</v>
      </c>
      <c r="R566" s="33">
        <f t="shared" si="40"/>
        <v>4288.7900000000063</v>
      </c>
      <c r="S566" s="13">
        <f t="shared" si="44"/>
        <v>338.4545</v>
      </c>
    </row>
    <row r="567" spans="1:19" x14ac:dyDescent="0.3">
      <c r="A567" s="6">
        <v>1012</v>
      </c>
      <c r="B567" s="11">
        <v>45034</v>
      </c>
      <c r="C567" s="6" t="s">
        <v>42</v>
      </c>
      <c r="D567" s="6" t="s">
        <v>25</v>
      </c>
      <c r="E567" s="12">
        <v>1874.61</v>
      </c>
      <c r="F567" s="6">
        <v>9</v>
      </c>
      <c r="G567" s="6" t="s">
        <v>35</v>
      </c>
      <c r="H567" s="12">
        <v>709.97</v>
      </c>
      <c r="I567" s="12">
        <v>1029.71</v>
      </c>
      <c r="J567" s="6" t="s">
        <v>17</v>
      </c>
      <c r="K567" s="15">
        <v>0.13</v>
      </c>
      <c r="L567" s="6" t="s">
        <v>27</v>
      </c>
      <c r="M567" s="6" t="s">
        <v>22</v>
      </c>
      <c r="N567" s="6" t="s">
        <v>43</v>
      </c>
      <c r="O567" s="6" t="str">
        <f t="shared" si="41"/>
        <v>Tue</v>
      </c>
      <c r="P567" s="6" t="str">
        <f t="shared" si="42"/>
        <v>Apr</v>
      </c>
      <c r="Q567" s="13">
        <f t="shared" si="43"/>
        <v>1204.7607</v>
      </c>
      <c r="R567" s="33">
        <f t="shared" si="40"/>
        <v>1672.8992999999998</v>
      </c>
      <c r="S567" s="13">
        <f t="shared" si="44"/>
        <v>208.29</v>
      </c>
    </row>
    <row r="568" spans="1:19" x14ac:dyDescent="0.3">
      <c r="A568" s="6">
        <v>1095</v>
      </c>
      <c r="B568" s="11">
        <v>45237</v>
      </c>
      <c r="C568" s="6" t="s">
        <v>33</v>
      </c>
      <c r="D568" s="6" t="s">
        <v>21</v>
      </c>
      <c r="E568" s="12">
        <v>6970.1</v>
      </c>
      <c r="F568" s="6">
        <v>32</v>
      </c>
      <c r="G568" s="6" t="s">
        <v>29</v>
      </c>
      <c r="H568" s="12">
        <v>4266.6400000000003</v>
      </c>
      <c r="I568" s="12">
        <v>4523.3599999999997</v>
      </c>
      <c r="J568" s="6" t="s">
        <v>30</v>
      </c>
      <c r="K568" s="15">
        <v>0.3</v>
      </c>
      <c r="L568" s="6" t="s">
        <v>27</v>
      </c>
      <c r="M568" s="6" t="s">
        <v>22</v>
      </c>
      <c r="N568" s="6" t="s">
        <v>37</v>
      </c>
      <c r="O568" s="6" t="str">
        <f t="shared" si="41"/>
        <v>Tue</v>
      </c>
      <c r="P568" s="6" t="str">
        <f t="shared" si="42"/>
        <v>Nov</v>
      </c>
      <c r="Q568" s="13">
        <f t="shared" si="43"/>
        <v>43424.255999999994</v>
      </c>
      <c r="R568" s="33">
        <f t="shared" si="40"/>
        <v>-35209.216000000015</v>
      </c>
      <c r="S568" s="13">
        <f t="shared" si="44"/>
        <v>217.81562500000001</v>
      </c>
    </row>
    <row r="569" spans="1:19" x14ac:dyDescent="0.3">
      <c r="A569" s="6">
        <v>1046</v>
      </c>
      <c r="B569" s="11">
        <v>45153</v>
      </c>
      <c r="C569" s="6" t="s">
        <v>42</v>
      </c>
      <c r="D569" s="6" t="s">
        <v>25</v>
      </c>
      <c r="E569" s="12">
        <v>2373.02</v>
      </c>
      <c r="F569" s="6">
        <v>4</v>
      </c>
      <c r="G569" s="6" t="s">
        <v>16</v>
      </c>
      <c r="H569" s="12">
        <v>4095.1</v>
      </c>
      <c r="I569" s="12">
        <v>4134.55</v>
      </c>
      <c r="J569" s="6" t="s">
        <v>17</v>
      </c>
      <c r="K569" s="15">
        <v>0.09</v>
      </c>
      <c r="L569" s="6" t="s">
        <v>27</v>
      </c>
      <c r="M569" s="6" t="s">
        <v>22</v>
      </c>
      <c r="N569" s="6" t="s">
        <v>43</v>
      </c>
      <c r="O569" s="6" t="str">
        <f t="shared" si="41"/>
        <v>Tue</v>
      </c>
      <c r="P569" s="6" t="str">
        <f t="shared" si="42"/>
        <v>Aug</v>
      </c>
      <c r="Q569" s="13">
        <f t="shared" si="43"/>
        <v>1488.4380000000001</v>
      </c>
      <c r="R569" s="33">
        <f t="shared" si="40"/>
        <v>-1330.637999999999</v>
      </c>
      <c r="S569" s="13">
        <f t="shared" si="44"/>
        <v>593.255</v>
      </c>
    </row>
    <row r="570" spans="1:19" x14ac:dyDescent="0.3">
      <c r="A570" s="6">
        <v>1002</v>
      </c>
      <c r="B570" s="11">
        <v>45096</v>
      </c>
      <c r="C570" s="6" t="s">
        <v>38</v>
      </c>
      <c r="D570" s="6" t="s">
        <v>21</v>
      </c>
      <c r="E570" s="12">
        <v>1263.76</v>
      </c>
      <c r="F570" s="6">
        <v>18</v>
      </c>
      <c r="G570" s="6" t="s">
        <v>26</v>
      </c>
      <c r="H570" s="12">
        <v>117.63</v>
      </c>
      <c r="I570" s="12">
        <v>576.44000000000005</v>
      </c>
      <c r="J570" s="6" t="s">
        <v>30</v>
      </c>
      <c r="K570" s="15">
        <v>0.18</v>
      </c>
      <c r="L570" s="6" t="s">
        <v>31</v>
      </c>
      <c r="M570" s="6" t="s">
        <v>22</v>
      </c>
      <c r="N570" s="6" t="s">
        <v>41</v>
      </c>
      <c r="O570" s="6" t="str">
        <f t="shared" si="41"/>
        <v>Mon</v>
      </c>
      <c r="P570" s="6" t="str">
        <f t="shared" si="42"/>
        <v>Jun</v>
      </c>
      <c r="Q570" s="13">
        <f t="shared" si="43"/>
        <v>1867.6656000000003</v>
      </c>
      <c r="R570" s="33">
        <f t="shared" si="40"/>
        <v>6390.9144000000015</v>
      </c>
      <c r="S570" s="13">
        <f t="shared" si="44"/>
        <v>70.208888888888893</v>
      </c>
    </row>
    <row r="571" spans="1:19" x14ac:dyDescent="0.3">
      <c r="A571" s="6">
        <v>1035</v>
      </c>
      <c r="B571" s="11">
        <v>44960</v>
      </c>
      <c r="C571" s="6" t="s">
        <v>33</v>
      </c>
      <c r="D571" s="6" t="s">
        <v>15</v>
      </c>
      <c r="E571" s="12">
        <v>1736.32</v>
      </c>
      <c r="F571" s="6">
        <v>5</v>
      </c>
      <c r="G571" s="6" t="s">
        <v>26</v>
      </c>
      <c r="H571" s="12">
        <v>4483.8500000000004</v>
      </c>
      <c r="I571" s="12">
        <v>4795.42</v>
      </c>
      <c r="J571" s="6" t="s">
        <v>17</v>
      </c>
      <c r="K571" s="15">
        <v>0.23</v>
      </c>
      <c r="L571" s="6" t="s">
        <v>18</v>
      </c>
      <c r="M571" s="6" t="s">
        <v>19</v>
      </c>
      <c r="N571" s="6" t="s">
        <v>53</v>
      </c>
      <c r="O571" s="6" t="str">
        <f t="shared" si="41"/>
        <v>Fri</v>
      </c>
      <c r="P571" s="6" t="str">
        <f t="shared" si="42"/>
        <v>Feb</v>
      </c>
      <c r="Q571" s="13">
        <f t="shared" si="43"/>
        <v>5514.7330000000002</v>
      </c>
      <c r="R571" s="33">
        <f t="shared" si="40"/>
        <v>-3956.8830000000016</v>
      </c>
      <c r="S571" s="13">
        <f t="shared" si="44"/>
        <v>347.26400000000001</v>
      </c>
    </row>
    <row r="572" spans="1:19" x14ac:dyDescent="0.3">
      <c r="A572" s="6">
        <v>1087</v>
      </c>
      <c r="B572" s="11">
        <v>45177</v>
      </c>
      <c r="C572" s="6" t="s">
        <v>33</v>
      </c>
      <c r="D572" s="6" t="s">
        <v>15</v>
      </c>
      <c r="E572" s="12">
        <v>119.72</v>
      </c>
      <c r="F572" s="6">
        <v>20</v>
      </c>
      <c r="G572" s="6" t="s">
        <v>29</v>
      </c>
      <c r="H572" s="12">
        <v>193.27</v>
      </c>
      <c r="I572" s="12">
        <v>297.69</v>
      </c>
      <c r="J572" s="6" t="s">
        <v>30</v>
      </c>
      <c r="K572" s="15">
        <v>0.22</v>
      </c>
      <c r="L572" s="6" t="s">
        <v>18</v>
      </c>
      <c r="M572" s="6" t="s">
        <v>19</v>
      </c>
      <c r="N572" s="6" t="s">
        <v>53</v>
      </c>
      <c r="O572" s="6" t="str">
        <f t="shared" si="41"/>
        <v>Fri</v>
      </c>
      <c r="P572" s="6" t="str">
        <f t="shared" si="42"/>
        <v>Sep</v>
      </c>
      <c r="Q572" s="13">
        <f t="shared" si="43"/>
        <v>1309.836</v>
      </c>
      <c r="R572" s="33">
        <f t="shared" si="40"/>
        <v>778.56399999999962</v>
      </c>
      <c r="S572" s="13">
        <f t="shared" si="44"/>
        <v>5.9859999999999998</v>
      </c>
    </row>
    <row r="573" spans="1:19" x14ac:dyDescent="0.3">
      <c r="A573" s="6">
        <v>1081</v>
      </c>
      <c r="B573" s="11">
        <v>45173</v>
      </c>
      <c r="C573" s="6" t="s">
        <v>42</v>
      </c>
      <c r="D573" s="6" t="s">
        <v>15</v>
      </c>
      <c r="E573" s="12">
        <v>7215.52</v>
      </c>
      <c r="F573" s="6">
        <v>23</v>
      </c>
      <c r="G573" s="6" t="s">
        <v>35</v>
      </c>
      <c r="H573" s="12">
        <v>1236.25</v>
      </c>
      <c r="I573" s="12">
        <v>1543.38</v>
      </c>
      <c r="J573" s="6" t="s">
        <v>30</v>
      </c>
      <c r="K573" s="15">
        <v>0.1</v>
      </c>
      <c r="L573" s="6" t="s">
        <v>27</v>
      </c>
      <c r="M573" s="6" t="s">
        <v>19</v>
      </c>
      <c r="N573" s="6" t="s">
        <v>49</v>
      </c>
      <c r="O573" s="6" t="str">
        <f t="shared" si="41"/>
        <v>Mon</v>
      </c>
      <c r="P573" s="6" t="str">
        <f t="shared" si="42"/>
        <v>Sep</v>
      </c>
      <c r="Q573" s="13">
        <f t="shared" si="43"/>
        <v>3549.7740000000008</v>
      </c>
      <c r="R573" s="33">
        <f t="shared" si="40"/>
        <v>3514.2160000000017</v>
      </c>
      <c r="S573" s="13">
        <f t="shared" si="44"/>
        <v>313.71826086956526</v>
      </c>
    </row>
    <row r="574" spans="1:19" x14ac:dyDescent="0.3">
      <c r="A574" s="6">
        <v>1090</v>
      </c>
      <c r="B574" s="11">
        <v>45195</v>
      </c>
      <c r="C574" s="6" t="s">
        <v>38</v>
      </c>
      <c r="D574" s="6" t="s">
        <v>15</v>
      </c>
      <c r="E574" s="12">
        <v>7350.77</v>
      </c>
      <c r="F574" s="6">
        <v>11</v>
      </c>
      <c r="G574" s="6" t="s">
        <v>35</v>
      </c>
      <c r="H574" s="12">
        <v>210.33</v>
      </c>
      <c r="I574" s="12">
        <v>552.29</v>
      </c>
      <c r="J574" s="6" t="s">
        <v>17</v>
      </c>
      <c r="K574" s="15">
        <v>0.18</v>
      </c>
      <c r="L574" s="6" t="s">
        <v>18</v>
      </c>
      <c r="M574" s="6" t="s">
        <v>22</v>
      </c>
      <c r="N574" s="6" t="s">
        <v>40</v>
      </c>
      <c r="O574" s="6" t="str">
        <f t="shared" si="41"/>
        <v>Tue</v>
      </c>
      <c r="P574" s="6" t="str">
        <f t="shared" si="42"/>
        <v>Sep</v>
      </c>
      <c r="Q574" s="13">
        <f t="shared" si="43"/>
        <v>1093.5341999999998</v>
      </c>
      <c r="R574" s="33">
        <f t="shared" si="40"/>
        <v>2668.0257999999994</v>
      </c>
      <c r="S574" s="13">
        <f t="shared" si="44"/>
        <v>668.25181818181818</v>
      </c>
    </row>
    <row r="575" spans="1:19" x14ac:dyDescent="0.3">
      <c r="A575" s="6">
        <v>1008</v>
      </c>
      <c r="B575" s="11">
        <v>45067</v>
      </c>
      <c r="C575" s="6" t="s">
        <v>24</v>
      </c>
      <c r="D575" s="6" t="s">
        <v>34</v>
      </c>
      <c r="E575" s="12">
        <v>5197.84</v>
      </c>
      <c r="F575" s="6">
        <v>37</v>
      </c>
      <c r="G575" s="6" t="s">
        <v>16</v>
      </c>
      <c r="H575" s="12">
        <v>1712.43</v>
      </c>
      <c r="I575" s="12">
        <v>1980.06</v>
      </c>
      <c r="J575" s="6" t="s">
        <v>30</v>
      </c>
      <c r="K575" s="15">
        <v>0.26</v>
      </c>
      <c r="L575" s="6" t="s">
        <v>18</v>
      </c>
      <c r="M575" s="6" t="s">
        <v>19</v>
      </c>
      <c r="N575" s="6" t="s">
        <v>50</v>
      </c>
      <c r="O575" s="6" t="str">
        <f t="shared" si="41"/>
        <v>Sun</v>
      </c>
      <c r="P575" s="6" t="str">
        <f t="shared" si="42"/>
        <v>May</v>
      </c>
      <c r="Q575" s="13">
        <f t="shared" si="43"/>
        <v>19048.177200000002</v>
      </c>
      <c r="R575" s="33">
        <f t="shared" si="40"/>
        <v>-9145.8672000000061</v>
      </c>
      <c r="S575" s="13">
        <f t="shared" si="44"/>
        <v>140.48216216216215</v>
      </c>
    </row>
    <row r="576" spans="1:19" x14ac:dyDescent="0.3">
      <c r="A576" s="6">
        <v>1093</v>
      </c>
      <c r="B576" s="11">
        <v>45200</v>
      </c>
      <c r="C576" s="6" t="s">
        <v>38</v>
      </c>
      <c r="D576" s="6" t="s">
        <v>34</v>
      </c>
      <c r="E576" s="12">
        <v>1697.49</v>
      </c>
      <c r="F576" s="6">
        <v>22</v>
      </c>
      <c r="G576" s="6" t="s">
        <v>35</v>
      </c>
      <c r="H576" s="12">
        <v>2593.64</v>
      </c>
      <c r="I576" s="12">
        <v>2955.51</v>
      </c>
      <c r="J576" s="6" t="s">
        <v>17</v>
      </c>
      <c r="K576" s="15">
        <v>0</v>
      </c>
      <c r="L576" s="6" t="s">
        <v>27</v>
      </c>
      <c r="M576" s="6" t="s">
        <v>22</v>
      </c>
      <c r="N576" s="6" t="s">
        <v>48</v>
      </c>
      <c r="O576" s="6" t="str">
        <f t="shared" si="41"/>
        <v>Sun</v>
      </c>
      <c r="P576" s="6" t="str">
        <f t="shared" si="42"/>
        <v>Oct</v>
      </c>
      <c r="Q576" s="13">
        <f t="shared" si="43"/>
        <v>0</v>
      </c>
      <c r="R576" s="33">
        <f t="shared" si="40"/>
        <v>7961.1400000000076</v>
      </c>
      <c r="S576" s="13">
        <f t="shared" si="44"/>
        <v>77.158636363636361</v>
      </c>
    </row>
    <row r="577" spans="1:19" x14ac:dyDescent="0.3">
      <c r="A577" s="6">
        <v>1026</v>
      </c>
      <c r="B577" s="11">
        <v>45022</v>
      </c>
      <c r="C577" s="6" t="s">
        <v>14</v>
      </c>
      <c r="D577" s="6" t="s">
        <v>25</v>
      </c>
      <c r="E577" s="12">
        <v>927.19</v>
      </c>
      <c r="F577" s="6">
        <v>4</v>
      </c>
      <c r="G577" s="6" t="s">
        <v>35</v>
      </c>
      <c r="H577" s="12">
        <v>3993.39</v>
      </c>
      <c r="I577" s="12">
        <v>4288.3</v>
      </c>
      <c r="J577" s="6" t="s">
        <v>30</v>
      </c>
      <c r="K577" s="15">
        <v>0.13</v>
      </c>
      <c r="L577" s="6" t="s">
        <v>31</v>
      </c>
      <c r="M577" s="6" t="s">
        <v>19</v>
      </c>
      <c r="N577" s="6" t="s">
        <v>32</v>
      </c>
      <c r="O577" s="6" t="str">
        <f t="shared" si="41"/>
        <v>Thu</v>
      </c>
      <c r="P577" s="6" t="str">
        <f t="shared" si="42"/>
        <v>Apr</v>
      </c>
      <c r="Q577" s="13">
        <f t="shared" si="43"/>
        <v>2229.9160000000002</v>
      </c>
      <c r="R577" s="33">
        <f t="shared" si="40"/>
        <v>-1050.2759999999989</v>
      </c>
      <c r="S577" s="13">
        <f t="shared" si="44"/>
        <v>231.79750000000001</v>
      </c>
    </row>
    <row r="578" spans="1:19" x14ac:dyDescent="0.3">
      <c r="A578" s="6">
        <v>1074</v>
      </c>
      <c r="B578" s="11">
        <v>45153</v>
      </c>
      <c r="C578" s="6" t="s">
        <v>24</v>
      </c>
      <c r="D578" s="6" t="s">
        <v>21</v>
      </c>
      <c r="E578" s="12">
        <v>289.38</v>
      </c>
      <c r="F578" s="6">
        <v>29</v>
      </c>
      <c r="G578" s="6" t="s">
        <v>16</v>
      </c>
      <c r="H578" s="12">
        <v>1723.01</v>
      </c>
      <c r="I578" s="12">
        <v>2197.42</v>
      </c>
      <c r="J578" s="6" t="s">
        <v>30</v>
      </c>
      <c r="K578" s="15">
        <v>7.0000000000000007E-2</v>
      </c>
      <c r="L578" s="6" t="s">
        <v>27</v>
      </c>
      <c r="M578" s="6" t="s">
        <v>22</v>
      </c>
      <c r="N578" s="6" t="s">
        <v>47</v>
      </c>
      <c r="O578" s="6" t="str">
        <f t="shared" si="41"/>
        <v>Tue</v>
      </c>
      <c r="P578" s="6" t="str">
        <f t="shared" si="42"/>
        <v>Aug</v>
      </c>
      <c r="Q578" s="13">
        <f t="shared" si="43"/>
        <v>4460.7626</v>
      </c>
      <c r="R578" s="33">
        <f t="shared" ref="R578:R641" si="45">((I578-H578)*F578)-Q578</f>
        <v>9297.127400000003</v>
      </c>
      <c r="S578" s="13">
        <f t="shared" si="44"/>
        <v>9.9786206896551715</v>
      </c>
    </row>
    <row r="579" spans="1:19" x14ac:dyDescent="0.3">
      <c r="A579" s="6">
        <v>1090</v>
      </c>
      <c r="B579" s="11">
        <v>44965</v>
      </c>
      <c r="C579" s="6" t="s">
        <v>33</v>
      </c>
      <c r="D579" s="6" t="s">
        <v>15</v>
      </c>
      <c r="E579" s="12">
        <v>1740.91</v>
      </c>
      <c r="F579" s="6">
        <v>44</v>
      </c>
      <c r="G579" s="6" t="s">
        <v>29</v>
      </c>
      <c r="H579" s="12">
        <v>3542.18</v>
      </c>
      <c r="I579" s="12">
        <v>3578.49</v>
      </c>
      <c r="J579" s="6" t="s">
        <v>17</v>
      </c>
      <c r="K579" s="15">
        <v>0.12</v>
      </c>
      <c r="L579" s="6" t="s">
        <v>18</v>
      </c>
      <c r="M579" s="6" t="s">
        <v>19</v>
      </c>
      <c r="N579" s="6" t="s">
        <v>53</v>
      </c>
      <c r="O579" s="6" t="str">
        <f t="shared" ref="O579:O642" si="46">TEXT(B579,"ddd")</f>
        <v>Wed</v>
      </c>
      <c r="P579" s="6" t="str">
        <f t="shared" ref="P579:P642" si="47">TEXT(B579,"mmm")</f>
        <v>Feb</v>
      </c>
      <c r="Q579" s="13">
        <f t="shared" ref="Q579:Q642" si="48">(I579*F579)*K579</f>
        <v>18894.427199999998</v>
      </c>
      <c r="R579" s="33">
        <f t="shared" si="45"/>
        <v>-17296.787199999999</v>
      </c>
      <c r="S579" s="13">
        <f t="shared" ref="S579:S642" si="49">E579/F579</f>
        <v>39.566136363636367</v>
      </c>
    </row>
    <row r="580" spans="1:19" x14ac:dyDescent="0.3">
      <c r="A580" s="6">
        <v>1034</v>
      </c>
      <c r="B580" s="11">
        <v>45228</v>
      </c>
      <c r="C580" s="6" t="s">
        <v>24</v>
      </c>
      <c r="D580" s="6" t="s">
        <v>15</v>
      </c>
      <c r="E580" s="12">
        <v>8919.4699999999993</v>
      </c>
      <c r="F580" s="6">
        <v>34</v>
      </c>
      <c r="G580" s="6" t="s">
        <v>26</v>
      </c>
      <c r="H580" s="12">
        <v>978.15</v>
      </c>
      <c r="I580" s="12">
        <v>1040.21</v>
      </c>
      <c r="J580" s="6" t="s">
        <v>30</v>
      </c>
      <c r="K580" s="15">
        <v>0.12</v>
      </c>
      <c r="L580" s="6" t="s">
        <v>31</v>
      </c>
      <c r="M580" s="6" t="s">
        <v>22</v>
      </c>
      <c r="N580" s="6" t="s">
        <v>45</v>
      </c>
      <c r="O580" s="6" t="str">
        <f t="shared" si="46"/>
        <v>Sun</v>
      </c>
      <c r="P580" s="6" t="str">
        <f t="shared" si="47"/>
        <v>Oct</v>
      </c>
      <c r="Q580" s="13">
        <f t="shared" si="48"/>
        <v>4244.0567999999994</v>
      </c>
      <c r="R580" s="33">
        <f t="shared" si="45"/>
        <v>-2134.0167999999976</v>
      </c>
      <c r="S580" s="13">
        <f t="shared" si="49"/>
        <v>262.33735294117645</v>
      </c>
    </row>
    <row r="581" spans="1:19" x14ac:dyDescent="0.3">
      <c r="A581" s="6">
        <v>1007</v>
      </c>
      <c r="B581" s="11">
        <v>44955</v>
      </c>
      <c r="C581" s="6" t="s">
        <v>33</v>
      </c>
      <c r="D581" s="6" t="s">
        <v>21</v>
      </c>
      <c r="E581" s="12">
        <v>2491.21</v>
      </c>
      <c r="F581" s="6">
        <v>13</v>
      </c>
      <c r="G581" s="6" t="s">
        <v>16</v>
      </c>
      <c r="H581" s="12">
        <v>3765.46</v>
      </c>
      <c r="I581" s="12">
        <v>3860.56</v>
      </c>
      <c r="J581" s="6" t="s">
        <v>17</v>
      </c>
      <c r="K581" s="15">
        <v>0.22</v>
      </c>
      <c r="L581" s="6" t="s">
        <v>18</v>
      </c>
      <c r="M581" s="6" t="s">
        <v>22</v>
      </c>
      <c r="N581" s="6" t="s">
        <v>37</v>
      </c>
      <c r="O581" s="6" t="str">
        <f t="shared" si="46"/>
        <v>Sun</v>
      </c>
      <c r="P581" s="6" t="str">
        <f t="shared" si="47"/>
        <v>Jan</v>
      </c>
      <c r="Q581" s="13">
        <f t="shared" si="48"/>
        <v>11041.2016</v>
      </c>
      <c r="R581" s="33">
        <f t="shared" si="45"/>
        <v>-9804.9016000000011</v>
      </c>
      <c r="S581" s="13">
        <f t="shared" si="49"/>
        <v>191.63153846153847</v>
      </c>
    </row>
    <row r="582" spans="1:19" x14ac:dyDescent="0.3">
      <c r="A582" s="6">
        <v>1068</v>
      </c>
      <c r="B582" s="11">
        <v>45244</v>
      </c>
      <c r="C582" s="6" t="s">
        <v>33</v>
      </c>
      <c r="D582" s="6" t="s">
        <v>21</v>
      </c>
      <c r="E582" s="12">
        <v>3607.29</v>
      </c>
      <c r="F582" s="6">
        <v>42</v>
      </c>
      <c r="G582" s="6" t="s">
        <v>29</v>
      </c>
      <c r="H582" s="12">
        <v>1218.18</v>
      </c>
      <c r="I582" s="12">
        <v>1566.36</v>
      </c>
      <c r="J582" s="6" t="s">
        <v>17</v>
      </c>
      <c r="K582" s="15">
        <v>0.03</v>
      </c>
      <c r="L582" s="6" t="s">
        <v>31</v>
      </c>
      <c r="M582" s="6" t="s">
        <v>22</v>
      </c>
      <c r="N582" s="6" t="s">
        <v>37</v>
      </c>
      <c r="O582" s="6" t="str">
        <f t="shared" si="46"/>
        <v>Tue</v>
      </c>
      <c r="P582" s="6" t="str">
        <f t="shared" si="47"/>
        <v>Nov</v>
      </c>
      <c r="Q582" s="13">
        <f t="shared" si="48"/>
        <v>1973.6135999999997</v>
      </c>
      <c r="R582" s="33">
        <f t="shared" si="45"/>
        <v>12649.946399999993</v>
      </c>
      <c r="S582" s="13">
        <f t="shared" si="49"/>
        <v>85.887857142857143</v>
      </c>
    </row>
    <row r="583" spans="1:19" x14ac:dyDescent="0.3">
      <c r="A583" s="6">
        <v>1058</v>
      </c>
      <c r="B583" s="11">
        <v>45171</v>
      </c>
      <c r="C583" s="6" t="s">
        <v>24</v>
      </c>
      <c r="D583" s="6" t="s">
        <v>25</v>
      </c>
      <c r="E583" s="12">
        <v>1142.92</v>
      </c>
      <c r="F583" s="6">
        <v>9</v>
      </c>
      <c r="G583" s="6" t="s">
        <v>16</v>
      </c>
      <c r="H583" s="12">
        <v>760.55</v>
      </c>
      <c r="I583" s="12">
        <v>1086.8900000000001</v>
      </c>
      <c r="J583" s="6" t="s">
        <v>17</v>
      </c>
      <c r="K583" s="15">
        <v>0.15</v>
      </c>
      <c r="L583" s="6" t="s">
        <v>18</v>
      </c>
      <c r="M583" s="6" t="s">
        <v>22</v>
      </c>
      <c r="N583" s="6" t="s">
        <v>28</v>
      </c>
      <c r="O583" s="6" t="str">
        <f t="shared" si="46"/>
        <v>Sat</v>
      </c>
      <c r="P583" s="6" t="str">
        <f t="shared" si="47"/>
        <v>Sep</v>
      </c>
      <c r="Q583" s="13">
        <f t="shared" si="48"/>
        <v>1467.3015</v>
      </c>
      <c r="R583" s="33">
        <f t="shared" si="45"/>
        <v>1469.7585000000013</v>
      </c>
      <c r="S583" s="13">
        <f t="shared" si="49"/>
        <v>126.99111111111112</v>
      </c>
    </row>
    <row r="584" spans="1:19" x14ac:dyDescent="0.3">
      <c r="A584" s="6">
        <v>1075</v>
      </c>
      <c r="B584" s="11">
        <v>45162</v>
      </c>
      <c r="C584" s="6" t="s">
        <v>33</v>
      </c>
      <c r="D584" s="6" t="s">
        <v>21</v>
      </c>
      <c r="E584" s="12">
        <v>2301.38</v>
      </c>
      <c r="F584" s="6">
        <v>42</v>
      </c>
      <c r="G584" s="6" t="s">
        <v>29</v>
      </c>
      <c r="H584" s="12">
        <v>967.77</v>
      </c>
      <c r="I584" s="12">
        <v>1414.88</v>
      </c>
      <c r="J584" s="6" t="s">
        <v>30</v>
      </c>
      <c r="K584" s="15">
        <v>0.17</v>
      </c>
      <c r="L584" s="6" t="s">
        <v>27</v>
      </c>
      <c r="M584" s="6" t="s">
        <v>19</v>
      </c>
      <c r="N584" s="6" t="s">
        <v>37</v>
      </c>
      <c r="O584" s="6" t="str">
        <f t="shared" si="46"/>
        <v>Thu</v>
      </c>
      <c r="P584" s="6" t="str">
        <f t="shared" si="47"/>
        <v>Aug</v>
      </c>
      <c r="Q584" s="13">
        <f t="shared" si="48"/>
        <v>10102.243200000003</v>
      </c>
      <c r="R584" s="33">
        <f t="shared" si="45"/>
        <v>8676.3768000000036</v>
      </c>
      <c r="S584" s="13">
        <f t="shared" si="49"/>
        <v>54.794761904761906</v>
      </c>
    </row>
    <row r="585" spans="1:19" x14ac:dyDescent="0.3">
      <c r="A585" s="6">
        <v>1029</v>
      </c>
      <c r="B585" s="11">
        <v>45111</v>
      </c>
      <c r="C585" s="6" t="s">
        <v>33</v>
      </c>
      <c r="D585" s="6" t="s">
        <v>15</v>
      </c>
      <c r="E585" s="12">
        <v>5240.32</v>
      </c>
      <c r="F585" s="6">
        <v>31</v>
      </c>
      <c r="G585" s="6" t="s">
        <v>16</v>
      </c>
      <c r="H585" s="12">
        <v>951.21</v>
      </c>
      <c r="I585" s="12">
        <v>1320.32</v>
      </c>
      <c r="J585" s="6" t="s">
        <v>30</v>
      </c>
      <c r="K585" s="15">
        <v>0.15</v>
      </c>
      <c r="L585" s="6" t="s">
        <v>18</v>
      </c>
      <c r="M585" s="6" t="s">
        <v>19</v>
      </c>
      <c r="N585" s="6" t="s">
        <v>53</v>
      </c>
      <c r="O585" s="6" t="str">
        <f t="shared" si="46"/>
        <v>Tue</v>
      </c>
      <c r="P585" s="6" t="str">
        <f t="shared" si="47"/>
        <v>Jul</v>
      </c>
      <c r="Q585" s="13">
        <f t="shared" si="48"/>
        <v>6139.4879999999994</v>
      </c>
      <c r="R585" s="33">
        <f t="shared" si="45"/>
        <v>5302.9219999999968</v>
      </c>
      <c r="S585" s="13">
        <f t="shared" si="49"/>
        <v>169.04258064516128</v>
      </c>
    </row>
    <row r="586" spans="1:19" x14ac:dyDescent="0.3">
      <c r="A586" s="6">
        <v>1036</v>
      </c>
      <c r="B586" s="11">
        <v>45198</v>
      </c>
      <c r="C586" s="6" t="s">
        <v>14</v>
      </c>
      <c r="D586" s="6" t="s">
        <v>15</v>
      </c>
      <c r="E586" s="12">
        <v>6116.75</v>
      </c>
      <c r="F586" s="6">
        <v>7</v>
      </c>
      <c r="G586" s="6" t="s">
        <v>29</v>
      </c>
      <c r="H586" s="12">
        <v>2588.67</v>
      </c>
      <c r="I586" s="12">
        <v>2847.76</v>
      </c>
      <c r="J586" s="6" t="s">
        <v>30</v>
      </c>
      <c r="K586" s="15">
        <v>0.22</v>
      </c>
      <c r="L586" s="6" t="s">
        <v>18</v>
      </c>
      <c r="M586" s="6" t="s">
        <v>22</v>
      </c>
      <c r="N586" s="6" t="s">
        <v>20</v>
      </c>
      <c r="O586" s="6" t="str">
        <f t="shared" si="46"/>
        <v>Fri</v>
      </c>
      <c r="P586" s="6" t="str">
        <f t="shared" si="47"/>
        <v>Sep</v>
      </c>
      <c r="Q586" s="13">
        <f t="shared" si="48"/>
        <v>4385.5504000000001</v>
      </c>
      <c r="R586" s="33">
        <f t="shared" si="45"/>
        <v>-2571.9203999999991</v>
      </c>
      <c r="S586" s="13">
        <f t="shared" si="49"/>
        <v>873.82142857142856</v>
      </c>
    </row>
    <row r="587" spans="1:19" x14ac:dyDescent="0.3">
      <c r="A587" s="6">
        <v>1089</v>
      </c>
      <c r="B587" s="11">
        <v>45162</v>
      </c>
      <c r="C587" s="6" t="s">
        <v>38</v>
      </c>
      <c r="D587" s="6" t="s">
        <v>15</v>
      </c>
      <c r="E587" s="12">
        <v>2528.9899999999998</v>
      </c>
      <c r="F587" s="6">
        <v>4</v>
      </c>
      <c r="G587" s="6" t="s">
        <v>16</v>
      </c>
      <c r="H587" s="12">
        <v>4231.75</v>
      </c>
      <c r="I587" s="12">
        <v>4727.75</v>
      </c>
      <c r="J587" s="6" t="s">
        <v>17</v>
      </c>
      <c r="K587" s="15">
        <v>0.12</v>
      </c>
      <c r="L587" s="6" t="s">
        <v>31</v>
      </c>
      <c r="M587" s="6" t="s">
        <v>22</v>
      </c>
      <c r="N587" s="6" t="s">
        <v>40</v>
      </c>
      <c r="O587" s="6" t="str">
        <f t="shared" si="46"/>
        <v>Thu</v>
      </c>
      <c r="P587" s="6" t="str">
        <f t="shared" si="47"/>
        <v>Aug</v>
      </c>
      <c r="Q587" s="13">
        <f t="shared" si="48"/>
        <v>2269.3199999999997</v>
      </c>
      <c r="R587" s="33">
        <f t="shared" si="45"/>
        <v>-285.31999999999971</v>
      </c>
      <c r="S587" s="13">
        <f t="shared" si="49"/>
        <v>632.24749999999995</v>
      </c>
    </row>
    <row r="588" spans="1:19" x14ac:dyDescent="0.3">
      <c r="A588" s="6">
        <v>1021</v>
      </c>
      <c r="B588" s="11">
        <v>45165</v>
      </c>
      <c r="C588" s="6" t="s">
        <v>38</v>
      </c>
      <c r="D588" s="6" t="s">
        <v>15</v>
      </c>
      <c r="E588" s="12">
        <v>671.55</v>
      </c>
      <c r="F588" s="6">
        <v>19</v>
      </c>
      <c r="G588" s="6" t="s">
        <v>29</v>
      </c>
      <c r="H588" s="12">
        <v>444.05</v>
      </c>
      <c r="I588" s="12">
        <v>584.44000000000005</v>
      </c>
      <c r="J588" s="6" t="s">
        <v>17</v>
      </c>
      <c r="K588" s="15">
        <v>0.28000000000000003</v>
      </c>
      <c r="L588" s="6" t="s">
        <v>18</v>
      </c>
      <c r="M588" s="6" t="s">
        <v>22</v>
      </c>
      <c r="N588" s="6" t="s">
        <v>40</v>
      </c>
      <c r="O588" s="6" t="str">
        <f t="shared" si="46"/>
        <v>Sun</v>
      </c>
      <c r="P588" s="6" t="str">
        <f t="shared" si="47"/>
        <v>Aug</v>
      </c>
      <c r="Q588" s="13">
        <f t="shared" si="48"/>
        <v>3109.2208000000005</v>
      </c>
      <c r="R588" s="33">
        <f t="shared" si="45"/>
        <v>-441.81079999999974</v>
      </c>
      <c r="S588" s="13">
        <f t="shared" si="49"/>
        <v>35.344736842105263</v>
      </c>
    </row>
    <row r="589" spans="1:19" x14ac:dyDescent="0.3">
      <c r="A589" s="6">
        <v>1036</v>
      </c>
      <c r="B589" s="11">
        <v>45192</v>
      </c>
      <c r="C589" s="6" t="s">
        <v>14</v>
      </c>
      <c r="D589" s="6" t="s">
        <v>15</v>
      </c>
      <c r="E589" s="12">
        <v>3971.23</v>
      </c>
      <c r="F589" s="6">
        <v>42</v>
      </c>
      <c r="G589" s="6" t="s">
        <v>16</v>
      </c>
      <c r="H589" s="12">
        <v>3549.43</v>
      </c>
      <c r="I589" s="12">
        <v>3967.69</v>
      </c>
      <c r="J589" s="6" t="s">
        <v>30</v>
      </c>
      <c r="K589" s="15">
        <v>0.14000000000000001</v>
      </c>
      <c r="L589" s="6" t="s">
        <v>27</v>
      </c>
      <c r="M589" s="6" t="s">
        <v>19</v>
      </c>
      <c r="N589" s="6" t="s">
        <v>20</v>
      </c>
      <c r="O589" s="6" t="str">
        <f t="shared" si="46"/>
        <v>Sat</v>
      </c>
      <c r="P589" s="6" t="str">
        <f t="shared" si="47"/>
        <v>Sep</v>
      </c>
      <c r="Q589" s="13">
        <f t="shared" si="48"/>
        <v>23330.017200000002</v>
      </c>
      <c r="R589" s="33">
        <f t="shared" si="45"/>
        <v>-5763.0971999999929</v>
      </c>
      <c r="S589" s="13">
        <f t="shared" si="49"/>
        <v>94.553095238095239</v>
      </c>
    </row>
    <row r="590" spans="1:19" x14ac:dyDescent="0.3">
      <c r="A590" s="6">
        <v>1010</v>
      </c>
      <c r="B590" s="11">
        <v>45285</v>
      </c>
      <c r="C590" s="6" t="s">
        <v>24</v>
      </c>
      <c r="D590" s="6" t="s">
        <v>25</v>
      </c>
      <c r="E590" s="12">
        <v>2418.61</v>
      </c>
      <c r="F590" s="6">
        <v>30</v>
      </c>
      <c r="G590" s="6" t="s">
        <v>26</v>
      </c>
      <c r="H590" s="12">
        <v>3289.01</v>
      </c>
      <c r="I590" s="12">
        <v>3508.14</v>
      </c>
      <c r="J590" s="6" t="s">
        <v>30</v>
      </c>
      <c r="K590" s="15">
        <v>0.17</v>
      </c>
      <c r="L590" s="6" t="s">
        <v>27</v>
      </c>
      <c r="M590" s="6" t="s">
        <v>22</v>
      </c>
      <c r="N590" s="6" t="s">
        <v>28</v>
      </c>
      <c r="O590" s="6" t="str">
        <f t="shared" si="46"/>
        <v>Mon</v>
      </c>
      <c r="P590" s="6" t="str">
        <f t="shared" si="47"/>
        <v>Dec</v>
      </c>
      <c r="Q590" s="13">
        <f t="shared" si="48"/>
        <v>17891.513999999999</v>
      </c>
      <c r="R590" s="33">
        <f t="shared" si="45"/>
        <v>-11317.614000000009</v>
      </c>
      <c r="S590" s="13">
        <f t="shared" si="49"/>
        <v>80.620333333333335</v>
      </c>
    </row>
    <row r="591" spans="1:19" x14ac:dyDescent="0.3">
      <c r="A591" s="6">
        <v>1073</v>
      </c>
      <c r="B591" s="11">
        <v>45266</v>
      </c>
      <c r="C591" s="6" t="s">
        <v>42</v>
      </c>
      <c r="D591" s="6" t="s">
        <v>15</v>
      </c>
      <c r="E591" s="12">
        <v>2273.58</v>
      </c>
      <c r="F591" s="6">
        <v>31</v>
      </c>
      <c r="G591" s="6" t="s">
        <v>26</v>
      </c>
      <c r="H591" s="12">
        <v>4368.97</v>
      </c>
      <c r="I591" s="12">
        <v>4696.8500000000004</v>
      </c>
      <c r="J591" s="6" t="s">
        <v>17</v>
      </c>
      <c r="K591" s="15">
        <v>0.25</v>
      </c>
      <c r="L591" s="6" t="s">
        <v>27</v>
      </c>
      <c r="M591" s="6" t="s">
        <v>22</v>
      </c>
      <c r="N591" s="6" t="s">
        <v>49</v>
      </c>
      <c r="O591" s="6" t="str">
        <f t="shared" si="46"/>
        <v>Wed</v>
      </c>
      <c r="P591" s="6" t="str">
        <f t="shared" si="47"/>
        <v>Dec</v>
      </c>
      <c r="Q591" s="13">
        <f t="shared" si="48"/>
        <v>36400.587500000001</v>
      </c>
      <c r="R591" s="33">
        <f t="shared" si="45"/>
        <v>-26236.307499999999</v>
      </c>
      <c r="S591" s="13">
        <f t="shared" si="49"/>
        <v>73.341290322580647</v>
      </c>
    </row>
    <row r="592" spans="1:19" x14ac:dyDescent="0.3">
      <c r="A592" s="6">
        <v>1024</v>
      </c>
      <c r="B592" s="11">
        <v>44991</v>
      </c>
      <c r="C592" s="6" t="s">
        <v>42</v>
      </c>
      <c r="D592" s="6" t="s">
        <v>25</v>
      </c>
      <c r="E592" s="12">
        <v>9602.64</v>
      </c>
      <c r="F592" s="6">
        <v>35</v>
      </c>
      <c r="G592" s="6" t="s">
        <v>35</v>
      </c>
      <c r="H592" s="12">
        <v>1258.53</v>
      </c>
      <c r="I592" s="12">
        <v>1624.89</v>
      </c>
      <c r="J592" s="6" t="s">
        <v>30</v>
      </c>
      <c r="K592" s="15">
        <v>0.08</v>
      </c>
      <c r="L592" s="6" t="s">
        <v>31</v>
      </c>
      <c r="M592" s="6" t="s">
        <v>19</v>
      </c>
      <c r="N592" s="6" t="s">
        <v>43</v>
      </c>
      <c r="O592" s="6" t="str">
        <f t="shared" si="46"/>
        <v>Mon</v>
      </c>
      <c r="P592" s="6" t="str">
        <f t="shared" si="47"/>
        <v>Mar</v>
      </c>
      <c r="Q592" s="13">
        <f t="shared" si="48"/>
        <v>4549.692</v>
      </c>
      <c r="R592" s="33">
        <f t="shared" si="45"/>
        <v>8272.9080000000031</v>
      </c>
      <c r="S592" s="13">
        <f t="shared" si="49"/>
        <v>274.36114285714285</v>
      </c>
    </row>
    <row r="593" spans="1:19" x14ac:dyDescent="0.3">
      <c r="A593" s="6">
        <v>1064</v>
      </c>
      <c r="B593" s="11">
        <v>45103</v>
      </c>
      <c r="C593" s="6" t="s">
        <v>42</v>
      </c>
      <c r="D593" s="6" t="s">
        <v>15</v>
      </c>
      <c r="E593" s="12">
        <v>6201.37</v>
      </c>
      <c r="F593" s="6">
        <v>21</v>
      </c>
      <c r="G593" s="6" t="s">
        <v>29</v>
      </c>
      <c r="H593" s="12">
        <v>2278.04</v>
      </c>
      <c r="I593" s="12">
        <v>2598.58</v>
      </c>
      <c r="J593" s="6" t="s">
        <v>17</v>
      </c>
      <c r="K593" s="15">
        <v>0.02</v>
      </c>
      <c r="L593" s="6" t="s">
        <v>31</v>
      </c>
      <c r="M593" s="6" t="s">
        <v>22</v>
      </c>
      <c r="N593" s="6" t="s">
        <v>49</v>
      </c>
      <c r="O593" s="6" t="str">
        <f t="shared" si="46"/>
        <v>Mon</v>
      </c>
      <c r="P593" s="6" t="str">
        <f t="shared" si="47"/>
        <v>Jun</v>
      </c>
      <c r="Q593" s="13">
        <f t="shared" si="48"/>
        <v>1091.4036000000001</v>
      </c>
      <c r="R593" s="33">
        <f t="shared" si="45"/>
        <v>5639.9363999999987</v>
      </c>
      <c r="S593" s="13">
        <f t="shared" si="49"/>
        <v>295.30333333333334</v>
      </c>
    </row>
    <row r="594" spans="1:19" x14ac:dyDescent="0.3">
      <c r="A594" s="6">
        <v>1099</v>
      </c>
      <c r="B594" s="11">
        <v>44929</v>
      </c>
      <c r="C594" s="6" t="s">
        <v>14</v>
      </c>
      <c r="D594" s="6" t="s">
        <v>34</v>
      </c>
      <c r="E594" s="12">
        <v>5613.1</v>
      </c>
      <c r="F594" s="6">
        <v>31</v>
      </c>
      <c r="G594" s="6" t="s">
        <v>16</v>
      </c>
      <c r="H594" s="12">
        <v>4632.8500000000004</v>
      </c>
      <c r="I594" s="12">
        <v>4711.7</v>
      </c>
      <c r="J594" s="6" t="s">
        <v>30</v>
      </c>
      <c r="K594" s="15">
        <v>0.21</v>
      </c>
      <c r="L594" s="6" t="s">
        <v>18</v>
      </c>
      <c r="M594" s="6" t="s">
        <v>22</v>
      </c>
      <c r="N594" s="6" t="s">
        <v>46</v>
      </c>
      <c r="O594" s="6" t="str">
        <f t="shared" si="46"/>
        <v>Tue</v>
      </c>
      <c r="P594" s="6" t="str">
        <f t="shared" si="47"/>
        <v>Jan</v>
      </c>
      <c r="Q594" s="13">
        <f t="shared" si="48"/>
        <v>30673.166999999994</v>
      </c>
      <c r="R594" s="33">
        <f t="shared" si="45"/>
        <v>-28228.81700000001</v>
      </c>
      <c r="S594" s="13">
        <f t="shared" si="49"/>
        <v>181.06774193548389</v>
      </c>
    </row>
    <row r="595" spans="1:19" x14ac:dyDescent="0.3">
      <c r="A595" s="6">
        <v>1049</v>
      </c>
      <c r="B595" s="11">
        <v>45068</v>
      </c>
      <c r="C595" s="6" t="s">
        <v>14</v>
      </c>
      <c r="D595" s="6" t="s">
        <v>34</v>
      </c>
      <c r="E595" s="12">
        <v>4216.17</v>
      </c>
      <c r="F595" s="6">
        <v>19</v>
      </c>
      <c r="G595" s="6" t="s">
        <v>29</v>
      </c>
      <c r="H595" s="12">
        <v>3316.97</v>
      </c>
      <c r="I595" s="12">
        <v>3544.02</v>
      </c>
      <c r="J595" s="6" t="s">
        <v>17</v>
      </c>
      <c r="K595" s="15">
        <v>0.14000000000000001</v>
      </c>
      <c r="L595" s="6" t="s">
        <v>18</v>
      </c>
      <c r="M595" s="6" t="s">
        <v>19</v>
      </c>
      <c r="N595" s="6" t="s">
        <v>46</v>
      </c>
      <c r="O595" s="6" t="str">
        <f t="shared" si="46"/>
        <v>Mon</v>
      </c>
      <c r="P595" s="6" t="str">
        <f t="shared" si="47"/>
        <v>May</v>
      </c>
      <c r="Q595" s="13">
        <f t="shared" si="48"/>
        <v>9427.0932000000012</v>
      </c>
      <c r="R595" s="33">
        <f t="shared" si="45"/>
        <v>-5113.1431999999977</v>
      </c>
      <c r="S595" s="13">
        <f t="shared" si="49"/>
        <v>221.90368421052631</v>
      </c>
    </row>
    <row r="596" spans="1:19" x14ac:dyDescent="0.3">
      <c r="A596" s="6">
        <v>1099</v>
      </c>
      <c r="B596" s="11">
        <v>45084</v>
      </c>
      <c r="C596" s="6" t="s">
        <v>33</v>
      </c>
      <c r="D596" s="6" t="s">
        <v>34</v>
      </c>
      <c r="E596" s="12">
        <v>4346.55</v>
      </c>
      <c r="F596" s="6">
        <v>31</v>
      </c>
      <c r="G596" s="6" t="s">
        <v>26</v>
      </c>
      <c r="H596" s="12">
        <v>1974.4</v>
      </c>
      <c r="I596" s="12">
        <v>2259.5</v>
      </c>
      <c r="J596" s="6" t="s">
        <v>30</v>
      </c>
      <c r="K596" s="15">
        <v>0.27</v>
      </c>
      <c r="L596" s="6" t="s">
        <v>18</v>
      </c>
      <c r="M596" s="6" t="s">
        <v>22</v>
      </c>
      <c r="N596" s="6" t="s">
        <v>36</v>
      </c>
      <c r="O596" s="6" t="str">
        <f t="shared" si="46"/>
        <v>Wed</v>
      </c>
      <c r="P596" s="6" t="str">
        <f t="shared" si="47"/>
        <v>Jun</v>
      </c>
      <c r="Q596" s="13">
        <f t="shared" si="48"/>
        <v>18912.015000000003</v>
      </c>
      <c r="R596" s="33">
        <f t="shared" si="45"/>
        <v>-10073.915000000006</v>
      </c>
      <c r="S596" s="13">
        <f t="shared" si="49"/>
        <v>140.21129032258065</v>
      </c>
    </row>
    <row r="597" spans="1:19" x14ac:dyDescent="0.3">
      <c r="A597" s="6">
        <v>1036</v>
      </c>
      <c r="B597" s="11">
        <v>45250</v>
      </c>
      <c r="C597" s="6" t="s">
        <v>42</v>
      </c>
      <c r="D597" s="6" t="s">
        <v>34</v>
      </c>
      <c r="E597" s="12">
        <v>5454.96</v>
      </c>
      <c r="F597" s="6">
        <v>32</v>
      </c>
      <c r="G597" s="6" t="s">
        <v>29</v>
      </c>
      <c r="H597" s="12">
        <v>700.49</v>
      </c>
      <c r="I597" s="12">
        <v>1126.52</v>
      </c>
      <c r="J597" s="6" t="s">
        <v>30</v>
      </c>
      <c r="K597" s="15">
        <v>0.28999999999999998</v>
      </c>
      <c r="L597" s="6" t="s">
        <v>31</v>
      </c>
      <c r="M597" s="6" t="s">
        <v>22</v>
      </c>
      <c r="N597" s="6" t="s">
        <v>52</v>
      </c>
      <c r="O597" s="6" t="str">
        <f t="shared" si="46"/>
        <v>Mon</v>
      </c>
      <c r="P597" s="6" t="str">
        <f t="shared" si="47"/>
        <v>Nov</v>
      </c>
      <c r="Q597" s="13">
        <f t="shared" si="48"/>
        <v>10454.105599999999</v>
      </c>
      <c r="R597" s="33">
        <f t="shared" si="45"/>
        <v>3178.8544000000002</v>
      </c>
      <c r="S597" s="13">
        <f t="shared" si="49"/>
        <v>170.4675</v>
      </c>
    </row>
    <row r="598" spans="1:19" x14ac:dyDescent="0.3">
      <c r="A598" s="6">
        <v>1082</v>
      </c>
      <c r="B598" s="11">
        <v>45072</v>
      </c>
      <c r="C598" s="6" t="s">
        <v>24</v>
      </c>
      <c r="D598" s="6" t="s">
        <v>25</v>
      </c>
      <c r="E598" s="12">
        <v>6994.66</v>
      </c>
      <c r="F598" s="6">
        <v>2</v>
      </c>
      <c r="G598" s="6" t="s">
        <v>16</v>
      </c>
      <c r="H598" s="12">
        <v>1349.3</v>
      </c>
      <c r="I598" s="12">
        <v>1576.69</v>
      </c>
      <c r="J598" s="6" t="s">
        <v>17</v>
      </c>
      <c r="K598" s="15">
        <v>0.12</v>
      </c>
      <c r="L598" s="6" t="s">
        <v>31</v>
      </c>
      <c r="M598" s="6" t="s">
        <v>19</v>
      </c>
      <c r="N598" s="6" t="s">
        <v>28</v>
      </c>
      <c r="O598" s="6" t="str">
        <f t="shared" si="46"/>
        <v>Fri</v>
      </c>
      <c r="P598" s="6" t="str">
        <f t="shared" si="47"/>
        <v>May</v>
      </c>
      <c r="Q598" s="13">
        <f t="shared" si="48"/>
        <v>378.40559999999999</v>
      </c>
      <c r="R598" s="33">
        <f t="shared" si="45"/>
        <v>76.374400000000207</v>
      </c>
      <c r="S598" s="13">
        <f t="shared" si="49"/>
        <v>3497.33</v>
      </c>
    </row>
    <row r="599" spans="1:19" x14ac:dyDescent="0.3">
      <c r="A599" s="6">
        <v>1096</v>
      </c>
      <c r="B599" s="11">
        <v>45219</v>
      </c>
      <c r="C599" s="6" t="s">
        <v>24</v>
      </c>
      <c r="D599" s="6" t="s">
        <v>25</v>
      </c>
      <c r="E599" s="12">
        <v>7051.25</v>
      </c>
      <c r="F599" s="6">
        <v>10</v>
      </c>
      <c r="G599" s="6" t="s">
        <v>29</v>
      </c>
      <c r="H599" s="12">
        <v>2927.02</v>
      </c>
      <c r="I599" s="12">
        <v>3387.21</v>
      </c>
      <c r="J599" s="6" t="s">
        <v>17</v>
      </c>
      <c r="K599" s="15">
        <v>0.12</v>
      </c>
      <c r="L599" s="6" t="s">
        <v>18</v>
      </c>
      <c r="M599" s="6" t="s">
        <v>22</v>
      </c>
      <c r="N599" s="6" t="s">
        <v>28</v>
      </c>
      <c r="O599" s="6" t="str">
        <f t="shared" si="46"/>
        <v>Fri</v>
      </c>
      <c r="P599" s="6" t="str">
        <f t="shared" si="47"/>
        <v>Oct</v>
      </c>
      <c r="Q599" s="13">
        <f t="shared" si="48"/>
        <v>4064.6519999999996</v>
      </c>
      <c r="R599" s="33">
        <f t="shared" si="45"/>
        <v>537.24800000000096</v>
      </c>
      <c r="S599" s="13">
        <f t="shared" si="49"/>
        <v>705.125</v>
      </c>
    </row>
    <row r="600" spans="1:19" x14ac:dyDescent="0.3">
      <c r="A600" s="6">
        <v>1024</v>
      </c>
      <c r="B600" s="11">
        <v>45079</v>
      </c>
      <c r="C600" s="6" t="s">
        <v>42</v>
      </c>
      <c r="D600" s="6" t="s">
        <v>21</v>
      </c>
      <c r="E600" s="12">
        <v>1799.77</v>
      </c>
      <c r="F600" s="6">
        <v>2</v>
      </c>
      <c r="G600" s="6" t="s">
        <v>16</v>
      </c>
      <c r="H600" s="12">
        <v>3604.93</v>
      </c>
      <c r="I600" s="12">
        <v>3830.71</v>
      </c>
      <c r="J600" s="6" t="s">
        <v>17</v>
      </c>
      <c r="K600" s="15">
        <v>0.12</v>
      </c>
      <c r="L600" s="6" t="s">
        <v>31</v>
      </c>
      <c r="M600" s="6" t="s">
        <v>19</v>
      </c>
      <c r="N600" s="6" t="s">
        <v>51</v>
      </c>
      <c r="O600" s="6" t="str">
        <f t="shared" si="46"/>
        <v>Fri</v>
      </c>
      <c r="P600" s="6" t="str">
        <f t="shared" si="47"/>
        <v>Jun</v>
      </c>
      <c r="Q600" s="13">
        <f t="shared" si="48"/>
        <v>919.37040000000002</v>
      </c>
      <c r="R600" s="33">
        <f t="shared" si="45"/>
        <v>-467.81039999999962</v>
      </c>
      <c r="S600" s="13">
        <f t="shared" si="49"/>
        <v>899.88499999999999</v>
      </c>
    </row>
    <row r="601" spans="1:19" x14ac:dyDescent="0.3">
      <c r="A601" s="6">
        <v>1023</v>
      </c>
      <c r="B601" s="11">
        <v>45119</v>
      </c>
      <c r="C601" s="6" t="s">
        <v>42</v>
      </c>
      <c r="D601" s="6" t="s">
        <v>15</v>
      </c>
      <c r="E601" s="12">
        <v>5051.12</v>
      </c>
      <c r="F601" s="6">
        <v>2</v>
      </c>
      <c r="G601" s="6" t="s">
        <v>26</v>
      </c>
      <c r="H601" s="12">
        <v>665.89</v>
      </c>
      <c r="I601" s="12">
        <v>944.79</v>
      </c>
      <c r="J601" s="6" t="s">
        <v>30</v>
      </c>
      <c r="K601" s="15">
        <v>0.1</v>
      </c>
      <c r="L601" s="6" t="s">
        <v>31</v>
      </c>
      <c r="M601" s="6" t="s">
        <v>22</v>
      </c>
      <c r="N601" s="6" t="s">
        <v>49</v>
      </c>
      <c r="O601" s="6" t="str">
        <f t="shared" si="46"/>
        <v>Wed</v>
      </c>
      <c r="P601" s="6" t="str">
        <f t="shared" si="47"/>
        <v>Jul</v>
      </c>
      <c r="Q601" s="13">
        <f t="shared" si="48"/>
        <v>188.958</v>
      </c>
      <c r="R601" s="33">
        <f t="shared" si="45"/>
        <v>368.84199999999998</v>
      </c>
      <c r="S601" s="13">
        <f t="shared" si="49"/>
        <v>2525.56</v>
      </c>
    </row>
    <row r="602" spans="1:19" x14ac:dyDescent="0.3">
      <c r="A602" s="6">
        <v>1062</v>
      </c>
      <c r="B602" s="11">
        <v>44999</v>
      </c>
      <c r="C602" s="6" t="s">
        <v>42</v>
      </c>
      <c r="D602" s="6" t="s">
        <v>34</v>
      </c>
      <c r="E602" s="12">
        <v>4178.3900000000003</v>
      </c>
      <c r="F602" s="6">
        <v>24</v>
      </c>
      <c r="G602" s="6" t="s">
        <v>26</v>
      </c>
      <c r="H602" s="12">
        <v>3018.01</v>
      </c>
      <c r="I602" s="12">
        <v>3418.19</v>
      </c>
      <c r="J602" s="6" t="s">
        <v>17</v>
      </c>
      <c r="K602" s="15">
        <v>0.23</v>
      </c>
      <c r="L602" s="6" t="s">
        <v>27</v>
      </c>
      <c r="M602" s="6" t="s">
        <v>22</v>
      </c>
      <c r="N602" s="6" t="s">
        <v>52</v>
      </c>
      <c r="O602" s="6" t="str">
        <f t="shared" si="46"/>
        <v>Tue</v>
      </c>
      <c r="P602" s="6" t="str">
        <f t="shared" si="47"/>
        <v>Mar</v>
      </c>
      <c r="Q602" s="13">
        <f t="shared" si="48"/>
        <v>18868.408800000001</v>
      </c>
      <c r="R602" s="33">
        <f t="shared" si="45"/>
        <v>-9264.088800000005</v>
      </c>
      <c r="S602" s="13">
        <f t="shared" si="49"/>
        <v>174.09958333333336</v>
      </c>
    </row>
    <row r="603" spans="1:19" x14ac:dyDescent="0.3">
      <c r="A603" s="6">
        <v>1096</v>
      </c>
      <c r="B603" s="11">
        <v>45231</v>
      </c>
      <c r="C603" s="6" t="s">
        <v>14</v>
      </c>
      <c r="D603" s="6" t="s">
        <v>25</v>
      </c>
      <c r="E603" s="12">
        <v>8718.2199999999993</v>
      </c>
      <c r="F603" s="6">
        <v>17</v>
      </c>
      <c r="G603" s="6" t="s">
        <v>26</v>
      </c>
      <c r="H603" s="12">
        <v>2774.24</v>
      </c>
      <c r="I603" s="12">
        <v>3069.94</v>
      </c>
      <c r="J603" s="6" t="s">
        <v>17</v>
      </c>
      <c r="K603" s="15">
        <v>0.23</v>
      </c>
      <c r="L603" s="6" t="s">
        <v>27</v>
      </c>
      <c r="M603" s="6" t="s">
        <v>22</v>
      </c>
      <c r="N603" s="6" t="s">
        <v>32</v>
      </c>
      <c r="O603" s="6" t="str">
        <f t="shared" si="46"/>
        <v>Wed</v>
      </c>
      <c r="P603" s="6" t="str">
        <f t="shared" si="47"/>
        <v>Nov</v>
      </c>
      <c r="Q603" s="13">
        <f t="shared" si="48"/>
        <v>12003.465400000001</v>
      </c>
      <c r="R603" s="33">
        <f t="shared" si="45"/>
        <v>-6976.5653999999959</v>
      </c>
      <c r="S603" s="13">
        <f t="shared" si="49"/>
        <v>512.83647058823522</v>
      </c>
    </row>
    <row r="604" spans="1:19" x14ac:dyDescent="0.3">
      <c r="A604" s="6">
        <v>1037</v>
      </c>
      <c r="B604" s="11">
        <v>45270</v>
      </c>
      <c r="C604" s="6" t="s">
        <v>14</v>
      </c>
      <c r="D604" s="6" t="s">
        <v>15</v>
      </c>
      <c r="E604" s="12">
        <v>6351.05</v>
      </c>
      <c r="F604" s="6">
        <v>32</v>
      </c>
      <c r="G604" s="6" t="s">
        <v>35</v>
      </c>
      <c r="H604" s="12">
        <v>2594.08</v>
      </c>
      <c r="I604" s="12">
        <v>3074.59</v>
      </c>
      <c r="J604" s="6" t="s">
        <v>30</v>
      </c>
      <c r="K604" s="15">
        <v>0.14000000000000001</v>
      </c>
      <c r="L604" s="6" t="s">
        <v>18</v>
      </c>
      <c r="M604" s="6" t="s">
        <v>22</v>
      </c>
      <c r="N604" s="6" t="s">
        <v>20</v>
      </c>
      <c r="O604" s="6" t="str">
        <f t="shared" si="46"/>
        <v>Sun</v>
      </c>
      <c r="P604" s="6" t="str">
        <f t="shared" si="47"/>
        <v>Dec</v>
      </c>
      <c r="Q604" s="13">
        <f t="shared" si="48"/>
        <v>13774.163200000003</v>
      </c>
      <c r="R604" s="33">
        <f t="shared" si="45"/>
        <v>1602.1568000000043</v>
      </c>
      <c r="S604" s="13">
        <f t="shared" si="49"/>
        <v>198.47031250000001</v>
      </c>
    </row>
    <row r="605" spans="1:19" x14ac:dyDescent="0.3">
      <c r="A605" s="6">
        <v>1012</v>
      </c>
      <c r="B605" s="11">
        <v>45066</v>
      </c>
      <c r="C605" s="6" t="s">
        <v>14</v>
      </c>
      <c r="D605" s="6" t="s">
        <v>15</v>
      </c>
      <c r="E605" s="12">
        <v>5371.79</v>
      </c>
      <c r="F605" s="6">
        <v>16</v>
      </c>
      <c r="G605" s="6" t="s">
        <v>26</v>
      </c>
      <c r="H605" s="12">
        <v>3466.11</v>
      </c>
      <c r="I605" s="12">
        <v>3799.67</v>
      </c>
      <c r="J605" s="6" t="s">
        <v>17</v>
      </c>
      <c r="K605" s="15">
        <v>0.01</v>
      </c>
      <c r="L605" s="6" t="s">
        <v>18</v>
      </c>
      <c r="M605" s="6" t="s">
        <v>22</v>
      </c>
      <c r="N605" s="6" t="s">
        <v>20</v>
      </c>
      <c r="O605" s="6" t="str">
        <f t="shared" si="46"/>
        <v>Sat</v>
      </c>
      <c r="P605" s="6" t="str">
        <f t="shared" si="47"/>
        <v>May</v>
      </c>
      <c r="Q605" s="13">
        <f t="shared" si="48"/>
        <v>607.94720000000007</v>
      </c>
      <c r="R605" s="33">
        <f t="shared" si="45"/>
        <v>4729.0127999999986</v>
      </c>
      <c r="S605" s="13">
        <f t="shared" si="49"/>
        <v>335.736875</v>
      </c>
    </row>
    <row r="606" spans="1:19" x14ac:dyDescent="0.3">
      <c r="A606" s="6">
        <v>1055</v>
      </c>
      <c r="B606" s="11">
        <v>45113</v>
      </c>
      <c r="C606" s="6" t="s">
        <v>38</v>
      </c>
      <c r="D606" s="6" t="s">
        <v>25</v>
      </c>
      <c r="E606" s="12">
        <v>1242.4100000000001</v>
      </c>
      <c r="F606" s="6">
        <v>16</v>
      </c>
      <c r="G606" s="6" t="s">
        <v>29</v>
      </c>
      <c r="H606" s="12">
        <v>4195.38</v>
      </c>
      <c r="I606" s="12">
        <v>4461.51</v>
      </c>
      <c r="J606" s="6" t="s">
        <v>17</v>
      </c>
      <c r="K606" s="15">
        <v>0.09</v>
      </c>
      <c r="L606" s="6" t="s">
        <v>27</v>
      </c>
      <c r="M606" s="6" t="s">
        <v>19</v>
      </c>
      <c r="N606" s="6" t="s">
        <v>39</v>
      </c>
      <c r="O606" s="6" t="str">
        <f t="shared" si="46"/>
        <v>Thu</v>
      </c>
      <c r="P606" s="6" t="str">
        <f t="shared" si="47"/>
        <v>Jul</v>
      </c>
      <c r="Q606" s="13">
        <f t="shared" si="48"/>
        <v>6424.5744000000004</v>
      </c>
      <c r="R606" s="33">
        <f t="shared" si="45"/>
        <v>-2166.4943999999987</v>
      </c>
      <c r="S606" s="13">
        <f t="shared" si="49"/>
        <v>77.650625000000005</v>
      </c>
    </row>
    <row r="607" spans="1:19" x14ac:dyDescent="0.3">
      <c r="A607" s="6">
        <v>1013</v>
      </c>
      <c r="B607" s="11">
        <v>45219</v>
      </c>
      <c r="C607" s="6" t="s">
        <v>24</v>
      </c>
      <c r="D607" s="6" t="s">
        <v>34</v>
      </c>
      <c r="E607" s="12">
        <v>6095.82</v>
      </c>
      <c r="F607" s="6">
        <v>46</v>
      </c>
      <c r="G607" s="6" t="s">
        <v>35</v>
      </c>
      <c r="H607" s="12">
        <v>1648.8</v>
      </c>
      <c r="I607" s="12">
        <v>1670.36</v>
      </c>
      <c r="J607" s="6" t="s">
        <v>17</v>
      </c>
      <c r="K607" s="15">
        <v>0.09</v>
      </c>
      <c r="L607" s="6" t="s">
        <v>31</v>
      </c>
      <c r="M607" s="6" t="s">
        <v>22</v>
      </c>
      <c r="N607" s="6" t="s">
        <v>50</v>
      </c>
      <c r="O607" s="6" t="str">
        <f t="shared" si="46"/>
        <v>Fri</v>
      </c>
      <c r="P607" s="6" t="str">
        <f t="shared" si="47"/>
        <v>Oct</v>
      </c>
      <c r="Q607" s="13">
        <f t="shared" si="48"/>
        <v>6915.2903999999999</v>
      </c>
      <c r="R607" s="33">
        <f t="shared" si="45"/>
        <v>-5923.5304000000024</v>
      </c>
      <c r="S607" s="13">
        <f t="shared" si="49"/>
        <v>132.51782608695652</v>
      </c>
    </row>
    <row r="608" spans="1:19" x14ac:dyDescent="0.3">
      <c r="A608" s="6">
        <v>1023</v>
      </c>
      <c r="B608" s="11">
        <v>44987</v>
      </c>
      <c r="C608" s="6" t="s">
        <v>24</v>
      </c>
      <c r="D608" s="6" t="s">
        <v>21</v>
      </c>
      <c r="E608" s="12">
        <v>1260.32</v>
      </c>
      <c r="F608" s="6">
        <v>39</v>
      </c>
      <c r="G608" s="6" t="s">
        <v>26</v>
      </c>
      <c r="H608" s="12">
        <v>4450.6099999999997</v>
      </c>
      <c r="I608" s="12">
        <v>4663.34</v>
      </c>
      <c r="J608" s="6" t="s">
        <v>30</v>
      </c>
      <c r="K608" s="15">
        <v>0.24</v>
      </c>
      <c r="L608" s="6" t="s">
        <v>18</v>
      </c>
      <c r="M608" s="6" t="s">
        <v>22</v>
      </c>
      <c r="N608" s="6" t="s">
        <v>47</v>
      </c>
      <c r="O608" s="6" t="str">
        <f t="shared" si="46"/>
        <v>Thu</v>
      </c>
      <c r="P608" s="6" t="str">
        <f t="shared" si="47"/>
        <v>Mar</v>
      </c>
      <c r="Q608" s="13">
        <f t="shared" si="48"/>
        <v>43648.862399999998</v>
      </c>
      <c r="R608" s="33">
        <f t="shared" si="45"/>
        <v>-35352.392399999982</v>
      </c>
      <c r="S608" s="13">
        <f t="shared" si="49"/>
        <v>32.315897435897433</v>
      </c>
    </row>
    <row r="609" spans="1:19" x14ac:dyDescent="0.3">
      <c r="A609" s="6">
        <v>1089</v>
      </c>
      <c r="B609" s="11">
        <v>45124</v>
      </c>
      <c r="C609" s="6" t="s">
        <v>33</v>
      </c>
      <c r="D609" s="6" t="s">
        <v>15</v>
      </c>
      <c r="E609" s="12">
        <v>3438.35</v>
      </c>
      <c r="F609" s="6">
        <v>31</v>
      </c>
      <c r="G609" s="6" t="s">
        <v>29</v>
      </c>
      <c r="H609" s="12">
        <v>845.14</v>
      </c>
      <c r="I609" s="12">
        <v>1001.77</v>
      </c>
      <c r="J609" s="6" t="s">
        <v>30</v>
      </c>
      <c r="K609" s="15">
        <v>0.03</v>
      </c>
      <c r="L609" s="6" t="s">
        <v>18</v>
      </c>
      <c r="M609" s="6" t="s">
        <v>19</v>
      </c>
      <c r="N609" s="6" t="s">
        <v>53</v>
      </c>
      <c r="O609" s="6" t="str">
        <f t="shared" si="46"/>
        <v>Mon</v>
      </c>
      <c r="P609" s="6" t="str">
        <f t="shared" si="47"/>
        <v>Jul</v>
      </c>
      <c r="Q609" s="13">
        <f t="shared" si="48"/>
        <v>931.64609999999993</v>
      </c>
      <c r="R609" s="33">
        <f t="shared" si="45"/>
        <v>3923.8838999999998</v>
      </c>
      <c r="S609" s="13">
        <f t="shared" si="49"/>
        <v>110.91451612903225</v>
      </c>
    </row>
    <row r="610" spans="1:19" x14ac:dyDescent="0.3">
      <c r="A610" s="6">
        <v>1099</v>
      </c>
      <c r="B610" s="11">
        <v>45221</v>
      </c>
      <c r="C610" s="6" t="s">
        <v>14</v>
      </c>
      <c r="D610" s="6" t="s">
        <v>21</v>
      </c>
      <c r="E610" s="12">
        <v>1514.14</v>
      </c>
      <c r="F610" s="6">
        <v>43</v>
      </c>
      <c r="G610" s="6" t="s">
        <v>29</v>
      </c>
      <c r="H610" s="12">
        <v>906.47</v>
      </c>
      <c r="I610" s="12">
        <v>1283.04</v>
      </c>
      <c r="J610" s="6" t="s">
        <v>30</v>
      </c>
      <c r="K610" s="15">
        <v>0.24</v>
      </c>
      <c r="L610" s="6" t="s">
        <v>18</v>
      </c>
      <c r="M610" s="6" t="s">
        <v>19</v>
      </c>
      <c r="N610" s="6" t="s">
        <v>23</v>
      </c>
      <c r="O610" s="6" t="str">
        <f t="shared" si="46"/>
        <v>Sun</v>
      </c>
      <c r="P610" s="6" t="str">
        <f t="shared" si="47"/>
        <v>Oct</v>
      </c>
      <c r="Q610" s="13">
        <f t="shared" si="48"/>
        <v>13240.9728</v>
      </c>
      <c r="R610" s="33">
        <f t="shared" si="45"/>
        <v>2951.537199999997</v>
      </c>
      <c r="S610" s="13">
        <f t="shared" si="49"/>
        <v>35.212558139534885</v>
      </c>
    </row>
    <row r="611" spans="1:19" x14ac:dyDescent="0.3">
      <c r="A611" s="6">
        <v>1030</v>
      </c>
      <c r="B611" s="11">
        <v>45245</v>
      </c>
      <c r="C611" s="6" t="s">
        <v>38</v>
      </c>
      <c r="D611" s="6" t="s">
        <v>34</v>
      </c>
      <c r="E611" s="12">
        <v>6951.53</v>
      </c>
      <c r="F611" s="6">
        <v>24</v>
      </c>
      <c r="G611" s="6" t="s">
        <v>29</v>
      </c>
      <c r="H611" s="12">
        <v>1370.52</v>
      </c>
      <c r="I611" s="12">
        <v>1482.58</v>
      </c>
      <c r="J611" s="6" t="s">
        <v>17</v>
      </c>
      <c r="K611" s="15">
        <v>0.2</v>
      </c>
      <c r="L611" s="6" t="s">
        <v>31</v>
      </c>
      <c r="M611" s="6" t="s">
        <v>22</v>
      </c>
      <c r="N611" s="6" t="s">
        <v>48</v>
      </c>
      <c r="O611" s="6" t="str">
        <f t="shared" si="46"/>
        <v>Wed</v>
      </c>
      <c r="P611" s="6" t="str">
        <f t="shared" si="47"/>
        <v>Nov</v>
      </c>
      <c r="Q611" s="13">
        <f t="shared" si="48"/>
        <v>7116.384</v>
      </c>
      <c r="R611" s="33">
        <f t="shared" si="45"/>
        <v>-4426.9440000000013</v>
      </c>
      <c r="S611" s="13">
        <f t="shared" si="49"/>
        <v>289.64708333333334</v>
      </c>
    </row>
    <row r="612" spans="1:19" x14ac:dyDescent="0.3">
      <c r="A612" s="6">
        <v>1017</v>
      </c>
      <c r="B612" s="11">
        <v>45228</v>
      </c>
      <c r="C612" s="6" t="s">
        <v>38</v>
      </c>
      <c r="D612" s="6" t="s">
        <v>34</v>
      </c>
      <c r="E612" s="12">
        <v>2141.9</v>
      </c>
      <c r="F612" s="6">
        <v>1</v>
      </c>
      <c r="G612" s="6" t="s">
        <v>16</v>
      </c>
      <c r="H612" s="12">
        <v>641.67999999999995</v>
      </c>
      <c r="I612" s="12">
        <v>752.24</v>
      </c>
      <c r="J612" s="6" t="s">
        <v>30</v>
      </c>
      <c r="K612" s="15">
        <v>0.22</v>
      </c>
      <c r="L612" s="6" t="s">
        <v>27</v>
      </c>
      <c r="M612" s="6" t="s">
        <v>19</v>
      </c>
      <c r="N612" s="6" t="s">
        <v>48</v>
      </c>
      <c r="O612" s="6" t="str">
        <f t="shared" si="46"/>
        <v>Sun</v>
      </c>
      <c r="P612" s="6" t="str">
        <f t="shared" si="47"/>
        <v>Oct</v>
      </c>
      <c r="Q612" s="13">
        <f t="shared" si="48"/>
        <v>165.49280000000002</v>
      </c>
      <c r="R612" s="33">
        <f t="shared" si="45"/>
        <v>-54.932799999999958</v>
      </c>
      <c r="S612" s="13">
        <f t="shared" si="49"/>
        <v>2141.9</v>
      </c>
    </row>
    <row r="613" spans="1:19" x14ac:dyDescent="0.3">
      <c r="A613" s="6">
        <v>1062</v>
      </c>
      <c r="B613" s="11">
        <v>45270</v>
      </c>
      <c r="C613" s="6" t="s">
        <v>24</v>
      </c>
      <c r="D613" s="6" t="s">
        <v>21</v>
      </c>
      <c r="E613" s="12">
        <v>3979.41</v>
      </c>
      <c r="F613" s="6">
        <v>11</v>
      </c>
      <c r="G613" s="6" t="s">
        <v>35</v>
      </c>
      <c r="H613" s="12">
        <v>1190.08</v>
      </c>
      <c r="I613" s="12">
        <v>1292.94</v>
      </c>
      <c r="J613" s="6" t="s">
        <v>17</v>
      </c>
      <c r="K613" s="15">
        <v>0.13</v>
      </c>
      <c r="L613" s="6" t="s">
        <v>18</v>
      </c>
      <c r="M613" s="6" t="s">
        <v>22</v>
      </c>
      <c r="N613" s="6" t="s">
        <v>47</v>
      </c>
      <c r="O613" s="6" t="str">
        <f t="shared" si="46"/>
        <v>Sun</v>
      </c>
      <c r="P613" s="6" t="str">
        <f t="shared" si="47"/>
        <v>Dec</v>
      </c>
      <c r="Q613" s="13">
        <f t="shared" si="48"/>
        <v>1848.9042000000002</v>
      </c>
      <c r="R613" s="33">
        <f t="shared" si="45"/>
        <v>-717.44419999999877</v>
      </c>
      <c r="S613" s="13">
        <f t="shared" si="49"/>
        <v>361.76454545454544</v>
      </c>
    </row>
    <row r="614" spans="1:19" x14ac:dyDescent="0.3">
      <c r="A614" s="6">
        <v>1084</v>
      </c>
      <c r="B614" s="11">
        <v>44937</v>
      </c>
      <c r="C614" s="6" t="s">
        <v>14</v>
      </c>
      <c r="D614" s="6" t="s">
        <v>34</v>
      </c>
      <c r="E614" s="12">
        <v>8967.18</v>
      </c>
      <c r="F614" s="6">
        <v>21</v>
      </c>
      <c r="G614" s="6" t="s">
        <v>29</v>
      </c>
      <c r="H614" s="12">
        <v>576.74</v>
      </c>
      <c r="I614" s="12">
        <v>648.29</v>
      </c>
      <c r="J614" s="6" t="s">
        <v>17</v>
      </c>
      <c r="K614" s="15">
        <v>0.2</v>
      </c>
      <c r="L614" s="6" t="s">
        <v>27</v>
      </c>
      <c r="M614" s="6" t="s">
        <v>19</v>
      </c>
      <c r="N614" s="6" t="s">
        <v>46</v>
      </c>
      <c r="O614" s="6" t="str">
        <f t="shared" si="46"/>
        <v>Wed</v>
      </c>
      <c r="P614" s="6" t="str">
        <f t="shared" si="47"/>
        <v>Jan</v>
      </c>
      <c r="Q614" s="13">
        <f t="shared" si="48"/>
        <v>2722.8180000000002</v>
      </c>
      <c r="R614" s="33">
        <f t="shared" si="45"/>
        <v>-1220.2680000000012</v>
      </c>
      <c r="S614" s="13">
        <f t="shared" si="49"/>
        <v>427.00857142857143</v>
      </c>
    </row>
    <row r="615" spans="1:19" x14ac:dyDescent="0.3">
      <c r="A615" s="6">
        <v>1089</v>
      </c>
      <c r="B615" s="11">
        <v>44988</v>
      </c>
      <c r="C615" s="6" t="s">
        <v>33</v>
      </c>
      <c r="D615" s="6" t="s">
        <v>15</v>
      </c>
      <c r="E615" s="12">
        <v>2122.73</v>
      </c>
      <c r="F615" s="6">
        <v>4</v>
      </c>
      <c r="G615" s="6" t="s">
        <v>16</v>
      </c>
      <c r="H615" s="12">
        <v>4117.67</v>
      </c>
      <c r="I615" s="12">
        <v>4280.0600000000004</v>
      </c>
      <c r="J615" s="6" t="s">
        <v>17</v>
      </c>
      <c r="K615" s="15">
        <v>0.18</v>
      </c>
      <c r="L615" s="6" t="s">
        <v>27</v>
      </c>
      <c r="M615" s="6" t="s">
        <v>19</v>
      </c>
      <c r="N615" s="6" t="s">
        <v>53</v>
      </c>
      <c r="O615" s="6" t="str">
        <f t="shared" si="46"/>
        <v>Fri</v>
      </c>
      <c r="P615" s="6" t="str">
        <f t="shared" si="47"/>
        <v>Mar</v>
      </c>
      <c r="Q615" s="13">
        <f t="shared" si="48"/>
        <v>3081.6432</v>
      </c>
      <c r="R615" s="33">
        <f t="shared" si="45"/>
        <v>-2432.0831999999987</v>
      </c>
      <c r="S615" s="13">
        <f t="shared" si="49"/>
        <v>530.6825</v>
      </c>
    </row>
    <row r="616" spans="1:19" x14ac:dyDescent="0.3">
      <c r="A616" s="6">
        <v>1086</v>
      </c>
      <c r="B616" s="11">
        <v>45259</v>
      </c>
      <c r="C616" s="6" t="s">
        <v>14</v>
      </c>
      <c r="D616" s="6" t="s">
        <v>21</v>
      </c>
      <c r="E616" s="12">
        <v>5127.2700000000004</v>
      </c>
      <c r="F616" s="6">
        <v>7</v>
      </c>
      <c r="G616" s="6" t="s">
        <v>26</v>
      </c>
      <c r="H616" s="12">
        <v>737.9</v>
      </c>
      <c r="I616" s="12">
        <v>1182</v>
      </c>
      <c r="J616" s="6" t="s">
        <v>30</v>
      </c>
      <c r="K616" s="15">
        <v>0.23</v>
      </c>
      <c r="L616" s="6" t="s">
        <v>31</v>
      </c>
      <c r="M616" s="6" t="s">
        <v>22</v>
      </c>
      <c r="N616" s="6" t="s">
        <v>23</v>
      </c>
      <c r="O616" s="6" t="str">
        <f t="shared" si="46"/>
        <v>Wed</v>
      </c>
      <c r="P616" s="6" t="str">
        <f t="shared" si="47"/>
        <v>Nov</v>
      </c>
      <c r="Q616" s="13">
        <f t="shared" si="48"/>
        <v>1903.02</v>
      </c>
      <c r="R616" s="33">
        <f t="shared" si="45"/>
        <v>1205.6800000000003</v>
      </c>
      <c r="S616" s="13">
        <f t="shared" si="49"/>
        <v>732.4671428571429</v>
      </c>
    </row>
    <row r="617" spans="1:19" x14ac:dyDescent="0.3">
      <c r="A617" s="6">
        <v>1013</v>
      </c>
      <c r="B617" s="11">
        <v>45152</v>
      </c>
      <c r="C617" s="6" t="s">
        <v>42</v>
      </c>
      <c r="D617" s="6" t="s">
        <v>34</v>
      </c>
      <c r="E617" s="12">
        <v>4250.79</v>
      </c>
      <c r="F617" s="6">
        <v>26</v>
      </c>
      <c r="G617" s="6" t="s">
        <v>29</v>
      </c>
      <c r="H617" s="12">
        <v>3749.12</v>
      </c>
      <c r="I617" s="12">
        <v>4138.83</v>
      </c>
      <c r="J617" s="6" t="s">
        <v>30</v>
      </c>
      <c r="K617" s="15">
        <v>0.13</v>
      </c>
      <c r="L617" s="6" t="s">
        <v>31</v>
      </c>
      <c r="M617" s="6" t="s">
        <v>19</v>
      </c>
      <c r="N617" s="6" t="s">
        <v>52</v>
      </c>
      <c r="O617" s="6" t="str">
        <f t="shared" si="46"/>
        <v>Mon</v>
      </c>
      <c r="P617" s="6" t="str">
        <f t="shared" si="47"/>
        <v>Aug</v>
      </c>
      <c r="Q617" s="13">
        <f t="shared" si="48"/>
        <v>13989.245400000002</v>
      </c>
      <c r="R617" s="33">
        <f t="shared" si="45"/>
        <v>-3856.7854000000007</v>
      </c>
      <c r="S617" s="13">
        <f t="shared" si="49"/>
        <v>163.49192307692309</v>
      </c>
    </row>
    <row r="618" spans="1:19" x14ac:dyDescent="0.3">
      <c r="A618" s="6">
        <v>1059</v>
      </c>
      <c r="B618" s="11">
        <v>45079</v>
      </c>
      <c r="C618" s="6" t="s">
        <v>14</v>
      </c>
      <c r="D618" s="6" t="s">
        <v>21</v>
      </c>
      <c r="E618" s="12">
        <v>279.43</v>
      </c>
      <c r="F618" s="6">
        <v>47</v>
      </c>
      <c r="G618" s="6" t="s">
        <v>16</v>
      </c>
      <c r="H618" s="12">
        <v>287.17</v>
      </c>
      <c r="I618" s="12">
        <v>657.44</v>
      </c>
      <c r="J618" s="6" t="s">
        <v>17</v>
      </c>
      <c r="K618" s="15">
        <v>0.14000000000000001</v>
      </c>
      <c r="L618" s="6" t="s">
        <v>31</v>
      </c>
      <c r="M618" s="6" t="s">
        <v>22</v>
      </c>
      <c r="N618" s="6" t="s">
        <v>23</v>
      </c>
      <c r="O618" s="6" t="str">
        <f t="shared" si="46"/>
        <v>Fri</v>
      </c>
      <c r="P618" s="6" t="str">
        <f t="shared" si="47"/>
        <v>Jun</v>
      </c>
      <c r="Q618" s="13">
        <f t="shared" si="48"/>
        <v>4325.9552000000012</v>
      </c>
      <c r="R618" s="33">
        <f t="shared" si="45"/>
        <v>13076.734800000002</v>
      </c>
      <c r="S618" s="13">
        <f t="shared" si="49"/>
        <v>5.9453191489361705</v>
      </c>
    </row>
    <row r="619" spans="1:19" x14ac:dyDescent="0.3">
      <c r="A619" s="6">
        <v>1019</v>
      </c>
      <c r="B619" s="11">
        <v>45125</v>
      </c>
      <c r="C619" s="6" t="s">
        <v>42</v>
      </c>
      <c r="D619" s="6" t="s">
        <v>15</v>
      </c>
      <c r="E619" s="12">
        <v>7948.31</v>
      </c>
      <c r="F619" s="6">
        <v>12</v>
      </c>
      <c r="G619" s="6" t="s">
        <v>29</v>
      </c>
      <c r="H619" s="12">
        <v>4745.18</v>
      </c>
      <c r="I619" s="12">
        <v>5145.88</v>
      </c>
      <c r="J619" s="6" t="s">
        <v>17</v>
      </c>
      <c r="K619" s="15">
        <v>0.19</v>
      </c>
      <c r="L619" s="6" t="s">
        <v>31</v>
      </c>
      <c r="M619" s="6" t="s">
        <v>19</v>
      </c>
      <c r="N619" s="6" t="s">
        <v>49</v>
      </c>
      <c r="O619" s="6" t="str">
        <f t="shared" si="46"/>
        <v>Tue</v>
      </c>
      <c r="P619" s="6" t="str">
        <f t="shared" si="47"/>
        <v>Jul</v>
      </c>
      <c r="Q619" s="13">
        <f t="shared" si="48"/>
        <v>11732.606400000001</v>
      </c>
      <c r="R619" s="33">
        <f t="shared" si="45"/>
        <v>-6924.2064000000028</v>
      </c>
      <c r="S619" s="13">
        <f t="shared" si="49"/>
        <v>662.35916666666674</v>
      </c>
    </row>
    <row r="620" spans="1:19" x14ac:dyDescent="0.3">
      <c r="A620" s="6">
        <v>1049</v>
      </c>
      <c r="B620" s="11">
        <v>44978</v>
      </c>
      <c r="C620" s="6" t="s">
        <v>42</v>
      </c>
      <c r="D620" s="6" t="s">
        <v>34</v>
      </c>
      <c r="E620" s="12">
        <v>783.55</v>
      </c>
      <c r="F620" s="6">
        <v>31</v>
      </c>
      <c r="G620" s="6" t="s">
        <v>35</v>
      </c>
      <c r="H620" s="12">
        <v>3570.24</v>
      </c>
      <c r="I620" s="12">
        <v>3712.25</v>
      </c>
      <c r="J620" s="6" t="s">
        <v>30</v>
      </c>
      <c r="K620" s="15">
        <v>0.03</v>
      </c>
      <c r="L620" s="6" t="s">
        <v>31</v>
      </c>
      <c r="M620" s="6" t="s">
        <v>19</v>
      </c>
      <c r="N620" s="6" t="s">
        <v>52</v>
      </c>
      <c r="O620" s="6" t="str">
        <f t="shared" si="46"/>
        <v>Tue</v>
      </c>
      <c r="P620" s="6" t="str">
        <f t="shared" si="47"/>
        <v>Feb</v>
      </c>
      <c r="Q620" s="13">
        <f t="shared" si="48"/>
        <v>3452.3924999999999</v>
      </c>
      <c r="R620" s="33">
        <f t="shared" si="45"/>
        <v>949.91750000000684</v>
      </c>
      <c r="S620" s="13">
        <f t="shared" si="49"/>
        <v>25.275806451612901</v>
      </c>
    </row>
    <row r="621" spans="1:19" x14ac:dyDescent="0.3">
      <c r="A621" s="6">
        <v>1100</v>
      </c>
      <c r="B621" s="11">
        <v>45186</v>
      </c>
      <c r="C621" s="6" t="s">
        <v>33</v>
      </c>
      <c r="D621" s="6" t="s">
        <v>15</v>
      </c>
      <c r="E621" s="12">
        <v>4795.12</v>
      </c>
      <c r="F621" s="6">
        <v>17</v>
      </c>
      <c r="G621" s="6" t="s">
        <v>35</v>
      </c>
      <c r="H621" s="12">
        <v>83.64</v>
      </c>
      <c r="I621" s="12">
        <v>528.49</v>
      </c>
      <c r="J621" s="6" t="s">
        <v>30</v>
      </c>
      <c r="K621" s="15">
        <v>0.13</v>
      </c>
      <c r="L621" s="6" t="s">
        <v>31</v>
      </c>
      <c r="M621" s="6" t="s">
        <v>19</v>
      </c>
      <c r="N621" s="6" t="s">
        <v>53</v>
      </c>
      <c r="O621" s="6" t="str">
        <f t="shared" si="46"/>
        <v>Sun</v>
      </c>
      <c r="P621" s="6" t="str">
        <f t="shared" si="47"/>
        <v>Sep</v>
      </c>
      <c r="Q621" s="13">
        <f t="shared" si="48"/>
        <v>1167.9629</v>
      </c>
      <c r="R621" s="33">
        <f t="shared" si="45"/>
        <v>6394.4871000000003</v>
      </c>
      <c r="S621" s="13">
        <f t="shared" si="49"/>
        <v>282.06588235294117</v>
      </c>
    </row>
    <row r="622" spans="1:19" x14ac:dyDescent="0.3">
      <c r="A622" s="6">
        <v>1012</v>
      </c>
      <c r="B622" s="11">
        <v>44985</v>
      </c>
      <c r="C622" s="6" t="s">
        <v>24</v>
      </c>
      <c r="D622" s="6" t="s">
        <v>34</v>
      </c>
      <c r="E622" s="12">
        <v>5650.72</v>
      </c>
      <c r="F622" s="6">
        <v>33</v>
      </c>
      <c r="G622" s="6" t="s">
        <v>26</v>
      </c>
      <c r="H622" s="12">
        <v>3831.09</v>
      </c>
      <c r="I622" s="12">
        <v>3908.37</v>
      </c>
      <c r="J622" s="6" t="s">
        <v>30</v>
      </c>
      <c r="K622" s="15">
        <v>0.28999999999999998</v>
      </c>
      <c r="L622" s="6" t="s">
        <v>18</v>
      </c>
      <c r="M622" s="6" t="s">
        <v>22</v>
      </c>
      <c r="N622" s="6" t="s">
        <v>50</v>
      </c>
      <c r="O622" s="6" t="str">
        <f t="shared" si="46"/>
        <v>Tue</v>
      </c>
      <c r="P622" s="6" t="str">
        <f t="shared" si="47"/>
        <v>Feb</v>
      </c>
      <c r="Q622" s="13">
        <f t="shared" si="48"/>
        <v>37403.100899999998</v>
      </c>
      <c r="R622" s="33">
        <f t="shared" si="45"/>
        <v>-34852.860900000007</v>
      </c>
      <c r="S622" s="13">
        <f t="shared" si="49"/>
        <v>171.23393939393941</v>
      </c>
    </row>
    <row r="623" spans="1:19" x14ac:dyDescent="0.3">
      <c r="A623" s="6">
        <v>1061</v>
      </c>
      <c r="B623" s="11">
        <v>44998</v>
      </c>
      <c r="C623" s="6" t="s">
        <v>14</v>
      </c>
      <c r="D623" s="6" t="s">
        <v>25</v>
      </c>
      <c r="E623" s="12">
        <v>6321.42</v>
      </c>
      <c r="F623" s="6">
        <v>11</v>
      </c>
      <c r="G623" s="6" t="s">
        <v>29</v>
      </c>
      <c r="H623" s="12">
        <v>2594.71</v>
      </c>
      <c r="I623" s="12">
        <v>2769.52</v>
      </c>
      <c r="J623" s="6" t="s">
        <v>17</v>
      </c>
      <c r="K623" s="15">
        <v>0.01</v>
      </c>
      <c r="L623" s="6" t="s">
        <v>27</v>
      </c>
      <c r="M623" s="6" t="s">
        <v>22</v>
      </c>
      <c r="N623" s="6" t="s">
        <v>32</v>
      </c>
      <c r="O623" s="6" t="str">
        <f t="shared" si="46"/>
        <v>Mon</v>
      </c>
      <c r="P623" s="6" t="str">
        <f t="shared" si="47"/>
        <v>Mar</v>
      </c>
      <c r="Q623" s="13">
        <f t="shared" si="48"/>
        <v>304.6472</v>
      </c>
      <c r="R623" s="33">
        <f t="shared" si="45"/>
        <v>1618.2627999999995</v>
      </c>
      <c r="S623" s="13">
        <f t="shared" si="49"/>
        <v>574.67454545454541</v>
      </c>
    </row>
    <row r="624" spans="1:19" x14ac:dyDescent="0.3">
      <c r="A624" s="6">
        <v>1019</v>
      </c>
      <c r="B624" s="11">
        <v>45074</v>
      </c>
      <c r="C624" s="6" t="s">
        <v>42</v>
      </c>
      <c r="D624" s="6" t="s">
        <v>34</v>
      </c>
      <c r="E624" s="12">
        <v>6917.45</v>
      </c>
      <c r="F624" s="6">
        <v>28</v>
      </c>
      <c r="G624" s="6" t="s">
        <v>16</v>
      </c>
      <c r="H624" s="12">
        <v>3907.86</v>
      </c>
      <c r="I624" s="12">
        <v>4205.37</v>
      </c>
      <c r="J624" s="6" t="s">
        <v>30</v>
      </c>
      <c r="K624" s="15">
        <v>0.09</v>
      </c>
      <c r="L624" s="6" t="s">
        <v>31</v>
      </c>
      <c r="M624" s="6" t="s">
        <v>19</v>
      </c>
      <c r="N624" s="6" t="s">
        <v>52</v>
      </c>
      <c r="O624" s="6" t="str">
        <f t="shared" si="46"/>
        <v>Sun</v>
      </c>
      <c r="P624" s="6" t="str">
        <f t="shared" si="47"/>
        <v>May</v>
      </c>
      <c r="Q624" s="13">
        <f t="shared" si="48"/>
        <v>10597.5324</v>
      </c>
      <c r="R624" s="33">
        <f t="shared" si="45"/>
        <v>-2267.2524000000067</v>
      </c>
      <c r="S624" s="13">
        <f t="shared" si="49"/>
        <v>247.0517857142857</v>
      </c>
    </row>
    <row r="625" spans="1:19" x14ac:dyDescent="0.3">
      <c r="A625" s="6">
        <v>1076</v>
      </c>
      <c r="B625" s="11">
        <v>45275</v>
      </c>
      <c r="C625" s="6" t="s">
        <v>14</v>
      </c>
      <c r="D625" s="6" t="s">
        <v>21</v>
      </c>
      <c r="E625" s="12">
        <v>2607.4</v>
      </c>
      <c r="F625" s="6">
        <v>32</v>
      </c>
      <c r="G625" s="6" t="s">
        <v>26</v>
      </c>
      <c r="H625" s="12">
        <v>2636.36</v>
      </c>
      <c r="I625" s="12">
        <v>2696.78</v>
      </c>
      <c r="J625" s="6" t="s">
        <v>30</v>
      </c>
      <c r="K625" s="15">
        <v>0.09</v>
      </c>
      <c r="L625" s="6" t="s">
        <v>18</v>
      </c>
      <c r="M625" s="6" t="s">
        <v>22</v>
      </c>
      <c r="N625" s="6" t="s">
        <v>23</v>
      </c>
      <c r="O625" s="6" t="str">
        <f t="shared" si="46"/>
        <v>Fri</v>
      </c>
      <c r="P625" s="6" t="str">
        <f t="shared" si="47"/>
        <v>Dec</v>
      </c>
      <c r="Q625" s="13">
        <f t="shared" si="48"/>
        <v>7766.7264000000005</v>
      </c>
      <c r="R625" s="33">
        <f t="shared" si="45"/>
        <v>-5833.2863999999981</v>
      </c>
      <c r="S625" s="13">
        <f t="shared" si="49"/>
        <v>81.481250000000003</v>
      </c>
    </row>
    <row r="626" spans="1:19" x14ac:dyDescent="0.3">
      <c r="A626" s="6">
        <v>1009</v>
      </c>
      <c r="B626" s="11">
        <v>44989</v>
      </c>
      <c r="C626" s="6" t="s">
        <v>24</v>
      </c>
      <c r="D626" s="6" t="s">
        <v>34</v>
      </c>
      <c r="E626" s="12">
        <v>198.79</v>
      </c>
      <c r="F626" s="6">
        <v>1</v>
      </c>
      <c r="G626" s="6" t="s">
        <v>29</v>
      </c>
      <c r="H626" s="12">
        <v>3223.07</v>
      </c>
      <c r="I626" s="12">
        <v>3590.83</v>
      </c>
      <c r="J626" s="6" t="s">
        <v>30</v>
      </c>
      <c r="K626" s="15">
        <v>0.19</v>
      </c>
      <c r="L626" s="6" t="s">
        <v>27</v>
      </c>
      <c r="M626" s="6" t="s">
        <v>22</v>
      </c>
      <c r="N626" s="6" t="s">
        <v>50</v>
      </c>
      <c r="O626" s="6" t="str">
        <f t="shared" si="46"/>
        <v>Sat</v>
      </c>
      <c r="P626" s="6" t="str">
        <f t="shared" si="47"/>
        <v>Mar</v>
      </c>
      <c r="Q626" s="13">
        <f t="shared" si="48"/>
        <v>682.2577</v>
      </c>
      <c r="R626" s="33">
        <f t="shared" si="45"/>
        <v>-314.49770000000024</v>
      </c>
      <c r="S626" s="13">
        <f t="shared" si="49"/>
        <v>198.79</v>
      </c>
    </row>
    <row r="627" spans="1:19" x14ac:dyDescent="0.3">
      <c r="A627" s="6">
        <v>1071</v>
      </c>
      <c r="B627" s="11">
        <v>45236</v>
      </c>
      <c r="C627" s="6" t="s">
        <v>24</v>
      </c>
      <c r="D627" s="6" t="s">
        <v>15</v>
      </c>
      <c r="E627" s="12">
        <v>7262.09</v>
      </c>
      <c r="F627" s="6">
        <v>47</v>
      </c>
      <c r="G627" s="6" t="s">
        <v>26</v>
      </c>
      <c r="H627" s="12">
        <v>3942.34</v>
      </c>
      <c r="I627" s="12">
        <v>4142.09</v>
      </c>
      <c r="J627" s="6" t="s">
        <v>17</v>
      </c>
      <c r="K627" s="15">
        <v>0.03</v>
      </c>
      <c r="L627" s="6" t="s">
        <v>31</v>
      </c>
      <c r="M627" s="6" t="s">
        <v>22</v>
      </c>
      <c r="N627" s="6" t="s">
        <v>45</v>
      </c>
      <c r="O627" s="6" t="str">
        <f t="shared" si="46"/>
        <v>Mon</v>
      </c>
      <c r="P627" s="6" t="str">
        <f t="shared" si="47"/>
        <v>Nov</v>
      </c>
      <c r="Q627" s="13">
        <f t="shared" si="48"/>
        <v>5840.3469000000005</v>
      </c>
      <c r="R627" s="33">
        <f t="shared" si="45"/>
        <v>3547.9030999999995</v>
      </c>
      <c r="S627" s="13">
        <f t="shared" si="49"/>
        <v>154.51255319148936</v>
      </c>
    </row>
    <row r="628" spans="1:19" x14ac:dyDescent="0.3">
      <c r="A628" s="6">
        <v>1028</v>
      </c>
      <c r="B628" s="11">
        <v>45169</v>
      </c>
      <c r="C628" s="6" t="s">
        <v>38</v>
      </c>
      <c r="D628" s="6" t="s">
        <v>15</v>
      </c>
      <c r="E628" s="12">
        <v>5403</v>
      </c>
      <c r="F628" s="6">
        <v>28</v>
      </c>
      <c r="G628" s="6" t="s">
        <v>16</v>
      </c>
      <c r="H628" s="12">
        <v>2055.2800000000002</v>
      </c>
      <c r="I628" s="12">
        <v>2449.64</v>
      </c>
      <c r="J628" s="6" t="s">
        <v>30</v>
      </c>
      <c r="K628" s="15">
        <v>0.19</v>
      </c>
      <c r="L628" s="6" t="s">
        <v>31</v>
      </c>
      <c r="M628" s="6" t="s">
        <v>19</v>
      </c>
      <c r="N628" s="6" t="s">
        <v>40</v>
      </c>
      <c r="O628" s="6" t="str">
        <f t="shared" si="46"/>
        <v>Thu</v>
      </c>
      <c r="P628" s="6" t="str">
        <f t="shared" si="47"/>
        <v>Aug</v>
      </c>
      <c r="Q628" s="13">
        <f t="shared" si="48"/>
        <v>13032.084800000001</v>
      </c>
      <c r="R628" s="33">
        <f t="shared" si="45"/>
        <v>-1990.0048000000097</v>
      </c>
      <c r="S628" s="13">
        <f t="shared" si="49"/>
        <v>192.96428571428572</v>
      </c>
    </row>
    <row r="629" spans="1:19" x14ac:dyDescent="0.3">
      <c r="A629" s="6">
        <v>1078</v>
      </c>
      <c r="B629" s="11">
        <v>45292</v>
      </c>
      <c r="C629" s="6" t="s">
        <v>24</v>
      </c>
      <c r="D629" s="6" t="s">
        <v>34</v>
      </c>
      <c r="E629" s="12">
        <v>8377.57</v>
      </c>
      <c r="F629" s="6">
        <v>42</v>
      </c>
      <c r="G629" s="6" t="s">
        <v>26</v>
      </c>
      <c r="H629" s="12">
        <v>63.41</v>
      </c>
      <c r="I629" s="12">
        <v>314.93</v>
      </c>
      <c r="J629" s="6" t="s">
        <v>17</v>
      </c>
      <c r="K629" s="15">
        <v>0.03</v>
      </c>
      <c r="L629" s="6" t="s">
        <v>18</v>
      </c>
      <c r="M629" s="6" t="s">
        <v>22</v>
      </c>
      <c r="N629" s="6" t="s">
        <v>50</v>
      </c>
      <c r="O629" s="6" t="str">
        <f t="shared" si="46"/>
        <v>Mon</v>
      </c>
      <c r="P629" s="6" t="str">
        <f t="shared" si="47"/>
        <v>Jan</v>
      </c>
      <c r="Q629" s="13">
        <f t="shared" si="48"/>
        <v>396.81179999999995</v>
      </c>
      <c r="R629" s="33">
        <f t="shared" si="45"/>
        <v>10167.028200000001</v>
      </c>
      <c r="S629" s="13">
        <f t="shared" si="49"/>
        <v>199.46595238095239</v>
      </c>
    </row>
    <row r="630" spans="1:19" x14ac:dyDescent="0.3">
      <c r="A630" s="6">
        <v>1095</v>
      </c>
      <c r="B630" s="11">
        <v>45256</v>
      </c>
      <c r="C630" s="6" t="s">
        <v>33</v>
      </c>
      <c r="D630" s="6" t="s">
        <v>21</v>
      </c>
      <c r="E630" s="12">
        <v>8231.74</v>
      </c>
      <c r="F630" s="6">
        <v>7</v>
      </c>
      <c r="G630" s="6" t="s">
        <v>26</v>
      </c>
      <c r="H630" s="12">
        <v>4257.24</v>
      </c>
      <c r="I630" s="12">
        <v>4355.87</v>
      </c>
      <c r="J630" s="6" t="s">
        <v>17</v>
      </c>
      <c r="K630" s="15">
        <v>0.03</v>
      </c>
      <c r="L630" s="6" t="s">
        <v>27</v>
      </c>
      <c r="M630" s="6" t="s">
        <v>19</v>
      </c>
      <c r="N630" s="6" t="s">
        <v>37</v>
      </c>
      <c r="O630" s="6" t="str">
        <f t="shared" si="46"/>
        <v>Sun</v>
      </c>
      <c r="P630" s="6" t="str">
        <f t="shared" si="47"/>
        <v>Nov</v>
      </c>
      <c r="Q630" s="13">
        <f t="shared" si="48"/>
        <v>914.73270000000002</v>
      </c>
      <c r="R630" s="33">
        <f t="shared" si="45"/>
        <v>-224.32269999999926</v>
      </c>
      <c r="S630" s="13">
        <f t="shared" si="49"/>
        <v>1175.962857142857</v>
      </c>
    </row>
    <row r="631" spans="1:19" x14ac:dyDescent="0.3">
      <c r="A631" s="6">
        <v>1052</v>
      </c>
      <c r="B631" s="11">
        <v>45033</v>
      </c>
      <c r="C631" s="6" t="s">
        <v>42</v>
      </c>
      <c r="D631" s="6" t="s">
        <v>25</v>
      </c>
      <c r="E631" s="12">
        <v>8448.93</v>
      </c>
      <c r="F631" s="6">
        <v>2</v>
      </c>
      <c r="G631" s="6" t="s">
        <v>26</v>
      </c>
      <c r="H631" s="12">
        <v>1935.41</v>
      </c>
      <c r="I631" s="12">
        <v>2305.44</v>
      </c>
      <c r="J631" s="6" t="s">
        <v>17</v>
      </c>
      <c r="K631" s="15">
        <v>0.22</v>
      </c>
      <c r="L631" s="6" t="s">
        <v>31</v>
      </c>
      <c r="M631" s="6" t="s">
        <v>19</v>
      </c>
      <c r="N631" s="6" t="s">
        <v>43</v>
      </c>
      <c r="O631" s="6" t="str">
        <f t="shared" si="46"/>
        <v>Mon</v>
      </c>
      <c r="P631" s="6" t="str">
        <f t="shared" si="47"/>
        <v>Apr</v>
      </c>
      <c r="Q631" s="13">
        <f t="shared" si="48"/>
        <v>1014.3936</v>
      </c>
      <c r="R631" s="33">
        <f t="shared" si="45"/>
        <v>-274.33360000000005</v>
      </c>
      <c r="S631" s="13">
        <f t="shared" si="49"/>
        <v>4224.4650000000001</v>
      </c>
    </row>
    <row r="632" spans="1:19" x14ac:dyDescent="0.3">
      <c r="A632" s="6">
        <v>1083</v>
      </c>
      <c r="B632" s="11">
        <v>45152</v>
      </c>
      <c r="C632" s="6" t="s">
        <v>38</v>
      </c>
      <c r="D632" s="6" t="s">
        <v>21</v>
      </c>
      <c r="E632" s="12">
        <v>4902.4399999999996</v>
      </c>
      <c r="F632" s="6">
        <v>42</v>
      </c>
      <c r="G632" s="6" t="s">
        <v>29</v>
      </c>
      <c r="H632" s="12">
        <v>2505.41</v>
      </c>
      <c r="I632" s="12">
        <v>2638.96</v>
      </c>
      <c r="J632" s="6" t="s">
        <v>30</v>
      </c>
      <c r="K632" s="15">
        <v>0.1</v>
      </c>
      <c r="L632" s="6" t="s">
        <v>27</v>
      </c>
      <c r="M632" s="6" t="s">
        <v>19</v>
      </c>
      <c r="N632" s="6" t="s">
        <v>41</v>
      </c>
      <c r="O632" s="6" t="str">
        <f t="shared" si="46"/>
        <v>Mon</v>
      </c>
      <c r="P632" s="6" t="str">
        <f t="shared" si="47"/>
        <v>Aug</v>
      </c>
      <c r="Q632" s="13">
        <f t="shared" si="48"/>
        <v>11083.632000000001</v>
      </c>
      <c r="R632" s="33">
        <f t="shared" si="45"/>
        <v>-5474.5319999999938</v>
      </c>
      <c r="S632" s="13">
        <f t="shared" si="49"/>
        <v>116.72476190476189</v>
      </c>
    </row>
    <row r="633" spans="1:19" x14ac:dyDescent="0.3">
      <c r="A633" s="6">
        <v>1016</v>
      </c>
      <c r="B633" s="11">
        <v>45239</v>
      </c>
      <c r="C633" s="6" t="s">
        <v>33</v>
      </c>
      <c r="D633" s="6" t="s">
        <v>25</v>
      </c>
      <c r="E633" s="12">
        <v>3402.92</v>
      </c>
      <c r="F633" s="6">
        <v>24</v>
      </c>
      <c r="G633" s="6" t="s">
        <v>16</v>
      </c>
      <c r="H633" s="12">
        <v>88.44</v>
      </c>
      <c r="I633" s="12">
        <v>338.94</v>
      </c>
      <c r="J633" s="6" t="s">
        <v>30</v>
      </c>
      <c r="K633" s="15">
        <v>0.28999999999999998</v>
      </c>
      <c r="L633" s="6" t="s">
        <v>18</v>
      </c>
      <c r="M633" s="6" t="s">
        <v>19</v>
      </c>
      <c r="N633" s="6" t="s">
        <v>44</v>
      </c>
      <c r="O633" s="6" t="str">
        <f t="shared" si="46"/>
        <v>Thu</v>
      </c>
      <c r="P633" s="6" t="str">
        <f t="shared" si="47"/>
        <v>Nov</v>
      </c>
      <c r="Q633" s="13">
        <f t="shared" si="48"/>
        <v>2359.0223999999998</v>
      </c>
      <c r="R633" s="33">
        <f t="shared" si="45"/>
        <v>3652.9776000000002</v>
      </c>
      <c r="S633" s="13">
        <f t="shared" si="49"/>
        <v>141.78833333333333</v>
      </c>
    </row>
    <row r="634" spans="1:19" x14ac:dyDescent="0.3">
      <c r="A634" s="6">
        <v>1069</v>
      </c>
      <c r="B634" s="11">
        <v>45144</v>
      </c>
      <c r="C634" s="6" t="s">
        <v>14</v>
      </c>
      <c r="D634" s="6" t="s">
        <v>15</v>
      </c>
      <c r="E634" s="12">
        <v>7936.43</v>
      </c>
      <c r="F634" s="6">
        <v>4</v>
      </c>
      <c r="G634" s="6" t="s">
        <v>35</v>
      </c>
      <c r="H634" s="12">
        <v>2485.86</v>
      </c>
      <c r="I634" s="12">
        <v>2532.87</v>
      </c>
      <c r="J634" s="6" t="s">
        <v>30</v>
      </c>
      <c r="K634" s="15">
        <v>0.01</v>
      </c>
      <c r="L634" s="6" t="s">
        <v>31</v>
      </c>
      <c r="M634" s="6" t="s">
        <v>19</v>
      </c>
      <c r="N634" s="6" t="s">
        <v>20</v>
      </c>
      <c r="O634" s="6" t="str">
        <f t="shared" si="46"/>
        <v>Sun</v>
      </c>
      <c r="P634" s="6" t="str">
        <f t="shared" si="47"/>
        <v>Aug</v>
      </c>
      <c r="Q634" s="13">
        <f t="shared" si="48"/>
        <v>101.31479999999999</v>
      </c>
      <c r="R634" s="33">
        <f t="shared" si="45"/>
        <v>86.725199999999063</v>
      </c>
      <c r="S634" s="13">
        <f t="shared" si="49"/>
        <v>1984.1075000000001</v>
      </c>
    </row>
    <row r="635" spans="1:19" x14ac:dyDescent="0.3">
      <c r="A635" s="6">
        <v>1099</v>
      </c>
      <c r="B635" s="11">
        <v>45167</v>
      </c>
      <c r="C635" s="6" t="s">
        <v>42</v>
      </c>
      <c r="D635" s="6" t="s">
        <v>21</v>
      </c>
      <c r="E635" s="12">
        <v>4567.8100000000004</v>
      </c>
      <c r="F635" s="6">
        <v>44</v>
      </c>
      <c r="G635" s="6" t="s">
        <v>29</v>
      </c>
      <c r="H635" s="12">
        <v>4933.1099999999997</v>
      </c>
      <c r="I635" s="12">
        <v>5245.86</v>
      </c>
      <c r="J635" s="6" t="s">
        <v>17</v>
      </c>
      <c r="K635" s="15">
        <v>0.13</v>
      </c>
      <c r="L635" s="6" t="s">
        <v>27</v>
      </c>
      <c r="M635" s="6" t="s">
        <v>22</v>
      </c>
      <c r="N635" s="6" t="s">
        <v>51</v>
      </c>
      <c r="O635" s="6" t="str">
        <f t="shared" si="46"/>
        <v>Tue</v>
      </c>
      <c r="P635" s="6" t="str">
        <f t="shared" si="47"/>
        <v>Aug</v>
      </c>
      <c r="Q635" s="13">
        <f t="shared" si="48"/>
        <v>30006.319200000002</v>
      </c>
      <c r="R635" s="33">
        <f t="shared" si="45"/>
        <v>-16245.319200000002</v>
      </c>
      <c r="S635" s="13">
        <f t="shared" si="49"/>
        <v>103.81386363636365</v>
      </c>
    </row>
    <row r="636" spans="1:19" x14ac:dyDescent="0.3">
      <c r="A636" s="6">
        <v>1012</v>
      </c>
      <c r="B636" s="11">
        <v>45185</v>
      </c>
      <c r="C636" s="6" t="s">
        <v>24</v>
      </c>
      <c r="D636" s="6" t="s">
        <v>25</v>
      </c>
      <c r="E636" s="12">
        <v>1916.08</v>
      </c>
      <c r="F636" s="6">
        <v>19</v>
      </c>
      <c r="G636" s="6" t="s">
        <v>35</v>
      </c>
      <c r="H636" s="12">
        <v>1427.42</v>
      </c>
      <c r="I636" s="12">
        <v>1763.69</v>
      </c>
      <c r="J636" s="6" t="s">
        <v>30</v>
      </c>
      <c r="K636" s="15">
        <v>0.03</v>
      </c>
      <c r="L636" s="6" t="s">
        <v>18</v>
      </c>
      <c r="M636" s="6" t="s">
        <v>22</v>
      </c>
      <c r="N636" s="6" t="s">
        <v>28</v>
      </c>
      <c r="O636" s="6" t="str">
        <f t="shared" si="46"/>
        <v>Sat</v>
      </c>
      <c r="P636" s="6" t="str">
        <f t="shared" si="47"/>
        <v>Sep</v>
      </c>
      <c r="Q636" s="13">
        <f t="shared" si="48"/>
        <v>1005.3033</v>
      </c>
      <c r="R636" s="33">
        <f t="shared" si="45"/>
        <v>5383.8266999999996</v>
      </c>
      <c r="S636" s="13">
        <f t="shared" si="49"/>
        <v>100.84631578947368</v>
      </c>
    </row>
    <row r="637" spans="1:19" x14ac:dyDescent="0.3">
      <c r="A637" s="6">
        <v>1025</v>
      </c>
      <c r="B637" s="11">
        <v>45188</v>
      </c>
      <c r="C637" s="6" t="s">
        <v>42</v>
      </c>
      <c r="D637" s="6" t="s">
        <v>34</v>
      </c>
      <c r="E637" s="12">
        <v>8564.24</v>
      </c>
      <c r="F637" s="6">
        <v>26</v>
      </c>
      <c r="G637" s="6" t="s">
        <v>35</v>
      </c>
      <c r="H637" s="12">
        <v>2007.32</v>
      </c>
      <c r="I637" s="12">
        <v>2202.87</v>
      </c>
      <c r="J637" s="6" t="s">
        <v>17</v>
      </c>
      <c r="K637" s="15">
        <v>0.11</v>
      </c>
      <c r="L637" s="6" t="s">
        <v>18</v>
      </c>
      <c r="M637" s="6" t="s">
        <v>19</v>
      </c>
      <c r="N637" s="6" t="s">
        <v>52</v>
      </c>
      <c r="O637" s="6" t="str">
        <f t="shared" si="46"/>
        <v>Tue</v>
      </c>
      <c r="P637" s="6" t="str">
        <f t="shared" si="47"/>
        <v>Sep</v>
      </c>
      <c r="Q637" s="13">
        <f t="shared" si="48"/>
        <v>6300.2081999999991</v>
      </c>
      <c r="R637" s="33">
        <f t="shared" si="45"/>
        <v>-1215.9081999999999</v>
      </c>
      <c r="S637" s="13">
        <f t="shared" si="49"/>
        <v>329.39384615384614</v>
      </c>
    </row>
    <row r="638" spans="1:19" x14ac:dyDescent="0.3">
      <c r="A638" s="6">
        <v>1052</v>
      </c>
      <c r="B638" s="11">
        <v>44931</v>
      </c>
      <c r="C638" s="6" t="s">
        <v>14</v>
      </c>
      <c r="D638" s="6" t="s">
        <v>15</v>
      </c>
      <c r="E638" s="12">
        <v>8837.34</v>
      </c>
      <c r="F638" s="6">
        <v>11</v>
      </c>
      <c r="G638" s="6" t="s">
        <v>29</v>
      </c>
      <c r="H638" s="12">
        <v>3451.59</v>
      </c>
      <c r="I638" s="12">
        <v>3929.26</v>
      </c>
      <c r="J638" s="6" t="s">
        <v>30</v>
      </c>
      <c r="K638" s="15">
        <v>0.3</v>
      </c>
      <c r="L638" s="6" t="s">
        <v>31</v>
      </c>
      <c r="M638" s="6" t="s">
        <v>22</v>
      </c>
      <c r="N638" s="6" t="s">
        <v>20</v>
      </c>
      <c r="O638" s="6" t="str">
        <f t="shared" si="46"/>
        <v>Thu</v>
      </c>
      <c r="P638" s="6" t="str">
        <f t="shared" si="47"/>
        <v>Jan</v>
      </c>
      <c r="Q638" s="13">
        <f t="shared" si="48"/>
        <v>12966.557999999999</v>
      </c>
      <c r="R638" s="33">
        <f t="shared" si="45"/>
        <v>-7712.1879999999983</v>
      </c>
      <c r="S638" s="13">
        <f t="shared" si="49"/>
        <v>803.39454545454544</v>
      </c>
    </row>
    <row r="639" spans="1:19" x14ac:dyDescent="0.3">
      <c r="A639" s="6">
        <v>1085</v>
      </c>
      <c r="B639" s="11">
        <v>45187</v>
      </c>
      <c r="C639" s="6" t="s">
        <v>38</v>
      </c>
      <c r="D639" s="6" t="s">
        <v>34</v>
      </c>
      <c r="E639" s="12">
        <v>4716.47</v>
      </c>
      <c r="F639" s="6">
        <v>40</v>
      </c>
      <c r="G639" s="6" t="s">
        <v>29</v>
      </c>
      <c r="H639" s="12">
        <v>4083.23</v>
      </c>
      <c r="I639" s="12">
        <v>4521.57</v>
      </c>
      <c r="J639" s="6" t="s">
        <v>30</v>
      </c>
      <c r="K639" s="15">
        <v>0.27</v>
      </c>
      <c r="L639" s="6" t="s">
        <v>27</v>
      </c>
      <c r="M639" s="6" t="s">
        <v>22</v>
      </c>
      <c r="N639" s="6" t="s">
        <v>48</v>
      </c>
      <c r="O639" s="6" t="str">
        <f t="shared" si="46"/>
        <v>Mon</v>
      </c>
      <c r="P639" s="6" t="str">
        <f t="shared" si="47"/>
        <v>Sep</v>
      </c>
      <c r="Q639" s="13">
        <f t="shared" si="48"/>
        <v>48832.955999999998</v>
      </c>
      <c r="R639" s="33">
        <f t="shared" si="45"/>
        <v>-31299.356000000011</v>
      </c>
      <c r="S639" s="13">
        <f t="shared" si="49"/>
        <v>117.91175000000001</v>
      </c>
    </row>
    <row r="640" spans="1:19" x14ac:dyDescent="0.3">
      <c r="A640" s="6">
        <v>1100</v>
      </c>
      <c r="B640" s="11">
        <v>44980</v>
      </c>
      <c r="C640" s="6" t="s">
        <v>38</v>
      </c>
      <c r="D640" s="6" t="s">
        <v>15</v>
      </c>
      <c r="E640" s="12">
        <v>849.43</v>
      </c>
      <c r="F640" s="6">
        <v>43</v>
      </c>
      <c r="G640" s="6" t="s">
        <v>16</v>
      </c>
      <c r="H640" s="12">
        <v>2116.09</v>
      </c>
      <c r="I640" s="12">
        <v>2472.98</v>
      </c>
      <c r="J640" s="6" t="s">
        <v>30</v>
      </c>
      <c r="K640" s="15">
        <v>0.01</v>
      </c>
      <c r="L640" s="6" t="s">
        <v>31</v>
      </c>
      <c r="M640" s="6" t="s">
        <v>22</v>
      </c>
      <c r="N640" s="6" t="s">
        <v>40</v>
      </c>
      <c r="O640" s="6" t="str">
        <f t="shared" si="46"/>
        <v>Thu</v>
      </c>
      <c r="P640" s="6" t="str">
        <f t="shared" si="47"/>
        <v>Feb</v>
      </c>
      <c r="Q640" s="13">
        <f t="shared" si="48"/>
        <v>1063.3814</v>
      </c>
      <c r="R640" s="33">
        <f t="shared" si="45"/>
        <v>14282.888599999995</v>
      </c>
      <c r="S640" s="13">
        <f t="shared" si="49"/>
        <v>19.754186046511627</v>
      </c>
    </row>
    <row r="641" spans="1:19" x14ac:dyDescent="0.3">
      <c r="A641" s="6">
        <v>1053</v>
      </c>
      <c r="B641" s="11">
        <v>44973</v>
      </c>
      <c r="C641" s="6" t="s">
        <v>38</v>
      </c>
      <c r="D641" s="6" t="s">
        <v>21</v>
      </c>
      <c r="E641" s="12">
        <v>3939.48</v>
      </c>
      <c r="F641" s="6">
        <v>11</v>
      </c>
      <c r="G641" s="6" t="s">
        <v>16</v>
      </c>
      <c r="H641" s="12">
        <v>1582.86</v>
      </c>
      <c r="I641" s="12">
        <v>1942.55</v>
      </c>
      <c r="J641" s="6" t="s">
        <v>30</v>
      </c>
      <c r="K641" s="15">
        <v>0.17</v>
      </c>
      <c r="L641" s="6" t="s">
        <v>31</v>
      </c>
      <c r="M641" s="6" t="s">
        <v>22</v>
      </c>
      <c r="N641" s="6" t="s">
        <v>41</v>
      </c>
      <c r="O641" s="6" t="str">
        <f t="shared" si="46"/>
        <v>Thu</v>
      </c>
      <c r="P641" s="6" t="str">
        <f t="shared" si="47"/>
        <v>Feb</v>
      </c>
      <c r="Q641" s="13">
        <f t="shared" si="48"/>
        <v>3632.5685000000003</v>
      </c>
      <c r="R641" s="33">
        <f t="shared" si="45"/>
        <v>324.02150000000029</v>
      </c>
      <c r="S641" s="13">
        <f t="shared" si="49"/>
        <v>358.13454545454545</v>
      </c>
    </row>
    <row r="642" spans="1:19" x14ac:dyDescent="0.3">
      <c r="A642" s="6">
        <v>1023</v>
      </c>
      <c r="B642" s="11">
        <v>45141</v>
      </c>
      <c r="C642" s="6" t="s">
        <v>24</v>
      </c>
      <c r="D642" s="6" t="s">
        <v>21</v>
      </c>
      <c r="E642" s="12">
        <v>8055.02</v>
      </c>
      <c r="F642" s="6">
        <v>45</v>
      </c>
      <c r="G642" s="6" t="s">
        <v>26</v>
      </c>
      <c r="H642" s="12">
        <v>4692.24</v>
      </c>
      <c r="I642" s="12">
        <v>4825.92</v>
      </c>
      <c r="J642" s="6" t="s">
        <v>17</v>
      </c>
      <c r="K642" s="15">
        <v>0.19</v>
      </c>
      <c r="L642" s="6" t="s">
        <v>27</v>
      </c>
      <c r="M642" s="6" t="s">
        <v>22</v>
      </c>
      <c r="N642" s="6" t="s">
        <v>47</v>
      </c>
      <c r="O642" s="6" t="str">
        <f t="shared" si="46"/>
        <v>Thu</v>
      </c>
      <c r="P642" s="6" t="str">
        <f t="shared" si="47"/>
        <v>Aug</v>
      </c>
      <c r="Q642" s="13">
        <f t="shared" si="48"/>
        <v>41261.616000000002</v>
      </c>
      <c r="R642" s="33">
        <f t="shared" ref="R642:R705" si="50">((I642-H642)*F642)-Q642</f>
        <v>-35246.015999999989</v>
      </c>
      <c r="S642" s="13">
        <f t="shared" si="49"/>
        <v>179.00044444444444</v>
      </c>
    </row>
    <row r="643" spans="1:19" x14ac:dyDescent="0.3">
      <c r="A643" s="6">
        <v>1016</v>
      </c>
      <c r="B643" s="11">
        <v>45103</v>
      </c>
      <c r="C643" s="6" t="s">
        <v>33</v>
      </c>
      <c r="D643" s="6" t="s">
        <v>15</v>
      </c>
      <c r="E643" s="12">
        <v>9027.56</v>
      </c>
      <c r="F643" s="6">
        <v>3</v>
      </c>
      <c r="G643" s="6" t="s">
        <v>35</v>
      </c>
      <c r="H643" s="12">
        <v>3401.87</v>
      </c>
      <c r="I643" s="12">
        <v>3733.71</v>
      </c>
      <c r="J643" s="6" t="s">
        <v>17</v>
      </c>
      <c r="K643" s="15">
        <v>0.06</v>
      </c>
      <c r="L643" s="6" t="s">
        <v>27</v>
      </c>
      <c r="M643" s="6" t="s">
        <v>22</v>
      </c>
      <c r="N643" s="6" t="s">
        <v>53</v>
      </c>
      <c r="O643" s="6" t="str">
        <f t="shared" ref="O643:O706" si="51">TEXT(B643,"ddd")</f>
        <v>Mon</v>
      </c>
      <c r="P643" s="6" t="str">
        <f t="shared" ref="P643:P706" si="52">TEXT(B643,"mmm")</f>
        <v>Jun</v>
      </c>
      <c r="Q643" s="13">
        <f t="shared" ref="Q643:Q706" si="53">(I643*F643)*K643</f>
        <v>672.06780000000003</v>
      </c>
      <c r="R643" s="33">
        <f t="shared" si="50"/>
        <v>323.4522000000004</v>
      </c>
      <c r="S643" s="13">
        <f t="shared" ref="S643:S706" si="54">E643/F643</f>
        <v>3009.1866666666665</v>
      </c>
    </row>
    <row r="644" spans="1:19" x14ac:dyDescent="0.3">
      <c r="A644" s="6">
        <v>1057</v>
      </c>
      <c r="B644" s="11">
        <v>44935</v>
      </c>
      <c r="C644" s="6" t="s">
        <v>33</v>
      </c>
      <c r="D644" s="6" t="s">
        <v>15</v>
      </c>
      <c r="E644" s="12">
        <v>2114.38</v>
      </c>
      <c r="F644" s="6">
        <v>12</v>
      </c>
      <c r="G644" s="6" t="s">
        <v>16</v>
      </c>
      <c r="H644" s="12">
        <v>639.16</v>
      </c>
      <c r="I644" s="12">
        <v>746.28</v>
      </c>
      <c r="J644" s="6" t="s">
        <v>17</v>
      </c>
      <c r="K644" s="15">
        <v>0.04</v>
      </c>
      <c r="L644" s="6" t="s">
        <v>27</v>
      </c>
      <c r="M644" s="6" t="s">
        <v>22</v>
      </c>
      <c r="N644" s="6" t="s">
        <v>53</v>
      </c>
      <c r="O644" s="6" t="str">
        <f t="shared" si="51"/>
        <v>Mon</v>
      </c>
      <c r="P644" s="6" t="str">
        <f t="shared" si="52"/>
        <v>Jan</v>
      </c>
      <c r="Q644" s="13">
        <f t="shared" si="53"/>
        <v>358.21440000000001</v>
      </c>
      <c r="R644" s="33">
        <f t="shared" si="50"/>
        <v>927.22559999999999</v>
      </c>
      <c r="S644" s="13">
        <f t="shared" si="54"/>
        <v>176.19833333333335</v>
      </c>
    </row>
    <row r="645" spans="1:19" x14ac:dyDescent="0.3">
      <c r="A645" s="6">
        <v>1039</v>
      </c>
      <c r="B645" s="11">
        <v>45025</v>
      </c>
      <c r="C645" s="6" t="s">
        <v>42</v>
      </c>
      <c r="D645" s="6" t="s">
        <v>15</v>
      </c>
      <c r="E645" s="12">
        <v>763.04</v>
      </c>
      <c r="F645" s="6">
        <v>3</v>
      </c>
      <c r="G645" s="6" t="s">
        <v>26</v>
      </c>
      <c r="H645" s="12">
        <v>391.19</v>
      </c>
      <c r="I645" s="12">
        <v>471.75</v>
      </c>
      <c r="J645" s="6" t="s">
        <v>17</v>
      </c>
      <c r="K645" s="15">
        <v>0.27</v>
      </c>
      <c r="L645" s="6" t="s">
        <v>18</v>
      </c>
      <c r="M645" s="6" t="s">
        <v>19</v>
      </c>
      <c r="N645" s="6" t="s">
        <v>49</v>
      </c>
      <c r="O645" s="6" t="str">
        <f t="shared" si="51"/>
        <v>Sun</v>
      </c>
      <c r="P645" s="6" t="str">
        <f t="shared" si="52"/>
        <v>Apr</v>
      </c>
      <c r="Q645" s="13">
        <f t="shared" si="53"/>
        <v>382.11750000000001</v>
      </c>
      <c r="R645" s="33">
        <f t="shared" si="50"/>
        <v>-140.4375</v>
      </c>
      <c r="S645" s="13">
        <f t="shared" si="54"/>
        <v>254.34666666666666</v>
      </c>
    </row>
    <row r="646" spans="1:19" x14ac:dyDescent="0.3">
      <c r="A646" s="6">
        <v>1053</v>
      </c>
      <c r="B646" s="11">
        <v>44946</v>
      </c>
      <c r="C646" s="6" t="s">
        <v>24</v>
      </c>
      <c r="D646" s="6" t="s">
        <v>21</v>
      </c>
      <c r="E646" s="12">
        <v>8785.77</v>
      </c>
      <c r="F646" s="6">
        <v>42</v>
      </c>
      <c r="G646" s="6" t="s">
        <v>16</v>
      </c>
      <c r="H646" s="12">
        <v>2443.5700000000002</v>
      </c>
      <c r="I646" s="12">
        <v>2943.31</v>
      </c>
      <c r="J646" s="6" t="s">
        <v>30</v>
      </c>
      <c r="K646" s="15">
        <v>0.28999999999999998</v>
      </c>
      <c r="L646" s="6" t="s">
        <v>18</v>
      </c>
      <c r="M646" s="6" t="s">
        <v>19</v>
      </c>
      <c r="N646" s="6" t="s">
        <v>47</v>
      </c>
      <c r="O646" s="6" t="str">
        <f t="shared" si="51"/>
        <v>Fri</v>
      </c>
      <c r="P646" s="6" t="str">
        <f t="shared" si="52"/>
        <v>Jan</v>
      </c>
      <c r="Q646" s="13">
        <f t="shared" si="53"/>
        <v>35849.515800000001</v>
      </c>
      <c r="R646" s="33">
        <f t="shared" si="50"/>
        <v>-14860.43580000001</v>
      </c>
      <c r="S646" s="13">
        <f t="shared" si="54"/>
        <v>209.185</v>
      </c>
    </row>
    <row r="647" spans="1:19" x14ac:dyDescent="0.3">
      <c r="A647" s="6">
        <v>1042</v>
      </c>
      <c r="B647" s="11">
        <v>45167</v>
      </c>
      <c r="C647" s="6" t="s">
        <v>38</v>
      </c>
      <c r="D647" s="6" t="s">
        <v>25</v>
      </c>
      <c r="E647" s="12">
        <v>3955.11</v>
      </c>
      <c r="F647" s="6">
        <v>27</v>
      </c>
      <c r="G647" s="6" t="s">
        <v>29</v>
      </c>
      <c r="H647" s="12">
        <v>1139.45</v>
      </c>
      <c r="I647" s="12">
        <v>1454.41</v>
      </c>
      <c r="J647" s="6" t="s">
        <v>17</v>
      </c>
      <c r="K647" s="15">
        <v>0.3</v>
      </c>
      <c r="L647" s="6" t="s">
        <v>27</v>
      </c>
      <c r="M647" s="6" t="s">
        <v>19</v>
      </c>
      <c r="N647" s="6" t="s">
        <v>39</v>
      </c>
      <c r="O647" s="6" t="str">
        <f t="shared" si="51"/>
        <v>Tue</v>
      </c>
      <c r="P647" s="6" t="str">
        <f t="shared" si="52"/>
        <v>Aug</v>
      </c>
      <c r="Q647" s="13">
        <f t="shared" si="53"/>
        <v>11780.721</v>
      </c>
      <c r="R647" s="33">
        <f t="shared" si="50"/>
        <v>-3276.8009999999977</v>
      </c>
      <c r="S647" s="13">
        <f t="shared" si="54"/>
        <v>146.48555555555555</v>
      </c>
    </row>
    <row r="648" spans="1:19" x14ac:dyDescent="0.3">
      <c r="A648" s="6">
        <v>1058</v>
      </c>
      <c r="B648" s="11">
        <v>44987</v>
      </c>
      <c r="C648" s="6" t="s">
        <v>38</v>
      </c>
      <c r="D648" s="6" t="s">
        <v>34</v>
      </c>
      <c r="E648" s="12">
        <v>5463.43</v>
      </c>
      <c r="F648" s="6">
        <v>49</v>
      </c>
      <c r="G648" s="6" t="s">
        <v>16</v>
      </c>
      <c r="H648" s="12">
        <v>1307.22</v>
      </c>
      <c r="I648" s="12">
        <v>1528.4</v>
      </c>
      <c r="J648" s="6" t="s">
        <v>17</v>
      </c>
      <c r="K648" s="15">
        <v>0.24</v>
      </c>
      <c r="L648" s="6" t="s">
        <v>18</v>
      </c>
      <c r="M648" s="6" t="s">
        <v>22</v>
      </c>
      <c r="N648" s="6" t="s">
        <v>48</v>
      </c>
      <c r="O648" s="6" t="str">
        <f t="shared" si="51"/>
        <v>Thu</v>
      </c>
      <c r="P648" s="6" t="str">
        <f t="shared" si="52"/>
        <v>Mar</v>
      </c>
      <c r="Q648" s="13">
        <f t="shared" si="53"/>
        <v>17973.984</v>
      </c>
      <c r="R648" s="33">
        <f t="shared" si="50"/>
        <v>-7136.163999999997</v>
      </c>
      <c r="S648" s="13">
        <f t="shared" si="54"/>
        <v>111.49857142857144</v>
      </c>
    </row>
    <row r="649" spans="1:19" x14ac:dyDescent="0.3">
      <c r="A649" s="6">
        <v>1039</v>
      </c>
      <c r="B649" s="11">
        <v>45104</v>
      </c>
      <c r="C649" s="6" t="s">
        <v>14</v>
      </c>
      <c r="D649" s="6" t="s">
        <v>34</v>
      </c>
      <c r="E649" s="12">
        <v>9683.85</v>
      </c>
      <c r="F649" s="6">
        <v>2</v>
      </c>
      <c r="G649" s="6" t="s">
        <v>35</v>
      </c>
      <c r="H649" s="12">
        <v>4394.58</v>
      </c>
      <c r="I649" s="12">
        <v>4545.78</v>
      </c>
      <c r="J649" s="6" t="s">
        <v>17</v>
      </c>
      <c r="K649" s="15">
        <v>0.2</v>
      </c>
      <c r="L649" s="6" t="s">
        <v>31</v>
      </c>
      <c r="M649" s="6" t="s">
        <v>22</v>
      </c>
      <c r="N649" s="6" t="s">
        <v>46</v>
      </c>
      <c r="O649" s="6" t="str">
        <f t="shared" si="51"/>
        <v>Tue</v>
      </c>
      <c r="P649" s="6" t="str">
        <f t="shared" si="52"/>
        <v>Jun</v>
      </c>
      <c r="Q649" s="13">
        <f t="shared" si="53"/>
        <v>1818.3119999999999</v>
      </c>
      <c r="R649" s="33">
        <f t="shared" si="50"/>
        <v>-1515.9120000000003</v>
      </c>
      <c r="S649" s="13">
        <f t="shared" si="54"/>
        <v>4841.9250000000002</v>
      </c>
    </row>
    <row r="650" spans="1:19" x14ac:dyDescent="0.3">
      <c r="A650" s="6">
        <v>1014</v>
      </c>
      <c r="B650" s="11">
        <v>45264</v>
      </c>
      <c r="C650" s="6" t="s">
        <v>14</v>
      </c>
      <c r="D650" s="6" t="s">
        <v>21</v>
      </c>
      <c r="E650" s="12">
        <v>758.99</v>
      </c>
      <c r="F650" s="6">
        <v>49</v>
      </c>
      <c r="G650" s="6" t="s">
        <v>16</v>
      </c>
      <c r="H650" s="12">
        <v>493.35</v>
      </c>
      <c r="I650" s="12">
        <v>799.27</v>
      </c>
      <c r="J650" s="6" t="s">
        <v>30</v>
      </c>
      <c r="K650" s="15">
        <v>0.1</v>
      </c>
      <c r="L650" s="6" t="s">
        <v>27</v>
      </c>
      <c r="M650" s="6" t="s">
        <v>19</v>
      </c>
      <c r="N650" s="6" t="s">
        <v>23</v>
      </c>
      <c r="O650" s="6" t="str">
        <f t="shared" si="51"/>
        <v>Mon</v>
      </c>
      <c r="P650" s="6" t="str">
        <f t="shared" si="52"/>
        <v>Dec</v>
      </c>
      <c r="Q650" s="13">
        <f t="shared" si="53"/>
        <v>3916.4229999999998</v>
      </c>
      <c r="R650" s="33">
        <f t="shared" si="50"/>
        <v>11073.656999999999</v>
      </c>
      <c r="S650" s="13">
        <f t="shared" si="54"/>
        <v>15.489591836734695</v>
      </c>
    </row>
    <row r="651" spans="1:19" x14ac:dyDescent="0.3">
      <c r="A651" s="6">
        <v>1095</v>
      </c>
      <c r="B651" s="11">
        <v>44988</v>
      </c>
      <c r="C651" s="6" t="s">
        <v>38</v>
      </c>
      <c r="D651" s="6" t="s">
        <v>34</v>
      </c>
      <c r="E651" s="12">
        <v>6518.35</v>
      </c>
      <c r="F651" s="6">
        <v>16</v>
      </c>
      <c r="G651" s="6" t="s">
        <v>35</v>
      </c>
      <c r="H651" s="12">
        <v>3591.05</v>
      </c>
      <c r="I651" s="12">
        <v>3625.35</v>
      </c>
      <c r="J651" s="6" t="s">
        <v>17</v>
      </c>
      <c r="K651" s="15">
        <v>0.05</v>
      </c>
      <c r="L651" s="6" t="s">
        <v>31</v>
      </c>
      <c r="M651" s="6" t="s">
        <v>22</v>
      </c>
      <c r="N651" s="6" t="s">
        <v>48</v>
      </c>
      <c r="O651" s="6" t="str">
        <f t="shared" si="51"/>
        <v>Fri</v>
      </c>
      <c r="P651" s="6" t="str">
        <f t="shared" si="52"/>
        <v>Mar</v>
      </c>
      <c r="Q651" s="13">
        <f t="shared" si="53"/>
        <v>2900.28</v>
      </c>
      <c r="R651" s="33">
        <f t="shared" si="50"/>
        <v>-2351.4800000000046</v>
      </c>
      <c r="S651" s="13">
        <f t="shared" si="54"/>
        <v>407.39687500000002</v>
      </c>
    </row>
    <row r="652" spans="1:19" x14ac:dyDescent="0.3">
      <c r="A652" s="6">
        <v>1005</v>
      </c>
      <c r="B652" s="11">
        <v>45071</v>
      </c>
      <c r="C652" s="6" t="s">
        <v>38</v>
      </c>
      <c r="D652" s="6" t="s">
        <v>15</v>
      </c>
      <c r="E652" s="12">
        <v>833.64</v>
      </c>
      <c r="F652" s="6">
        <v>2</v>
      </c>
      <c r="G652" s="6" t="s">
        <v>29</v>
      </c>
      <c r="H652" s="12">
        <v>1392.15</v>
      </c>
      <c r="I652" s="12">
        <v>1448.54</v>
      </c>
      <c r="J652" s="6" t="s">
        <v>17</v>
      </c>
      <c r="K652" s="15">
        <v>0.02</v>
      </c>
      <c r="L652" s="6" t="s">
        <v>27</v>
      </c>
      <c r="M652" s="6" t="s">
        <v>22</v>
      </c>
      <c r="N652" s="6" t="s">
        <v>40</v>
      </c>
      <c r="O652" s="6" t="str">
        <f t="shared" si="51"/>
        <v>Thu</v>
      </c>
      <c r="P652" s="6" t="str">
        <f t="shared" si="52"/>
        <v>May</v>
      </c>
      <c r="Q652" s="13">
        <f t="shared" si="53"/>
        <v>57.941600000000001</v>
      </c>
      <c r="R652" s="33">
        <f t="shared" si="50"/>
        <v>54.838399999999744</v>
      </c>
      <c r="S652" s="13">
        <f t="shared" si="54"/>
        <v>416.82</v>
      </c>
    </row>
    <row r="653" spans="1:19" x14ac:dyDescent="0.3">
      <c r="A653" s="6">
        <v>1035</v>
      </c>
      <c r="B653" s="11">
        <v>45142</v>
      </c>
      <c r="C653" s="6" t="s">
        <v>24</v>
      </c>
      <c r="D653" s="6" t="s">
        <v>25</v>
      </c>
      <c r="E653" s="12">
        <v>3817.14</v>
      </c>
      <c r="F653" s="6">
        <v>30</v>
      </c>
      <c r="G653" s="6" t="s">
        <v>35</v>
      </c>
      <c r="H653" s="12">
        <v>3813.62</v>
      </c>
      <c r="I653" s="12">
        <v>3839.72</v>
      </c>
      <c r="J653" s="6" t="s">
        <v>30</v>
      </c>
      <c r="K653" s="15">
        <v>0.21</v>
      </c>
      <c r="L653" s="6" t="s">
        <v>31</v>
      </c>
      <c r="M653" s="6" t="s">
        <v>19</v>
      </c>
      <c r="N653" s="6" t="s">
        <v>28</v>
      </c>
      <c r="O653" s="6" t="str">
        <f t="shared" si="51"/>
        <v>Fri</v>
      </c>
      <c r="P653" s="6" t="str">
        <f t="shared" si="52"/>
        <v>Aug</v>
      </c>
      <c r="Q653" s="13">
        <f t="shared" si="53"/>
        <v>24190.235999999997</v>
      </c>
      <c r="R653" s="33">
        <f t="shared" si="50"/>
        <v>-23407.236000000001</v>
      </c>
      <c r="S653" s="13">
        <f t="shared" si="54"/>
        <v>127.238</v>
      </c>
    </row>
    <row r="654" spans="1:19" x14ac:dyDescent="0.3">
      <c r="A654" s="6">
        <v>1087</v>
      </c>
      <c r="B654" s="11">
        <v>44929</v>
      </c>
      <c r="C654" s="6" t="s">
        <v>33</v>
      </c>
      <c r="D654" s="6" t="s">
        <v>34</v>
      </c>
      <c r="E654" s="12">
        <v>8057.76</v>
      </c>
      <c r="F654" s="6">
        <v>20</v>
      </c>
      <c r="G654" s="6" t="s">
        <v>16</v>
      </c>
      <c r="H654" s="12">
        <v>3625.94</v>
      </c>
      <c r="I654" s="12">
        <v>3880.53</v>
      </c>
      <c r="J654" s="6" t="s">
        <v>30</v>
      </c>
      <c r="K654" s="15">
        <v>0.24</v>
      </c>
      <c r="L654" s="6" t="s">
        <v>27</v>
      </c>
      <c r="M654" s="6" t="s">
        <v>19</v>
      </c>
      <c r="N654" s="6" t="s">
        <v>36</v>
      </c>
      <c r="O654" s="6" t="str">
        <f t="shared" si="51"/>
        <v>Tue</v>
      </c>
      <c r="P654" s="6" t="str">
        <f t="shared" si="52"/>
        <v>Jan</v>
      </c>
      <c r="Q654" s="13">
        <f t="shared" si="53"/>
        <v>18626.544000000002</v>
      </c>
      <c r="R654" s="33">
        <f t="shared" si="50"/>
        <v>-13534.743999999999</v>
      </c>
      <c r="S654" s="13">
        <f t="shared" si="54"/>
        <v>402.88800000000003</v>
      </c>
    </row>
    <row r="655" spans="1:19" x14ac:dyDescent="0.3">
      <c r="A655" s="6">
        <v>1093</v>
      </c>
      <c r="B655" s="11">
        <v>45086</v>
      </c>
      <c r="C655" s="6" t="s">
        <v>14</v>
      </c>
      <c r="D655" s="6" t="s">
        <v>25</v>
      </c>
      <c r="E655" s="12">
        <v>4391.38</v>
      </c>
      <c r="F655" s="6">
        <v>38</v>
      </c>
      <c r="G655" s="6" t="s">
        <v>26</v>
      </c>
      <c r="H655" s="12">
        <v>86.59</v>
      </c>
      <c r="I655" s="12">
        <v>390.89</v>
      </c>
      <c r="J655" s="6" t="s">
        <v>17</v>
      </c>
      <c r="K655" s="15">
        <v>0.25</v>
      </c>
      <c r="L655" s="6" t="s">
        <v>31</v>
      </c>
      <c r="M655" s="6" t="s">
        <v>19</v>
      </c>
      <c r="N655" s="6" t="s">
        <v>32</v>
      </c>
      <c r="O655" s="6" t="str">
        <f t="shared" si="51"/>
        <v>Fri</v>
      </c>
      <c r="P655" s="6" t="str">
        <f t="shared" si="52"/>
        <v>Jun</v>
      </c>
      <c r="Q655" s="13">
        <f t="shared" si="53"/>
        <v>3713.4549999999999</v>
      </c>
      <c r="R655" s="33">
        <f t="shared" si="50"/>
        <v>7849.9449999999979</v>
      </c>
      <c r="S655" s="13">
        <f t="shared" si="54"/>
        <v>115.56263157894738</v>
      </c>
    </row>
    <row r="656" spans="1:19" x14ac:dyDescent="0.3">
      <c r="A656" s="6">
        <v>1075</v>
      </c>
      <c r="B656" s="11">
        <v>45153</v>
      </c>
      <c r="C656" s="6" t="s">
        <v>33</v>
      </c>
      <c r="D656" s="6" t="s">
        <v>15</v>
      </c>
      <c r="E656" s="12">
        <v>9972.11</v>
      </c>
      <c r="F656" s="6">
        <v>28</v>
      </c>
      <c r="G656" s="6" t="s">
        <v>29</v>
      </c>
      <c r="H656" s="12">
        <v>2570.2199999999998</v>
      </c>
      <c r="I656" s="12">
        <v>2610.84</v>
      </c>
      <c r="J656" s="6" t="s">
        <v>17</v>
      </c>
      <c r="K656" s="15">
        <v>0.27</v>
      </c>
      <c r="L656" s="6" t="s">
        <v>27</v>
      </c>
      <c r="M656" s="6" t="s">
        <v>22</v>
      </c>
      <c r="N656" s="6" t="s">
        <v>53</v>
      </c>
      <c r="O656" s="6" t="str">
        <f t="shared" si="51"/>
        <v>Tue</v>
      </c>
      <c r="P656" s="6" t="str">
        <f t="shared" si="52"/>
        <v>Aug</v>
      </c>
      <c r="Q656" s="13">
        <f t="shared" si="53"/>
        <v>19737.950400000002</v>
      </c>
      <c r="R656" s="33">
        <f t="shared" si="50"/>
        <v>-18600.590399999994</v>
      </c>
      <c r="S656" s="13">
        <f t="shared" si="54"/>
        <v>356.14678571428573</v>
      </c>
    </row>
    <row r="657" spans="1:19" x14ac:dyDescent="0.3">
      <c r="A657" s="6">
        <v>1018</v>
      </c>
      <c r="B657" s="11">
        <v>45195</v>
      </c>
      <c r="C657" s="6" t="s">
        <v>24</v>
      </c>
      <c r="D657" s="6" t="s">
        <v>34</v>
      </c>
      <c r="E657" s="12">
        <v>5634.69</v>
      </c>
      <c r="F657" s="6">
        <v>25</v>
      </c>
      <c r="G657" s="6" t="s">
        <v>16</v>
      </c>
      <c r="H657" s="12">
        <v>739.63</v>
      </c>
      <c r="I657" s="12">
        <v>1103.03</v>
      </c>
      <c r="J657" s="6" t="s">
        <v>30</v>
      </c>
      <c r="K657" s="15">
        <v>0.26</v>
      </c>
      <c r="L657" s="6" t="s">
        <v>27</v>
      </c>
      <c r="M657" s="6" t="s">
        <v>22</v>
      </c>
      <c r="N657" s="6" t="s">
        <v>50</v>
      </c>
      <c r="O657" s="6" t="str">
        <f t="shared" si="51"/>
        <v>Tue</v>
      </c>
      <c r="P657" s="6" t="str">
        <f t="shared" si="52"/>
        <v>Sep</v>
      </c>
      <c r="Q657" s="13">
        <f t="shared" si="53"/>
        <v>7169.6950000000006</v>
      </c>
      <c r="R657" s="33">
        <f t="shared" si="50"/>
        <v>1915.3049999999994</v>
      </c>
      <c r="S657" s="13">
        <f t="shared" si="54"/>
        <v>225.38759999999999</v>
      </c>
    </row>
    <row r="658" spans="1:19" x14ac:dyDescent="0.3">
      <c r="A658" s="6">
        <v>1076</v>
      </c>
      <c r="B658" s="11">
        <v>45046</v>
      </c>
      <c r="C658" s="6" t="s">
        <v>38</v>
      </c>
      <c r="D658" s="6" t="s">
        <v>21</v>
      </c>
      <c r="E658" s="12">
        <v>3279.51</v>
      </c>
      <c r="F658" s="6">
        <v>32</v>
      </c>
      <c r="G658" s="6" t="s">
        <v>29</v>
      </c>
      <c r="H658" s="12">
        <v>4337.82</v>
      </c>
      <c r="I658" s="12">
        <v>4460.71</v>
      </c>
      <c r="J658" s="6" t="s">
        <v>17</v>
      </c>
      <c r="K658" s="15">
        <v>0.3</v>
      </c>
      <c r="L658" s="6" t="s">
        <v>18</v>
      </c>
      <c r="M658" s="6" t="s">
        <v>22</v>
      </c>
      <c r="N658" s="6" t="s">
        <v>41</v>
      </c>
      <c r="O658" s="6" t="str">
        <f t="shared" si="51"/>
        <v>Sun</v>
      </c>
      <c r="P658" s="6" t="str">
        <f t="shared" si="52"/>
        <v>Apr</v>
      </c>
      <c r="Q658" s="13">
        <f t="shared" si="53"/>
        <v>42822.815999999999</v>
      </c>
      <c r="R658" s="33">
        <f t="shared" si="50"/>
        <v>-38890.335999999988</v>
      </c>
      <c r="S658" s="13">
        <f t="shared" si="54"/>
        <v>102.48468750000001</v>
      </c>
    </row>
    <row r="659" spans="1:19" x14ac:dyDescent="0.3">
      <c r="A659" s="6">
        <v>1009</v>
      </c>
      <c r="B659" s="11">
        <v>45015</v>
      </c>
      <c r="C659" s="6" t="s">
        <v>33</v>
      </c>
      <c r="D659" s="6" t="s">
        <v>25</v>
      </c>
      <c r="E659" s="12">
        <v>2279.1</v>
      </c>
      <c r="F659" s="6">
        <v>10</v>
      </c>
      <c r="G659" s="6" t="s">
        <v>29</v>
      </c>
      <c r="H659" s="12">
        <v>4364.3500000000004</v>
      </c>
      <c r="I659" s="12">
        <v>4710.1000000000004</v>
      </c>
      <c r="J659" s="6" t="s">
        <v>30</v>
      </c>
      <c r="K659" s="15">
        <v>7.0000000000000007E-2</v>
      </c>
      <c r="L659" s="6" t="s">
        <v>31</v>
      </c>
      <c r="M659" s="6" t="s">
        <v>19</v>
      </c>
      <c r="N659" s="6" t="s">
        <v>44</v>
      </c>
      <c r="O659" s="6" t="str">
        <f t="shared" si="51"/>
        <v>Thu</v>
      </c>
      <c r="P659" s="6" t="str">
        <f t="shared" si="52"/>
        <v>Mar</v>
      </c>
      <c r="Q659" s="13">
        <f t="shared" si="53"/>
        <v>3297.07</v>
      </c>
      <c r="R659" s="33">
        <f t="shared" si="50"/>
        <v>160.42999999999984</v>
      </c>
      <c r="S659" s="13">
        <f t="shared" si="54"/>
        <v>227.91</v>
      </c>
    </row>
    <row r="660" spans="1:19" x14ac:dyDescent="0.3">
      <c r="A660" s="6">
        <v>1074</v>
      </c>
      <c r="B660" s="11">
        <v>45255</v>
      </c>
      <c r="C660" s="6" t="s">
        <v>38</v>
      </c>
      <c r="D660" s="6" t="s">
        <v>15</v>
      </c>
      <c r="E660" s="12">
        <v>3570.15</v>
      </c>
      <c r="F660" s="6">
        <v>42</v>
      </c>
      <c r="G660" s="6" t="s">
        <v>16</v>
      </c>
      <c r="H660" s="12">
        <v>2120.81</v>
      </c>
      <c r="I660" s="12">
        <v>2611.94</v>
      </c>
      <c r="J660" s="6" t="s">
        <v>17</v>
      </c>
      <c r="K660" s="15">
        <v>0.23</v>
      </c>
      <c r="L660" s="6" t="s">
        <v>18</v>
      </c>
      <c r="M660" s="6" t="s">
        <v>19</v>
      </c>
      <c r="N660" s="6" t="s">
        <v>40</v>
      </c>
      <c r="O660" s="6" t="str">
        <f t="shared" si="51"/>
        <v>Sat</v>
      </c>
      <c r="P660" s="6" t="str">
        <f t="shared" si="52"/>
        <v>Nov</v>
      </c>
      <c r="Q660" s="13">
        <f t="shared" si="53"/>
        <v>25231.340400000001</v>
      </c>
      <c r="R660" s="33">
        <f t="shared" si="50"/>
        <v>-4603.8803999999946</v>
      </c>
      <c r="S660" s="13">
        <f t="shared" si="54"/>
        <v>85.003571428571433</v>
      </c>
    </row>
    <row r="661" spans="1:19" x14ac:dyDescent="0.3">
      <c r="A661" s="6">
        <v>1058</v>
      </c>
      <c r="B661" s="11">
        <v>44994</v>
      </c>
      <c r="C661" s="6" t="s">
        <v>38</v>
      </c>
      <c r="D661" s="6" t="s">
        <v>25</v>
      </c>
      <c r="E661" s="12">
        <v>3788.08</v>
      </c>
      <c r="F661" s="6">
        <v>40</v>
      </c>
      <c r="G661" s="6" t="s">
        <v>16</v>
      </c>
      <c r="H661" s="12">
        <v>2249.7600000000002</v>
      </c>
      <c r="I661" s="12">
        <v>2598.4</v>
      </c>
      <c r="J661" s="6" t="s">
        <v>17</v>
      </c>
      <c r="K661" s="15">
        <v>0.18</v>
      </c>
      <c r="L661" s="6" t="s">
        <v>31</v>
      </c>
      <c r="M661" s="6" t="s">
        <v>22</v>
      </c>
      <c r="N661" s="6" t="s">
        <v>39</v>
      </c>
      <c r="O661" s="6" t="str">
        <f t="shared" si="51"/>
        <v>Thu</v>
      </c>
      <c r="P661" s="6" t="str">
        <f t="shared" si="52"/>
        <v>Mar</v>
      </c>
      <c r="Q661" s="13">
        <f t="shared" si="53"/>
        <v>18708.48</v>
      </c>
      <c r="R661" s="33">
        <f t="shared" si="50"/>
        <v>-4762.8800000000047</v>
      </c>
      <c r="S661" s="13">
        <f t="shared" si="54"/>
        <v>94.701999999999998</v>
      </c>
    </row>
    <row r="662" spans="1:19" x14ac:dyDescent="0.3">
      <c r="A662" s="6">
        <v>1017</v>
      </c>
      <c r="B662" s="11">
        <v>45283</v>
      </c>
      <c r="C662" s="6" t="s">
        <v>42</v>
      </c>
      <c r="D662" s="6" t="s">
        <v>34</v>
      </c>
      <c r="E662" s="12">
        <v>780.27</v>
      </c>
      <c r="F662" s="6">
        <v>33</v>
      </c>
      <c r="G662" s="6" t="s">
        <v>26</v>
      </c>
      <c r="H662" s="12">
        <v>1551.25</v>
      </c>
      <c r="I662" s="12">
        <v>1994.01</v>
      </c>
      <c r="J662" s="6" t="s">
        <v>17</v>
      </c>
      <c r="K662" s="15">
        <v>0.08</v>
      </c>
      <c r="L662" s="6" t="s">
        <v>18</v>
      </c>
      <c r="M662" s="6" t="s">
        <v>19</v>
      </c>
      <c r="N662" s="6" t="s">
        <v>52</v>
      </c>
      <c r="O662" s="6" t="str">
        <f t="shared" si="51"/>
        <v>Sat</v>
      </c>
      <c r="P662" s="6" t="str">
        <f t="shared" si="52"/>
        <v>Dec</v>
      </c>
      <c r="Q662" s="13">
        <f t="shared" si="53"/>
        <v>5264.1864000000005</v>
      </c>
      <c r="R662" s="33">
        <f t="shared" si="50"/>
        <v>9346.8935999999994</v>
      </c>
      <c r="S662" s="13">
        <f t="shared" si="54"/>
        <v>23.644545454545455</v>
      </c>
    </row>
    <row r="663" spans="1:19" x14ac:dyDescent="0.3">
      <c r="A663" s="6">
        <v>1007</v>
      </c>
      <c r="B663" s="11">
        <v>45024</v>
      </c>
      <c r="C663" s="6" t="s">
        <v>33</v>
      </c>
      <c r="D663" s="6" t="s">
        <v>34</v>
      </c>
      <c r="E663" s="12">
        <v>3758.78</v>
      </c>
      <c r="F663" s="6">
        <v>13</v>
      </c>
      <c r="G663" s="6" t="s">
        <v>29</v>
      </c>
      <c r="H663" s="12">
        <v>3597.2</v>
      </c>
      <c r="I663" s="12">
        <v>4071.82</v>
      </c>
      <c r="J663" s="6" t="s">
        <v>17</v>
      </c>
      <c r="K663" s="15">
        <v>0.28999999999999998</v>
      </c>
      <c r="L663" s="6" t="s">
        <v>27</v>
      </c>
      <c r="M663" s="6" t="s">
        <v>19</v>
      </c>
      <c r="N663" s="6" t="s">
        <v>36</v>
      </c>
      <c r="O663" s="6" t="str">
        <f t="shared" si="51"/>
        <v>Sat</v>
      </c>
      <c r="P663" s="6" t="str">
        <f t="shared" si="52"/>
        <v>Apr</v>
      </c>
      <c r="Q663" s="13">
        <f t="shared" si="53"/>
        <v>15350.761399999999</v>
      </c>
      <c r="R663" s="33">
        <f t="shared" si="50"/>
        <v>-9180.7013999999945</v>
      </c>
      <c r="S663" s="13">
        <f t="shared" si="54"/>
        <v>289.1369230769231</v>
      </c>
    </row>
    <row r="664" spans="1:19" x14ac:dyDescent="0.3">
      <c r="A664" s="6">
        <v>1046</v>
      </c>
      <c r="B664" s="11">
        <v>45193</v>
      </c>
      <c r="C664" s="6" t="s">
        <v>33</v>
      </c>
      <c r="D664" s="6" t="s">
        <v>21</v>
      </c>
      <c r="E664" s="12">
        <v>4695.96</v>
      </c>
      <c r="F664" s="6">
        <v>41</v>
      </c>
      <c r="G664" s="6" t="s">
        <v>29</v>
      </c>
      <c r="H664" s="12">
        <v>1825.37</v>
      </c>
      <c r="I664" s="12">
        <v>2073.88</v>
      </c>
      <c r="J664" s="6" t="s">
        <v>17</v>
      </c>
      <c r="K664" s="15">
        <v>0.27</v>
      </c>
      <c r="L664" s="6" t="s">
        <v>18</v>
      </c>
      <c r="M664" s="6" t="s">
        <v>22</v>
      </c>
      <c r="N664" s="6" t="s">
        <v>37</v>
      </c>
      <c r="O664" s="6" t="str">
        <f t="shared" si="51"/>
        <v>Sun</v>
      </c>
      <c r="P664" s="6" t="str">
        <f t="shared" si="52"/>
        <v>Sep</v>
      </c>
      <c r="Q664" s="13">
        <f t="shared" si="53"/>
        <v>22957.851600000002</v>
      </c>
      <c r="R664" s="33">
        <f t="shared" si="50"/>
        <v>-12768.941599999993</v>
      </c>
      <c r="S664" s="13">
        <f t="shared" si="54"/>
        <v>114.53560975609756</v>
      </c>
    </row>
    <row r="665" spans="1:19" x14ac:dyDescent="0.3">
      <c r="A665" s="6">
        <v>1013</v>
      </c>
      <c r="B665" s="11">
        <v>45031</v>
      </c>
      <c r="C665" s="6" t="s">
        <v>38</v>
      </c>
      <c r="D665" s="6" t="s">
        <v>15</v>
      </c>
      <c r="E665" s="12">
        <v>7255.1</v>
      </c>
      <c r="F665" s="6">
        <v>42</v>
      </c>
      <c r="G665" s="6" t="s">
        <v>16</v>
      </c>
      <c r="H665" s="12">
        <v>1375.57</v>
      </c>
      <c r="I665" s="12">
        <v>1729.71</v>
      </c>
      <c r="J665" s="6" t="s">
        <v>30</v>
      </c>
      <c r="K665" s="15">
        <v>0.04</v>
      </c>
      <c r="L665" s="6" t="s">
        <v>18</v>
      </c>
      <c r="M665" s="6" t="s">
        <v>19</v>
      </c>
      <c r="N665" s="6" t="s">
        <v>40</v>
      </c>
      <c r="O665" s="6" t="str">
        <f t="shared" si="51"/>
        <v>Sat</v>
      </c>
      <c r="P665" s="6" t="str">
        <f t="shared" si="52"/>
        <v>Apr</v>
      </c>
      <c r="Q665" s="13">
        <f t="shared" si="53"/>
        <v>2905.9128000000005</v>
      </c>
      <c r="R665" s="33">
        <f t="shared" si="50"/>
        <v>11967.967200000005</v>
      </c>
      <c r="S665" s="13">
        <f t="shared" si="54"/>
        <v>172.74047619047619</v>
      </c>
    </row>
    <row r="666" spans="1:19" x14ac:dyDescent="0.3">
      <c r="A666" s="6">
        <v>1040</v>
      </c>
      <c r="B666" s="11">
        <v>45249</v>
      </c>
      <c r="C666" s="6" t="s">
        <v>24</v>
      </c>
      <c r="D666" s="6" t="s">
        <v>15</v>
      </c>
      <c r="E666" s="12">
        <v>6601.62</v>
      </c>
      <c r="F666" s="6">
        <v>47</v>
      </c>
      <c r="G666" s="6" t="s">
        <v>35</v>
      </c>
      <c r="H666" s="12">
        <v>2189.54</v>
      </c>
      <c r="I666" s="12">
        <v>2617</v>
      </c>
      <c r="J666" s="6" t="s">
        <v>30</v>
      </c>
      <c r="K666" s="15">
        <v>0.01</v>
      </c>
      <c r="L666" s="6" t="s">
        <v>27</v>
      </c>
      <c r="M666" s="6" t="s">
        <v>19</v>
      </c>
      <c r="N666" s="6" t="s">
        <v>45</v>
      </c>
      <c r="O666" s="6" t="str">
        <f t="shared" si="51"/>
        <v>Sun</v>
      </c>
      <c r="P666" s="6" t="str">
        <f t="shared" si="52"/>
        <v>Nov</v>
      </c>
      <c r="Q666" s="13">
        <f t="shared" si="53"/>
        <v>1229.99</v>
      </c>
      <c r="R666" s="33">
        <f t="shared" si="50"/>
        <v>18860.63</v>
      </c>
      <c r="S666" s="13">
        <f t="shared" si="54"/>
        <v>140.46</v>
      </c>
    </row>
    <row r="667" spans="1:19" x14ac:dyDescent="0.3">
      <c r="A667" s="6">
        <v>1042</v>
      </c>
      <c r="B667" s="11">
        <v>45049</v>
      </c>
      <c r="C667" s="6" t="s">
        <v>42</v>
      </c>
      <c r="D667" s="6" t="s">
        <v>21</v>
      </c>
      <c r="E667" s="12">
        <v>7116.78</v>
      </c>
      <c r="F667" s="6">
        <v>37</v>
      </c>
      <c r="G667" s="6" t="s">
        <v>16</v>
      </c>
      <c r="H667" s="12">
        <v>502.86</v>
      </c>
      <c r="I667" s="12">
        <v>687.6</v>
      </c>
      <c r="J667" s="6" t="s">
        <v>17</v>
      </c>
      <c r="K667" s="15">
        <v>0.21</v>
      </c>
      <c r="L667" s="6" t="s">
        <v>18</v>
      </c>
      <c r="M667" s="6" t="s">
        <v>19</v>
      </c>
      <c r="N667" s="6" t="s">
        <v>51</v>
      </c>
      <c r="O667" s="6" t="str">
        <f t="shared" si="51"/>
        <v>Wed</v>
      </c>
      <c r="P667" s="6" t="str">
        <f t="shared" si="52"/>
        <v>May</v>
      </c>
      <c r="Q667" s="13">
        <f t="shared" si="53"/>
        <v>5342.652</v>
      </c>
      <c r="R667" s="33">
        <f t="shared" si="50"/>
        <v>1492.7280000000001</v>
      </c>
      <c r="S667" s="13">
        <f t="shared" si="54"/>
        <v>192.34540540540539</v>
      </c>
    </row>
    <row r="668" spans="1:19" x14ac:dyDescent="0.3">
      <c r="A668" s="6">
        <v>1009</v>
      </c>
      <c r="B668" s="11">
        <v>44955</v>
      </c>
      <c r="C668" s="6" t="s">
        <v>38</v>
      </c>
      <c r="D668" s="6" t="s">
        <v>21</v>
      </c>
      <c r="E668" s="12">
        <v>182.8</v>
      </c>
      <c r="F668" s="6">
        <v>16</v>
      </c>
      <c r="G668" s="6" t="s">
        <v>29</v>
      </c>
      <c r="H668" s="12">
        <v>3745.69</v>
      </c>
      <c r="I668" s="12">
        <v>3883.77</v>
      </c>
      <c r="J668" s="6" t="s">
        <v>17</v>
      </c>
      <c r="K668" s="15">
        <v>0.18</v>
      </c>
      <c r="L668" s="6" t="s">
        <v>27</v>
      </c>
      <c r="M668" s="6" t="s">
        <v>22</v>
      </c>
      <c r="N668" s="6" t="s">
        <v>41</v>
      </c>
      <c r="O668" s="6" t="str">
        <f t="shared" si="51"/>
        <v>Sun</v>
      </c>
      <c r="P668" s="6" t="str">
        <f t="shared" si="52"/>
        <v>Jan</v>
      </c>
      <c r="Q668" s="13">
        <f t="shared" si="53"/>
        <v>11185.257599999999</v>
      </c>
      <c r="R668" s="33">
        <f t="shared" si="50"/>
        <v>-8975.9776000000002</v>
      </c>
      <c r="S668" s="13">
        <f t="shared" si="54"/>
        <v>11.425000000000001</v>
      </c>
    </row>
    <row r="669" spans="1:19" x14ac:dyDescent="0.3">
      <c r="A669" s="6">
        <v>1050</v>
      </c>
      <c r="B669" s="11">
        <v>45063</v>
      </c>
      <c r="C669" s="6" t="s">
        <v>14</v>
      </c>
      <c r="D669" s="6" t="s">
        <v>15</v>
      </c>
      <c r="E669" s="12">
        <v>2254.91</v>
      </c>
      <c r="F669" s="6">
        <v>45</v>
      </c>
      <c r="G669" s="6" t="s">
        <v>16</v>
      </c>
      <c r="H669" s="12">
        <v>112.35</v>
      </c>
      <c r="I669" s="12">
        <v>586.17999999999995</v>
      </c>
      <c r="J669" s="6" t="s">
        <v>17</v>
      </c>
      <c r="K669" s="15">
        <v>0.28000000000000003</v>
      </c>
      <c r="L669" s="6" t="s">
        <v>31</v>
      </c>
      <c r="M669" s="6" t="s">
        <v>22</v>
      </c>
      <c r="N669" s="6" t="s">
        <v>20</v>
      </c>
      <c r="O669" s="6" t="str">
        <f t="shared" si="51"/>
        <v>Wed</v>
      </c>
      <c r="P669" s="6" t="str">
        <f t="shared" si="52"/>
        <v>May</v>
      </c>
      <c r="Q669" s="13">
        <f t="shared" si="53"/>
        <v>7385.8680000000004</v>
      </c>
      <c r="R669" s="33">
        <f t="shared" si="50"/>
        <v>13936.481999999998</v>
      </c>
      <c r="S669" s="13">
        <f t="shared" si="54"/>
        <v>50.109111111111105</v>
      </c>
    </row>
    <row r="670" spans="1:19" x14ac:dyDescent="0.3">
      <c r="A670" s="6">
        <v>1027</v>
      </c>
      <c r="B670" s="11">
        <v>45121</v>
      </c>
      <c r="C670" s="6" t="s">
        <v>14</v>
      </c>
      <c r="D670" s="6" t="s">
        <v>25</v>
      </c>
      <c r="E670" s="12">
        <v>6650.67</v>
      </c>
      <c r="F670" s="6">
        <v>22</v>
      </c>
      <c r="G670" s="6" t="s">
        <v>26</v>
      </c>
      <c r="H670" s="12">
        <v>3240.2</v>
      </c>
      <c r="I670" s="12">
        <v>3606.09</v>
      </c>
      <c r="J670" s="6" t="s">
        <v>30</v>
      </c>
      <c r="K670" s="15">
        <v>7.0000000000000007E-2</v>
      </c>
      <c r="L670" s="6" t="s">
        <v>18</v>
      </c>
      <c r="M670" s="6" t="s">
        <v>19</v>
      </c>
      <c r="N670" s="6" t="s">
        <v>32</v>
      </c>
      <c r="O670" s="6" t="str">
        <f t="shared" si="51"/>
        <v>Fri</v>
      </c>
      <c r="P670" s="6" t="str">
        <f t="shared" si="52"/>
        <v>Jul</v>
      </c>
      <c r="Q670" s="13">
        <f t="shared" si="53"/>
        <v>5553.3786000000009</v>
      </c>
      <c r="R670" s="33">
        <f t="shared" si="50"/>
        <v>2496.2014000000063</v>
      </c>
      <c r="S670" s="13">
        <f t="shared" si="54"/>
        <v>302.30318181818183</v>
      </c>
    </row>
    <row r="671" spans="1:19" x14ac:dyDescent="0.3">
      <c r="A671" s="6">
        <v>1066</v>
      </c>
      <c r="B671" s="11">
        <v>45152</v>
      </c>
      <c r="C671" s="6" t="s">
        <v>42</v>
      </c>
      <c r="D671" s="6" t="s">
        <v>25</v>
      </c>
      <c r="E671" s="12">
        <v>4891.49</v>
      </c>
      <c r="F671" s="6">
        <v>20</v>
      </c>
      <c r="G671" s="6" t="s">
        <v>35</v>
      </c>
      <c r="H671" s="12">
        <v>955.18</v>
      </c>
      <c r="I671" s="12">
        <v>1072.82</v>
      </c>
      <c r="J671" s="6" t="s">
        <v>30</v>
      </c>
      <c r="K671" s="15">
        <v>0.03</v>
      </c>
      <c r="L671" s="6" t="s">
        <v>27</v>
      </c>
      <c r="M671" s="6" t="s">
        <v>22</v>
      </c>
      <c r="N671" s="6" t="s">
        <v>43</v>
      </c>
      <c r="O671" s="6" t="str">
        <f t="shared" si="51"/>
        <v>Mon</v>
      </c>
      <c r="P671" s="6" t="str">
        <f t="shared" si="52"/>
        <v>Aug</v>
      </c>
      <c r="Q671" s="13">
        <f t="shared" si="53"/>
        <v>643.69199999999989</v>
      </c>
      <c r="R671" s="33">
        <f t="shared" si="50"/>
        <v>1709.1079999999997</v>
      </c>
      <c r="S671" s="13">
        <f t="shared" si="54"/>
        <v>244.5745</v>
      </c>
    </row>
    <row r="672" spans="1:19" x14ac:dyDescent="0.3">
      <c r="A672" s="6">
        <v>1005</v>
      </c>
      <c r="B672" s="11">
        <v>45258</v>
      </c>
      <c r="C672" s="6" t="s">
        <v>24</v>
      </c>
      <c r="D672" s="6" t="s">
        <v>21</v>
      </c>
      <c r="E672" s="12">
        <v>152.6</v>
      </c>
      <c r="F672" s="6">
        <v>43</v>
      </c>
      <c r="G672" s="6" t="s">
        <v>16</v>
      </c>
      <c r="H672" s="12">
        <v>1200.4000000000001</v>
      </c>
      <c r="I672" s="12">
        <v>1430.45</v>
      </c>
      <c r="J672" s="6" t="s">
        <v>30</v>
      </c>
      <c r="K672" s="15">
        <v>0.08</v>
      </c>
      <c r="L672" s="6" t="s">
        <v>27</v>
      </c>
      <c r="M672" s="6" t="s">
        <v>22</v>
      </c>
      <c r="N672" s="6" t="s">
        <v>47</v>
      </c>
      <c r="O672" s="6" t="str">
        <f t="shared" si="51"/>
        <v>Tue</v>
      </c>
      <c r="P672" s="6" t="str">
        <f t="shared" si="52"/>
        <v>Nov</v>
      </c>
      <c r="Q672" s="13">
        <f t="shared" si="53"/>
        <v>4920.7479999999996</v>
      </c>
      <c r="R672" s="33">
        <f t="shared" si="50"/>
        <v>4971.4019999999982</v>
      </c>
      <c r="S672" s="13">
        <f t="shared" si="54"/>
        <v>3.5488372093023255</v>
      </c>
    </row>
    <row r="673" spans="1:19" x14ac:dyDescent="0.3">
      <c r="A673" s="6">
        <v>1029</v>
      </c>
      <c r="B673" s="11">
        <v>45096</v>
      </c>
      <c r="C673" s="6" t="s">
        <v>38</v>
      </c>
      <c r="D673" s="6" t="s">
        <v>25</v>
      </c>
      <c r="E673" s="12">
        <v>8064.5</v>
      </c>
      <c r="F673" s="6">
        <v>27</v>
      </c>
      <c r="G673" s="6" t="s">
        <v>26</v>
      </c>
      <c r="H673" s="12">
        <v>3196.38</v>
      </c>
      <c r="I673" s="12">
        <v>3596.64</v>
      </c>
      <c r="J673" s="6" t="s">
        <v>30</v>
      </c>
      <c r="K673" s="15">
        <v>0.01</v>
      </c>
      <c r="L673" s="6" t="s">
        <v>18</v>
      </c>
      <c r="M673" s="6" t="s">
        <v>22</v>
      </c>
      <c r="N673" s="6" t="s">
        <v>39</v>
      </c>
      <c r="O673" s="6" t="str">
        <f t="shared" si="51"/>
        <v>Mon</v>
      </c>
      <c r="P673" s="6" t="str">
        <f t="shared" si="52"/>
        <v>Jun</v>
      </c>
      <c r="Q673" s="13">
        <f t="shared" si="53"/>
        <v>971.09280000000001</v>
      </c>
      <c r="R673" s="33">
        <f t="shared" si="50"/>
        <v>9835.9271999999928</v>
      </c>
      <c r="S673" s="13">
        <f t="shared" si="54"/>
        <v>298.68518518518516</v>
      </c>
    </row>
    <row r="674" spans="1:19" x14ac:dyDescent="0.3">
      <c r="A674" s="6">
        <v>1037</v>
      </c>
      <c r="B674" s="11">
        <v>44935</v>
      </c>
      <c r="C674" s="6" t="s">
        <v>33</v>
      </c>
      <c r="D674" s="6" t="s">
        <v>15</v>
      </c>
      <c r="E674" s="12">
        <v>7750.81</v>
      </c>
      <c r="F674" s="6">
        <v>41</v>
      </c>
      <c r="G674" s="6" t="s">
        <v>29</v>
      </c>
      <c r="H674" s="12">
        <v>4965.07</v>
      </c>
      <c r="I674" s="12">
        <v>5243.13</v>
      </c>
      <c r="J674" s="6" t="s">
        <v>30</v>
      </c>
      <c r="K674" s="15">
        <v>0.01</v>
      </c>
      <c r="L674" s="6" t="s">
        <v>31</v>
      </c>
      <c r="M674" s="6" t="s">
        <v>19</v>
      </c>
      <c r="N674" s="6" t="s">
        <v>53</v>
      </c>
      <c r="O674" s="6" t="str">
        <f t="shared" si="51"/>
        <v>Mon</v>
      </c>
      <c r="P674" s="6" t="str">
        <f t="shared" si="52"/>
        <v>Jan</v>
      </c>
      <c r="Q674" s="13">
        <f t="shared" si="53"/>
        <v>2149.6833000000001</v>
      </c>
      <c r="R674" s="33">
        <f t="shared" si="50"/>
        <v>9250.7767000000167</v>
      </c>
      <c r="S674" s="13">
        <f t="shared" si="54"/>
        <v>189.04414634146343</v>
      </c>
    </row>
    <row r="675" spans="1:19" x14ac:dyDescent="0.3">
      <c r="A675" s="6">
        <v>1038</v>
      </c>
      <c r="B675" s="11">
        <v>44966</v>
      </c>
      <c r="C675" s="6" t="s">
        <v>42</v>
      </c>
      <c r="D675" s="6" t="s">
        <v>34</v>
      </c>
      <c r="E675" s="12">
        <v>5529.35</v>
      </c>
      <c r="F675" s="6">
        <v>16</v>
      </c>
      <c r="G675" s="6" t="s">
        <v>16</v>
      </c>
      <c r="H675" s="12">
        <v>3899.7</v>
      </c>
      <c r="I675" s="12">
        <v>4228.18</v>
      </c>
      <c r="J675" s="6" t="s">
        <v>30</v>
      </c>
      <c r="K675" s="15">
        <v>0.27</v>
      </c>
      <c r="L675" s="6" t="s">
        <v>18</v>
      </c>
      <c r="M675" s="6" t="s">
        <v>22</v>
      </c>
      <c r="N675" s="6" t="s">
        <v>52</v>
      </c>
      <c r="O675" s="6" t="str">
        <f t="shared" si="51"/>
        <v>Thu</v>
      </c>
      <c r="P675" s="6" t="str">
        <f t="shared" si="52"/>
        <v>Feb</v>
      </c>
      <c r="Q675" s="13">
        <f t="shared" si="53"/>
        <v>18265.737600000004</v>
      </c>
      <c r="R675" s="33">
        <f t="shared" si="50"/>
        <v>-13010.057599999996</v>
      </c>
      <c r="S675" s="13">
        <f t="shared" si="54"/>
        <v>345.58437500000002</v>
      </c>
    </row>
    <row r="676" spans="1:19" x14ac:dyDescent="0.3">
      <c r="A676" s="6">
        <v>1083</v>
      </c>
      <c r="B676" s="11">
        <v>44951</v>
      </c>
      <c r="C676" s="6" t="s">
        <v>24</v>
      </c>
      <c r="D676" s="6" t="s">
        <v>34</v>
      </c>
      <c r="E676" s="12">
        <v>757.99</v>
      </c>
      <c r="F676" s="6">
        <v>34</v>
      </c>
      <c r="G676" s="6" t="s">
        <v>29</v>
      </c>
      <c r="H676" s="12">
        <v>1167.9100000000001</v>
      </c>
      <c r="I676" s="12">
        <v>1547.26</v>
      </c>
      <c r="J676" s="6" t="s">
        <v>30</v>
      </c>
      <c r="K676" s="15">
        <v>0.11</v>
      </c>
      <c r="L676" s="6" t="s">
        <v>27</v>
      </c>
      <c r="M676" s="6" t="s">
        <v>19</v>
      </c>
      <c r="N676" s="6" t="s">
        <v>50</v>
      </c>
      <c r="O676" s="6" t="str">
        <f t="shared" si="51"/>
        <v>Wed</v>
      </c>
      <c r="P676" s="6" t="str">
        <f t="shared" si="52"/>
        <v>Jan</v>
      </c>
      <c r="Q676" s="13">
        <f t="shared" si="53"/>
        <v>5786.7523999999994</v>
      </c>
      <c r="R676" s="33">
        <f t="shared" si="50"/>
        <v>7111.1475999999984</v>
      </c>
      <c r="S676" s="13">
        <f t="shared" si="54"/>
        <v>22.293823529411764</v>
      </c>
    </row>
    <row r="677" spans="1:19" x14ac:dyDescent="0.3">
      <c r="A677" s="6">
        <v>1008</v>
      </c>
      <c r="B677" s="11">
        <v>45187</v>
      </c>
      <c r="C677" s="6" t="s">
        <v>33</v>
      </c>
      <c r="D677" s="6" t="s">
        <v>25</v>
      </c>
      <c r="E677" s="12">
        <v>7688.5</v>
      </c>
      <c r="F677" s="6">
        <v>32</v>
      </c>
      <c r="G677" s="6" t="s">
        <v>26</v>
      </c>
      <c r="H677" s="12">
        <v>921.32</v>
      </c>
      <c r="I677" s="12">
        <v>1236.0999999999999</v>
      </c>
      <c r="J677" s="6" t="s">
        <v>30</v>
      </c>
      <c r="K677" s="15">
        <v>0.12</v>
      </c>
      <c r="L677" s="6" t="s">
        <v>31</v>
      </c>
      <c r="M677" s="6" t="s">
        <v>19</v>
      </c>
      <c r="N677" s="6" t="s">
        <v>44</v>
      </c>
      <c r="O677" s="6" t="str">
        <f t="shared" si="51"/>
        <v>Mon</v>
      </c>
      <c r="P677" s="6" t="str">
        <f t="shared" si="52"/>
        <v>Sep</v>
      </c>
      <c r="Q677" s="13">
        <f t="shared" si="53"/>
        <v>4746.6239999999998</v>
      </c>
      <c r="R677" s="33">
        <f t="shared" si="50"/>
        <v>5326.3359999999957</v>
      </c>
      <c r="S677" s="13">
        <f t="shared" si="54"/>
        <v>240.265625</v>
      </c>
    </row>
    <row r="678" spans="1:19" x14ac:dyDescent="0.3">
      <c r="A678" s="6">
        <v>1065</v>
      </c>
      <c r="B678" s="11">
        <v>45152</v>
      </c>
      <c r="C678" s="6" t="s">
        <v>14</v>
      </c>
      <c r="D678" s="6" t="s">
        <v>21</v>
      </c>
      <c r="E678" s="12">
        <v>5878.76</v>
      </c>
      <c r="F678" s="6">
        <v>26</v>
      </c>
      <c r="G678" s="6" t="s">
        <v>29</v>
      </c>
      <c r="H678" s="12">
        <v>4337.8500000000004</v>
      </c>
      <c r="I678" s="12">
        <v>4612.49</v>
      </c>
      <c r="J678" s="6" t="s">
        <v>17</v>
      </c>
      <c r="K678" s="15">
        <v>0.01</v>
      </c>
      <c r="L678" s="6" t="s">
        <v>18</v>
      </c>
      <c r="M678" s="6" t="s">
        <v>22</v>
      </c>
      <c r="N678" s="6" t="s">
        <v>23</v>
      </c>
      <c r="O678" s="6" t="str">
        <f t="shared" si="51"/>
        <v>Mon</v>
      </c>
      <c r="P678" s="6" t="str">
        <f t="shared" si="52"/>
        <v>Aug</v>
      </c>
      <c r="Q678" s="13">
        <f t="shared" si="53"/>
        <v>1199.2474</v>
      </c>
      <c r="R678" s="33">
        <f t="shared" si="50"/>
        <v>5941.3925999999847</v>
      </c>
      <c r="S678" s="13">
        <f t="shared" si="54"/>
        <v>226.10615384615386</v>
      </c>
    </row>
    <row r="679" spans="1:19" x14ac:dyDescent="0.3">
      <c r="A679" s="6">
        <v>1086</v>
      </c>
      <c r="B679" s="11">
        <v>45050</v>
      </c>
      <c r="C679" s="6" t="s">
        <v>14</v>
      </c>
      <c r="D679" s="6" t="s">
        <v>21</v>
      </c>
      <c r="E679" s="12">
        <v>7841.4</v>
      </c>
      <c r="F679" s="6">
        <v>25</v>
      </c>
      <c r="G679" s="6" t="s">
        <v>26</v>
      </c>
      <c r="H679" s="12">
        <v>2248.71</v>
      </c>
      <c r="I679" s="12">
        <v>2626.02</v>
      </c>
      <c r="J679" s="6" t="s">
        <v>30</v>
      </c>
      <c r="K679" s="15">
        <v>0.08</v>
      </c>
      <c r="L679" s="6" t="s">
        <v>27</v>
      </c>
      <c r="M679" s="6" t="s">
        <v>19</v>
      </c>
      <c r="N679" s="6" t="s">
        <v>23</v>
      </c>
      <c r="O679" s="6" t="str">
        <f t="shared" si="51"/>
        <v>Thu</v>
      </c>
      <c r="P679" s="6" t="str">
        <f t="shared" si="52"/>
        <v>May</v>
      </c>
      <c r="Q679" s="13">
        <f t="shared" si="53"/>
        <v>5252.04</v>
      </c>
      <c r="R679" s="33">
        <f t="shared" si="50"/>
        <v>4180.7099999999982</v>
      </c>
      <c r="S679" s="13">
        <f t="shared" si="54"/>
        <v>313.65600000000001</v>
      </c>
    </row>
    <row r="680" spans="1:19" x14ac:dyDescent="0.3">
      <c r="A680" s="6">
        <v>1017</v>
      </c>
      <c r="B680" s="11">
        <v>44964</v>
      </c>
      <c r="C680" s="6" t="s">
        <v>33</v>
      </c>
      <c r="D680" s="6" t="s">
        <v>21</v>
      </c>
      <c r="E680" s="12">
        <v>7542.3</v>
      </c>
      <c r="F680" s="6">
        <v>2</v>
      </c>
      <c r="G680" s="6" t="s">
        <v>26</v>
      </c>
      <c r="H680" s="12">
        <v>728.41</v>
      </c>
      <c r="I680" s="12">
        <v>1094.92</v>
      </c>
      <c r="J680" s="6" t="s">
        <v>30</v>
      </c>
      <c r="K680" s="15">
        <v>0.24</v>
      </c>
      <c r="L680" s="6" t="s">
        <v>18</v>
      </c>
      <c r="M680" s="6" t="s">
        <v>22</v>
      </c>
      <c r="N680" s="6" t="s">
        <v>37</v>
      </c>
      <c r="O680" s="6" t="str">
        <f t="shared" si="51"/>
        <v>Tue</v>
      </c>
      <c r="P680" s="6" t="str">
        <f t="shared" si="52"/>
        <v>Feb</v>
      </c>
      <c r="Q680" s="13">
        <f t="shared" si="53"/>
        <v>525.5616</v>
      </c>
      <c r="R680" s="33">
        <f t="shared" si="50"/>
        <v>207.45840000000021</v>
      </c>
      <c r="S680" s="13">
        <f t="shared" si="54"/>
        <v>3771.15</v>
      </c>
    </row>
    <row r="681" spans="1:19" x14ac:dyDescent="0.3">
      <c r="A681" s="6">
        <v>1071</v>
      </c>
      <c r="B681" s="11">
        <v>45254</v>
      </c>
      <c r="C681" s="6" t="s">
        <v>42</v>
      </c>
      <c r="D681" s="6" t="s">
        <v>21</v>
      </c>
      <c r="E681" s="12">
        <v>8049.72</v>
      </c>
      <c r="F681" s="6">
        <v>12</v>
      </c>
      <c r="G681" s="6" t="s">
        <v>26</v>
      </c>
      <c r="H681" s="12">
        <v>4317.95</v>
      </c>
      <c r="I681" s="12">
        <v>4636.59</v>
      </c>
      <c r="J681" s="6" t="s">
        <v>30</v>
      </c>
      <c r="K681" s="15">
        <v>0.18</v>
      </c>
      <c r="L681" s="6" t="s">
        <v>31</v>
      </c>
      <c r="M681" s="6" t="s">
        <v>22</v>
      </c>
      <c r="N681" s="6" t="s">
        <v>51</v>
      </c>
      <c r="O681" s="6" t="str">
        <f t="shared" si="51"/>
        <v>Fri</v>
      </c>
      <c r="P681" s="6" t="str">
        <f t="shared" si="52"/>
        <v>Nov</v>
      </c>
      <c r="Q681" s="13">
        <f t="shared" si="53"/>
        <v>10015.0344</v>
      </c>
      <c r="R681" s="33">
        <f t="shared" si="50"/>
        <v>-6191.3543999999965</v>
      </c>
      <c r="S681" s="13">
        <f t="shared" si="54"/>
        <v>670.81000000000006</v>
      </c>
    </row>
    <row r="682" spans="1:19" x14ac:dyDescent="0.3">
      <c r="A682" s="6">
        <v>1089</v>
      </c>
      <c r="B682" s="11">
        <v>45177</v>
      </c>
      <c r="C682" s="6" t="s">
        <v>14</v>
      </c>
      <c r="D682" s="6" t="s">
        <v>21</v>
      </c>
      <c r="E682" s="12">
        <v>5228.28</v>
      </c>
      <c r="F682" s="6">
        <v>40</v>
      </c>
      <c r="G682" s="6" t="s">
        <v>16</v>
      </c>
      <c r="H682" s="12">
        <v>4089.66</v>
      </c>
      <c r="I682" s="12">
        <v>4275.96</v>
      </c>
      <c r="J682" s="6" t="s">
        <v>30</v>
      </c>
      <c r="K682" s="15">
        <v>0.23</v>
      </c>
      <c r="L682" s="6" t="s">
        <v>31</v>
      </c>
      <c r="M682" s="6" t="s">
        <v>19</v>
      </c>
      <c r="N682" s="6" t="s">
        <v>23</v>
      </c>
      <c r="O682" s="6" t="str">
        <f t="shared" si="51"/>
        <v>Fri</v>
      </c>
      <c r="P682" s="6" t="str">
        <f t="shared" si="52"/>
        <v>Sep</v>
      </c>
      <c r="Q682" s="13">
        <f t="shared" si="53"/>
        <v>39338.832000000002</v>
      </c>
      <c r="R682" s="33">
        <f t="shared" si="50"/>
        <v>-31886.831999999995</v>
      </c>
      <c r="S682" s="13">
        <f t="shared" si="54"/>
        <v>130.70699999999999</v>
      </c>
    </row>
    <row r="683" spans="1:19" x14ac:dyDescent="0.3">
      <c r="A683" s="6">
        <v>1045</v>
      </c>
      <c r="B683" s="11">
        <v>45102</v>
      </c>
      <c r="C683" s="6" t="s">
        <v>38</v>
      </c>
      <c r="D683" s="6" t="s">
        <v>25</v>
      </c>
      <c r="E683" s="12">
        <v>1489.21</v>
      </c>
      <c r="F683" s="6">
        <v>9</v>
      </c>
      <c r="G683" s="6" t="s">
        <v>29</v>
      </c>
      <c r="H683" s="12">
        <v>4920.34</v>
      </c>
      <c r="I683" s="12">
        <v>5129.1899999999996</v>
      </c>
      <c r="J683" s="6" t="s">
        <v>17</v>
      </c>
      <c r="K683" s="15">
        <v>0.13</v>
      </c>
      <c r="L683" s="6" t="s">
        <v>31</v>
      </c>
      <c r="M683" s="6" t="s">
        <v>19</v>
      </c>
      <c r="N683" s="6" t="s">
        <v>39</v>
      </c>
      <c r="O683" s="6" t="str">
        <f t="shared" si="51"/>
        <v>Sun</v>
      </c>
      <c r="P683" s="6" t="str">
        <f t="shared" si="52"/>
        <v>Jun</v>
      </c>
      <c r="Q683" s="13">
        <f t="shared" si="53"/>
        <v>6001.1522999999997</v>
      </c>
      <c r="R683" s="33">
        <f t="shared" si="50"/>
        <v>-4121.5023000000047</v>
      </c>
      <c r="S683" s="13">
        <f t="shared" si="54"/>
        <v>165.46777777777777</v>
      </c>
    </row>
    <row r="684" spans="1:19" x14ac:dyDescent="0.3">
      <c r="A684" s="6">
        <v>1004</v>
      </c>
      <c r="B684" s="11">
        <v>45016</v>
      </c>
      <c r="C684" s="6" t="s">
        <v>33</v>
      </c>
      <c r="D684" s="6" t="s">
        <v>34</v>
      </c>
      <c r="E684" s="12">
        <v>6744.46</v>
      </c>
      <c r="F684" s="6">
        <v>12</v>
      </c>
      <c r="G684" s="6" t="s">
        <v>29</v>
      </c>
      <c r="H684" s="12">
        <v>4553.2299999999996</v>
      </c>
      <c r="I684" s="12">
        <v>5038.74</v>
      </c>
      <c r="J684" s="6" t="s">
        <v>30</v>
      </c>
      <c r="K684" s="15">
        <v>0.09</v>
      </c>
      <c r="L684" s="6" t="s">
        <v>31</v>
      </c>
      <c r="M684" s="6" t="s">
        <v>22</v>
      </c>
      <c r="N684" s="6" t="s">
        <v>36</v>
      </c>
      <c r="O684" s="6" t="str">
        <f t="shared" si="51"/>
        <v>Fri</v>
      </c>
      <c r="P684" s="6" t="str">
        <f t="shared" si="52"/>
        <v>Mar</v>
      </c>
      <c r="Q684" s="13">
        <f t="shared" si="53"/>
        <v>5441.8391999999994</v>
      </c>
      <c r="R684" s="33">
        <f t="shared" si="50"/>
        <v>384.28080000000318</v>
      </c>
      <c r="S684" s="13">
        <f t="shared" si="54"/>
        <v>562.0383333333333</v>
      </c>
    </row>
    <row r="685" spans="1:19" x14ac:dyDescent="0.3">
      <c r="A685" s="6">
        <v>1036</v>
      </c>
      <c r="B685" s="11">
        <v>44963</v>
      </c>
      <c r="C685" s="6" t="s">
        <v>33</v>
      </c>
      <c r="D685" s="6" t="s">
        <v>34</v>
      </c>
      <c r="E685" s="12">
        <v>6242.69</v>
      </c>
      <c r="F685" s="6">
        <v>26</v>
      </c>
      <c r="G685" s="6" t="s">
        <v>35</v>
      </c>
      <c r="H685" s="12">
        <v>4266.3599999999997</v>
      </c>
      <c r="I685" s="12">
        <v>4331.43</v>
      </c>
      <c r="J685" s="6" t="s">
        <v>17</v>
      </c>
      <c r="K685" s="15">
        <v>0.14000000000000001</v>
      </c>
      <c r="L685" s="6" t="s">
        <v>31</v>
      </c>
      <c r="M685" s="6" t="s">
        <v>22</v>
      </c>
      <c r="N685" s="6" t="s">
        <v>36</v>
      </c>
      <c r="O685" s="6" t="str">
        <f t="shared" si="51"/>
        <v>Mon</v>
      </c>
      <c r="P685" s="6" t="str">
        <f t="shared" si="52"/>
        <v>Feb</v>
      </c>
      <c r="Q685" s="13">
        <f t="shared" si="53"/>
        <v>15766.405200000003</v>
      </c>
      <c r="R685" s="33">
        <f t="shared" si="50"/>
        <v>-14074.585199999987</v>
      </c>
      <c r="S685" s="13">
        <f t="shared" si="54"/>
        <v>240.10346153846152</v>
      </c>
    </row>
    <row r="686" spans="1:19" x14ac:dyDescent="0.3">
      <c r="A686" s="6">
        <v>1070</v>
      </c>
      <c r="B686" s="11">
        <v>45242</v>
      </c>
      <c r="C686" s="6" t="s">
        <v>14</v>
      </c>
      <c r="D686" s="6" t="s">
        <v>25</v>
      </c>
      <c r="E686" s="12">
        <v>7448.31</v>
      </c>
      <c r="F686" s="6">
        <v>9</v>
      </c>
      <c r="G686" s="6" t="s">
        <v>35</v>
      </c>
      <c r="H686" s="12">
        <v>310.24</v>
      </c>
      <c r="I686" s="12">
        <v>451.81</v>
      </c>
      <c r="J686" s="6" t="s">
        <v>17</v>
      </c>
      <c r="K686" s="15">
        <v>0.1</v>
      </c>
      <c r="L686" s="6" t="s">
        <v>18</v>
      </c>
      <c r="M686" s="6" t="s">
        <v>22</v>
      </c>
      <c r="N686" s="6" t="s">
        <v>32</v>
      </c>
      <c r="O686" s="6" t="str">
        <f t="shared" si="51"/>
        <v>Sun</v>
      </c>
      <c r="P686" s="6" t="str">
        <f t="shared" si="52"/>
        <v>Nov</v>
      </c>
      <c r="Q686" s="13">
        <f t="shared" si="53"/>
        <v>406.62900000000002</v>
      </c>
      <c r="R686" s="33">
        <f t="shared" si="50"/>
        <v>867.50099999999986</v>
      </c>
      <c r="S686" s="13">
        <f t="shared" si="54"/>
        <v>827.59</v>
      </c>
    </row>
    <row r="687" spans="1:19" x14ac:dyDescent="0.3">
      <c r="A687" s="6">
        <v>1031</v>
      </c>
      <c r="B687" s="11">
        <v>45102</v>
      </c>
      <c r="C687" s="6" t="s">
        <v>42</v>
      </c>
      <c r="D687" s="6" t="s">
        <v>21</v>
      </c>
      <c r="E687" s="12">
        <v>1781.82</v>
      </c>
      <c r="F687" s="6">
        <v>10</v>
      </c>
      <c r="G687" s="6" t="s">
        <v>35</v>
      </c>
      <c r="H687" s="12">
        <v>566.86</v>
      </c>
      <c r="I687" s="12">
        <v>818.14</v>
      </c>
      <c r="J687" s="6" t="s">
        <v>17</v>
      </c>
      <c r="K687" s="15">
        <v>0.25</v>
      </c>
      <c r="L687" s="6" t="s">
        <v>31</v>
      </c>
      <c r="M687" s="6" t="s">
        <v>22</v>
      </c>
      <c r="N687" s="6" t="s">
        <v>51</v>
      </c>
      <c r="O687" s="6" t="str">
        <f t="shared" si="51"/>
        <v>Sun</v>
      </c>
      <c r="P687" s="6" t="str">
        <f t="shared" si="52"/>
        <v>Jun</v>
      </c>
      <c r="Q687" s="13">
        <f t="shared" si="53"/>
        <v>2045.35</v>
      </c>
      <c r="R687" s="33">
        <f t="shared" si="50"/>
        <v>467.44999999999982</v>
      </c>
      <c r="S687" s="13">
        <f t="shared" si="54"/>
        <v>178.18199999999999</v>
      </c>
    </row>
    <row r="688" spans="1:19" x14ac:dyDescent="0.3">
      <c r="A688" s="6">
        <v>1019</v>
      </c>
      <c r="B688" s="11">
        <v>45210</v>
      </c>
      <c r="C688" s="6" t="s">
        <v>38</v>
      </c>
      <c r="D688" s="6" t="s">
        <v>25</v>
      </c>
      <c r="E688" s="12">
        <v>2030.25</v>
      </c>
      <c r="F688" s="6">
        <v>32</v>
      </c>
      <c r="G688" s="6" t="s">
        <v>35</v>
      </c>
      <c r="H688" s="12">
        <v>2866.47</v>
      </c>
      <c r="I688" s="12">
        <v>3286.47</v>
      </c>
      <c r="J688" s="6" t="s">
        <v>30</v>
      </c>
      <c r="K688" s="15">
        <v>0.09</v>
      </c>
      <c r="L688" s="6" t="s">
        <v>31</v>
      </c>
      <c r="M688" s="6" t="s">
        <v>19</v>
      </c>
      <c r="N688" s="6" t="s">
        <v>39</v>
      </c>
      <c r="O688" s="6" t="str">
        <f t="shared" si="51"/>
        <v>Wed</v>
      </c>
      <c r="P688" s="6" t="str">
        <f t="shared" si="52"/>
        <v>Oct</v>
      </c>
      <c r="Q688" s="13">
        <f t="shared" si="53"/>
        <v>9465.0335999999988</v>
      </c>
      <c r="R688" s="33">
        <f t="shared" si="50"/>
        <v>3974.9664000000012</v>
      </c>
      <c r="S688" s="13">
        <f t="shared" si="54"/>
        <v>63.4453125</v>
      </c>
    </row>
    <row r="689" spans="1:19" x14ac:dyDescent="0.3">
      <c r="A689" s="6">
        <v>1061</v>
      </c>
      <c r="B689" s="11">
        <v>45007</v>
      </c>
      <c r="C689" s="6" t="s">
        <v>42</v>
      </c>
      <c r="D689" s="6" t="s">
        <v>34</v>
      </c>
      <c r="E689" s="12">
        <v>8915.0499999999993</v>
      </c>
      <c r="F689" s="6">
        <v>34</v>
      </c>
      <c r="G689" s="6" t="s">
        <v>29</v>
      </c>
      <c r="H689" s="12">
        <v>2680.82</v>
      </c>
      <c r="I689" s="12">
        <v>2771.02</v>
      </c>
      <c r="J689" s="6" t="s">
        <v>30</v>
      </c>
      <c r="K689" s="15">
        <v>0.2</v>
      </c>
      <c r="L689" s="6" t="s">
        <v>27</v>
      </c>
      <c r="M689" s="6" t="s">
        <v>19</v>
      </c>
      <c r="N689" s="6" t="s">
        <v>52</v>
      </c>
      <c r="O689" s="6" t="str">
        <f t="shared" si="51"/>
        <v>Wed</v>
      </c>
      <c r="P689" s="6" t="str">
        <f t="shared" si="52"/>
        <v>Mar</v>
      </c>
      <c r="Q689" s="13">
        <f t="shared" si="53"/>
        <v>18842.935999999998</v>
      </c>
      <c r="R689" s="33">
        <f t="shared" si="50"/>
        <v>-15776.136000000004</v>
      </c>
      <c r="S689" s="13">
        <f t="shared" si="54"/>
        <v>262.20735294117645</v>
      </c>
    </row>
    <row r="690" spans="1:19" x14ac:dyDescent="0.3">
      <c r="A690" s="6">
        <v>1054</v>
      </c>
      <c r="B690" s="11">
        <v>45040</v>
      </c>
      <c r="C690" s="6" t="s">
        <v>24</v>
      </c>
      <c r="D690" s="6" t="s">
        <v>15</v>
      </c>
      <c r="E690" s="12">
        <v>7524.78</v>
      </c>
      <c r="F690" s="6">
        <v>48</v>
      </c>
      <c r="G690" s="6" t="s">
        <v>26</v>
      </c>
      <c r="H690" s="12">
        <v>2316.92</v>
      </c>
      <c r="I690" s="12">
        <v>2462.63</v>
      </c>
      <c r="J690" s="6" t="s">
        <v>30</v>
      </c>
      <c r="K690" s="15">
        <v>0.04</v>
      </c>
      <c r="L690" s="6" t="s">
        <v>31</v>
      </c>
      <c r="M690" s="6" t="s">
        <v>19</v>
      </c>
      <c r="N690" s="6" t="s">
        <v>45</v>
      </c>
      <c r="O690" s="6" t="str">
        <f t="shared" si="51"/>
        <v>Mon</v>
      </c>
      <c r="P690" s="6" t="str">
        <f t="shared" si="52"/>
        <v>Apr</v>
      </c>
      <c r="Q690" s="13">
        <f t="shared" si="53"/>
        <v>4728.2496000000001</v>
      </c>
      <c r="R690" s="33">
        <f t="shared" si="50"/>
        <v>2265.8304000000016</v>
      </c>
      <c r="S690" s="13">
        <f t="shared" si="54"/>
        <v>156.76624999999999</v>
      </c>
    </row>
    <row r="691" spans="1:19" x14ac:dyDescent="0.3">
      <c r="A691" s="6">
        <v>1039</v>
      </c>
      <c r="B691" s="11">
        <v>44966</v>
      </c>
      <c r="C691" s="6" t="s">
        <v>24</v>
      </c>
      <c r="D691" s="6" t="s">
        <v>25</v>
      </c>
      <c r="E691" s="12">
        <v>9091.4599999999991</v>
      </c>
      <c r="F691" s="6">
        <v>20</v>
      </c>
      <c r="G691" s="6" t="s">
        <v>26</v>
      </c>
      <c r="H691" s="12">
        <v>2014.11</v>
      </c>
      <c r="I691" s="12">
        <v>2056.35</v>
      </c>
      <c r="J691" s="6" t="s">
        <v>17</v>
      </c>
      <c r="K691" s="15">
        <v>0.21</v>
      </c>
      <c r="L691" s="6" t="s">
        <v>27</v>
      </c>
      <c r="M691" s="6" t="s">
        <v>22</v>
      </c>
      <c r="N691" s="6" t="s">
        <v>28</v>
      </c>
      <c r="O691" s="6" t="str">
        <f t="shared" si="51"/>
        <v>Thu</v>
      </c>
      <c r="P691" s="6" t="str">
        <f t="shared" si="52"/>
        <v>Feb</v>
      </c>
      <c r="Q691" s="13">
        <f t="shared" si="53"/>
        <v>8636.67</v>
      </c>
      <c r="R691" s="33">
        <f t="shared" si="50"/>
        <v>-7791.87</v>
      </c>
      <c r="S691" s="13">
        <f t="shared" si="54"/>
        <v>454.57299999999998</v>
      </c>
    </row>
    <row r="692" spans="1:19" x14ac:dyDescent="0.3">
      <c r="A692" s="6">
        <v>1091</v>
      </c>
      <c r="B692" s="11">
        <v>45227</v>
      </c>
      <c r="C692" s="6" t="s">
        <v>14</v>
      </c>
      <c r="D692" s="6" t="s">
        <v>21</v>
      </c>
      <c r="E692" s="12">
        <v>7611.28</v>
      </c>
      <c r="F692" s="6">
        <v>39</v>
      </c>
      <c r="G692" s="6" t="s">
        <v>16</v>
      </c>
      <c r="H692" s="12">
        <v>2184.4899999999998</v>
      </c>
      <c r="I692" s="12">
        <v>2540.42</v>
      </c>
      <c r="J692" s="6" t="s">
        <v>17</v>
      </c>
      <c r="K692" s="15">
        <v>0.27</v>
      </c>
      <c r="L692" s="6" t="s">
        <v>27</v>
      </c>
      <c r="M692" s="6" t="s">
        <v>19</v>
      </c>
      <c r="N692" s="6" t="s">
        <v>23</v>
      </c>
      <c r="O692" s="6" t="str">
        <f t="shared" si="51"/>
        <v>Sat</v>
      </c>
      <c r="P692" s="6" t="str">
        <f t="shared" si="52"/>
        <v>Oct</v>
      </c>
      <c r="Q692" s="13">
        <f t="shared" si="53"/>
        <v>26750.622600000002</v>
      </c>
      <c r="R692" s="33">
        <f t="shared" si="50"/>
        <v>-12869.352599999991</v>
      </c>
      <c r="S692" s="13">
        <f t="shared" si="54"/>
        <v>195.16102564102565</v>
      </c>
    </row>
    <row r="693" spans="1:19" x14ac:dyDescent="0.3">
      <c r="A693" s="6">
        <v>1074</v>
      </c>
      <c r="B693" s="11">
        <v>45150</v>
      </c>
      <c r="C693" s="6" t="s">
        <v>14</v>
      </c>
      <c r="D693" s="6" t="s">
        <v>34</v>
      </c>
      <c r="E693" s="12">
        <v>6011.84</v>
      </c>
      <c r="F693" s="6">
        <v>2</v>
      </c>
      <c r="G693" s="6" t="s">
        <v>26</v>
      </c>
      <c r="H693" s="12">
        <v>2868.02</v>
      </c>
      <c r="I693" s="12">
        <v>2994.74</v>
      </c>
      <c r="J693" s="6" t="s">
        <v>17</v>
      </c>
      <c r="K693" s="15">
        <v>0.18</v>
      </c>
      <c r="L693" s="6" t="s">
        <v>27</v>
      </c>
      <c r="M693" s="6" t="s">
        <v>19</v>
      </c>
      <c r="N693" s="6" t="s">
        <v>46</v>
      </c>
      <c r="O693" s="6" t="str">
        <f t="shared" si="51"/>
        <v>Sat</v>
      </c>
      <c r="P693" s="6" t="str">
        <f t="shared" si="52"/>
        <v>Aug</v>
      </c>
      <c r="Q693" s="13">
        <f t="shared" si="53"/>
        <v>1078.1063999999999</v>
      </c>
      <c r="R693" s="33">
        <f t="shared" si="50"/>
        <v>-824.66640000000029</v>
      </c>
      <c r="S693" s="13">
        <f t="shared" si="54"/>
        <v>3005.92</v>
      </c>
    </row>
    <row r="694" spans="1:19" x14ac:dyDescent="0.3">
      <c r="A694" s="6">
        <v>1090</v>
      </c>
      <c r="B694" s="11">
        <v>45244</v>
      </c>
      <c r="C694" s="6" t="s">
        <v>14</v>
      </c>
      <c r="D694" s="6" t="s">
        <v>34</v>
      </c>
      <c r="E694" s="12">
        <v>6575.91</v>
      </c>
      <c r="F694" s="6">
        <v>1</v>
      </c>
      <c r="G694" s="6" t="s">
        <v>29</v>
      </c>
      <c r="H694" s="12">
        <v>60.28</v>
      </c>
      <c r="I694" s="12">
        <v>260.73</v>
      </c>
      <c r="J694" s="6" t="s">
        <v>17</v>
      </c>
      <c r="K694" s="15">
        <v>0.17</v>
      </c>
      <c r="L694" s="6" t="s">
        <v>18</v>
      </c>
      <c r="M694" s="6" t="s">
        <v>19</v>
      </c>
      <c r="N694" s="6" t="s">
        <v>46</v>
      </c>
      <c r="O694" s="6" t="str">
        <f t="shared" si="51"/>
        <v>Tue</v>
      </c>
      <c r="P694" s="6" t="str">
        <f t="shared" si="52"/>
        <v>Nov</v>
      </c>
      <c r="Q694" s="13">
        <f t="shared" si="53"/>
        <v>44.324100000000008</v>
      </c>
      <c r="R694" s="33">
        <f t="shared" si="50"/>
        <v>156.1259</v>
      </c>
      <c r="S694" s="13">
        <f t="shared" si="54"/>
        <v>6575.91</v>
      </c>
    </row>
    <row r="695" spans="1:19" x14ac:dyDescent="0.3">
      <c r="A695" s="6">
        <v>1019</v>
      </c>
      <c r="B695" s="11">
        <v>45275</v>
      </c>
      <c r="C695" s="6" t="s">
        <v>24</v>
      </c>
      <c r="D695" s="6" t="s">
        <v>34</v>
      </c>
      <c r="E695" s="12">
        <v>8902.3700000000008</v>
      </c>
      <c r="F695" s="6">
        <v>36</v>
      </c>
      <c r="G695" s="6" t="s">
        <v>29</v>
      </c>
      <c r="H695" s="12">
        <v>1340.51</v>
      </c>
      <c r="I695" s="12">
        <v>1567.92</v>
      </c>
      <c r="J695" s="6" t="s">
        <v>30</v>
      </c>
      <c r="K695" s="15">
        <v>0.28999999999999998</v>
      </c>
      <c r="L695" s="6" t="s">
        <v>18</v>
      </c>
      <c r="M695" s="6" t="s">
        <v>19</v>
      </c>
      <c r="N695" s="6" t="s">
        <v>50</v>
      </c>
      <c r="O695" s="6" t="str">
        <f t="shared" si="51"/>
        <v>Fri</v>
      </c>
      <c r="P695" s="6" t="str">
        <f t="shared" si="52"/>
        <v>Dec</v>
      </c>
      <c r="Q695" s="13">
        <f t="shared" si="53"/>
        <v>16369.084800000001</v>
      </c>
      <c r="R695" s="33">
        <f t="shared" si="50"/>
        <v>-8182.3247999999976</v>
      </c>
      <c r="S695" s="13">
        <f t="shared" si="54"/>
        <v>247.28805555555559</v>
      </c>
    </row>
    <row r="696" spans="1:19" x14ac:dyDescent="0.3">
      <c r="A696" s="6">
        <v>1039</v>
      </c>
      <c r="B696" s="11">
        <v>45041</v>
      </c>
      <c r="C696" s="6" t="s">
        <v>42</v>
      </c>
      <c r="D696" s="6" t="s">
        <v>34</v>
      </c>
      <c r="E696" s="12">
        <v>5830.19</v>
      </c>
      <c r="F696" s="6">
        <v>24</v>
      </c>
      <c r="G696" s="6" t="s">
        <v>29</v>
      </c>
      <c r="H696" s="12">
        <v>2615.48</v>
      </c>
      <c r="I696" s="12">
        <v>3062.22</v>
      </c>
      <c r="J696" s="6" t="s">
        <v>30</v>
      </c>
      <c r="K696" s="15">
        <v>0.19</v>
      </c>
      <c r="L696" s="6" t="s">
        <v>27</v>
      </c>
      <c r="M696" s="6" t="s">
        <v>22</v>
      </c>
      <c r="N696" s="6" t="s">
        <v>52</v>
      </c>
      <c r="O696" s="6" t="str">
        <f t="shared" si="51"/>
        <v>Tue</v>
      </c>
      <c r="P696" s="6" t="str">
        <f t="shared" si="52"/>
        <v>Apr</v>
      </c>
      <c r="Q696" s="13">
        <f t="shared" si="53"/>
        <v>13963.7232</v>
      </c>
      <c r="R696" s="33">
        <f t="shared" si="50"/>
        <v>-3241.9632000000056</v>
      </c>
      <c r="S696" s="13">
        <f t="shared" si="54"/>
        <v>242.92458333333332</v>
      </c>
    </row>
    <row r="697" spans="1:19" x14ac:dyDescent="0.3">
      <c r="A697" s="6">
        <v>1067</v>
      </c>
      <c r="B697" s="11">
        <v>45112</v>
      </c>
      <c r="C697" s="6" t="s">
        <v>42</v>
      </c>
      <c r="D697" s="6" t="s">
        <v>21</v>
      </c>
      <c r="E697" s="12">
        <v>6360.67</v>
      </c>
      <c r="F697" s="6">
        <v>27</v>
      </c>
      <c r="G697" s="6" t="s">
        <v>16</v>
      </c>
      <c r="H697" s="12">
        <v>3624.97</v>
      </c>
      <c r="I697" s="12">
        <v>3836.52</v>
      </c>
      <c r="J697" s="6" t="s">
        <v>30</v>
      </c>
      <c r="K697" s="15">
        <v>0.08</v>
      </c>
      <c r="L697" s="6" t="s">
        <v>18</v>
      </c>
      <c r="M697" s="6" t="s">
        <v>19</v>
      </c>
      <c r="N697" s="6" t="s">
        <v>51</v>
      </c>
      <c r="O697" s="6" t="str">
        <f t="shared" si="51"/>
        <v>Wed</v>
      </c>
      <c r="P697" s="6" t="str">
        <f t="shared" si="52"/>
        <v>Jul</v>
      </c>
      <c r="Q697" s="13">
        <f t="shared" si="53"/>
        <v>8286.8832000000002</v>
      </c>
      <c r="R697" s="33">
        <f t="shared" si="50"/>
        <v>-2575.0331999999953</v>
      </c>
      <c r="S697" s="13">
        <f t="shared" si="54"/>
        <v>235.58037037037036</v>
      </c>
    </row>
    <row r="698" spans="1:19" x14ac:dyDescent="0.3">
      <c r="A698" s="6">
        <v>1045</v>
      </c>
      <c r="B698" s="11">
        <v>45249</v>
      </c>
      <c r="C698" s="6" t="s">
        <v>14</v>
      </c>
      <c r="D698" s="6" t="s">
        <v>15</v>
      </c>
      <c r="E698" s="12">
        <v>1649.12</v>
      </c>
      <c r="F698" s="6">
        <v>2</v>
      </c>
      <c r="G698" s="6" t="s">
        <v>35</v>
      </c>
      <c r="H698" s="12">
        <v>912.08</v>
      </c>
      <c r="I698" s="12">
        <v>993.24</v>
      </c>
      <c r="J698" s="6" t="s">
        <v>17</v>
      </c>
      <c r="K698" s="15">
        <v>0.09</v>
      </c>
      <c r="L698" s="6" t="s">
        <v>31</v>
      </c>
      <c r="M698" s="6" t="s">
        <v>19</v>
      </c>
      <c r="N698" s="6" t="s">
        <v>20</v>
      </c>
      <c r="O698" s="6" t="str">
        <f t="shared" si="51"/>
        <v>Sun</v>
      </c>
      <c r="P698" s="6" t="str">
        <f t="shared" si="52"/>
        <v>Nov</v>
      </c>
      <c r="Q698" s="13">
        <f t="shared" si="53"/>
        <v>178.78319999999999</v>
      </c>
      <c r="R698" s="33">
        <f t="shared" si="50"/>
        <v>-16.463200000000057</v>
      </c>
      <c r="S698" s="13">
        <f t="shared" si="54"/>
        <v>824.56</v>
      </c>
    </row>
    <row r="699" spans="1:19" x14ac:dyDescent="0.3">
      <c r="A699" s="6">
        <v>1013</v>
      </c>
      <c r="B699" s="11">
        <v>44982</v>
      </c>
      <c r="C699" s="6" t="s">
        <v>38</v>
      </c>
      <c r="D699" s="6" t="s">
        <v>34</v>
      </c>
      <c r="E699" s="12">
        <v>4791.82</v>
      </c>
      <c r="F699" s="6">
        <v>31</v>
      </c>
      <c r="G699" s="6" t="s">
        <v>26</v>
      </c>
      <c r="H699" s="12">
        <v>2757.06</v>
      </c>
      <c r="I699" s="12">
        <v>3023.97</v>
      </c>
      <c r="J699" s="6" t="s">
        <v>17</v>
      </c>
      <c r="K699" s="15">
        <v>0.21</v>
      </c>
      <c r="L699" s="6" t="s">
        <v>18</v>
      </c>
      <c r="M699" s="6" t="s">
        <v>19</v>
      </c>
      <c r="N699" s="6" t="s">
        <v>48</v>
      </c>
      <c r="O699" s="6" t="str">
        <f t="shared" si="51"/>
        <v>Sat</v>
      </c>
      <c r="P699" s="6" t="str">
        <f t="shared" si="52"/>
        <v>Feb</v>
      </c>
      <c r="Q699" s="13">
        <f t="shared" si="53"/>
        <v>19686.044699999999</v>
      </c>
      <c r="R699" s="33">
        <f t="shared" si="50"/>
        <v>-11411.834700000003</v>
      </c>
      <c r="S699" s="13">
        <f t="shared" si="54"/>
        <v>154.57483870967741</v>
      </c>
    </row>
    <row r="700" spans="1:19" x14ac:dyDescent="0.3">
      <c r="A700" s="6">
        <v>1092</v>
      </c>
      <c r="B700" s="11">
        <v>44966</v>
      </c>
      <c r="C700" s="6" t="s">
        <v>42</v>
      </c>
      <c r="D700" s="6" t="s">
        <v>25</v>
      </c>
      <c r="E700" s="12">
        <v>7192.33</v>
      </c>
      <c r="F700" s="6">
        <v>14</v>
      </c>
      <c r="G700" s="6" t="s">
        <v>29</v>
      </c>
      <c r="H700" s="12">
        <v>3586.58</v>
      </c>
      <c r="I700" s="12">
        <v>4068.43</v>
      </c>
      <c r="J700" s="6" t="s">
        <v>30</v>
      </c>
      <c r="K700" s="15">
        <v>0.22</v>
      </c>
      <c r="L700" s="6" t="s">
        <v>31</v>
      </c>
      <c r="M700" s="6" t="s">
        <v>19</v>
      </c>
      <c r="N700" s="6" t="s">
        <v>43</v>
      </c>
      <c r="O700" s="6" t="str">
        <f t="shared" si="51"/>
        <v>Thu</v>
      </c>
      <c r="P700" s="6" t="str">
        <f t="shared" si="52"/>
        <v>Feb</v>
      </c>
      <c r="Q700" s="13">
        <f t="shared" si="53"/>
        <v>12530.7644</v>
      </c>
      <c r="R700" s="33">
        <f t="shared" si="50"/>
        <v>-5784.8644000000013</v>
      </c>
      <c r="S700" s="13">
        <f t="shared" si="54"/>
        <v>513.73785714285714</v>
      </c>
    </row>
    <row r="701" spans="1:19" x14ac:dyDescent="0.3">
      <c r="A701" s="6">
        <v>1058</v>
      </c>
      <c r="B701" s="11">
        <v>45280</v>
      </c>
      <c r="C701" s="6" t="s">
        <v>24</v>
      </c>
      <c r="D701" s="6" t="s">
        <v>15</v>
      </c>
      <c r="E701" s="12">
        <v>2782.33</v>
      </c>
      <c r="F701" s="6">
        <v>2</v>
      </c>
      <c r="G701" s="6" t="s">
        <v>29</v>
      </c>
      <c r="H701" s="12">
        <v>2250.91</v>
      </c>
      <c r="I701" s="12">
        <v>2558.6799999999998</v>
      </c>
      <c r="J701" s="6" t="s">
        <v>30</v>
      </c>
      <c r="K701" s="15">
        <v>0.09</v>
      </c>
      <c r="L701" s="6" t="s">
        <v>31</v>
      </c>
      <c r="M701" s="6" t="s">
        <v>22</v>
      </c>
      <c r="N701" s="6" t="s">
        <v>45</v>
      </c>
      <c r="O701" s="6" t="str">
        <f t="shared" si="51"/>
        <v>Wed</v>
      </c>
      <c r="P701" s="6" t="str">
        <f t="shared" si="52"/>
        <v>Dec</v>
      </c>
      <c r="Q701" s="13">
        <f t="shared" si="53"/>
        <v>460.56239999999997</v>
      </c>
      <c r="R701" s="33">
        <f t="shared" si="50"/>
        <v>154.9776</v>
      </c>
      <c r="S701" s="13">
        <f t="shared" si="54"/>
        <v>1391.165</v>
      </c>
    </row>
    <row r="702" spans="1:19" x14ac:dyDescent="0.3">
      <c r="A702" s="6">
        <v>1020</v>
      </c>
      <c r="B702" s="11">
        <v>44966</v>
      </c>
      <c r="C702" s="6" t="s">
        <v>33</v>
      </c>
      <c r="D702" s="6" t="s">
        <v>34</v>
      </c>
      <c r="E702" s="12">
        <v>2102.3200000000002</v>
      </c>
      <c r="F702" s="6">
        <v>29</v>
      </c>
      <c r="G702" s="6" t="s">
        <v>35</v>
      </c>
      <c r="H702" s="12">
        <v>184.05</v>
      </c>
      <c r="I702" s="12">
        <v>675.91</v>
      </c>
      <c r="J702" s="6" t="s">
        <v>17</v>
      </c>
      <c r="K702" s="15">
        <v>0.1</v>
      </c>
      <c r="L702" s="6" t="s">
        <v>18</v>
      </c>
      <c r="M702" s="6" t="s">
        <v>22</v>
      </c>
      <c r="N702" s="6" t="s">
        <v>36</v>
      </c>
      <c r="O702" s="6" t="str">
        <f t="shared" si="51"/>
        <v>Thu</v>
      </c>
      <c r="P702" s="6" t="str">
        <f t="shared" si="52"/>
        <v>Feb</v>
      </c>
      <c r="Q702" s="13">
        <f t="shared" si="53"/>
        <v>1960.1390000000001</v>
      </c>
      <c r="R702" s="33">
        <f t="shared" si="50"/>
        <v>12303.800999999999</v>
      </c>
      <c r="S702" s="13">
        <f t="shared" si="54"/>
        <v>72.493793103448283</v>
      </c>
    </row>
    <row r="703" spans="1:19" x14ac:dyDescent="0.3">
      <c r="A703" s="6">
        <v>1092</v>
      </c>
      <c r="B703" s="11">
        <v>45273</v>
      </c>
      <c r="C703" s="6" t="s">
        <v>33</v>
      </c>
      <c r="D703" s="6" t="s">
        <v>15</v>
      </c>
      <c r="E703" s="12">
        <v>3206.89</v>
      </c>
      <c r="F703" s="6">
        <v>15</v>
      </c>
      <c r="G703" s="6" t="s">
        <v>29</v>
      </c>
      <c r="H703" s="12">
        <v>2273.88</v>
      </c>
      <c r="I703" s="12">
        <v>2696.02</v>
      </c>
      <c r="J703" s="6" t="s">
        <v>30</v>
      </c>
      <c r="K703" s="15">
        <v>0.3</v>
      </c>
      <c r="L703" s="6" t="s">
        <v>18</v>
      </c>
      <c r="M703" s="6" t="s">
        <v>19</v>
      </c>
      <c r="N703" s="6" t="s">
        <v>53</v>
      </c>
      <c r="O703" s="6" t="str">
        <f t="shared" si="51"/>
        <v>Wed</v>
      </c>
      <c r="P703" s="6" t="str">
        <f t="shared" si="52"/>
        <v>Dec</v>
      </c>
      <c r="Q703" s="13">
        <f t="shared" si="53"/>
        <v>12132.09</v>
      </c>
      <c r="R703" s="33">
        <f t="shared" si="50"/>
        <v>-5799.9900000000016</v>
      </c>
      <c r="S703" s="13">
        <f t="shared" si="54"/>
        <v>213.79266666666666</v>
      </c>
    </row>
    <row r="704" spans="1:19" x14ac:dyDescent="0.3">
      <c r="A704" s="6">
        <v>1072</v>
      </c>
      <c r="B704" s="11">
        <v>45163</v>
      </c>
      <c r="C704" s="6" t="s">
        <v>33</v>
      </c>
      <c r="D704" s="6" t="s">
        <v>25</v>
      </c>
      <c r="E704" s="12">
        <v>2490.86</v>
      </c>
      <c r="F704" s="6">
        <v>12</v>
      </c>
      <c r="G704" s="6" t="s">
        <v>26</v>
      </c>
      <c r="H704" s="12">
        <v>1517.4</v>
      </c>
      <c r="I704" s="12">
        <v>1545.02</v>
      </c>
      <c r="J704" s="6" t="s">
        <v>30</v>
      </c>
      <c r="K704" s="15">
        <v>0.03</v>
      </c>
      <c r="L704" s="6" t="s">
        <v>27</v>
      </c>
      <c r="M704" s="6" t="s">
        <v>22</v>
      </c>
      <c r="N704" s="6" t="s">
        <v>44</v>
      </c>
      <c r="O704" s="6" t="str">
        <f t="shared" si="51"/>
        <v>Fri</v>
      </c>
      <c r="P704" s="6" t="str">
        <f t="shared" si="52"/>
        <v>Aug</v>
      </c>
      <c r="Q704" s="13">
        <f t="shared" si="53"/>
        <v>556.20719999999994</v>
      </c>
      <c r="R704" s="33">
        <f t="shared" si="50"/>
        <v>-224.76720000000125</v>
      </c>
      <c r="S704" s="13">
        <f t="shared" si="54"/>
        <v>207.57166666666669</v>
      </c>
    </row>
    <row r="705" spans="1:19" x14ac:dyDescent="0.3">
      <c r="A705" s="6">
        <v>1061</v>
      </c>
      <c r="B705" s="11">
        <v>45215</v>
      </c>
      <c r="C705" s="6" t="s">
        <v>38</v>
      </c>
      <c r="D705" s="6" t="s">
        <v>34</v>
      </c>
      <c r="E705" s="12">
        <v>2227.64</v>
      </c>
      <c r="F705" s="6">
        <v>37</v>
      </c>
      <c r="G705" s="6" t="s">
        <v>16</v>
      </c>
      <c r="H705" s="12">
        <v>4651.7700000000004</v>
      </c>
      <c r="I705" s="12">
        <v>4984.3900000000003</v>
      </c>
      <c r="J705" s="6" t="s">
        <v>17</v>
      </c>
      <c r="K705" s="15">
        <v>0.12</v>
      </c>
      <c r="L705" s="6" t="s">
        <v>18</v>
      </c>
      <c r="M705" s="6" t="s">
        <v>22</v>
      </c>
      <c r="N705" s="6" t="s">
        <v>48</v>
      </c>
      <c r="O705" s="6" t="str">
        <f t="shared" si="51"/>
        <v>Mon</v>
      </c>
      <c r="P705" s="6" t="str">
        <f t="shared" si="52"/>
        <v>Oct</v>
      </c>
      <c r="Q705" s="13">
        <f t="shared" si="53"/>
        <v>22130.691600000002</v>
      </c>
      <c r="R705" s="33">
        <f t="shared" si="50"/>
        <v>-9823.7516000000069</v>
      </c>
      <c r="S705" s="13">
        <f t="shared" si="54"/>
        <v>60.206486486486483</v>
      </c>
    </row>
    <row r="706" spans="1:19" x14ac:dyDescent="0.3">
      <c r="A706" s="6">
        <v>1039</v>
      </c>
      <c r="B706" s="11">
        <v>45188</v>
      </c>
      <c r="C706" s="6" t="s">
        <v>14</v>
      </c>
      <c r="D706" s="6" t="s">
        <v>25</v>
      </c>
      <c r="E706" s="12">
        <v>4306.0200000000004</v>
      </c>
      <c r="F706" s="6">
        <v>28</v>
      </c>
      <c r="G706" s="6" t="s">
        <v>29</v>
      </c>
      <c r="H706" s="12">
        <v>666.84</v>
      </c>
      <c r="I706" s="12">
        <v>817.36</v>
      </c>
      <c r="J706" s="6" t="s">
        <v>17</v>
      </c>
      <c r="K706" s="15">
        <v>0.02</v>
      </c>
      <c r="L706" s="6" t="s">
        <v>18</v>
      </c>
      <c r="M706" s="6" t="s">
        <v>22</v>
      </c>
      <c r="N706" s="6" t="s">
        <v>32</v>
      </c>
      <c r="O706" s="6" t="str">
        <f t="shared" si="51"/>
        <v>Tue</v>
      </c>
      <c r="P706" s="6" t="str">
        <f t="shared" si="52"/>
        <v>Sep</v>
      </c>
      <c r="Q706" s="13">
        <f t="shared" si="53"/>
        <v>457.72160000000002</v>
      </c>
      <c r="R706" s="33">
        <f t="shared" ref="R706:R769" si="55">((I706-H706)*F706)-Q706</f>
        <v>3756.8383999999996</v>
      </c>
      <c r="S706" s="13">
        <f t="shared" si="54"/>
        <v>153.78642857142859</v>
      </c>
    </row>
    <row r="707" spans="1:19" x14ac:dyDescent="0.3">
      <c r="A707" s="6">
        <v>1001</v>
      </c>
      <c r="B707" s="11">
        <v>45142</v>
      </c>
      <c r="C707" s="6" t="s">
        <v>24</v>
      </c>
      <c r="D707" s="6" t="s">
        <v>21</v>
      </c>
      <c r="E707" s="12">
        <v>9087.6</v>
      </c>
      <c r="F707" s="6">
        <v>20</v>
      </c>
      <c r="G707" s="6" t="s">
        <v>26</v>
      </c>
      <c r="H707" s="12">
        <v>3279.76</v>
      </c>
      <c r="I707" s="12">
        <v>3563.97</v>
      </c>
      <c r="J707" s="6" t="s">
        <v>17</v>
      </c>
      <c r="K707" s="15">
        <v>0.25</v>
      </c>
      <c r="L707" s="6" t="s">
        <v>18</v>
      </c>
      <c r="M707" s="6" t="s">
        <v>22</v>
      </c>
      <c r="N707" s="6" t="s">
        <v>47</v>
      </c>
      <c r="O707" s="6" t="str">
        <f t="shared" ref="O707:O770" si="56">TEXT(B707,"ddd")</f>
        <v>Fri</v>
      </c>
      <c r="P707" s="6" t="str">
        <f t="shared" ref="P707:P770" si="57">TEXT(B707,"mmm")</f>
        <v>Aug</v>
      </c>
      <c r="Q707" s="13">
        <f t="shared" ref="Q707:Q770" si="58">(I707*F707)*K707</f>
        <v>17819.849999999999</v>
      </c>
      <c r="R707" s="33">
        <f t="shared" si="55"/>
        <v>-12135.650000000007</v>
      </c>
      <c r="S707" s="13">
        <f t="shared" ref="S707:S770" si="59">E707/F707</f>
        <v>454.38</v>
      </c>
    </row>
    <row r="708" spans="1:19" x14ac:dyDescent="0.3">
      <c r="A708" s="6">
        <v>1003</v>
      </c>
      <c r="B708" s="11">
        <v>45073</v>
      </c>
      <c r="C708" s="6" t="s">
        <v>38</v>
      </c>
      <c r="D708" s="6" t="s">
        <v>34</v>
      </c>
      <c r="E708" s="12">
        <v>5119.8900000000003</v>
      </c>
      <c r="F708" s="6">
        <v>39</v>
      </c>
      <c r="G708" s="6" t="s">
        <v>29</v>
      </c>
      <c r="H708" s="12">
        <v>310.95999999999998</v>
      </c>
      <c r="I708" s="12">
        <v>457.84</v>
      </c>
      <c r="J708" s="6" t="s">
        <v>30</v>
      </c>
      <c r="K708" s="15">
        <v>0.03</v>
      </c>
      <c r="L708" s="6" t="s">
        <v>31</v>
      </c>
      <c r="M708" s="6" t="s">
        <v>19</v>
      </c>
      <c r="N708" s="6" t="s">
        <v>48</v>
      </c>
      <c r="O708" s="6" t="str">
        <f t="shared" si="56"/>
        <v>Sat</v>
      </c>
      <c r="P708" s="6" t="str">
        <f t="shared" si="57"/>
        <v>May</v>
      </c>
      <c r="Q708" s="13">
        <f t="shared" si="58"/>
        <v>535.67279999999994</v>
      </c>
      <c r="R708" s="33">
        <f t="shared" si="55"/>
        <v>5192.6471999999994</v>
      </c>
      <c r="S708" s="13">
        <f t="shared" si="59"/>
        <v>131.27923076923076</v>
      </c>
    </row>
    <row r="709" spans="1:19" x14ac:dyDescent="0.3">
      <c r="A709" s="6">
        <v>1077</v>
      </c>
      <c r="B709" s="11">
        <v>45262</v>
      </c>
      <c r="C709" s="6" t="s">
        <v>24</v>
      </c>
      <c r="D709" s="6" t="s">
        <v>34</v>
      </c>
      <c r="E709" s="12">
        <v>1960.41</v>
      </c>
      <c r="F709" s="6">
        <v>24</v>
      </c>
      <c r="G709" s="6" t="s">
        <v>35</v>
      </c>
      <c r="H709" s="12">
        <v>2258.54</v>
      </c>
      <c r="I709" s="12">
        <v>2439.4899999999998</v>
      </c>
      <c r="J709" s="6" t="s">
        <v>17</v>
      </c>
      <c r="K709" s="15">
        <v>0.2</v>
      </c>
      <c r="L709" s="6" t="s">
        <v>31</v>
      </c>
      <c r="M709" s="6" t="s">
        <v>22</v>
      </c>
      <c r="N709" s="6" t="s">
        <v>50</v>
      </c>
      <c r="O709" s="6" t="str">
        <f t="shared" si="56"/>
        <v>Sat</v>
      </c>
      <c r="P709" s="6" t="str">
        <f t="shared" si="57"/>
        <v>Dec</v>
      </c>
      <c r="Q709" s="13">
        <f t="shared" si="58"/>
        <v>11709.552</v>
      </c>
      <c r="R709" s="33">
        <f t="shared" si="55"/>
        <v>-7366.752000000004</v>
      </c>
      <c r="S709" s="13">
        <f t="shared" si="59"/>
        <v>81.683750000000003</v>
      </c>
    </row>
    <row r="710" spans="1:19" x14ac:dyDescent="0.3">
      <c r="A710" s="6">
        <v>1092</v>
      </c>
      <c r="B710" s="11">
        <v>45094</v>
      </c>
      <c r="C710" s="6" t="s">
        <v>24</v>
      </c>
      <c r="D710" s="6" t="s">
        <v>34</v>
      </c>
      <c r="E710" s="12">
        <v>862.02</v>
      </c>
      <c r="F710" s="6">
        <v>21</v>
      </c>
      <c r="G710" s="6" t="s">
        <v>29</v>
      </c>
      <c r="H710" s="12">
        <v>2792.2</v>
      </c>
      <c r="I710" s="12">
        <v>3254.55</v>
      </c>
      <c r="J710" s="6" t="s">
        <v>30</v>
      </c>
      <c r="K710" s="15">
        <v>0.02</v>
      </c>
      <c r="L710" s="6" t="s">
        <v>31</v>
      </c>
      <c r="M710" s="6" t="s">
        <v>22</v>
      </c>
      <c r="N710" s="6" t="s">
        <v>50</v>
      </c>
      <c r="O710" s="6" t="str">
        <f t="shared" si="56"/>
        <v>Sat</v>
      </c>
      <c r="P710" s="6" t="str">
        <f t="shared" si="57"/>
        <v>Jun</v>
      </c>
      <c r="Q710" s="13">
        <f t="shared" si="58"/>
        <v>1366.9110000000001</v>
      </c>
      <c r="R710" s="33">
        <f t="shared" si="55"/>
        <v>8342.4390000000076</v>
      </c>
      <c r="S710" s="13">
        <f t="shared" si="59"/>
        <v>41.048571428571428</v>
      </c>
    </row>
    <row r="711" spans="1:19" x14ac:dyDescent="0.3">
      <c r="A711" s="6">
        <v>1062</v>
      </c>
      <c r="B711" s="11">
        <v>45018</v>
      </c>
      <c r="C711" s="6" t="s">
        <v>14</v>
      </c>
      <c r="D711" s="6" t="s">
        <v>34</v>
      </c>
      <c r="E711" s="12">
        <v>6991.95</v>
      </c>
      <c r="F711" s="6">
        <v>10</v>
      </c>
      <c r="G711" s="6" t="s">
        <v>29</v>
      </c>
      <c r="H711" s="12">
        <v>1524.88</v>
      </c>
      <c r="I711" s="12">
        <v>1636.14</v>
      </c>
      <c r="J711" s="6" t="s">
        <v>30</v>
      </c>
      <c r="K711" s="15">
        <v>0.2</v>
      </c>
      <c r="L711" s="6" t="s">
        <v>27</v>
      </c>
      <c r="M711" s="6" t="s">
        <v>19</v>
      </c>
      <c r="N711" s="6" t="s">
        <v>46</v>
      </c>
      <c r="O711" s="6" t="str">
        <f t="shared" si="56"/>
        <v>Sun</v>
      </c>
      <c r="P711" s="6" t="str">
        <f t="shared" si="57"/>
        <v>Apr</v>
      </c>
      <c r="Q711" s="13">
        <f t="shared" si="58"/>
        <v>3272.2800000000007</v>
      </c>
      <c r="R711" s="33">
        <f t="shared" si="55"/>
        <v>-2159.6800000000007</v>
      </c>
      <c r="S711" s="13">
        <f t="shared" si="59"/>
        <v>699.19499999999994</v>
      </c>
    </row>
    <row r="712" spans="1:19" x14ac:dyDescent="0.3">
      <c r="A712" s="6">
        <v>1063</v>
      </c>
      <c r="B712" s="11">
        <v>45279</v>
      </c>
      <c r="C712" s="6" t="s">
        <v>33</v>
      </c>
      <c r="D712" s="6" t="s">
        <v>21</v>
      </c>
      <c r="E712" s="12">
        <v>3889.71</v>
      </c>
      <c r="F712" s="6">
        <v>46</v>
      </c>
      <c r="G712" s="6" t="s">
        <v>16</v>
      </c>
      <c r="H712" s="12">
        <v>2302.62</v>
      </c>
      <c r="I712" s="12">
        <v>2740.93</v>
      </c>
      <c r="J712" s="6" t="s">
        <v>17</v>
      </c>
      <c r="K712" s="15">
        <v>0.25</v>
      </c>
      <c r="L712" s="6" t="s">
        <v>27</v>
      </c>
      <c r="M712" s="6" t="s">
        <v>19</v>
      </c>
      <c r="N712" s="6" t="s">
        <v>37</v>
      </c>
      <c r="O712" s="6" t="str">
        <f t="shared" si="56"/>
        <v>Tue</v>
      </c>
      <c r="P712" s="6" t="str">
        <f t="shared" si="57"/>
        <v>Dec</v>
      </c>
      <c r="Q712" s="13">
        <f t="shared" si="58"/>
        <v>31520.695</v>
      </c>
      <c r="R712" s="33">
        <f t="shared" si="55"/>
        <v>-11358.435000000001</v>
      </c>
      <c r="S712" s="13">
        <f t="shared" si="59"/>
        <v>84.558913043478256</v>
      </c>
    </row>
    <row r="713" spans="1:19" x14ac:dyDescent="0.3">
      <c r="A713" s="6">
        <v>1025</v>
      </c>
      <c r="B713" s="11">
        <v>44985</v>
      </c>
      <c r="C713" s="6" t="s">
        <v>14</v>
      </c>
      <c r="D713" s="6" t="s">
        <v>34</v>
      </c>
      <c r="E713" s="12">
        <v>8236.1299999999992</v>
      </c>
      <c r="F713" s="6">
        <v>14</v>
      </c>
      <c r="G713" s="6" t="s">
        <v>35</v>
      </c>
      <c r="H713" s="12">
        <v>859.59</v>
      </c>
      <c r="I713" s="12">
        <v>884.51</v>
      </c>
      <c r="J713" s="6" t="s">
        <v>30</v>
      </c>
      <c r="K713" s="15">
        <v>0.12</v>
      </c>
      <c r="L713" s="6" t="s">
        <v>27</v>
      </c>
      <c r="M713" s="6" t="s">
        <v>19</v>
      </c>
      <c r="N713" s="6" t="s">
        <v>46</v>
      </c>
      <c r="O713" s="6" t="str">
        <f t="shared" si="56"/>
        <v>Tue</v>
      </c>
      <c r="P713" s="6" t="str">
        <f t="shared" si="57"/>
        <v>Feb</v>
      </c>
      <c r="Q713" s="13">
        <f t="shared" si="58"/>
        <v>1485.9767999999999</v>
      </c>
      <c r="R713" s="33">
        <f t="shared" si="55"/>
        <v>-1137.0968000000005</v>
      </c>
      <c r="S713" s="13">
        <f t="shared" si="59"/>
        <v>588.29499999999996</v>
      </c>
    </row>
    <row r="714" spans="1:19" x14ac:dyDescent="0.3">
      <c r="A714" s="6">
        <v>1056</v>
      </c>
      <c r="B714" s="11">
        <v>44985</v>
      </c>
      <c r="C714" s="6" t="s">
        <v>38</v>
      </c>
      <c r="D714" s="6" t="s">
        <v>15</v>
      </c>
      <c r="E714" s="12">
        <v>6629.16</v>
      </c>
      <c r="F714" s="6">
        <v>37</v>
      </c>
      <c r="G714" s="6" t="s">
        <v>35</v>
      </c>
      <c r="H714" s="12">
        <v>1555.41</v>
      </c>
      <c r="I714" s="12">
        <v>1609.94</v>
      </c>
      <c r="J714" s="6" t="s">
        <v>17</v>
      </c>
      <c r="K714" s="15">
        <v>0.16</v>
      </c>
      <c r="L714" s="6" t="s">
        <v>31</v>
      </c>
      <c r="M714" s="6" t="s">
        <v>19</v>
      </c>
      <c r="N714" s="6" t="s">
        <v>40</v>
      </c>
      <c r="O714" s="6" t="str">
        <f t="shared" si="56"/>
        <v>Tue</v>
      </c>
      <c r="P714" s="6" t="str">
        <f t="shared" si="57"/>
        <v>Feb</v>
      </c>
      <c r="Q714" s="13">
        <f t="shared" si="58"/>
        <v>9530.8448000000008</v>
      </c>
      <c r="R714" s="33">
        <f t="shared" si="55"/>
        <v>-7513.234800000002</v>
      </c>
      <c r="S714" s="13">
        <f t="shared" si="59"/>
        <v>179.16648648648649</v>
      </c>
    </row>
    <row r="715" spans="1:19" x14ac:dyDescent="0.3">
      <c r="A715" s="6">
        <v>1033</v>
      </c>
      <c r="B715" s="11">
        <v>45230</v>
      </c>
      <c r="C715" s="6" t="s">
        <v>38</v>
      </c>
      <c r="D715" s="6" t="s">
        <v>34</v>
      </c>
      <c r="E715" s="12">
        <v>7982.79</v>
      </c>
      <c r="F715" s="6">
        <v>18</v>
      </c>
      <c r="G715" s="6" t="s">
        <v>16</v>
      </c>
      <c r="H715" s="12">
        <v>3124.48</v>
      </c>
      <c r="I715" s="12">
        <v>3553.27</v>
      </c>
      <c r="J715" s="6" t="s">
        <v>17</v>
      </c>
      <c r="K715" s="15">
        <v>0.12</v>
      </c>
      <c r="L715" s="6" t="s">
        <v>18</v>
      </c>
      <c r="M715" s="6" t="s">
        <v>22</v>
      </c>
      <c r="N715" s="6" t="s">
        <v>48</v>
      </c>
      <c r="O715" s="6" t="str">
        <f t="shared" si="56"/>
        <v>Tue</v>
      </c>
      <c r="P715" s="6" t="str">
        <f t="shared" si="57"/>
        <v>Oct</v>
      </c>
      <c r="Q715" s="13">
        <f t="shared" si="58"/>
        <v>7675.0631999999996</v>
      </c>
      <c r="R715" s="33">
        <f t="shared" si="55"/>
        <v>43.156799999999748</v>
      </c>
      <c r="S715" s="13">
        <f t="shared" si="59"/>
        <v>443.48833333333334</v>
      </c>
    </row>
    <row r="716" spans="1:19" x14ac:dyDescent="0.3">
      <c r="A716" s="6">
        <v>1038</v>
      </c>
      <c r="B716" s="11">
        <v>45095</v>
      </c>
      <c r="C716" s="6" t="s">
        <v>38</v>
      </c>
      <c r="D716" s="6" t="s">
        <v>21</v>
      </c>
      <c r="E716" s="12">
        <v>2792.27</v>
      </c>
      <c r="F716" s="6">
        <v>24</v>
      </c>
      <c r="G716" s="6" t="s">
        <v>29</v>
      </c>
      <c r="H716" s="12">
        <v>1543.91</v>
      </c>
      <c r="I716" s="12">
        <v>1862.88</v>
      </c>
      <c r="J716" s="6" t="s">
        <v>30</v>
      </c>
      <c r="K716" s="15">
        <v>0.09</v>
      </c>
      <c r="L716" s="6" t="s">
        <v>27</v>
      </c>
      <c r="M716" s="6" t="s">
        <v>19</v>
      </c>
      <c r="N716" s="6" t="s">
        <v>41</v>
      </c>
      <c r="O716" s="6" t="str">
        <f t="shared" si="56"/>
        <v>Sun</v>
      </c>
      <c r="P716" s="6" t="str">
        <f t="shared" si="57"/>
        <v>Jun</v>
      </c>
      <c r="Q716" s="13">
        <f t="shared" si="58"/>
        <v>4023.8208</v>
      </c>
      <c r="R716" s="33">
        <f t="shared" si="55"/>
        <v>3631.4592000000007</v>
      </c>
      <c r="S716" s="13">
        <f t="shared" si="59"/>
        <v>116.34458333333333</v>
      </c>
    </row>
    <row r="717" spans="1:19" x14ac:dyDescent="0.3">
      <c r="A717" s="6">
        <v>1006</v>
      </c>
      <c r="B717" s="11">
        <v>45195</v>
      </c>
      <c r="C717" s="6" t="s">
        <v>14</v>
      </c>
      <c r="D717" s="6" t="s">
        <v>34</v>
      </c>
      <c r="E717" s="12">
        <v>6954.35</v>
      </c>
      <c r="F717" s="6">
        <v>14</v>
      </c>
      <c r="G717" s="6" t="s">
        <v>26</v>
      </c>
      <c r="H717" s="12">
        <v>4503.7299999999996</v>
      </c>
      <c r="I717" s="12">
        <v>4879.88</v>
      </c>
      <c r="J717" s="6" t="s">
        <v>30</v>
      </c>
      <c r="K717" s="15">
        <v>0.24</v>
      </c>
      <c r="L717" s="6" t="s">
        <v>27</v>
      </c>
      <c r="M717" s="6" t="s">
        <v>22</v>
      </c>
      <c r="N717" s="6" t="s">
        <v>46</v>
      </c>
      <c r="O717" s="6" t="str">
        <f t="shared" si="56"/>
        <v>Tue</v>
      </c>
      <c r="P717" s="6" t="str">
        <f t="shared" si="57"/>
        <v>Sep</v>
      </c>
      <c r="Q717" s="13">
        <f t="shared" si="58"/>
        <v>16396.396800000002</v>
      </c>
      <c r="R717" s="33">
        <f t="shared" si="55"/>
        <v>-11130.296799999995</v>
      </c>
      <c r="S717" s="13">
        <f t="shared" si="59"/>
        <v>496.73928571428576</v>
      </c>
    </row>
    <row r="718" spans="1:19" x14ac:dyDescent="0.3">
      <c r="A718" s="6">
        <v>1058</v>
      </c>
      <c r="B718" s="11">
        <v>45289</v>
      </c>
      <c r="C718" s="6" t="s">
        <v>24</v>
      </c>
      <c r="D718" s="6" t="s">
        <v>15</v>
      </c>
      <c r="E718" s="12">
        <v>2714.21</v>
      </c>
      <c r="F718" s="6">
        <v>34</v>
      </c>
      <c r="G718" s="6" t="s">
        <v>35</v>
      </c>
      <c r="H718" s="12">
        <v>3160.61</v>
      </c>
      <c r="I718" s="12">
        <v>3273.22</v>
      </c>
      <c r="J718" s="6" t="s">
        <v>17</v>
      </c>
      <c r="K718" s="15">
        <v>0.08</v>
      </c>
      <c r="L718" s="6" t="s">
        <v>31</v>
      </c>
      <c r="M718" s="6" t="s">
        <v>22</v>
      </c>
      <c r="N718" s="6" t="s">
        <v>45</v>
      </c>
      <c r="O718" s="6" t="str">
        <f t="shared" si="56"/>
        <v>Fri</v>
      </c>
      <c r="P718" s="6" t="str">
        <f t="shared" si="57"/>
        <v>Dec</v>
      </c>
      <c r="Q718" s="13">
        <f t="shared" si="58"/>
        <v>8903.1584000000003</v>
      </c>
      <c r="R718" s="33">
        <f t="shared" si="55"/>
        <v>-5074.4184000000114</v>
      </c>
      <c r="S718" s="13">
        <f t="shared" si="59"/>
        <v>79.82970588235294</v>
      </c>
    </row>
    <row r="719" spans="1:19" x14ac:dyDescent="0.3">
      <c r="A719" s="6">
        <v>1044</v>
      </c>
      <c r="B719" s="11">
        <v>44971</v>
      </c>
      <c r="C719" s="6" t="s">
        <v>24</v>
      </c>
      <c r="D719" s="6" t="s">
        <v>21</v>
      </c>
      <c r="E719" s="12">
        <v>9396.7800000000007</v>
      </c>
      <c r="F719" s="6">
        <v>12</v>
      </c>
      <c r="G719" s="6" t="s">
        <v>35</v>
      </c>
      <c r="H719" s="12">
        <v>2221.31</v>
      </c>
      <c r="I719" s="12">
        <v>2494.48</v>
      </c>
      <c r="J719" s="6" t="s">
        <v>17</v>
      </c>
      <c r="K719" s="15">
        <v>0.22</v>
      </c>
      <c r="L719" s="6" t="s">
        <v>27</v>
      </c>
      <c r="M719" s="6" t="s">
        <v>19</v>
      </c>
      <c r="N719" s="6" t="s">
        <v>47</v>
      </c>
      <c r="O719" s="6" t="str">
        <f t="shared" si="56"/>
        <v>Tue</v>
      </c>
      <c r="P719" s="6" t="str">
        <f t="shared" si="57"/>
        <v>Feb</v>
      </c>
      <c r="Q719" s="13">
        <f t="shared" si="58"/>
        <v>6585.4272000000001</v>
      </c>
      <c r="R719" s="33">
        <f t="shared" si="55"/>
        <v>-3307.3871999999992</v>
      </c>
      <c r="S719" s="13">
        <f t="shared" si="59"/>
        <v>783.06500000000005</v>
      </c>
    </row>
    <row r="720" spans="1:19" x14ac:dyDescent="0.3">
      <c r="A720" s="6">
        <v>1045</v>
      </c>
      <c r="B720" s="11">
        <v>45271</v>
      </c>
      <c r="C720" s="6" t="s">
        <v>42</v>
      </c>
      <c r="D720" s="6" t="s">
        <v>21</v>
      </c>
      <c r="E720" s="12">
        <v>6400.11</v>
      </c>
      <c r="F720" s="6">
        <v>22</v>
      </c>
      <c r="G720" s="6" t="s">
        <v>29</v>
      </c>
      <c r="H720" s="12">
        <v>241.85</v>
      </c>
      <c r="I720" s="12">
        <v>613.09</v>
      </c>
      <c r="J720" s="6" t="s">
        <v>17</v>
      </c>
      <c r="K720" s="15">
        <v>0.06</v>
      </c>
      <c r="L720" s="6" t="s">
        <v>18</v>
      </c>
      <c r="M720" s="6" t="s">
        <v>19</v>
      </c>
      <c r="N720" s="6" t="s">
        <v>51</v>
      </c>
      <c r="O720" s="6" t="str">
        <f t="shared" si="56"/>
        <v>Mon</v>
      </c>
      <c r="P720" s="6" t="str">
        <f t="shared" si="57"/>
        <v>Dec</v>
      </c>
      <c r="Q720" s="13">
        <f t="shared" si="58"/>
        <v>809.27880000000005</v>
      </c>
      <c r="R720" s="33">
        <f t="shared" si="55"/>
        <v>7358.0012000000006</v>
      </c>
      <c r="S720" s="13">
        <f t="shared" si="59"/>
        <v>290.91409090909087</v>
      </c>
    </row>
    <row r="721" spans="1:19" x14ac:dyDescent="0.3">
      <c r="A721" s="6">
        <v>1032</v>
      </c>
      <c r="B721" s="11">
        <v>45107</v>
      </c>
      <c r="C721" s="6" t="s">
        <v>38</v>
      </c>
      <c r="D721" s="6" t="s">
        <v>15</v>
      </c>
      <c r="E721" s="12">
        <v>3312.67</v>
      </c>
      <c r="F721" s="6">
        <v>6</v>
      </c>
      <c r="G721" s="6" t="s">
        <v>29</v>
      </c>
      <c r="H721" s="12">
        <v>2522.7600000000002</v>
      </c>
      <c r="I721" s="12">
        <v>2840.14</v>
      </c>
      <c r="J721" s="6" t="s">
        <v>17</v>
      </c>
      <c r="K721" s="15">
        <v>7.0000000000000007E-2</v>
      </c>
      <c r="L721" s="6" t="s">
        <v>31</v>
      </c>
      <c r="M721" s="6" t="s">
        <v>22</v>
      </c>
      <c r="N721" s="6" t="s">
        <v>40</v>
      </c>
      <c r="O721" s="6" t="str">
        <f t="shared" si="56"/>
        <v>Fri</v>
      </c>
      <c r="P721" s="6" t="str">
        <f t="shared" si="57"/>
        <v>Jun</v>
      </c>
      <c r="Q721" s="13">
        <f t="shared" si="58"/>
        <v>1192.8588000000002</v>
      </c>
      <c r="R721" s="33">
        <f t="shared" si="55"/>
        <v>711.42119999999773</v>
      </c>
      <c r="S721" s="13">
        <f t="shared" si="59"/>
        <v>552.11166666666668</v>
      </c>
    </row>
    <row r="722" spans="1:19" x14ac:dyDescent="0.3">
      <c r="A722" s="6">
        <v>1045</v>
      </c>
      <c r="B722" s="11">
        <v>45096</v>
      </c>
      <c r="C722" s="6" t="s">
        <v>24</v>
      </c>
      <c r="D722" s="6" t="s">
        <v>15</v>
      </c>
      <c r="E722" s="12">
        <v>2768.17</v>
      </c>
      <c r="F722" s="6">
        <v>36</v>
      </c>
      <c r="G722" s="6" t="s">
        <v>35</v>
      </c>
      <c r="H722" s="12">
        <v>3835.64</v>
      </c>
      <c r="I722" s="12">
        <v>4076.77</v>
      </c>
      <c r="J722" s="6" t="s">
        <v>17</v>
      </c>
      <c r="K722" s="15">
        <v>0.1</v>
      </c>
      <c r="L722" s="6" t="s">
        <v>31</v>
      </c>
      <c r="M722" s="6" t="s">
        <v>22</v>
      </c>
      <c r="N722" s="6" t="s">
        <v>45</v>
      </c>
      <c r="O722" s="6" t="str">
        <f t="shared" si="56"/>
        <v>Mon</v>
      </c>
      <c r="P722" s="6" t="str">
        <f t="shared" si="57"/>
        <v>Jun</v>
      </c>
      <c r="Q722" s="13">
        <f t="shared" si="58"/>
        <v>14676.372000000001</v>
      </c>
      <c r="R722" s="33">
        <f t="shared" si="55"/>
        <v>-5995.6919999999973</v>
      </c>
      <c r="S722" s="13">
        <f t="shared" si="59"/>
        <v>76.893611111111113</v>
      </c>
    </row>
    <row r="723" spans="1:19" x14ac:dyDescent="0.3">
      <c r="A723" s="6">
        <v>1061</v>
      </c>
      <c r="B723" s="11">
        <v>45282</v>
      </c>
      <c r="C723" s="6" t="s">
        <v>42</v>
      </c>
      <c r="D723" s="6" t="s">
        <v>15</v>
      </c>
      <c r="E723" s="12">
        <v>1990.17</v>
      </c>
      <c r="F723" s="6">
        <v>45</v>
      </c>
      <c r="G723" s="6" t="s">
        <v>29</v>
      </c>
      <c r="H723" s="12">
        <v>1364.51</v>
      </c>
      <c r="I723" s="12">
        <v>1844.8</v>
      </c>
      <c r="J723" s="6" t="s">
        <v>17</v>
      </c>
      <c r="K723" s="15">
        <v>0.18</v>
      </c>
      <c r="L723" s="6" t="s">
        <v>18</v>
      </c>
      <c r="M723" s="6" t="s">
        <v>19</v>
      </c>
      <c r="N723" s="6" t="s">
        <v>49</v>
      </c>
      <c r="O723" s="6" t="str">
        <f t="shared" si="56"/>
        <v>Fri</v>
      </c>
      <c r="P723" s="6" t="str">
        <f t="shared" si="57"/>
        <v>Dec</v>
      </c>
      <c r="Q723" s="13">
        <f t="shared" si="58"/>
        <v>14942.88</v>
      </c>
      <c r="R723" s="33">
        <f t="shared" si="55"/>
        <v>6670.17</v>
      </c>
      <c r="S723" s="13">
        <f t="shared" si="59"/>
        <v>44.225999999999999</v>
      </c>
    </row>
    <row r="724" spans="1:19" x14ac:dyDescent="0.3">
      <c r="A724" s="6">
        <v>1047</v>
      </c>
      <c r="B724" s="11">
        <v>45117</v>
      </c>
      <c r="C724" s="6" t="s">
        <v>24</v>
      </c>
      <c r="D724" s="6" t="s">
        <v>15</v>
      </c>
      <c r="E724" s="12">
        <v>6976.95</v>
      </c>
      <c r="F724" s="6">
        <v>36</v>
      </c>
      <c r="G724" s="6" t="s">
        <v>26</v>
      </c>
      <c r="H724" s="12">
        <v>4043.53</v>
      </c>
      <c r="I724" s="12">
        <v>4384.8500000000004</v>
      </c>
      <c r="J724" s="6" t="s">
        <v>30</v>
      </c>
      <c r="K724" s="15">
        <v>0.14000000000000001</v>
      </c>
      <c r="L724" s="6" t="s">
        <v>18</v>
      </c>
      <c r="M724" s="6" t="s">
        <v>19</v>
      </c>
      <c r="N724" s="6" t="s">
        <v>45</v>
      </c>
      <c r="O724" s="6" t="str">
        <f t="shared" si="56"/>
        <v>Mon</v>
      </c>
      <c r="P724" s="6" t="str">
        <f t="shared" si="57"/>
        <v>Jul</v>
      </c>
      <c r="Q724" s="13">
        <f t="shared" si="58"/>
        <v>22099.644000000004</v>
      </c>
      <c r="R724" s="33">
        <f t="shared" si="55"/>
        <v>-9812.123999999998</v>
      </c>
      <c r="S724" s="13">
        <f t="shared" si="59"/>
        <v>193.80416666666667</v>
      </c>
    </row>
    <row r="725" spans="1:19" x14ac:dyDescent="0.3">
      <c r="A725" s="6">
        <v>1021</v>
      </c>
      <c r="B725" s="11">
        <v>45081</v>
      </c>
      <c r="C725" s="6" t="s">
        <v>38</v>
      </c>
      <c r="D725" s="6" t="s">
        <v>15</v>
      </c>
      <c r="E725" s="12">
        <v>2265.2800000000002</v>
      </c>
      <c r="F725" s="6">
        <v>22</v>
      </c>
      <c r="G725" s="6" t="s">
        <v>35</v>
      </c>
      <c r="H725" s="12">
        <v>1296.44</v>
      </c>
      <c r="I725" s="12">
        <v>1751.24</v>
      </c>
      <c r="J725" s="6" t="s">
        <v>30</v>
      </c>
      <c r="K725" s="15">
        <v>0.22</v>
      </c>
      <c r="L725" s="6" t="s">
        <v>18</v>
      </c>
      <c r="M725" s="6" t="s">
        <v>19</v>
      </c>
      <c r="N725" s="6" t="s">
        <v>40</v>
      </c>
      <c r="O725" s="6" t="str">
        <f t="shared" si="56"/>
        <v>Sun</v>
      </c>
      <c r="P725" s="6" t="str">
        <f t="shared" si="57"/>
        <v>Jun</v>
      </c>
      <c r="Q725" s="13">
        <f t="shared" si="58"/>
        <v>8476.0015999999996</v>
      </c>
      <c r="R725" s="33">
        <f t="shared" si="55"/>
        <v>1529.5983999999989</v>
      </c>
      <c r="S725" s="13">
        <f t="shared" si="59"/>
        <v>102.96727272727274</v>
      </c>
    </row>
    <row r="726" spans="1:19" x14ac:dyDescent="0.3">
      <c r="A726" s="6">
        <v>1080</v>
      </c>
      <c r="B726" s="11">
        <v>45114</v>
      </c>
      <c r="C726" s="6" t="s">
        <v>33</v>
      </c>
      <c r="D726" s="6" t="s">
        <v>21</v>
      </c>
      <c r="E726" s="12">
        <v>5993.5</v>
      </c>
      <c r="F726" s="6">
        <v>14</v>
      </c>
      <c r="G726" s="6" t="s">
        <v>26</v>
      </c>
      <c r="H726" s="12">
        <v>4127.54</v>
      </c>
      <c r="I726" s="12">
        <v>4495.13</v>
      </c>
      <c r="J726" s="6" t="s">
        <v>30</v>
      </c>
      <c r="K726" s="15">
        <v>0.06</v>
      </c>
      <c r="L726" s="6" t="s">
        <v>27</v>
      </c>
      <c r="M726" s="6" t="s">
        <v>22</v>
      </c>
      <c r="N726" s="6" t="s">
        <v>37</v>
      </c>
      <c r="O726" s="6" t="str">
        <f t="shared" si="56"/>
        <v>Fri</v>
      </c>
      <c r="P726" s="6" t="str">
        <f t="shared" si="57"/>
        <v>Jul</v>
      </c>
      <c r="Q726" s="13">
        <f t="shared" si="58"/>
        <v>3775.9092000000001</v>
      </c>
      <c r="R726" s="33">
        <f t="shared" si="55"/>
        <v>1370.350800000002</v>
      </c>
      <c r="S726" s="13">
        <f t="shared" si="59"/>
        <v>428.10714285714283</v>
      </c>
    </row>
    <row r="727" spans="1:19" x14ac:dyDescent="0.3">
      <c r="A727" s="6">
        <v>1085</v>
      </c>
      <c r="B727" s="11">
        <v>44933</v>
      </c>
      <c r="C727" s="6" t="s">
        <v>38</v>
      </c>
      <c r="D727" s="6" t="s">
        <v>21</v>
      </c>
      <c r="E727" s="12">
        <v>2719.89</v>
      </c>
      <c r="F727" s="6">
        <v>16</v>
      </c>
      <c r="G727" s="6" t="s">
        <v>26</v>
      </c>
      <c r="H727" s="12">
        <v>472.08</v>
      </c>
      <c r="I727" s="12">
        <v>842.46</v>
      </c>
      <c r="J727" s="6" t="s">
        <v>30</v>
      </c>
      <c r="K727" s="15">
        <v>0</v>
      </c>
      <c r="L727" s="6" t="s">
        <v>18</v>
      </c>
      <c r="M727" s="6" t="s">
        <v>22</v>
      </c>
      <c r="N727" s="6" t="s">
        <v>41</v>
      </c>
      <c r="O727" s="6" t="str">
        <f t="shared" si="56"/>
        <v>Sat</v>
      </c>
      <c r="P727" s="6" t="str">
        <f t="shared" si="57"/>
        <v>Jan</v>
      </c>
      <c r="Q727" s="13">
        <f t="shared" si="58"/>
        <v>0</v>
      </c>
      <c r="R727" s="33">
        <f t="shared" si="55"/>
        <v>5926.0800000000008</v>
      </c>
      <c r="S727" s="13">
        <f t="shared" si="59"/>
        <v>169.99312499999999</v>
      </c>
    </row>
    <row r="728" spans="1:19" x14ac:dyDescent="0.3">
      <c r="A728" s="6">
        <v>1075</v>
      </c>
      <c r="B728" s="11">
        <v>45059</v>
      </c>
      <c r="C728" s="6" t="s">
        <v>14</v>
      </c>
      <c r="D728" s="6" t="s">
        <v>34</v>
      </c>
      <c r="E728" s="12">
        <v>6653.49</v>
      </c>
      <c r="F728" s="6">
        <v>36</v>
      </c>
      <c r="G728" s="6" t="s">
        <v>29</v>
      </c>
      <c r="H728" s="12">
        <v>4337.6099999999997</v>
      </c>
      <c r="I728" s="12">
        <v>4386.82</v>
      </c>
      <c r="J728" s="6" t="s">
        <v>17</v>
      </c>
      <c r="K728" s="15">
        <v>0.23</v>
      </c>
      <c r="L728" s="6" t="s">
        <v>31</v>
      </c>
      <c r="M728" s="6" t="s">
        <v>19</v>
      </c>
      <c r="N728" s="6" t="s">
        <v>46</v>
      </c>
      <c r="O728" s="6" t="str">
        <f t="shared" si="56"/>
        <v>Sat</v>
      </c>
      <c r="P728" s="6" t="str">
        <f t="shared" si="57"/>
        <v>May</v>
      </c>
      <c r="Q728" s="13">
        <f t="shared" si="58"/>
        <v>36322.869599999998</v>
      </c>
      <c r="R728" s="33">
        <f t="shared" si="55"/>
        <v>-34551.309599999993</v>
      </c>
      <c r="S728" s="13">
        <f t="shared" si="59"/>
        <v>184.81916666666666</v>
      </c>
    </row>
    <row r="729" spans="1:19" x14ac:dyDescent="0.3">
      <c r="A729" s="6">
        <v>1036</v>
      </c>
      <c r="B729" s="11">
        <v>45161</v>
      </c>
      <c r="C729" s="6" t="s">
        <v>24</v>
      </c>
      <c r="D729" s="6" t="s">
        <v>34</v>
      </c>
      <c r="E729" s="12">
        <v>8167.9</v>
      </c>
      <c r="F729" s="6">
        <v>25</v>
      </c>
      <c r="G729" s="6" t="s">
        <v>26</v>
      </c>
      <c r="H729" s="12">
        <v>2520.9699999999998</v>
      </c>
      <c r="I729" s="12">
        <v>2707.11</v>
      </c>
      <c r="J729" s="6" t="s">
        <v>30</v>
      </c>
      <c r="K729" s="15">
        <v>0.25</v>
      </c>
      <c r="L729" s="6" t="s">
        <v>18</v>
      </c>
      <c r="M729" s="6" t="s">
        <v>22</v>
      </c>
      <c r="N729" s="6" t="s">
        <v>50</v>
      </c>
      <c r="O729" s="6" t="str">
        <f t="shared" si="56"/>
        <v>Wed</v>
      </c>
      <c r="P729" s="6" t="str">
        <f t="shared" si="57"/>
        <v>Aug</v>
      </c>
      <c r="Q729" s="13">
        <f t="shared" si="58"/>
        <v>16919.4375</v>
      </c>
      <c r="R729" s="33">
        <f t="shared" si="55"/>
        <v>-12265.937499999993</v>
      </c>
      <c r="S729" s="13">
        <f t="shared" si="59"/>
        <v>326.71600000000001</v>
      </c>
    </row>
    <row r="730" spans="1:19" x14ac:dyDescent="0.3">
      <c r="A730" s="6">
        <v>1099</v>
      </c>
      <c r="B730" s="11">
        <v>44971</v>
      </c>
      <c r="C730" s="6" t="s">
        <v>24</v>
      </c>
      <c r="D730" s="6" t="s">
        <v>25</v>
      </c>
      <c r="E730" s="12">
        <v>7802.45</v>
      </c>
      <c r="F730" s="6">
        <v>32</v>
      </c>
      <c r="G730" s="6" t="s">
        <v>29</v>
      </c>
      <c r="H730" s="12">
        <v>1517.86</v>
      </c>
      <c r="I730" s="12">
        <v>1948.46</v>
      </c>
      <c r="J730" s="6" t="s">
        <v>30</v>
      </c>
      <c r="K730" s="15">
        <v>0.02</v>
      </c>
      <c r="L730" s="6" t="s">
        <v>31</v>
      </c>
      <c r="M730" s="6" t="s">
        <v>19</v>
      </c>
      <c r="N730" s="6" t="s">
        <v>28</v>
      </c>
      <c r="O730" s="6" t="str">
        <f t="shared" si="56"/>
        <v>Tue</v>
      </c>
      <c r="P730" s="6" t="str">
        <f t="shared" si="57"/>
        <v>Feb</v>
      </c>
      <c r="Q730" s="13">
        <f t="shared" si="58"/>
        <v>1247.0144</v>
      </c>
      <c r="R730" s="33">
        <f t="shared" si="55"/>
        <v>12532.185600000004</v>
      </c>
      <c r="S730" s="13">
        <f t="shared" si="59"/>
        <v>243.82656249999999</v>
      </c>
    </row>
    <row r="731" spans="1:19" x14ac:dyDescent="0.3">
      <c r="A731" s="6">
        <v>1019</v>
      </c>
      <c r="B731" s="11">
        <v>45240</v>
      </c>
      <c r="C731" s="6" t="s">
        <v>14</v>
      </c>
      <c r="D731" s="6" t="s">
        <v>34</v>
      </c>
      <c r="E731" s="12">
        <v>7632.43</v>
      </c>
      <c r="F731" s="6">
        <v>33</v>
      </c>
      <c r="G731" s="6" t="s">
        <v>16</v>
      </c>
      <c r="H731" s="12">
        <v>1362.31</v>
      </c>
      <c r="I731" s="12">
        <v>1486.29</v>
      </c>
      <c r="J731" s="6" t="s">
        <v>17</v>
      </c>
      <c r="K731" s="15">
        <v>0.18</v>
      </c>
      <c r="L731" s="6" t="s">
        <v>31</v>
      </c>
      <c r="M731" s="6" t="s">
        <v>22</v>
      </c>
      <c r="N731" s="6" t="s">
        <v>46</v>
      </c>
      <c r="O731" s="6" t="str">
        <f t="shared" si="56"/>
        <v>Fri</v>
      </c>
      <c r="P731" s="6" t="str">
        <f t="shared" si="57"/>
        <v>Nov</v>
      </c>
      <c r="Q731" s="13">
        <f t="shared" si="58"/>
        <v>8828.5625999999993</v>
      </c>
      <c r="R731" s="33">
        <f t="shared" si="55"/>
        <v>-4737.2225999999991</v>
      </c>
      <c r="S731" s="13">
        <f t="shared" si="59"/>
        <v>231.28575757575757</v>
      </c>
    </row>
    <row r="732" spans="1:19" x14ac:dyDescent="0.3">
      <c r="A732" s="6">
        <v>1020</v>
      </c>
      <c r="B732" s="11">
        <v>45175</v>
      </c>
      <c r="C732" s="6" t="s">
        <v>14</v>
      </c>
      <c r="D732" s="6" t="s">
        <v>34</v>
      </c>
      <c r="E732" s="12">
        <v>1958.45</v>
      </c>
      <c r="F732" s="6">
        <v>45</v>
      </c>
      <c r="G732" s="6" t="s">
        <v>29</v>
      </c>
      <c r="H732" s="12">
        <v>2188.4499999999998</v>
      </c>
      <c r="I732" s="12">
        <v>2255.0500000000002</v>
      </c>
      <c r="J732" s="6" t="s">
        <v>30</v>
      </c>
      <c r="K732" s="15">
        <v>0.11</v>
      </c>
      <c r="L732" s="6" t="s">
        <v>27</v>
      </c>
      <c r="M732" s="6" t="s">
        <v>22</v>
      </c>
      <c r="N732" s="6" t="s">
        <v>46</v>
      </c>
      <c r="O732" s="6" t="str">
        <f t="shared" si="56"/>
        <v>Wed</v>
      </c>
      <c r="P732" s="6" t="str">
        <f t="shared" si="57"/>
        <v>Sep</v>
      </c>
      <c r="Q732" s="13">
        <f t="shared" si="58"/>
        <v>11162.497500000001</v>
      </c>
      <c r="R732" s="33">
        <f t="shared" si="55"/>
        <v>-8165.4974999999849</v>
      </c>
      <c r="S732" s="13">
        <f t="shared" si="59"/>
        <v>43.521111111111111</v>
      </c>
    </row>
    <row r="733" spans="1:19" x14ac:dyDescent="0.3">
      <c r="A733" s="6">
        <v>1057</v>
      </c>
      <c r="B733" s="11">
        <v>44957</v>
      </c>
      <c r="C733" s="6" t="s">
        <v>33</v>
      </c>
      <c r="D733" s="6" t="s">
        <v>15</v>
      </c>
      <c r="E733" s="12">
        <v>975.01</v>
      </c>
      <c r="F733" s="6">
        <v>36</v>
      </c>
      <c r="G733" s="6" t="s">
        <v>26</v>
      </c>
      <c r="H733" s="12">
        <v>4995.3</v>
      </c>
      <c r="I733" s="12">
        <v>5165.09</v>
      </c>
      <c r="J733" s="6" t="s">
        <v>17</v>
      </c>
      <c r="K733" s="15">
        <v>0.24</v>
      </c>
      <c r="L733" s="6" t="s">
        <v>18</v>
      </c>
      <c r="M733" s="6" t="s">
        <v>19</v>
      </c>
      <c r="N733" s="6" t="s">
        <v>53</v>
      </c>
      <c r="O733" s="6" t="str">
        <f t="shared" si="56"/>
        <v>Tue</v>
      </c>
      <c r="P733" s="6" t="str">
        <f t="shared" si="57"/>
        <v>Jan</v>
      </c>
      <c r="Q733" s="13">
        <f t="shared" si="58"/>
        <v>44626.377599999993</v>
      </c>
      <c r="R733" s="33">
        <f t="shared" si="55"/>
        <v>-38513.93759999999</v>
      </c>
      <c r="S733" s="13">
        <f t="shared" si="59"/>
        <v>27.083611111111111</v>
      </c>
    </row>
    <row r="734" spans="1:19" x14ac:dyDescent="0.3">
      <c r="A734" s="6">
        <v>1018</v>
      </c>
      <c r="B734" s="11">
        <v>44949</v>
      </c>
      <c r="C734" s="6" t="s">
        <v>24</v>
      </c>
      <c r="D734" s="6" t="s">
        <v>15</v>
      </c>
      <c r="E734" s="12">
        <v>7019.59</v>
      </c>
      <c r="F734" s="6">
        <v>20</v>
      </c>
      <c r="G734" s="6" t="s">
        <v>16</v>
      </c>
      <c r="H734" s="12">
        <v>1140.6199999999999</v>
      </c>
      <c r="I734" s="12">
        <v>1258.6300000000001</v>
      </c>
      <c r="J734" s="6" t="s">
        <v>17</v>
      </c>
      <c r="K734" s="15">
        <v>0.26</v>
      </c>
      <c r="L734" s="6" t="s">
        <v>27</v>
      </c>
      <c r="M734" s="6" t="s">
        <v>19</v>
      </c>
      <c r="N734" s="6" t="s">
        <v>45</v>
      </c>
      <c r="O734" s="6" t="str">
        <f t="shared" si="56"/>
        <v>Mon</v>
      </c>
      <c r="P734" s="6" t="str">
        <f t="shared" si="57"/>
        <v>Jan</v>
      </c>
      <c r="Q734" s="13">
        <f t="shared" si="58"/>
        <v>6544.8760000000011</v>
      </c>
      <c r="R734" s="33">
        <f t="shared" si="55"/>
        <v>-4184.6759999999967</v>
      </c>
      <c r="S734" s="13">
        <f t="shared" si="59"/>
        <v>350.97950000000003</v>
      </c>
    </row>
    <row r="735" spans="1:19" x14ac:dyDescent="0.3">
      <c r="A735" s="6">
        <v>1047</v>
      </c>
      <c r="B735" s="11">
        <v>45086</v>
      </c>
      <c r="C735" s="6" t="s">
        <v>24</v>
      </c>
      <c r="D735" s="6" t="s">
        <v>34</v>
      </c>
      <c r="E735" s="12">
        <v>3746.64</v>
      </c>
      <c r="F735" s="6">
        <v>18</v>
      </c>
      <c r="G735" s="6" t="s">
        <v>29</v>
      </c>
      <c r="H735" s="12">
        <v>560.91999999999996</v>
      </c>
      <c r="I735" s="12">
        <v>1024.31</v>
      </c>
      <c r="J735" s="6" t="s">
        <v>17</v>
      </c>
      <c r="K735" s="15">
        <v>0.26</v>
      </c>
      <c r="L735" s="6" t="s">
        <v>18</v>
      </c>
      <c r="M735" s="6" t="s">
        <v>19</v>
      </c>
      <c r="N735" s="6" t="s">
        <v>50</v>
      </c>
      <c r="O735" s="6" t="str">
        <f t="shared" si="56"/>
        <v>Fri</v>
      </c>
      <c r="P735" s="6" t="str">
        <f t="shared" si="57"/>
        <v>Jun</v>
      </c>
      <c r="Q735" s="13">
        <f t="shared" si="58"/>
        <v>4793.7707999999993</v>
      </c>
      <c r="R735" s="33">
        <f t="shared" si="55"/>
        <v>3547.2492000000011</v>
      </c>
      <c r="S735" s="13">
        <f t="shared" si="59"/>
        <v>208.14666666666665</v>
      </c>
    </row>
    <row r="736" spans="1:19" x14ac:dyDescent="0.3">
      <c r="A736" s="6">
        <v>1049</v>
      </c>
      <c r="B736" s="11">
        <v>45289</v>
      </c>
      <c r="C736" s="6" t="s">
        <v>33</v>
      </c>
      <c r="D736" s="6" t="s">
        <v>25</v>
      </c>
      <c r="E736" s="12">
        <v>4380.2299999999996</v>
      </c>
      <c r="F736" s="6">
        <v>38</v>
      </c>
      <c r="G736" s="6" t="s">
        <v>26</v>
      </c>
      <c r="H736" s="12">
        <v>2945.92</v>
      </c>
      <c r="I736" s="12">
        <v>3381.22</v>
      </c>
      <c r="J736" s="6" t="s">
        <v>17</v>
      </c>
      <c r="K736" s="15">
        <v>0.23</v>
      </c>
      <c r="L736" s="6" t="s">
        <v>18</v>
      </c>
      <c r="M736" s="6" t="s">
        <v>22</v>
      </c>
      <c r="N736" s="6" t="s">
        <v>44</v>
      </c>
      <c r="O736" s="6" t="str">
        <f t="shared" si="56"/>
        <v>Fri</v>
      </c>
      <c r="P736" s="6" t="str">
        <f t="shared" si="57"/>
        <v>Dec</v>
      </c>
      <c r="Q736" s="13">
        <f t="shared" si="58"/>
        <v>29551.862799999999</v>
      </c>
      <c r="R736" s="33">
        <f t="shared" si="55"/>
        <v>-13010.462800000008</v>
      </c>
      <c r="S736" s="13">
        <f t="shared" si="59"/>
        <v>115.26921052631577</v>
      </c>
    </row>
    <row r="737" spans="1:19" x14ac:dyDescent="0.3">
      <c r="A737" s="6">
        <v>1014</v>
      </c>
      <c r="B737" s="11">
        <v>45084</v>
      </c>
      <c r="C737" s="6" t="s">
        <v>42</v>
      </c>
      <c r="D737" s="6" t="s">
        <v>15</v>
      </c>
      <c r="E737" s="12">
        <v>408.38</v>
      </c>
      <c r="F737" s="6">
        <v>3</v>
      </c>
      <c r="G737" s="6" t="s">
        <v>35</v>
      </c>
      <c r="H737" s="12">
        <v>2468.29</v>
      </c>
      <c r="I737" s="12">
        <v>2723.13</v>
      </c>
      <c r="J737" s="6" t="s">
        <v>17</v>
      </c>
      <c r="K737" s="15">
        <v>0.08</v>
      </c>
      <c r="L737" s="6" t="s">
        <v>18</v>
      </c>
      <c r="M737" s="6" t="s">
        <v>22</v>
      </c>
      <c r="N737" s="6" t="s">
        <v>49</v>
      </c>
      <c r="O737" s="6" t="str">
        <f t="shared" si="56"/>
        <v>Wed</v>
      </c>
      <c r="P737" s="6" t="str">
        <f t="shared" si="57"/>
        <v>Jun</v>
      </c>
      <c r="Q737" s="13">
        <f t="shared" si="58"/>
        <v>653.55119999999999</v>
      </c>
      <c r="R737" s="33">
        <f t="shared" si="55"/>
        <v>110.96880000000044</v>
      </c>
      <c r="S737" s="13">
        <f t="shared" si="59"/>
        <v>136.12666666666667</v>
      </c>
    </row>
    <row r="738" spans="1:19" x14ac:dyDescent="0.3">
      <c r="A738" s="6">
        <v>1015</v>
      </c>
      <c r="B738" s="11">
        <v>44965</v>
      </c>
      <c r="C738" s="6" t="s">
        <v>33</v>
      </c>
      <c r="D738" s="6" t="s">
        <v>34</v>
      </c>
      <c r="E738" s="12">
        <v>2669.81</v>
      </c>
      <c r="F738" s="6">
        <v>23</v>
      </c>
      <c r="G738" s="6" t="s">
        <v>35</v>
      </c>
      <c r="H738" s="12">
        <v>2644.77</v>
      </c>
      <c r="I738" s="12">
        <v>2684.83</v>
      </c>
      <c r="J738" s="6" t="s">
        <v>30</v>
      </c>
      <c r="K738" s="15">
        <v>0.24</v>
      </c>
      <c r="L738" s="6" t="s">
        <v>18</v>
      </c>
      <c r="M738" s="6" t="s">
        <v>19</v>
      </c>
      <c r="N738" s="6" t="s">
        <v>36</v>
      </c>
      <c r="O738" s="6" t="str">
        <f t="shared" si="56"/>
        <v>Wed</v>
      </c>
      <c r="P738" s="6" t="str">
        <f t="shared" si="57"/>
        <v>Feb</v>
      </c>
      <c r="Q738" s="13">
        <f t="shared" si="58"/>
        <v>14820.261599999998</v>
      </c>
      <c r="R738" s="33">
        <f t="shared" si="55"/>
        <v>-13898.881599999999</v>
      </c>
      <c r="S738" s="13">
        <f t="shared" si="59"/>
        <v>116.07869565217391</v>
      </c>
    </row>
    <row r="739" spans="1:19" x14ac:dyDescent="0.3">
      <c r="A739" s="6">
        <v>1031</v>
      </c>
      <c r="B739" s="11">
        <v>45008</v>
      </c>
      <c r="C739" s="6" t="s">
        <v>38</v>
      </c>
      <c r="D739" s="6" t="s">
        <v>34</v>
      </c>
      <c r="E739" s="12">
        <v>433.4</v>
      </c>
      <c r="F739" s="6">
        <v>32</v>
      </c>
      <c r="G739" s="6" t="s">
        <v>29</v>
      </c>
      <c r="H739" s="12">
        <v>3351.33</v>
      </c>
      <c r="I739" s="12">
        <v>3711.47</v>
      </c>
      <c r="J739" s="6" t="s">
        <v>30</v>
      </c>
      <c r="K739" s="15">
        <v>0.16</v>
      </c>
      <c r="L739" s="6" t="s">
        <v>18</v>
      </c>
      <c r="M739" s="6" t="s">
        <v>22</v>
      </c>
      <c r="N739" s="6" t="s">
        <v>48</v>
      </c>
      <c r="O739" s="6" t="str">
        <f t="shared" si="56"/>
        <v>Thu</v>
      </c>
      <c r="P739" s="6" t="str">
        <f t="shared" si="57"/>
        <v>Mar</v>
      </c>
      <c r="Q739" s="13">
        <f t="shared" si="58"/>
        <v>19002.7264</v>
      </c>
      <c r="R739" s="33">
        <f t="shared" si="55"/>
        <v>-7478.2464000000036</v>
      </c>
      <c r="S739" s="13">
        <f t="shared" si="59"/>
        <v>13.543749999999999</v>
      </c>
    </row>
    <row r="740" spans="1:19" x14ac:dyDescent="0.3">
      <c r="A740" s="6">
        <v>1001</v>
      </c>
      <c r="B740" s="11">
        <v>45282</v>
      </c>
      <c r="C740" s="6" t="s">
        <v>24</v>
      </c>
      <c r="D740" s="6" t="s">
        <v>21</v>
      </c>
      <c r="E740" s="12">
        <v>8803.94</v>
      </c>
      <c r="F740" s="6">
        <v>45</v>
      </c>
      <c r="G740" s="6" t="s">
        <v>29</v>
      </c>
      <c r="H740" s="12">
        <v>1372.36</v>
      </c>
      <c r="I740" s="12">
        <v>1687.83</v>
      </c>
      <c r="J740" s="6" t="s">
        <v>30</v>
      </c>
      <c r="K740" s="15">
        <v>0.02</v>
      </c>
      <c r="L740" s="6" t="s">
        <v>31</v>
      </c>
      <c r="M740" s="6" t="s">
        <v>19</v>
      </c>
      <c r="N740" s="6" t="s">
        <v>47</v>
      </c>
      <c r="O740" s="6" t="str">
        <f t="shared" si="56"/>
        <v>Fri</v>
      </c>
      <c r="P740" s="6" t="str">
        <f t="shared" si="57"/>
        <v>Dec</v>
      </c>
      <c r="Q740" s="13">
        <f t="shared" si="58"/>
        <v>1519.0469999999998</v>
      </c>
      <c r="R740" s="33">
        <f t="shared" si="55"/>
        <v>12677.103000000001</v>
      </c>
      <c r="S740" s="13">
        <f t="shared" si="59"/>
        <v>195.64311111111112</v>
      </c>
    </row>
    <row r="741" spans="1:19" x14ac:dyDescent="0.3">
      <c r="A741" s="6">
        <v>1054</v>
      </c>
      <c r="B741" s="11">
        <v>45184</v>
      </c>
      <c r="C741" s="6" t="s">
        <v>14</v>
      </c>
      <c r="D741" s="6" t="s">
        <v>25</v>
      </c>
      <c r="E741" s="12">
        <v>2509.63</v>
      </c>
      <c r="F741" s="6">
        <v>16</v>
      </c>
      <c r="G741" s="6" t="s">
        <v>35</v>
      </c>
      <c r="H741" s="12">
        <v>4557.79</v>
      </c>
      <c r="I741" s="12">
        <v>5043.3599999999997</v>
      </c>
      <c r="J741" s="6" t="s">
        <v>17</v>
      </c>
      <c r="K741" s="15">
        <v>0.14000000000000001</v>
      </c>
      <c r="L741" s="6" t="s">
        <v>31</v>
      </c>
      <c r="M741" s="6" t="s">
        <v>22</v>
      </c>
      <c r="N741" s="6" t="s">
        <v>32</v>
      </c>
      <c r="O741" s="6" t="str">
        <f t="shared" si="56"/>
        <v>Fri</v>
      </c>
      <c r="P741" s="6" t="str">
        <f t="shared" si="57"/>
        <v>Sep</v>
      </c>
      <c r="Q741" s="13">
        <f t="shared" si="58"/>
        <v>11297.126400000001</v>
      </c>
      <c r="R741" s="33">
        <f t="shared" si="55"/>
        <v>-3528.0064000000057</v>
      </c>
      <c r="S741" s="13">
        <f t="shared" si="59"/>
        <v>156.85187500000001</v>
      </c>
    </row>
    <row r="742" spans="1:19" x14ac:dyDescent="0.3">
      <c r="A742" s="6">
        <v>1003</v>
      </c>
      <c r="B742" s="11">
        <v>45132</v>
      </c>
      <c r="C742" s="6" t="s">
        <v>38</v>
      </c>
      <c r="D742" s="6" t="s">
        <v>21</v>
      </c>
      <c r="E742" s="12">
        <v>5617.64</v>
      </c>
      <c r="F742" s="6">
        <v>5</v>
      </c>
      <c r="G742" s="6" t="s">
        <v>26</v>
      </c>
      <c r="H742" s="12">
        <v>2206.58</v>
      </c>
      <c r="I742" s="12">
        <v>2490.4699999999998</v>
      </c>
      <c r="J742" s="6" t="s">
        <v>30</v>
      </c>
      <c r="K742" s="15">
        <v>0.28000000000000003</v>
      </c>
      <c r="L742" s="6" t="s">
        <v>18</v>
      </c>
      <c r="M742" s="6" t="s">
        <v>19</v>
      </c>
      <c r="N742" s="6" t="s">
        <v>41</v>
      </c>
      <c r="O742" s="6" t="str">
        <f t="shared" si="56"/>
        <v>Tue</v>
      </c>
      <c r="P742" s="6" t="str">
        <f t="shared" si="57"/>
        <v>Jul</v>
      </c>
      <c r="Q742" s="13">
        <f t="shared" si="58"/>
        <v>3486.6579999999999</v>
      </c>
      <c r="R742" s="33">
        <f t="shared" si="55"/>
        <v>-2067.2080000000005</v>
      </c>
      <c r="S742" s="13">
        <f t="shared" si="59"/>
        <v>1123.528</v>
      </c>
    </row>
    <row r="743" spans="1:19" x14ac:dyDescent="0.3">
      <c r="A743" s="6">
        <v>1016</v>
      </c>
      <c r="B743" s="11">
        <v>45003</v>
      </c>
      <c r="C743" s="6" t="s">
        <v>24</v>
      </c>
      <c r="D743" s="6" t="s">
        <v>25</v>
      </c>
      <c r="E743" s="12">
        <v>485.9</v>
      </c>
      <c r="F743" s="6">
        <v>4</v>
      </c>
      <c r="G743" s="6" t="s">
        <v>26</v>
      </c>
      <c r="H743" s="12">
        <v>688.98</v>
      </c>
      <c r="I743" s="12">
        <v>863.81</v>
      </c>
      <c r="J743" s="6" t="s">
        <v>30</v>
      </c>
      <c r="K743" s="15">
        <v>0.27</v>
      </c>
      <c r="L743" s="6" t="s">
        <v>31</v>
      </c>
      <c r="M743" s="6" t="s">
        <v>22</v>
      </c>
      <c r="N743" s="6" t="s">
        <v>28</v>
      </c>
      <c r="O743" s="6" t="str">
        <f t="shared" si="56"/>
        <v>Sat</v>
      </c>
      <c r="P743" s="6" t="str">
        <f t="shared" si="57"/>
        <v>Mar</v>
      </c>
      <c r="Q743" s="13">
        <f t="shared" si="58"/>
        <v>932.91480000000001</v>
      </c>
      <c r="R743" s="33">
        <f t="shared" si="55"/>
        <v>-233.5948000000003</v>
      </c>
      <c r="S743" s="13">
        <f t="shared" si="59"/>
        <v>121.47499999999999</v>
      </c>
    </row>
    <row r="744" spans="1:19" x14ac:dyDescent="0.3">
      <c r="A744" s="6">
        <v>1087</v>
      </c>
      <c r="B744" s="11">
        <v>44938</v>
      </c>
      <c r="C744" s="6" t="s">
        <v>33</v>
      </c>
      <c r="D744" s="6" t="s">
        <v>15</v>
      </c>
      <c r="E744" s="12">
        <v>6701.79</v>
      </c>
      <c r="F744" s="6">
        <v>21</v>
      </c>
      <c r="G744" s="6" t="s">
        <v>26</v>
      </c>
      <c r="H744" s="12">
        <v>3724.38</v>
      </c>
      <c r="I744" s="12">
        <v>3988.7</v>
      </c>
      <c r="J744" s="6" t="s">
        <v>30</v>
      </c>
      <c r="K744" s="15">
        <v>0.03</v>
      </c>
      <c r="L744" s="6" t="s">
        <v>27</v>
      </c>
      <c r="M744" s="6" t="s">
        <v>22</v>
      </c>
      <c r="N744" s="6" t="s">
        <v>53</v>
      </c>
      <c r="O744" s="6" t="str">
        <f t="shared" si="56"/>
        <v>Thu</v>
      </c>
      <c r="P744" s="6" t="str">
        <f t="shared" si="57"/>
        <v>Jan</v>
      </c>
      <c r="Q744" s="13">
        <f t="shared" si="58"/>
        <v>2512.8809999999999</v>
      </c>
      <c r="R744" s="33">
        <f t="shared" si="55"/>
        <v>3037.838999999994</v>
      </c>
      <c r="S744" s="13">
        <f t="shared" si="59"/>
        <v>319.13285714285712</v>
      </c>
    </row>
    <row r="745" spans="1:19" x14ac:dyDescent="0.3">
      <c r="A745" s="6">
        <v>1057</v>
      </c>
      <c r="B745" s="11">
        <v>45221</v>
      </c>
      <c r="C745" s="6" t="s">
        <v>38</v>
      </c>
      <c r="D745" s="6" t="s">
        <v>25</v>
      </c>
      <c r="E745" s="12">
        <v>3297.97</v>
      </c>
      <c r="F745" s="6">
        <v>40</v>
      </c>
      <c r="G745" s="6" t="s">
        <v>29</v>
      </c>
      <c r="H745" s="12">
        <v>3233.37</v>
      </c>
      <c r="I745" s="12">
        <v>3723.21</v>
      </c>
      <c r="J745" s="6" t="s">
        <v>30</v>
      </c>
      <c r="K745" s="15">
        <v>0.22</v>
      </c>
      <c r="L745" s="6" t="s">
        <v>27</v>
      </c>
      <c r="M745" s="6" t="s">
        <v>22</v>
      </c>
      <c r="N745" s="6" t="s">
        <v>39</v>
      </c>
      <c r="O745" s="6" t="str">
        <f t="shared" si="56"/>
        <v>Sun</v>
      </c>
      <c r="P745" s="6" t="str">
        <f t="shared" si="57"/>
        <v>Oct</v>
      </c>
      <c r="Q745" s="13">
        <f t="shared" si="58"/>
        <v>32764.248</v>
      </c>
      <c r="R745" s="33">
        <f t="shared" si="55"/>
        <v>-13170.647999999994</v>
      </c>
      <c r="S745" s="13">
        <f t="shared" si="59"/>
        <v>82.449249999999992</v>
      </c>
    </row>
    <row r="746" spans="1:19" x14ac:dyDescent="0.3">
      <c r="A746" s="6">
        <v>1075</v>
      </c>
      <c r="B746" s="11">
        <v>45150</v>
      </c>
      <c r="C746" s="6" t="s">
        <v>24</v>
      </c>
      <c r="D746" s="6" t="s">
        <v>34</v>
      </c>
      <c r="E746" s="12">
        <v>8989.4</v>
      </c>
      <c r="F746" s="6">
        <v>14</v>
      </c>
      <c r="G746" s="6" t="s">
        <v>16</v>
      </c>
      <c r="H746" s="12">
        <v>1612.93</v>
      </c>
      <c r="I746" s="12">
        <v>1964.15</v>
      </c>
      <c r="J746" s="6" t="s">
        <v>17</v>
      </c>
      <c r="K746" s="15">
        <v>0.24</v>
      </c>
      <c r="L746" s="6" t="s">
        <v>27</v>
      </c>
      <c r="M746" s="6" t="s">
        <v>22</v>
      </c>
      <c r="N746" s="6" t="s">
        <v>50</v>
      </c>
      <c r="O746" s="6" t="str">
        <f t="shared" si="56"/>
        <v>Sat</v>
      </c>
      <c r="P746" s="6" t="str">
        <f t="shared" si="57"/>
        <v>Aug</v>
      </c>
      <c r="Q746" s="13">
        <f t="shared" si="58"/>
        <v>6599.5439999999999</v>
      </c>
      <c r="R746" s="33">
        <f t="shared" si="55"/>
        <v>-1682.4639999999999</v>
      </c>
      <c r="S746" s="13">
        <f t="shared" si="59"/>
        <v>642.1</v>
      </c>
    </row>
    <row r="747" spans="1:19" x14ac:dyDescent="0.3">
      <c r="A747" s="6">
        <v>1012</v>
      </c>
      <c r="B747" s="11">
        <v>44939</v>
      </c>
      <c r="C747" s="6" t="s">
        <v>42</v>
      </c>
      <c r="D747" s="6" t="s">
        <v>34</v>
      </c>
      <c r="E747" s="12">
        <v>8892.3700000000008</v>
      </c>
      <c r="F747" s="6">
        <v>39</v>
      </c>
      <c r="G747" s="6" t="s">
        <v>16</v>
      </c>
      <c r="H747" s="12">
        <v>3126.52</v>
      </c>
      <c r="I747" s="12">
        <v>3465.79</v>
      </c>
      <c r="J747" s="6" t="s">
        <v>30</v>
      </c>
      <c r="K747" s="15">
        <v>0.08</v>
      </c>
      <c r="L747" s="6" t="s">
        <v>18</v>
      </c>
      <c r="M747" s="6" t="s">
        <v>19</v>
      </c>
      <c r="N747" s="6" t="s">
        <v>52</v>
      </c>
      <c r="O747" s="6" t="str">
        <f t="shared" si="56"/>
        <v>Fri</v>
      </c>
      <c r="P747" s="6" t="str">
        <f t="shared" si="57"/>
        <v>Jan</v>
      </c>
      <c r="Q747" s="13">
        <f t="shared" si="58"/>
        <v>10813.264800000001</v>
      </c>
      <c r="R747" s="33">
        <f t="shared" si="55"/>
        <v>2418.265199999998</v>
      </c>
      <c r="S747" s="13">
        <f t="shared" si="59"/>
        <v>228.00948717948719</v>
      </c>
    </row>
    <row r="748" spans="1:19" x14ac:dyDescent="0.3">
      <c r="A748" s="6">
        <v>1074</v>
      </c>
      <c r="B748" s="11">
        <v>44972</v>
      </c>
      <c r="C748" s="6" t="s">
        <v>42</v>
      </c>
      <c r="D748" s="6" t="s">
        <v>25</v>
      </c>
      <c r="E748" s="12">
        <v>3320.38</v>
      </c>
      <c r="F748" s="6">
        <v>31</v>
      </c>
      <c r="G748" s="6" t="s">
        <v>16</v>
      </c>
      <c r="H748" s="12">
        <v>1138.32</v>
      </c>
      <c r="I748" s="12">
        <v>1266.25</v>
      </c>
      <c r="J748" s="6" t="s">
        <v>17</v>
      </c>
      <c r="K748" s="15">
        <v>0.14000000000000001</v>
      </c>
      <c r="L748" s="6" t="s">
        <v>18</v>
      </c>
      <c r="M748" s="6" t="s">
        <v>22</v>
      </c>
      <c r="N748" s="6" t="s">
        <v>43</v>
      </c>
      <c r="O748" s="6" t="str">
        <f t="shared" si="56"/>
        <v>Wed</v>
      </c>
      <c r="P748" s="6" t="str">
        <f t="shared" si="57"/>
        <v>Feb</v>
      </c>
      <c r="Q748" s="13">
        <f t="shared" si="58"/>
        <v>5495.5250000000005</v>
      </c>
      <c r="R748" s="33">
        <f t="shared" si="55"/>
        <v>-1529.6949999999988</v>
      </c>
      <c r="S748" s="13">
        <f t="shared" si="59"/>
        <v>107.10903225806452</v>
      </c>
    </row>
    <row r="749" spans="1:19" x14ac:dyDescent="0.3">
      <c r="A749" s="6">
        <v>1096</v>
      </c>
      <c r="B749" s="11">
        <v>45081</v>
      </c>
      <c r="C749" s="6" t="s">
        <v>14</v>
      </c>
      <c r="D749" s="6" t="s">
        <v>25</v>
      </c>
      <c r="E749" s="12">
        <v>9019.51</v>
      </c>
      <c r="F749" s="6">
        <v>14</v>
      </c>
      <c r="G749" s="6" t="s">
        <v>16</v>
      </c>
      <c r="H749" s="12">
        <v>2251.9499999999998</v>
      </c>
      <c r="I749" s="12">
        <v>2626.32</v>
      </c>
      <c r="J749" s="6" t="s">
        <v>17</v>
      </c>
      <c r="K749" s="15">
        <v>0.21</v>
      </c>
      <c r="L749" s="6" t="s">
        <v>31</v>
      </c>
      <c r="M749" s="6" t="s">
        <v>19</v>
      </c>
      <c r="N749" s="6" t="s">
        <v>32</v>
      </c>
      <c r="O749" s="6" t="str">
        <f t="shared" si="56"/>
        <v>Sun</v>
      </c>
      <c r="P749" s="6" t="str">
        <f t="shared" si="57"/>
        <v>Jun</v>
      </c>
      <c r="Q749" s="13">
        <f t="shared" si="58"/>
        <v>7721.3808000000008</v>
      </c>
      <c r="R749" s="33">
        <f t="shared" si="55"/>
        <v>-2480.200799999996</v>
      </c>
      <c r="S749" s="13">
        <f t="shared" si="59"/>
        <v>644.25071428571425</v>
      </c>
    </row>
    <row r="750" spans="1:19" x14ac:dyDescent="0.3">
      <c r="A750" s="6">
        <v>1016</v>
      </c>
      <c r="B750" s="11">
        <v>45039</v>
      </c>
      <c r="C750" s="6" t="s">
        <v>24</v>
      </c>
      <c r="D750" s="6" t="s">
        <v>25</v>
      </c>
      <c r="E750" s="12">
        <v>9961.9599999999991</v>
      </c>
      <c r="F750" s="6">
        <v>6</v>
      </c>
      <c r="G750" s="6" t="s">
        <v>16</v>
      </c>
      <c r="H750" s="12">
        <v>4502.09</v>
      </c>
      <c r="I750" s="12">
        <v>4879.72</v>
      </c>
      <c r="J750" s="6" t="s">
        <v>30</v>
      </c>
      <c r="K750" s="15">
        <v>0.13</v>
      </c>
      <c r="L750" s="6" t="s">
        <v>31</v>
      </c>
      <c r="M750" s="6" t="s">
        <v>19</v>
      </c>
      <c r="N750" s="6" t="s">
        <v>28</v>
      </c>
      <c r="O750" s="6" t="str">
        <f t="shared" si="56"/>
        <v>Sun</v>
      </c>
      <c r="P750" s="6" t="str">
        <f t="shared" si="57"/>
        <v>Apr</v>
      </c>
      <c r="Q750" s="13">
        <f t="shared" si="58"/>
        <v>3806.1815999999999</v>
      </c>
      <c r="R750" s="33">
        <f t="shared" si="55"/>
        <v>-1540.4015999999992</v>
      </c>
      <c r="S750" s="13">
        <f t="shared" si="59"/>
        <v>1660.3266666666666</v>
      </c>
    </row>
    <row r="751" spans="1:19" x14ac:dyDescent="0.3">
      <c r="A751" s="6">
        <v>1072</v>
      </c>
      <c r="B751" s="11">
        <v>45159</v>
      </c>
      <c r="C751" s="6" t="s">
        <v>42</v>
      </c>
      <c r="D751" s="6" t="s">
        <v>21</v>
      </c>
      <c r="E751" s="12">
        <v>8271.6200000000008</v>
      </c>
      <c r="F751" s="6">
        <v>12</v>
      </c>
      <c r="G751" s="6" t="s">
        <v>29</v>
      </c>
      <c r="H751" s="12">
        <v>710.99</v>
      </c>
      <c r="I751" s="12">
        <v>876.46</v>
      </c>
      <c r="J751" s="6" t="s">
        <v>17</v>
      </c>
      <c r="K751" s="15">
        <v>0.03</v>
      </c>
      <c r="L751" s="6" t="s">
        <v>31</v>
      </c>
      <c r="M751" s="6" t="s">
        <v>19</v>
      </c>
      <c r="N751" s="6" t="s">
        <v>51</v>
      </c>
      <c r="O751" s="6" t="str">
        <f t="shared" si="56"/>
        <v>Mon</v>
      </c>
      <c r="P751" s="6" t="str">
        <f t="shared" si="57"/>
        <v>Aug</v>
      </c>
      <c r="Q751" s="13">
        <f t="shared" si="58"/>
        <v>315.5256</v>
      </c>
      <c r="R751" s="33">
        <f t="shared" si="55"/>
        <v>1670.1144000000004</v>
      </c>
      <c r="S751" s="13">
        <f t="shared" si="59"/>
        <v>689.30166666666673</v>
      </c>
    </row>
    <row r="752" spans="1:19" x14ac:dyDescent="0.3">
      <c r="A752" s="6">
        <v>1076</v>
      </c>
      <c r="B752" s="11">
        <v>44943</v>
      </c>
      <c r="C752" s="6" t="s">
        <v>33</v>
      </c>
      <c r="D752" s="6" t="s">
        <v>25</v>
      </c>
      <c r="E752" s="12">
        <v>8464.23</v>
      </c>
      <c r="F752" s="6">
        <v>16</v>
      </c>
      <c r="G752" s="6" t="s">
        <v>29</v>
      </c>
      <c r="H752" s="12">
        <v>1964.15</v>
      </c>
      <c r="I752" s="12">
        <v>2211.17</v>
      </c>
      <c r="J752" s="6" t="s">
        <v>17</v>
      </c>
      <c r="K752" s="15">
        <v>0.21</v>
      </c>
      <c r="L752" s="6" t="s">
        <v>27</v>
      </c>
      <c r="M752" s="6" t="s">
        <v>19</v>
      </c>
      <c r="N752" s="6" t="s">
        <v>44</v>
      </c>
      <c r="O752" s="6" t="str">
        <f t="shared" si="56"/>
        <v>Tue</v>
      </c>
      <c r="P752" s="6" t="str">
        <f t="shared" si="57"/>
        <v>Jan</v>
      </c>
      <c r="Q752" s="13">
        <f t="shared" si="58"/>
        <v>7429.5312000000004</v>
      </c>
      <c r="R752" s="33">
        <f t="shared" si="55"/>
        <v>-3477.2112000000006</v>
      </c>
      <c r="S752" s="13">
        <f t="shared" si="59"/>
        <v>529.01437499999997</v>
      </c>
    </row>
    <row r="753" spans="1:19" x14ac:dyDescent="0.3">
      <c r="A753" s="6">
        <v>1024</v>
      </c>
      <c r="B753" s="11">
        <v>45286</v>
      </c>
      <c r="C753" s="6" t="s">
        <v>24</v>
      </c>
      <c r="D753" s="6" t="s">
        <v>15</v>
      </c>
      <c r="E753" s="12">
        <v>2565.19</v>
      </c>
      <c r="F753" s="6">
        <v>17</v>
      </c>
      <c r="G753" s="6" t="s">
        <v>16</v>
      </c>
      <c r="H753" s="12">
        <v>4114.66</v>
      </c>
      <c r="I753" s="12">
        <v>4269.0200000000004</v>
      </c>
      <c r="J753" s="6" t="s">
        <v>17</v>
      </c>
      <c r="K753" s="15">
        <v>0.27</v>
      </c>
      <c r="L753" s="6" t="s">
        <v>27</v>
      </c>
      <c r="M753" s="6" t="s">
        <v>22</v>
      </c>
      <c r="N753" s="6" t="s">
        <v>45</v>
      </c>
      <c r="O753" s="6" t="str">
        <f t="shared" si="56"/>
        <v>Tue</v>
      </c>
      <c r="P753" s="6" t="str">
        <f t="shared" si="57"/>
        <v>Dec</v>
      </c>
      <c r="Q753" s="13">
        <f t="shared" si="58"/>
        <v>19594.801800000005</v>
      </c>
      <c r="R753" s="33">
        <f t="shared" si="55"/>
        <v>-16970.681799999995</v>
      </c>
      <c r="S753" s="13">
        <f t="shared" si="59"/>
        <v>150.89352941176472</v>
      </c>
    </row>
    <row r="754" spans="1:19" x14ac:dyDescent="0.3">
      <c r="A754" s="6">
        <v>1028</v>
      </c>
      <c r="B754" s="11">
        <v>45149</v>
      </c>
      <c r="C754" s="6" t="s">
        <v>33</v>
      </c>
      <c r="D754" s="6" t="s">
        <v>21</v>
      </c>
      <c r="E754" s="12">
        <v>5809.35</v>
      </c>
      <c r="F754" s="6">
        <v>45</v>
      </c>
      <c r="G754" s="6" t="s">
        <v>29</v>
      </c>
      <c r="H754" s="12">
        <v>4848.9799999999996</v>
      </c>
      <c r="I754" s="12">
        <v>4985.75</v>
      </c>
      <c r="J754" s="6" t="s">
        <v>17</v>
      </c>
      <c r="K754" s="15">
        <v>0.2</v>
      </c>
      <c r="L754" s="6" t="s">
        <v>27</v>
      </c>
      <c r="M754" s="6" t="s">
        <v>19</v>
      </c>
      <c r="N754" s="6" t="s">
        <v>37</v>
      </c>
      <c r="O754" s="6" t="str">
        <f t="shared" si="56"/>
        <v>Fri</v>
      </c>
      <c r="P754" s="6" t="str">
        <f t="shared" si="57"/>
        <v>Aug</v>
      </c>
      <c r="Q754" s="13">
        <f t="shared" si="58"/>
        <v>44871.75</v>
      </c>
      <c r="R754" s="33">
        <f t="shared" si="55"/>
        <v>-38717.099999999977</v>
      </c>
      <c r="S754" s="13">
        <f t="shared" si="59"/>
        <v>129.09666666666666</v>
      </c>
    </row>
    <row r="755" spans="1:19" x14ac:dyDescent="0.3">
      <c r="A755" s="6">
        <v>1008</v>
      </c>
      <c r="B755" s="11">
        <v>45280</v>
      </c>
      <c r="C755" s="6" t="s">
        <v>33</v>
      </c>
      <c r="D755" s="6" t="s">
        <v>21</v>
      </c>
      <c r="E755" s="12">
        <v>765.83</v>
      </c>
      <c r="F755" s="6">
        <v>23</v>
      </c>
      <c r="G755" s="6" t="s">
        <v>29</v>
      </c>
      <c r="H755" s="12">
        <v>2296.9299999999998</v>
      </c>
      <c r="I755" s="12">
        <v>2319.62</v>
      </c>
      <c r="J755" s="6" t="s">
        <v>17</v>
      </c>
      <c r="K755" s="15">
        <v>0.23</v>
      </c>
      <c r="L755" s="6" t="s">
        <v>27</v>
      </c>
      <c r="M755" s="6" t="s">
        <v>22</v>
      </c>
      <c r="N755" s="6" t="s">
        <v>37</v>
      </c>
      <c r="O755" s="6" t="str">
        <f t="shared" si="56"/>
        <v>Wed</v>
      </c>
      <c r="P755" s="6" t="str">
        <f t="shared" si="57"/>
        <v>Dec</v>
      </c>
      <c r="Q755" s="13">
        <f t="shared" si="58"/>
        <v>12270.789799999999</v>
      </c>
      <c r="R755" s="33">
        <f t="shared" si="55"/>
        <v>-11748.919799999998</v>
      </c>
      <c r="S755" s="13">
        <f t="shared" si="59"/>
        <v>33.296956521739133</v>
      </c>
    </row>
    <row r="756" spans="1:19" x14ac:dyDescent="0.3">
      <c r="A756" s="6">
        <v>1092</v>
      </c>
      <c r="B756" s="11">
        <v>45114</v>
      </c>
      <c r="C756" s="6" t="s">
        <v>42</v>
      </c>
      <c r="D756" s="6" t="s">
        <v>25</v>
      </c>
      <c r="E756" s="12">
        <v>1039.69</v>
      </c>
      <c r="F756" s="6">
        <v>14</v>
      </c>
      <c r="G756" s="6" t="s">
        <v>16</v>
      </c>
      <c r="H756" s="12">
        <v>2559.65</v>
      </c>
      <c r="I756" s="12">
        <v>2709.4</v>
      </c>
      <c r="J756" s="6" t="s">
        <v>17</v>
      </c>
      <c r="K756" s="15">
        <v>0.11</v>
      </c>
      <c r="L756" s="6" t="s">
        <v>31</v>
      </c>
      <c r="M756" s="6" t="s">
        <v>22</v>
      </c>
      <c r="N756" s="6" t="s">
        <v>43</v>
      </c>
      <c r="O756" s="6" t="str">
        <f t="shared" si="56"/>
        <v>Fri</v>
      </c>
      <c r="P756" s="6" t="str">
        <f t="shared" si="57"/>
        <v>Jul</v>
      </c>
      <c r="Q756" s="13">
        <f t="shared" si="58"/>
        <v>4172.4759999999997</v>
      </c>
      <c r="R756" s="33">
        <f t="shared" si="55"/>
        <v>-2075.9759999999997</v>
      </c>
      <c r="S756" s="13">
        <f t="shared" si="59"/>
        <v>74.263571428571439</v>
      </c>
    </row>
    <row r="757" spans="1:19" x14ac:dyDescent="0.3">
      <c r="A757" s="6">
        <v>1036</v>
      </c>
      <c r="B757" s="11">
        <v>45270</v>
      </c>
      <c r="C757" s="6" t="s">
        <v>24</v>
      </c>
      <c r="D757" s="6" t="s">
        <v>15</v>
      </c>
      <c r="E757" s="12">
        <v>9989.0400000000009</v>
      </c>
      <c r="F757" s="6">
        <v>7</v>
      </c>
      <c r="G757" s="6" t="s">
        <v>26</v>
      </c>
      <c r="H757" s="12">
        <v>2882.25</v>
      </c>
      <c r="I757" s="12">
        <v>3163.7</v>
      </c>
      <c r="J757" s="6" t="s">
        <v>17</v>
      </c>
      <c r="K757" s="15">
        <v>0.05</v>
      </c>
      <c r="L757" s="6" t="s">
        <v>18</v>
      </c>
      <c r="M757" s="6" t="s">
        <v>22</v>
      </c>
      <c r="N757" s="6" t="s">
        <v>45</v>
      </c>
      <c r="O757" s="6" t="str">
        <f t="shared" si="56"/>
        <v>Sun</v>
      </c>
      <c r="P757" s="6" t="str">
        <f t="shared" si="57"/>
        <v>Dec</v>
      </c>
      <c r="Q757" s="13">
        <f t="shared" si="58"/>
        <v>1107.2949999999998</v>
      </c>
      <c r="R757" s="33">
        <f t="shared" si="55"/>
        <v>862.85499999999888</v>
      </c>
      <c r="S757" s="13">
        <f t="shared" si="59"/>
        <v>1427.0057142857145</v>
      </c>
    </row>
    <row r="758" spans="1:19" x14ac:dyDescent="0.3">
      <c r="A758" s="6">
        <v>1090</v>
      </c>
      <c r="B758" s="11">
        <v>45291</v>
      </c>
      <c r="C758" s="6" t="s">
        <v>38</v>
      </c>
      <c r="D758" s="6" t="s">
        <v>21</v>
      </c>
      <c r="E758" s="12">
        <v>3333.73</v>
      </c>
      <c r="F758" s="6">
        <v>46</v>
      </c>
      <c r="G758" s="6" t="s">
        <v>29</v>
      </c>
      <c r="H758" s="12">
        <v>4665.12</v>
      </c>
      <c r="I758" s="12">
        <v>4675.8999999999996</v>
      </c>
      <c r="J758" s="6" t="s">
        <v>30</v>
      </c>
      <c r="K758" s="15">
        <v>0.19</v>
      </c>
      <c r="L758" s="6" t="s">
        <v>18</v>
      </c>
      <c r="M758" s="6" t="s">
        <v>22</v>
      </c>
      <c r="N758" s="6" t="s">
        <v>41</v>
      </c>
      <c r="O758" s="6" t="str">
        <f t="shared" si="56"/>
        <v>Sun</v>
      </c>
      <c r="P758" s="6" t="str">
        <f t="shared" si="57"/>
        <v>Dec</v>
      </c>
      <c r="Q758" s="13">
        <f t="shared" si="58"/>
        <v>40867.366000000002</v>
      </c>
      <c r="R758" s="33">
        <f t="shared" si="55"/>
        <v>-40371.486000000012</v>
      </c>
      <c r="S758" s="13">
        <f t="shared" si="59"/>
        <v>72.472391304347823</v>
      </c>
    </row>
    <row r="759" spans="1:19" x14ac:dyDescent="0.3">
      <c r="A759" s="6">
        <v>1008</v>
      </c>
      <c r="B759" s="11">
        <v>45089</v>
      </c>
      <c r="C759" s="6" t="s">
        <v>42</v>
      </c>
      <c r="D759" s="6" t="s">
        <v>34</v>
      </c>
      <c r="E759" s="12">
        <v>7507.02</v>
      </c>
      <c r="F759" s="6">
        <v>32</v>
      </c>
      <c r="G759" s="6" t="s">
        <v>26</v>
      </c>
      <c r="H759" s="12">
        <v>4298.12</v>
      </c>
      <c r="I759" s="12">
        <v>4446.8999999999996</v>
      </c>
      <c r="J759" s="6" t="s">
        <v>30</v>
      </c>
      <c r="K759" s="15">
        <v>0.1</v>
      </c>
      <c r="L759" s="6" t="s">
        <v>27</v>
      </c>
      <c r="M759" s="6" t="s">
        <v>19</v>
      </c>
      <c r="N759" s="6" t="s">
        <v>52</v>
      </c>
      <c r="O759" s="6" t="str">
        <f t="shared" si="56"/>
        <v>Mon</v>
      </c>
      <c r="P759" s="6" t="str">
        <f t="shared" si="57"/>
        <v>Jun</v>
      </c>
      <c r="Q759" s="13">
        <f t="shared" si="58"/>
        <v>14230.08</v>
      </c>
      <c r="R759" s="33">
        <f t="shared" si="55"/>
        <v>-9469.1200000000081</v>
      </c>
      <c r="S759" s="13">
        <f t="shared" si="59"/>
        <v>234.59437500000001</v>
      </c>
    </row>
    <row r="760" spans="1:19" x14ac:dyDescent="0.3">
      <c r="A760" s="6">
        <v>1058</v>
      </c>
      <c r="B760" s="11">
        <v>45252</v>
      </c>
      <c r="C760" s="6" t="s">
        <v>42</v>
      </c>
      <c r="D760" s="6" t="s">
        <v>21</v>
      </c>
      <c r="E760" s="12">
        <v>8085.98</v>
      </c>
      <c r="F760" s="6">
        <v>15</v>
      </c>
      <c r="G760" s="6" t="s">
        <v>29</v>
      </c>
      <c r="H760" s="12">
        <v>894.48</v>
      </c>
      <c r="I760" s="12">
        <v>1336.37</v>
      </c>
      <c r="J760" s="6" t="s">
        <v>17</v>
      </c>
      <c r="K760" s="15">
        <v>0.26</v>
      </c>
      <c r="L760" s="6" t="s">
        <v>18</v>
      </c>
      <c r="M760" s="6" t="s">
        <v>22</v>
      </c>
      <c r="N760" s="6" t="s">
        <v>51</v>
      </c>
      <c r="O760" s="6" t="str">
        <f t="shared" si="56"/>
        <v>Wed</v>
      </c>
      <c r="P760" s="6" t="str">
        <f t="shared" si="57"/>
        <v>Nov</v>
      </c>
      <c r="Q760" s="13">
        <f t="shared" si="58"/>
        <v>5211.8429999999998</v>
      </c>
      <c r="R760" s="33">
        <f t="shared" si="55"/>
        <v>1416.5069999999987</v>
      </c>
      <c r="S760" s="13">
        <f t="shared" si="59"/>
        <v>539.06533333333334</v>
      </c>
    </row>
    <row r="761" spans="1:19" x14ac:dyDescent="0.3">
      <c r="A761" s="6">
        <v>1060</v>
      </c>
      <c r="B761" s="11">
        <v>45000</v>
      </c>
      <c r="C761" s="6" t="s">
        <v>24</v>
      </c>
      <c r="D761" s="6" t="s">
        <v>25</v>
      </c>
      <c r="E761" s="12">
        <v>8594.43</v>
      </c>
      <c r="F761" s="6">
        <v>44</v>
      </c>
      <c r="G761" s="6" t="s">
        <v>29</v>
      </c>
      <c r="H761" s="12">
        <v>2211.9499999999998</v>
      </c>
      <c r="I761" s="12">
        <v>2512.84</v>
      </c>
      <c r="J761" s="6" t="s">
        <v>17</v>
      </c>
      <c r="K761" s="15">
        <v>0.04</v>
      </c>
      <c r="L761" s="6" t="s">
        <v>18</v>
      </c>
      <c r="M761" s="6" t="s">
        <v>19</v>
      </c>
      <c r="N761" s="6" t="s">
        <v>28</v>
      </c>
      <c r="O761" s="6" t="str">
        <f t="shared" si="56"/>
        <v>Wed</v>
      </c>
      <c r="P761" s="6" t="str">
        <f t="shared" si="57"/>
        <v>Mar</v>
      </c>
      <c r="Q761" s="13">
        <f t="shared" si="58"/>
        <v>4422.5984000000008</v>
      </c>
      <c r="R761" s="33">
        <f t="shared" si="55"/>
        <v>8816.5616000000136</v>
      </c>
      <c r="S761" s="13">
        <f t="shared" si="59"/>
        <v>195.32795454545456</v>
      </c>
    </row>
    <row r="762" spans="1:19" x14ac:dyDescent="0.3">
      <c r="A762" s="6">
        <v>1050</v>
      </c>
      <c r="B762" s="11">
        <v>45159</v>
      </c>
      <c r="C762" s="6" t="s">
        <v>24</v>
      </c>
      <c r="D762" s="6" t="s">
        <v>15</v>
      </c>
      <c r="E762" s="12">
        <v>9976.52</v>
      </c>
      <c r="F762" s="6">
        <v>17</v>
      </c>
      <c r="G762" s="6" t="s">
        <v>16</v>
      </c>
      <c r="H762" s="12">
        <v>2346.8000000000002</v>
      </c>
      <c r="I762" s="12">
        <v>2654.65</v>
      </c>
      <c r="J762" s="6" t="s">
        <v>30</v>
      </c>
      <c r="K762" s="15">
        <v>0.13</v>
      </c>
      <c r="L762" s="6" t="s">
        <v>18</v>
      </c>
      <c r="M762" s="6" t="s">
        <v>22</v>
      </c>
      <c r="N762" s="6" t="s">
        <v>45</v>
      </c>
      <c r="O762" s="6" t="str">
        <f t="shared" si="56"/>
        <v>Mon</v>
      </c>
      <c r="P762" s="6" t="str">
        <f t="shared" si="57"/>
        <v>Aug</v>
      </c>
      <c r="Q762" s="13">
        <f t="shared" si="58"/>
        <v>5866.7765000000009</v>
      </c>
      <c r="R762" s="33">
        <f t="shared" si="55"/>
        <v>-633.32650000000194</v>
      </c>
      <c r="S762" s="13">
        <f t="shared" si="59"/>
        <v>586.85411764705884</v>
      </c>
    </row>
    <row r="763" spans="1:19" x14ac:dyDescent="0.3">
      <c r="A763" s="6">
        <v>1028</v>
      </c>
      <c r="B763" s="11">
        <v>45150</v>
      </c>
      <c r="C763" s="6" t="s">
        <v>33</v>
      </c>
      <c r="D763" s="6" t="s">
        <v>25</v>
      </c>
      <c r="E763" s="12">
        <v>2490.8200000000002</v>
      </c>
      <c r="F763" s="6">
        <v>41</v>
      </c>
      <c r="G763" s="6" t="s">
        <v>29</v>
      </c>
      <c r="H763" s="12">
        <v>3956.03</v>
      </c>
      <c r="I763" s="12">
        <v>4163.68</v>
      </c>
      <c r="J763" s="6" t="s">
        <v>30</v>
      </c>
      <c r="K763" s="15">
        <v>0.12</v>
      </c>
      <c r="L763" s="6" t="s">
        <v>27</v>
      </c>
      <c r="M763" s="6" t="s">
        <v>22</v>
      </c>
      <c r="N763" s="6" t="s">
        <v>44</v>
      </c>
      <c r="O763" s="6" t="str">
        <f t="shared" si="56"/>
        <v>Sat</v>
      </c>
      <c r="P763" s="6" t="str">
        <f t="shared" si="57"/>
        <v>Aug</v>
      </c>
      <c r="Q763" s="13">
        <f t="shared" si="58"/>
        <v>20485.3056</v>
      </c>
      <c r="R763" s="33">
        <f t="shared" si="55"/>
        <v>-11971.655599999996</v>
      </c>
      <c r="S763" s="13">
        <f t="shared" si="59"/>
        <v>60.751707317073176</v>
      </c>
    </row>
    <row r="764" spans="1:19" x14ac:dyDescent="0.3">
      <c r="A764" s="6">
        <v>1092</v>
      </c>
      <c r="B764" s="11">
        <v>45245</v>
      </c>
      <c r="C764" s="6" t="s">
        <v>24</v>
      </c>
      <c r="D764" s="6" t="s">
        <v>34</v>
      </c>
      <c r="E764" s="12">
        <v>499.47</v>
      </c>
      <c r="F764" s="6">
        <v>47</v>
      </c>
      <c r="G764" s="6" t="s">
        <v>35</v>
      </c>
      <c r="H764" s="12">
        <v>3034.32</v>
      </c>
      <c r="I764" s="12">
        <v>3375.79</v>
      </c>
      <c r="J764" s="6" t="s">
        <v>30</v>
      </c>
      <c r="K764" s="15">
        <v>0.28000000000000003</v>
      </c>
      <c r="L764" s="6" t="s">
        <v>31</v>
      </c>
      <c r="M764" s="6" t="s">
        <v>19</v>
      </c>
      <c r="N764" s="6" t="s">
        <v>50</v>
      </c>
      <c r="O764" s="6" t="str">
        <f t="shared" si="56"/>
        <v>Wed</v>
      </c>
      <c r="P764" s="6" t="str">
        <f t="shared" si="57"/>
        <v>Nov</v>
      </c>
      <c r="Q764" s="13">
        <f t="shared" si="58"/>
        <v>44425.396400000005</v>
      </c>
      <c r="R764" s="33">
        <f t="shared" si="55"/>
        <v>-28376.306400000016</v>
      </c>
      <c r="S764" s="13">
        <f t="shared" si="59"/>
        <v>10.627021276595745</v>
      </c>
    </row>
    <row r="765" spans="1:19" x14ac:dyDescent="0.3">
      <c r="A765" s="6">
        <v>1041</v>
      </c>
      <c r="B765" s="11">
        <v>44986</v>
      </c>
      <c r="C765" s="6" t="s">
        <v>33</v>
      </c>
      <c r="D765" s="6" t="s">
        <v>34</v>
      </c>
      <c r="E765" s="12">
        <v>4170.8</v>
      </c>
      <c r="F765" s="6">
        <v>44</v>
      </c>
      <c r="G765" s="6" t="s">
        <v>35</v>
      </c>
      <c r="H765" s="12">
        <v>3288.39</v>
      </c>
      <c r="I765" s="12">
        <v>3391.46</v>
      </c>
      <c r="J765" s="6" t="s">
        <v>30</v>
      </c>
      <c r="K765" s="15">
        <v>0.05</v>
      </c>
      <c r="L765" s="6" t="s">
        <v>31</v>
      </c>
      <c r="M765" s="6" t="s">
        <v>22</v>
      </c>
      <c r="N765" s="6" t="s">
        <v>36</v>
      </c>
      <c r="O765" s="6" t="str">
        <f t="shared" si="56"/>
        <v>Wed</v>
      </c>
      <c r="P765" s="6" t="str">
        <f t="shared" si="57"/>
        <v>Mar</v>
      </c>
      <c r="Q765" s="13">
        <f t="shared" si="58"/>
        <v>7461.2119999999995</v>
      </c>
      <c r="R765" s="33">
        <f t="shared" si="55"/>
        <v>-2926.1319999999923</v>
      </c>
      <c r="S765" s="13">
        <f t="shared" si="59"/>
        <v>94.790909090909096</v>
      </c>
    </row>
    <row r="766" spans="1:19" x14ac:dyDescent="0.3">
      <c r="A766" s="6">
        <v>1100</v>
      </c>
      <c r="B766" s="11">
        <v>45261</v>
      </c>
      <c r="C766" s="6" t="s">
        <v>42</v>
      </c>
      <c r="D766" s="6" t="s">
        <v>34</v>
      </c>
      <c r="E766" s="12">
        <v>1387.8</v>
      </c>
      <c r="F766" s="6">
        <v>34</v>
      </c>
      <c r="G766" s="6" t="s">
        <v>16</v>
      </c>
      <c r="H766" s="12">
        <v>4991.09</v>
      </c>
      <c r="I766" s="12">
        <v>5402.28</v>
      </c>
      <c r="J766" s="6" t="s">
        <v>17</v>
      </c>
      <c r="K766" s="15">
        <v>0</v>
      </c>
      <c r="L766" s="6" t="s">
        <v>18</v>
      </c>
      <c r="M766" s="6" t="s">
        <v>22</v>
      </c>
      <c r="N766" s="6" t="s">
        <v>52</v>
      </c>
      <c r="O766" s="6" t="str">
        <f t="shared" si="56"/>
        <v>Fri</v>
      </c>
      <c r="P766" s="6" t="str">
        <f t="shared" si="57"/>
        <v>Dec</v>
      </c>
      <c r="Q766" s="13">
        <f t="shared" si="58"/>
        <v>0</v>
      </c>
      <c r="R766" s="33">
        <f t="shared" si="55"/>
        <v>13980.459999999986</v>
      </c>
      <c r="S766" s="13">
        <f t="shared" si="59"/>
        <v>40.817647058823525</v>
      </c>
    </row>
    <row r="767" spans="1:19" x14ac:dyDescent="0.3">
      <c r="A767" s="6">
        <v>1064</v>
      </c>
      <c r="B767" s="11">
        <v>45148</v>
      </c>
      <c r="C767" s="6" t="s">
        <v>14</v>
      </c>
      <c r="D767" s="6" t="s">
        <v>25</v>
      </c>
      <c r="E767" s="12">
        <v>322.02</v>
      </c>
      <c r="F767" s="6">
        <v>5</v>
      </c>
      <c r="G767" s="6" t="s">
        <v>26</v>
      </c>
      <c r="H767" s="12">
        <v>421.05</v>
      </c>
      <c r="I767" s="12">
        <v>488.23</v>
      </c>
      <c r="J767" s="6" t="s">
        <v>17</v>
      </c>
      <c r="K767" s="15">
        <v>7.0000000000000007E-2</v>
      </c>
      <c r="L767" s="6" t="s">
        <v>31</v>
      </c>
      <c r="M767" s="6" t="s">
        <v>22</v>
      </c>
      <c r="N767" s="6" t="s">
        <v>32</v>
      </c>
      <c r="O767" s="6" t="str">
        <f t="shared" si="56"/>
        <v>Thu</v>
      </c>
      <c r="P767" s="6" t="str">
        <f t="shared" si="57"/>
        <v>Aug</v>
      </c>
      <c r="Q767" s="13">
        <f t="shared" si="58"/>
        <v>170.88050000000001</v>
      </c>
      <c r="R767" s="33">
        <f t="shared" si="55"/>
        <v>165.01950000000002</v>
      </c>
      <c r="S767" s="13">
        <f t="shared" si="59"/>
        <v>64.403999999999996</v>
      </c>
    </row>
    <row r="768" spans="1:19" x14ac:dyDescent="0.3">
      <c r="A768" s="6">
        <v>1027</v>
      </c>
      <c r="B768" s="11">
        <v>44963</v>
      </c>
      <c r="C768" s="6" t="s">
        <v>38</v>
      </c>
      <c r="D768" s="6" t="s">
        <v>21</v>
      </c>
      <c r="E768" s="12">
        <v>3668.23</v>
      </c>
      <c r="F768" s="6">
        <v>45</v>
      </c>
      <c r="G768" s="6" t="s">
        <v>26</v>
      </c>
      <c r="H768" s="12">
        <v>1153.9000000000001</v>
      </c>
      <c r="I768" s="12">
        <v>1485.34</v>
      </c>
      <c r="J768" s="6" t="s">
        <v>30</v>
      </c>
      <c r="K768" s="15">
        <v>0.25</v>
      </c>
      <c r="L768" s="6" t="s">
        <v>31</v>
      </c>
      <c r="M768" s="6" t="s">
        <v>22</v>
      </c>
      <c r="N768" s="6" t="s">
        <v>41</v>
      </c>
      <c r="O768" s="6" t="str">
        <f t="shared" si="56"/>
        <v>Mon</v>
      </c>
      <c r="P768" s="6" t="str">
        <f t="shared" si="57"/>
        <v>Feb</v>
      </c>
      <c r="Q768" s="13">
        <f t="shared" si="58"/>
        <v>16710.075000000001</v>
      </c>
      <c r="R768" s="33">
        <f t="shared" si="55"/>
        <v>-1795.2750000000087</v>
      </c>
      <c r="S768" s="13">
        <f t="shared" si="59"/>
        <v>81.516222222222225</v>
      </c>
    </row>
    <row r="769" spans="1:19" x14ac:dyDescent="0.3">
      <c r="A769" s="6">
        <v>1063</v>
      </c>
      <c r="B769" s="11">
        <v>45204</v>
      </c>
      <c r="C769" s="6" t="s">
        <v>42</v>
      </c>
      <c r="D769" s="6" t="s">
        <v>25</v>
      </c>
      <c r="E769" s="12">
        <v>7859.01</v>
      </c>
      <c r="F769" s="6">
        <v>27</v>
      </c>
      <c r="G769" s="6" t="s">
        <v>26</v>
      </c>
      <c r="H769" s="12">
        <v>2069.08</v>
      </c>
      <c r="I769" s="12">
        <v>2246.2399999999998</v>
      </c>
      <c r="J769" s="6" t="s">
        <v>30</v>
      </c>
      <c r="K769" s="15">
        <v>0.06</v>
      </c>
      <c r="L769" s="6" t="s">
        <v>27</v>
      </c>
      <c r="M769" s="6" t="s">
        <v>22</v>
      </c>
      <c r="N769" s="6" t="s">
        <v>43</v>
      </c>
      <c r="O769" s="6" t="str">
        <f t="shared" si="56"/>
        <v>Thu</v>
      </c>
      <c r="P769" s="6" t="str">
        <f t="shared" si="57"/>
        <v>Oct</v>
      </c>
      <c r="Q769" s="13">
        <f t="shared" si="58"/>
        <v>3638.9087999999997</v>
      </c>
      <c r="R769" s="33">
        <f t="shared" si="55"/>
        <v>1144.4111999999964</v>
      </c>
      <c r="S769" s="13">
        <f t="shared" si="59"/>
        <v>291.07444444444445</v>
      </c>
    </row>
    <row r="770" spans="1:19" x14ac:dyDescent="0.3">
      <c r="A770" s="6">
        <v>1017</v>
      </c>
      <c r="B770" s="11">
        <v>45122</v>
      </c>
      <c r="C770" s="6" t="s">
        <v>24</v>
      </c>
      <c r="D770" s="6" t="s">
        <v>15</v>
      </c>
      <c r="E770" s="12">
        <v>5705.19</v>
      </c>
      <c r="F770" s="6">
        <v>23</v>
      </c>
      <c r="G770" s="6" t="s">
        <v>35</v>
      </c>
      <c r="H770" s="12">
        <v>1771.52</v>
      </c>
      <c r="I770" s="12">
        <v>2147.8000000000002</v>
      </c>
      <c r="J770" s="6" t="s">
        <v>30</v>
      </c>
      <c r="K770" s="15">
        <v>7.0000000000000007E-2</v>
      </c>
      <c r="L770" s="6" t="s">
        <v>27</v>
      </c>
      <c r="M770" s="6" t="s">
        <v>19</v>
      </c>
      <c r="N770" s="6" t="s">
        <v>45</v>
      </c>
      <c r="O770" s="6" t="str">
        <f t="shared" si="56"/>
        <v>Sat</v>
      </c>
      <c r="P770" s="6" t="str">
        <f t="shared" si="57"/>
        <v>Jul</v>
      </c>
      <c r="Q770" s="13">
        <f t="shared" si="58"/>
        <v>3457.9580000000005</v>
      </c>
      <c r="R770" s="33">
        <f t="shared" ref="R770:R833" si="60">((I770-H770)*F770)-Q770</f>
        <v>5196.4820000000036</v>
      </c>
      <c r="S770" s="13">
        <f t="shared" si="59"/>
        <v>248.05173913043475</v>
      </c>
    </row>
    <row r="771" spans="1:19" x14ac:dyDescent="0.3">
      <c r="A771" s="6">
        <v>1073</v>
      </c>
      <c r="B771" s="11">
        <v>45278</v>
      </c>
      <c r="C771" s="6" t="s">
        <v>38</v>
      </c>
      <c r="D771" s="6" t="s">
        <v>21</v>
      </c>
      <c r="E771" s="12">
        <v>3196.5</v>
      </c>
      <c r="F771" s="6">
        <v>40</v>
      </c>
      <c r="G771" s="6" t="s">
        <v>26</v>
      </c>
      <c r="H771" s="12">
        <v>157.15</v>
      </c>
      <c r="I771" s="12">
        <v>436.53</v>
      </c>
      <c r="J771" s="6" t="s">
        <v>30</v>
      </c>
      <c r="K771" s="15">
        <v>0.04</v>
      </c>
      <c r="L771" s="6" t="s">
        <v>18</v>
      </c>
      <c r="M771" s="6" t="s">
        <v>22</v>
      </c>
      <c r="N771" s="6" t="s">
        <v>41</v>
      </c>
      <c r="O771" s="6" t="str">
        <f t="shared" ref="O771:O834" si="61">TEXT(B771,"ddd")</f>
        <v>Mon</v>
      </c>
      <c r="P771" s="6" t="str">
        <f t="shared" ref="P771:P834" si="62">TEXT(B771,"mmm")</f>
        <v>Dec</v>
      </c>
      <c r="Q771" s="13">
        <f t="shared" ref="Q771:Q834" si="63">(I771*F771)*K771</f>
        <v>698.44799999999987</v>
      </c>
      <c r="R771" s="33">
        <f t="shared" si="60"/>
        <v>10476.752</v>
      </c>
      <c r="S771" s="13">
        <f t="shared" ref="S771:S834" si="64">E771/F771</f>
        <v>79.912499999999994</v>
      </c>
    </row>
    <row r="772" spans="1:19" x14ac:dyDescent="0.3">
      <c r="A772" s="6">
        <v>1033</v>
      </c>
      <c r="B772" s="11">
        <v>45168</v>
      </c>
      <c r="C772" s="6" t="s">
        <v>14</v>
      </c>
      <c r="D772" s="6" t="s">
        <v>34</v>
      </c>
      <c r="E772" s="12">
        <v>6577.99</v>
      </c>
      <c r="F772" s="6">
        <v>14</v>
      </c>
      <c r="G772" s="6" t="s">
        <v>26</v>
      </c>
      <c r="H772" s="12">
        <v>504.3</v>
      </c>
      <c r="I772" s="12">
        <v>735.95</v>
      </c>
      <c r="J772" s="6" t="s">
        <v>17</v>
      </c>
      <c r="K772" s="15">
        <v>0.21</v>
      </c>
      <c r="L772" s="6" t="s">
        <v>18</v>
      </c>
      <c r="M772" s="6" t="s">
        <v>22</v>
      </c>
      <c r="N772" s="6" t="s">
        <v>46</v>
      </c>
      <c r="O772" s="6" t="str">
        <f t="shared" si="61"/>
        <v>Wed</v>
      </c>
      <c r="P772" s="6" t="str">
        <f t="shared" si="62"/>
        <v>Aug</v>
      </c>
      <c r="Q772" s="13">
        <f t="shared" si="63"/>
        <v>2163.6930000000002</v>
      </c>
      <c r="R772" s="33">
        <f t="shared" si="60"/>
        <v>1079.4070000000002</v>
      </c>
      <c r="S772" s="13">
        <f t="shared" si="64"/>
        <v>469.85642857142858</v>
      </c>
    </row>
    <row r="773" spans="1:19" x14ac:dyDescent="0.3">
      <c r="A773" s="6">
        <v>1084</v>
      </c>
      <c r="B773" s="11">
        <v>45250</v>
      </c>
      <c r="C773" s="6" t="s">
        <v>14</v>
      </c>
      <c r="D773" s="6" t="s">
        <v>25</v>
      </c>
      <c r="E773" s="12">
        <v>2396.98</v>
      </c>
      <c r="F773" s="6">
        <v>15</v>
      </c>
      <c r="G773" s="6" t="s">
        <v>16</v>
      </c>
      <c r="H773" s="12">
        <v>3420.72</v>
      </c>
      <c r="I773" s="12">
        <v>3513.74</v>
      </c>
      <c r="J773" s="6" t="s">
        <v>30</v>
      </c>
      <c r="K773" s="15">
        <v>0.02</v>
      </c>
      <c r="L773" s="6" t="s">
        <v>18</v>
      </c>
      <c r="M773" s="6" t="s">
        <v>19</v>
      </c>
      <c r="N773" s="6" t="s">
        <v>32</v>
      </c>
      <c r="O773" s="6" t="str">
        <f t="shared" si="61"/>
        <v>Mon</v>
      </c>
      <c r="P773" s="6" t="str">
        <f t="shared" si="62"/>
        <v>Nov</v>
      </c>
      <c r="Q773" s="13">
        <f t="shared" si="63"/>
        <v>1054.1220000000001</v>
      </c>
      <c r="R773" s="33">
        <f t="shared" si="60"/>
        <v>341.17799999999966</v>
      </c>
      <c r="S773" s="13">
        <f t="shared" si="64"/>
        <v>159.79866666666666</v>
      </c>
    </row>
    <row r="774" spans="1:19" x14ac:dyDescent="0.3">
      <c r="A774" s="6">
        <v>1077</v>
      </c>
      <c r="B774" s="11">
        <v>45145</v>
      </c>
      <c r="C774" s="6" t="s">
        <v>33</v>
      </c>
      <c r="D774" s="6" t="s">
        <v>34</v>
      </c>
      <c r="E774" s="12">
        <v>242.38</v>
      </c>
      <c r="F774" s="6">
        <v>43</v>
      </c>
      <c r="G774" s="6" t="s">
        <v>26</v>
      </c>
      <c r="H774" s="12">
        <v>4402.66</v>
      </c>
      <c r="I774" s="12">
        <v>4724.7</v>
      </c>
      <c r="J774" s="6" t="s">
        <v>30</v>
      </c>
      <c r="K774" s="15">
        <v>0.1</v>
      </c>
      <c r="L774" s="6" t="s">
        <v>27</v>
      </c>
      <c r="M774" s="6" t="s">
        <v>22</v>
      </c>
      <c r="N774" s="6" t="s">
        <v>36</v>
      </c>
      <c r="O774" s="6" t="str">
        <f t="shared" si="61"/>
        <v>Mon</v>
      </c>
      <c r="P774" s="6" t="str">
        <f t="shared" si="62"/>
        <v>Aug</v>
      </c>
      <c r="Q774" s="13">
        <f t="shared" si="63"/>
        <v>20316.210000000003</v>
      </c>
      <c r="R774" s="33">
        <f t="shared" si="60"/>
        <v>-6468.4900000000052</v>
      </c>
      <c r="S774" s="13">
        <f t="shared" si="64"/>
        <v>5.6367441860465117</v>
      </c>
    </row>
    <row r="775" spans="1:19" x14ac:dyDescent="0.3">
      <c r="A775" s="6">
        <v>1092</v>
      </c>
      <c r="B775" s="11">
        <v>45118</v>
      </c>
      <c r="C775" s="6" t="s">
        <v>38</v>
      </c>
      <c r="D775" s="6" t="s">
        <v>34</v>
      </c>
      <c r="E775" s="12">
        <v>7667.1</v>
      </c>
      <c r="F775" s="6">
        <v>33</v>
      </c>
      <c r="G775" s="6" t="s">
        <v>35</v>
      </c>
      <c r="H775" s="12">
        <v>2595.42</v>
      </c>
      <c r="I775" s="12">
        <v>3083.06</v>
      </c>
      <c r="J775" s="6" t="s">
        <v>30</v>
      </c>
      <c r="K775" s="15">
        <v>0.08</v>
      </c>
      <c r="L775" s="6" t="s">
        <v>31</v>
      </c>
      <c r="M775" s="6" t="s">
        <v>19</v>
      </c>
      <c r="N775" s="6" t="s">
        <v>48</v>
      </c>
      <c r="O775" s="6" t="str">
        <f t="shared" si="61"/>
        <v>Tue</v>
      </c>
      <c r="P775" s="6" t="str">
        <f t="shared" si="62"/>
        <v>Jul</v>
      </c>
      <c r="Q775" s="13">
        <f t="shared" si="63"/>
        <v>8139.2784000000001</v>
      </c>
      <c r="R775" s="33">
        <f t="shared" si="60"/>
        <v>7952.8415999999952</v>
      </c>
      <c r="S775" s="13">
        <f t="shared" si="64"/>
        <v>232.33636363636364</v>
      </c>
    </row>
    <row r="776" spans="1:19" x14ac:dyDescent="0.3">
      <c r="A776" s="6">
        <v>1029</v>
      </c>
      <c r="B776" s="11">
        <v>44943</v>
      </c>
      <c r="C776" s="6" t="s">
        <v>33</v>
      </c>
      <c r="D776" s="6" t="s">
        <v>15</v>
      </c>
      <c r="E776" s="12">
        <v>6275.06</v>
      </c>
      <c r="F776" s="6">
        <v>31</v>
      </c>
      <c r="G776" s="6" t="s">
        <v>35</v>
      </c>
      <c r="H776" s="12">
        <v>2719</v>
      </c>
      <c r="I776" s="12">
        <v>3133.55</v>
      </c>
      <c r="J776" s="6" t="s">
        <v>17</v>
      </c>
      <c r="K776" s="15">
        <v>0.17</v>
      </c>
      <c r="L776" s="6" t="s">
        <v>27</v>
      </c>
      <c r="M776" s="6" t="s">
        <v>22</v>
      </c>
      <c r="N776" s="6" t="s">
        <v>53</v>
      </c>
      <c r="O776" s="6" t="str">
        <f t="shared" si="61"/>
        <v>Tue</v>
      </c>
      <c r="P776" s="6" t="str">
        <f t="shared" si="62"/>
        <v>Jan</v>
      </c>
      <c r="Q776" s="13">
        <f t="shared" si="63"/>
        <v>16513.808500000003</v>
      </c>
      <c r="R776" s="33">
        <f t="shared" si="60"/>
        <v>-3662.7584999999963</v>
      </c>
      <c r="S776" s="13">
        <f t="shared" si="64"/>
        <v>202.42129032258066</v>
      </c>
    </row>
    <row r="777" spans="1:19" x14ac:dyDescent="0.3">
      <c r="A777" s="6">
        <v>1013</v>
      </c>
      <c r="B777" s="11">
        <v>44938</v>
      </c>
      <c r="C777" s="6" t="s">
        <v>42</v>
      </c>
      <c r="D777" s="6" t="s">
        <v>21</v>
      </c>
      <c r="E777" s="12">
        <v>7646.8</v>
      </c>
      <c r="F777" s="6">
        <v>35</v>
      </c>
      <c r="G777" s="6" t="s">
        <v>35</v>
      </c>
      <c r="H777" s="12">
        <v>1312.71</v>
      </c>
      <c r="I777" s="12">
        <v>1352.11</v>
      </c>
      <c r="J777" s="6" t="s">
        <v>17</v>
      </c>
      <c r="K777" s="15">
        <v>0.22</v>
      </c>
      <c r="L777" s="6" t="s">
        <v>27</v>
      </c>
      <c r="M777" s="6" t="s">
        <v>22</v>
      </c>
      <c r="N777" s="6" t="s">
        <v>51</v>
      </c>
      <c r="O777" s="6" t="str">
        <f t="shared" si="61"/>
        <v>Thu</v>
      </c>
      <c r="P777" s="6" t="str">
        <f t="shared" si="62"/>
        <v>Jan</v>
      </c>
      <c r="Q777" s="13">
        <f t="shared" si="63"/>
        <v>10411.246999999999</v>
      </c>
      <c r="R777" s="33">
        <f t="shared" si="60"/>
        <v>-9032.2470000000048</v>
      </c>
      <c r="S777" s="13">
        <f t="shared" si="64"/>
        <v>218.48000000000002</v>
      </c>
    </row>
    <row r="778" spans="1:19" x14ac:dyDescent="0.3">
      <c r="A778" s="6">
        <v>1046</v>
      </c>
      <c r="B778" s="11">
        <v>45119</v>
      </c>
      <c r="C778" s="6" t="s">
        <v>38</v>
      </c>
      <c r="D778" s="6" t="s">
        <v>15</v>
      </c>
      <c r="E778" s="12">
        <v>485.49</v>
      </c>
      <c r="F778" s="6">
        <v>17</v>
      </c>
      <c r="G778" s="6" t="s">
        <v>16</v>
      </c>
      <c r="H778" s="12">
        <v>3850.99</v>
      </c>
      <c r="I778" s="12">
        <v>4045.34</v>
      </c>
      <c r="J778" s="6" t="s">
        <v>17</v>
      </c>
      <c r="K778" s="15">
        <v>0.16</v>
      </c>
      <c r="L778" s="6" t="s">
        <v>31</v>
      </c>
      <c r="M778" s="6" t="s">
        <v>19</v>
      </c>
      <c r="N778" s="6" t="s">
        <v>40</v>
      </c>
      <c r="O778" s="6" t="str">
        <f t="shared" si="61"/>
        <v>Wed</v>
      </c>
      <c r="P778" s="6" t="str">
        <f t="shared" si="62"/>
        <v>Jul</v>
      </c>
      <c r="Q778" s="13">
        <f t="shared" si="63"/>
        <v>11003.3248</v>
      </c>
      <c r="R778" s="33">
        <f t="shared" si="60"/>
        <v>-7699.3747999999941</v>
      </c>
      <c r="S778" s="13">
        <f t="shared" si="64"/>
        <v>28.558235294117647</v>
      </c>
    </row>
    <row r="779" spans="1:19" x14ac:dyDescent="0.3">
      <c r="A779" s="6">
        <v>1035</v>
      </c>
      <c r="B779" s="11">
        <v>44948</v>
      </c>
      <c r="C779" s="6" t="s">
        <v>42</v>
      </c>
      <c r="D779" s="6" t="s">
        <v>15</v>
      </c>
      <c r="E779" s="12">
        <v>8387.48</v>
      </c>
      <c r="F779" s="6">
        <v>28</v>
      </c>
      <c r="G779" s="6" t="s">
        <v>16</v>
      </c>
      <c r="H779" s="12">
        <v>3771.38</v>
      </c>
      <c r="I779" s="12">
        <v>4234.92</v>
      </c>
      <c r="J779" s="6" t="s">
        <v>30</v>
      </c>
      <c r="K779" s="15">
        <v>0.28000000000000003</v>
      </c>
      <c r="L779" s="6" t="s">
        <v>31</v>
      </c>
      <c r="M779" s="6" t="s">
        <v>22</v>
      </c>
      <c r="N779" s="6" t="s">
        <v>49</v>
      </c>
      <c r="O779" s="6" t="str">
        <f t="shared" si="61"/>
        <v>Sun</v>
      </c>
      <c r="P779" s="6" t="str">
        <f t="shared" si="62"/>
        <v>Jan</v>
      </c>
      <c r="Q779" s="13">
        <f t="shared" si="63"/>
        <v>33201.772800000006</v>
      </c>
      <c r="R779" s="33">
        <f t="shared" si="60"/>
        <v>-20222.652800000007</v>
      </c>
      <c r="S779" s="13">
        <f t="shared" si="64"/>
        <v>299.55285714285714</v>
      </c>
    </row>
    <row r="780" spans="1:19" x14ac:dyDescent="0.3">
      <c r="A780" s="6">
        <v>1006</v>
      </c>
      <c r="B780" s="11">
        <v>45046</v>
      </c>
      <c r="C780" s="6" t="s">
        <v>33</v>
      </c>
      <c r="D780" s="6" t="s">
        <v>15</v>
      </c>
      <c r="E780" s="12">
        <v>6233.31</v>
      </c>
      <c r="F780" s="6">
        <v>19</v>
      </c>
      <c r="G780" s="6" t="s">
        <v>29</v>
      </c>
      <c r="H780" s="12">
        <v>2962.41</v>
      </c>
      <c r="I780" s="12">
        <v>3218.9</v>
      </c>
      <c r="J780" s="6" t="s">
        <v>30</v>
      </c>
      <c r="K780" s="15">
        <v>0.28999999999999998</v>
      </c>
      <c r="L780" s="6" t="s">
        <v>18</v>
      </c>
      <c r="M780" s="6" t="s">
        <v>22</v>
      </c>
      <c r="N780" s="6" t="s">
        <v>53</v>
      </c>
      <c r="O780" s="6" t="str">
        <f t="shared" si="61"/>
        <v>Sun</v>
      </c>
      <c r="P780" s="6" t="str">
        <f t="shared" si="62"/>
        <v>Apr</v>
      </c>
      <c r="Q780" s="13">
        <f t="shared" si="63"/>
        <v>17736.138999999999</v>
      </c>
      <c r="R780" s="33">
        <f t="shared" si="60"/>
        <v>-12862.828999999994</v>
      </c>
      <c r="S780" s="13">
        <f t="shared" si="64"/>
        <v>328.06894736842105</v>
      </c>
    </row>
    <row r="781" spans="1:19" x14ac:dyDescent="0.3">
      <c r="A781" s="6">
        <v>1082</v>
      </c>
      <c r="B781" s="11">
        <v>45136</v>
      </c>
      <c r="C781" s="6" t="s">
        <v>38</v>
      </c>
      <c r="D781" s="6" t="s">
        <v>34</v>
      </c>
      <c r="E781" s="12">
        <v>5677.61</v>
      </c>
      <c r="F781" s="6">
        <v>46</v>
      </c>
      <c r="G781" s="6" t="s">
        <v>26</v>
      </c>
      <c r="H781" s="12">
        <v>1102.69</v>
      </c>
      <c r="I781" s="12">
        <v>1437.12</v>
      </c>
      <c r="J781" s="6" t="s">
        <v>30</v>
      </c>
      <c r="K781" s="15">
        <v>0.11</v>
      </c>
      <c r="L781" s="6" t="s">
        <v>31</v>
      </c>
      <c r="M781" s="6" t="s">
        <v>19</v>
      </c>
      <c r="N781" s="6" t="s">
        <v>48</v>
      </c>
      <c r="O781" s="6" t="str">
        <f t="shared" si="61"/>
        <v>Sat</v>
      </c>
      <c r="P781" s="6" t="str">
        <f t="shared" si="62"/>
        <v>Jul</v>
      </c>
      <c r="Q781" s="13">
        <f t="shared" si="63"/>
        <v>7271.8271999999988</v>
      </c>
      <c r="R781" s="33">
        <f t="shared" si="60"/>
        <v>8111.9527999999927</v>
      </c>
      <c r="S781" s="13">
        <f t="shared" si="64"/>
        <v>123.42630434782608</v>
      </c>
    </row>
    <row r="782" spans="1:19" x14ac:dyDescent="0.3">
      <c r="A782" s="6">
        <v>1069</v>
      </c>
      <c r="B782" s="11">
        <v>45232</v>
      </c>
      <c r="C782" s="6" t="s">
        <v>33</v>
      </c>
      <c r="D782" s="6" t="s">
        <v>15</v>
      </c>
      <c r="E782" s="12">
        <v>6283.68</v>
      </c>
      <c r="F782" s="6">
        <v>23</v>
      </c>
      <c r="G782" s="6" t="s">
        <v>16</v>
      </c>
      <c r="H782" s="12">
        <v>530.24</v>
      </c>
      <c r="I782" s="12">
        <v>987.41</v>
      </c>
      <c r="J782" s="6" t="s">
        <v>17</v>
      </c>
      <c r="K782" s="15">
        <v>0.23</v>
      </c>
      <c r="L782" s="6" t="s">
        <v>31</v>
      </c>
      <c r="M782" s="6" t="s">
        <v>19</v>
      </c>
      <c r="N782" s="6" t="s">
        <v>53</v>
      </c>
      <c r="O782" s="6" t="str">
        <f t="shared" si="61"/>
        <v>Thu</v>
      </c>
      <c r="P782" s="6" t="str">
        <f t="shared" si="62"/>
        <v>Nov</v>
      </c>
      <c r="Q782" s="13">
        <f t="shared" si="63"/>
        <v>5223.3989000000001</v>
      </c>
      <c r="R782" s="33">
        <f t="shared" si="60"/>
        <v>5291.5110999999997</v>
      </c>
      <c r="S782" s="13">
        <f t="shared" si="64"/>
        <v>273.20347826086959</v>
      </c>
    </row>
    <row r="783" spans="1:19" x14ac:dyDescent="0.3">
      <c r="A783" s="6">
        <v>1047</v>
      </c>
      <c r="B783" s="11">
        <v>45196</v>
      </c>
      <c r="C783" s="6" t="s">
        <v>38</v>
      </c>
      <c r="D783" s="6" t="s">
        <v>15</v>
      </c>
      <c r="E783" s="12">
        <v>8657.89</v>
      </c>
      <c r="F783" s="6">
        <v>32</v>
      </c>
      <c r="G783" s="6" t="s">
        <v>35</v>
      </c>
      <c r="H783" s="12">
        <v>367.98</v>
      </c>
      <c r="I783" s="12">
        <v>806.14</v>
      </c>
      <c r="J783" s="6" t="s">
        <v>17</v>
      </c>
      <c r="K783" s="15">
        <v>0.22</v>
      </c>
      <c r="L783" s="6" t="s">
        <v>31</v>
      </c>
      <c r="M783" s="6" t="s">
        <v>22</v>
      </c>
      <c r="N783" s="6" t="s">
        <v>40</v>
      </c>
      <c r="O783" s="6" t="str">
        <f t="shared" si="61"/>
        <v>Wed</v>
      </c>
      <c r="P783" s="6" t="str">
        <f t="shared" si="62"/>
        <v>Sep</v>
      </c>
      <c r="Q783" s="13">
        <f t="shared" si="63"/>
        <v>5675.2255999999998</v>
      </c>
      <c r="R783" s="33">
        <f t="shared" si="60"/>
        <v>8345.8943999999992</v>
      </c>
      <c r="S783" s="13">
        <f t="shared" si="64"/>
        <v>270.55906249999998</v>
      </c>
    </row>
    <row r="784" spans="1:19" x14ac:dyDescent="0.3">
      <c r="A784" s="6">
        <v>1025</v>
      </c>
      <c r="B784" s="11">
        <v>45118</v>
      </c>
      <c r="C784" s="6" t="s">
        <v>33</v>
      </c>
      <c r="D784" s="6" t="s">
        <v>21</v>
      </c>
      <c r="E784" s="12">
        <v>5910.67</v>
      </c>
      <c r="F784" s="6">
        <v>40</v>
      </c>
      <c r="G784" s="6" t="s">
        <v>35</v>
      </c>
      <c r="H784" s="12">
        <v>2983.85</v>
      </c>
      <c r="I784" s="12">
        <v>3239.74</v>
      </c>
      <c r="J784" s="6" t="s">
        <v>30</v>
      </c>
      <c r="K784" s="15">
        <v>0.27</v>
      </c>
      <c r="L784" s="6" t="s">
        <v>31</v>
      </c>
      <c r="M784" s="6" t="s">
        <v>19</v>
      </c>
      <c r="N784" s="6" t="s">
        <v>37</v>
      </c>
      <c r="O784" s="6" t="str">
        <f t="shared" si="61"/>
        <v>Tue</v>
      </c>
      <c r="P784" s="6" t="str">
        <f t="shared" si="62"/>
        <v>Jul</v>
      </c>
      <c r="Q784" s="13">
        <f t="shared" si="63"/>
        <v>34989.192000000003</v>
      </c>
      <c r="R784" s="33">
        <f t="shared" si="60"/>
        <v>-24753.592000000008</v>
      </c>
      <c r="S784" s="13">
        <f t="shared" si="64"/>
        <v>147.76675</v>
      </c>
    </row>
    <row r="785" spans="1:19" x14ac:dyDescent="0.3">
      <c r="A785" s="6">
        <v>1066</v>
      </c>
      <c r="B785" s="11">
        <v>45101</v>
      </c>
      <c r="C785" s="6" t="s">
        <v>14</v>
      </c>
      <c r="D785" s="6" t="s">
        <v>21</v>
      </c>
      <c r="E785" s="12">
        <v>5851.41</v>
      </c>
      <c r="F785" s="6">
        <v>13</v>
      </c>
      <c r="G785" s="6" t="s">
        <v>16</v>
      </c>
      <c r="H785" s="12">
        <v>4133.92</v>
      </c>
      <c r="I785" s="12">
        <v>4358.37</v>
      </c>
      <c r="J785" s="6" t="s">
        <v>30</v>
      </c>
      <c r="K785" s="15">
        <v>0.13</v>
      </c>
      <c r="L785" s="6" t="s">
        <v>18</v>
      </c>
      <c r="M785" s="6" t="s">
        <v>22</v>
      </c>
      <c r="N785" s="6" t="s">
        <v>23</v>
      </c>
      <c r="O785" s="6" t="str">
        <f t="shared" si="61"/>
        <v>Sat</v>
      </c>
      <c r="P785" s="6" t="str">
        <f t="shared" si="62"/>
        <v>Jun</v>
      </c>
      <c r="Q785" s="13">
        <f t="shared" si="63"/>
        <v>7365.6453000000001</v>
      </c>
      <c r="R785" s="33">
        <f t="shared" si="60"/>
        <v>-4447.7953000000025</v>
      </c>
      <c r="S785" s="13">
        <f t="shared" si="64"/>
        <v>450.10846153846154</v>
      </c>
    </row>
    <row r="786" spans="1:19" x14ac:dyDescent="0.3">
      <c r="A786" s="6">
        <v>1010</v>
      </c>
      <c r="B786" s="11">
        <v>45211</v>
      </c>
      <c r="C786" s="6" t="s">
        <v>33</v>
      </c>
      <c r="D786" s="6" t="s">
        <v>15</v>
      </c>
      <c r="E786" s="12">
        <v>9907.7199999999993</v>
      </c>
      <c r="F786" s="6">
        <v>20</v>
      </c>
      <c r="G786" s="6" t="s">
        <v>16</v>
      </c>
      <c r="H786" s="12">
        <v>4298.74</v>
      </c>
      <c r="I786" s="12">
        <v>4475.1899999999996</v>
      </c>
      <c r="J786" s="6" t="s">
        <v>17</v>
      </c>
      <c r="K786" s="15">
        <v>0.16</v>
      </c>
      <c r="L786" s="6" t="s">
        <v>18</v>
      </c>
      <c r="M786" s="6" t="s">
        <v>19</v>
      </c>
      <c r="N786" s="6" t="s">
        <v>53</v>
      </c>
      <c r="O786" s="6" t="str">
        <f t="shared" si="61"/>
        <v>Thu</v>
      </c>
      <c r="P786" s="6" t="str">
        <f t="shared" si="62"/>
        <v>Oct</v>
      </c>
      <c r="Q786" s="13">
        <f t="shared" si="63"/>
        <v>14320.607999999998</v>
      </c>
      <c r="R786" s="33">
        <f t="shared" si="60"/>
        <v>-10791.608000000002</v>
      </c>
      <c r="S786" s="13">
        <f t="shared" si="64"/>
        <v>495.38599999999997</v>
      </c>
    </row>
    <row r="787" spans="1:19" x14ac:dyDescent="0.3">
      <c r="A787" s="6">
        <v>1056</v>
      </c>
      <c r="B787" s="11">
        <v>45130</v>
      </c>
      <c r="C787" s="6" t="s">
        <v>14</v>
      </c>
      <c r="D787" s="6" t="s">
        <v>21</v>
      </c>
      <c r="E787" s="12">
        <v>7591.63</v>
      </c>
      <c r="F787" s="6">
        <v>35</v>
      </c>
      <c r="G787" s="6" t="s">
        <v>16</v>
      </c>
      <c r="H787" s="12">
        <v>2344.9299999999998</v>
      </c>
      <c r="I787" s="12">
        <v>2707.25</v>
      </c>
      <c r="J787" s="6" t="s">
        <v>30</v>
      </c>
      <c r="K787" s="15">
        <v>0.12</v>
      </c>
      <c r="L787" s="6" t="s">
        <v>31</v>
      </c>
      <c r="M787" s="6" t="s">
        <v>22</v>
      </c>
      <c r="N787" s="6" t="s">
        <v>23</v>
      </c>
      <c r="O787" s="6" t="str">
        <f t="shared" si="61"/>
        <v>Sun</v>
      </c>
      <c r="P787" s="6" t="str">
        <f t="shared" si="62"/>
        <v>Jul</v>
      </c>
      <c r="Q787" s="13">
        <f t="shared" si="63"/>
        <v>11370.449999999999</v>
      </c>
      <c r="R787" s="33">
        <f t="shared" si="60"/>
        <v>1310.7500000000073</v>
      </c>
      <c r="S787" s="13">
        <f t="shared" si="64"/>
        <v>216.9037142857143</v>
      </c>
    </row>
    <row r="788" spans="1:19" x14ac:dyDescent="0.3">
      <c r="A788" s="6">
        <v>1030</v>
      </c>
      <c r="B788" s="11">
        <v>45090</v>
      </c>
      <c r="C788" s="6" t="s">
        <v>33</v>
      </c>
      <c r="D788" s="6" t="s">
        <v>21</v>
      </c>
      <c r="E788" s="12">
        <v>4478.71</v>
      </c>
      <c r="F788" s="6">
        <v>5</v>
      </c>
      <c r="G788" s="6" t="s">
        <v>29</v>
      </c>
      <c r="H788" s="12">
        <v>3932.14</v>
      </c>
      <c r="I788" s="12">
        <v>4082.76</v>
      </c>
      <c r="J788" s="6" t="s">
        <v>30</v>
      </c>
      <c r="K788" s="15">
        <v>0.26</v>
      </c>
      <c r="L788" s="6" t="s">
        <v>31</v>
      </c>
      <c r="M788" s="6" t="s">
        <v>19</v>
      </c>
      <c r="N788" s="6" t="s">
        <v>37</v>
      </c>
      <c r="O788" s="6" t="str">
        <f t="shared" si="61"/>
        <v>Tue</v>
      </c>
      <c r="P788" s="6" t="str">
        <f t="shared" si="62"/>
        <v>Jun</v>
      </c>
      <c r="Q788" s="13">
        <f t="shared" si="63"/>
        <v>5307.5880000000006</v>
      </c>
      <c r="R788" s="33">
        <f t="shared" si="60"/>
        <v>-4554.4879999999994</v>
      </c>
      <c r="S788" s="13">
        <f t="shared" si="64"/>
        <v>895.74199999999996</v>
      </c>
    </row>
    <row r="789" spans="1:19" x14ac:dyDescent="0.3">
      <c r="A789" s="6">
        <v>1005</v>
      </c>
      <c r="B789" s="11">
        <v>45177</v>
      </c>
      <c r="C789" s="6" t="s">
        <v>38</v>
      </c>
      <c r="D789" s="6" t="s">
        <v>15</v>
      </c>
      <c r="E789" s="12">
        <v>7103.23</v>
      </c>
      <c r="F789" s="6">
        <v>9</v>
      </c>
      <c r="G789" s="6" t="s">
        <v>35</v>
      </c>
      <c r="H789" s="12">
        <v>4737.0600000000004</v>
      </c>
      <c r="I789" s="12">
        <v>4869.5</v>
      </c>
      <c r="J789" s="6" t="s">
        <v>30</v>
      </c>
      <c r="K789" s="15">
        <v>7.0000000000000007E-2</v>
      </c>
      <c r="L789" s="6" t="s">
        <v>18</v>
      </c>
      <c r="M789" s="6" t="s">
        <v>19</v>
      </c>
      <c r="N789" s="6" t="s">
        <v>40</v>
      </c>
      <c r="O789" s="6" t="str">
        <f t="shared" si="61"/>
        <v>Fri</v>
      </c>
      <c r="P789" s="6" t="str">
        <f t="shared" si="62"/>
        <v>Sep</v>
      </c>
      <c r="Q789" s="13">
        <f t="shared" si="63"/>
        <v>3067.7850000000003</v>
      </c>
      <c r="R789" s="33">
        <f t="shared" si="60"/>
        <v>-1875.8250000000039</v>
      </c>
      <c r="S789" s="13">
        <f t="shared" si="64"/>
        <v>789.24777777777774</v>
      </c>
    </row>
    <row r="790" spans="1:19" x14ac:dyDescent="0.3">
      <c r="A790" s="6">
        <v>1033</v>
      </c>
      <c r="B790" s="11">
        <v>45153</v>
      </c>
      <c r="C790" s="6" t="s">
        <v>38</v>
      </c>
      <c r="D790" s="6" t="s">
        <v>34</v>
      </c>
      <c r="E790" s="12">
        <v>3953.38</v>
      </c>
      <c r="F790" s="6">
        <v>29</v>
      </c>
      <c r="G790" s="6" t="s">
        <v>29</v>
      </c>
      <c r="H790" s="12">
        <v>1412.09</v>
      </c>
      <c r="I790" s="12">
        <v>1596.65</v>
      </c>
      <c r="J790" s="6" t="s">
        <v>17</v>
      </c>
      <c r="K790" s="15">
        <v>7.0000000000000007E-2</v>
      </c>
      <c r="L790" s="6" t="s">
        <v>18</v>
      </c>
      <c r="M790" s="6" t="s">
        <v>19</v>
      </c>
      <c r="N790" s="6" t="s">
        <v>48</v>
      </c>
      <c r="O790" s="6" t="str">
        <f t="shared" si="61"/>
        <v>Tue</v>
      </c>
      <c r="P790" s="6" t="str">
        <f t="shared" si="62"/>
        <v>Aug</v>
      </c>
      <c r="Q790" s="13">
        <f t="shared" si="63"/>
        <v>3241.1995000000006</v>
      </c>
      <c r="R790" s="33">
        <f t="shared" si="60"/>
        <v>2111.0405000000046</v>
      </c>
      <c r="S790" s="13">
        <f t="shared" si="64"/>
        <v>136.32344827586206</v>
      </c>
    </row>
    <row r="791" spans="1:19" x14ac:dyDescent="0.3">
      <c r="A791" s="6">
        <v>1065</v>
      </c>
      <c r="B791" s="11">
        <v>44933</v>
      </c>
      <c r="C791" s="6" t="s">
        <v>38</v>
      </c>
      <c r="D791" s="6" t="s">
        <v>15</v>
      </c>
      <c r="E791" s="12">
        <v>2365.87</v>
      </c>
      <c r="F791" s="6">
        <v>6</v>
      </c>
      <c r="G791" s="6" t="s">
        <v>29</v>
      </c>
      <c r="H791" s="12">
        <v>2019.9</v>
      </c>
      <c r="I791" s="12">
        <v>2116.7399999999998</v>
      </c>
      <c r="J791" s="6" t="s">
        <v>30</v>
      </c>
      <c r="K791" s="15">
        <v>0.11</v>
      </c>
      <c r="L791" s="6" t="s">
        <v>31</v>
      </c>
      <c r="M791" s="6" t="s">
        <v>19</v>
      </c>
      <c r="N791" s="6" t="s">
        <v>40</v>
      </c>
      <c r="O791" s="6" t="str">
        <f t="shared" si="61"/>
        <v>Sat</v>
      </c>
      <c r="P791" s="6" t="str">
        <f t="shared" si="62"/>
        <v>Jan</v>
      </c>
      <c r="Q791" s="13">
        <f t="shared" si="63"/>
        <v>1397.0483999999999</v>
      </c>
      <c r="R791" s="33">
        <f t="shared" si="60"/>
        <v>-816.00840000000176</v>
      </c>
      <c r="S791" s="13">
        <f t="shared" si="64"/>
        <v>394.31166666666667</v>
      </c>
    </row>
    <row r="792" spans="1:19" x14ac:dyDescent="0.3">
      <c r="A792" s="6">
        <v>1018</v>
      </c>
      <c r="B792" s="11">
        <v>44955</v>
      </c>
      <c r="C792" s="6" t="s">
        <v>24</v>
      </c>
      <c r="D792" s="6" t="s">
        <v>21</v>
      </c>
      <c r="E792" s="12">
        <v>6008.83</v>
      </c>
      <c r="F792" s="6">
        <v>25</v>
      </c>
      <c r="G792" s="6" t="s">
        <v>26</v>
      </c>
      <c r="H792" s="12">
        <v>4660.82</v>
      </c>
      <c r="I792" s="12">
        <v>5011.43</v>
      </c>
      <c r="J792" s="6" t="s">
        <v>30</v>
      </c>
      <c r="K792" s="15">
        <v>7.0000000000000007E-2</v>
      </c>
      <c r="L792" s="6" t="s">
        <v>27</v>
      </c>
      <c r="M792" s="6" t="s">
        <v>19</v>
      </c>
      <c r="N792" s="6" t="s">
        <v>47</v>
      </c>
      <c r="O792" s="6" t="str">
        <f t="shared" si="61"/>
        <v>Sun</v>
      </c>
      <c r="P792" s="6" t="str">
        <f t="shared" si="62"/>
        <v>Jan</v>
      </c>
      <c r="Q792" s="13">
        <f t="shared" si="63"/>
        <v>8770.0025000000005</v>
      </c>
      <c r="R792" s="33">
        <f t="shared" si="60"/>
        <v>-4.7524999999859574</v>
      </c>
      <c r="S792" s="13">
        <f t="shared" si="64"/>
        <v>240.35319999999999</v>
      </c>
    </row>
    <row r="793" spans="1:19" x14ac:dyDescent="0.3">
      <c r="A793" s="6">
        <v>1096</v>
      </c>
      <c r="B793" s="11">
        <v>44959</v>
      </c>
      <c r="C793" s="6" t="s">
        <v>42</v>
      </c>
      <c r="D793" s="6" t="s">
        <v>34</v>
      </c>
      <c r="E793" s="12">
        <v>9289</v>
      </c>
      <c r="F793" s="6">
        <v>31</v>
      </c>
      <c r="G793" s="6" t="s">
        <v>35</v>
      </c>
      <c r="H793" s="12">
        <v>1724.24</v>
      </c>
      <c r="I793" s="12">
        <v>2036.2</v>
      </c>
      <c r="J793" s="6" t="s">
        <v>30</v>
      </c>
      <c r="K793" s="15">
        <v>0.17</v>
      </c>
      <c r="L793" s="6" t="s">
        <v>18</v>
      </c>
      <c r="M793" s="6" t="s">
        <v>19</v>
      </c>
      <c r="N793" s="6" t="s">
        <v>52</v>
      </c>
      <c r="O793" s="6" t="str">
        <f t="shared" si="61"/>
        <v>Thu</v>
      </c>
      <c r="P793" s="6" t="str">
        <f t="shared" si="62"/>
        <v>Feb</v>
      </c>
      <c r="Q793" s="13">
        <f t="shared" si="63"/>
        <v>10730.774000000001</v>
      </c>
      <c r="R793" s="33">
        <f t="shared" si="60"/>
        <v>-1060.0139999999992</v>
      </c>
      <c r="S793" s="13">
        <f t="shared" si="64"/>
        <v>299.64516129032256</v>
      </c>
    </row>
    <row r="794" spans="1:19" x14ac:dyDescent="0.3">
      <c r="A794" s="6">
        <v>1049</v>
      </c>
      <c r="B794" s="11">
        <v>45060</v>
      </c>
      <c r="C794" s="6" t="s">
        <v>38</v>
      </c>
      <c r="D794" s="6" t="s">
        <v>25</v>
      </c>
      <c r="E794" s="12">
        <v>9298.48</v>
      </c>
      <c r="F794" s="6">
        <v>22</v>
      </c>
      <c r="G794" s="6" t="s">
        <v>35</v>
      </c>
      <c r="H794" s="12">
        <v>4573.6899999999996</v>
      </c>
      <c r="I794" s="12">
        <v>4820.3</v>
      </c>
      <c r="J794" s="6" t="s">
        <v>30</v>
      </c>
      <c r="K794" s="15">
        <v>0.04</v>
      </c>
      <c r="L794" s="6" t="s">
        <v>18</v>
      </c>
      <c r="M794" s="6" t="s">
        <v>19</v>
      </c>
      <c r="N794" s="6" t="s">
        <v>39</v>
      </c>
      <c r="O794" s="6" t="str">
        <f t="shared" si="61"/>
        <v>Sun</v>
      </c>
      <c r="P794" s="6" t="str">
        <f t="shared" si="62"/>
        <v>May</v>
      </c>
      <c r="Q794" s="13">
        <f t="shared" si="63"/>
        <v>4241.8640000000005</v>
      </c>
      <c r="R794" s="33">
        <f t="shared" si="60"/>
        <v>1183.5560000000123</v>
      </c>
      <c r="S794" s="13">
        <f t="shared" si="64"/>
        <v>422.65818181818179</v>
      </c>
    </row>
    <row r="795" spans="1:19" x14ac:dyDescent="0.3">
      <c r="A795" s="6">
        <v>1011</v>
      </c>
      <c r="B795" s="11">
        <v>45005</v>
      </c>
      <c r="C795" s="6" t="s">
        <v>14</v>
      </c>
      <c r="D795" s="6" t="s">
        <v>34</v>
      </c>
      <c r="E795" s="12">
        <v>3484.86</v>
      </c>
      <c r="F795" s="6">
        <v>2</v>
      </c>
      <c r="G795" s="6" t="s">
        <v>16</v>
      </c>
      <c r="H795" s="12">
        <v>4906.17</v>
      </c>
      <c r="I795" s="12">
        <v>5107.43</v>
      </c>
      <c r="J795" s="6" t="s">
        <v>17</v>
      </c>
      <c r="K795" s="15">
        <v>0.1</v>
      </c>
      <c r="L795" s="6" t="s">
        <v>18</v>
      </c>
      <c r="M795" s="6" t="s">
        <v>19</v>
      </c>
      <c r="N795" s="6" t="s">
        <v>46</v>
      </c>
      <c r="O795" s="6" t="str">
        <f t="shared" si="61"/>
        <v>Mon</v>
      </c>
      <c r="P795" s="6" t="str">
        <f t="shared" si="62"/>
        <v>Mar</v>
      </c>
      <c r="Q795" s="13">
        <f t="shared" si="63"/>
        <v>1021.4860000000001</v>
      </c>
      <c r="R795" s="33">
        <f t="shared" si="60"/>
        <v>-618.96599999999967</v>
      </c>
      <c r="S795" s="13">
        <f t="shared" si="64"/>
        <v>1742.43</v>
      </c>
    </row>
    <row r="796" spans="1:19" x14ac:dyDescent="0.3">
      <c r="A796" s="6">
        <v>1085</v>
      </c>
      <c r="B796" s="11">
        <v>44984</v>
      </c>
      <c r="C796" s="6" t="s">
        <v>38</v>
      </c>
      <c r="D796" s="6" t="s">
        <v>21</v>
      </c>
      <c r="E796" s="12">
        <v>5324.01</v>
      </c>
      <c r="F796" s="6">
        <v>45</v>
      </c>
      <c r="G796" s="6" t="s">
        <v>16</v>
      </c>
      <c r="H796" s="12">
        <v>3325.96</v>
      </c>
      <c r="I796" s="12">
        <v>3781.4</v>
      </c>
      <c r="J796" s="6" t="s">
        <v>17</v>
      </c>
      <c r="K796" s="15">
        <v>0.27</v>
      </c>
      <c r="L796" s="6" t="s">
        <v>31</v>
      </c>
      <c r="M796" s="6" t="s">
        <v>19</v>
      </c>
      <c r="N796" s="6" t="s">
        <v>41</v>
      </c>
      <c r="O796" s="6" t="str">
        <f t="shared" si="61"/>
        <v>Mon</v>
      </c>
      <c r="P796" s="6" t="str">
        <f t="shared" si="62"/>
        <v>Feb</v>
      </c>
      <c r="Q796" s="13">
        <f t="shared" si="63"/>
        <v>45944.01</v>
      </c>
      <c r="R796" s="33">
        <f t="shared" si="60"/>
        <v>-25449.21</v>
      </c>
      <c r="S796" s="13">
        <f t="shared" si="64"/>
        <v>118.31133333333334</v>
      </c>
    </row>
    <row r="797" spans="1:19" x14ac:dyDescent="0.3">
      <c r="A797" s="6">
        <v>1026</v>
      </c>
      <c r="B797" s="11">
        <v>44952</v>
      </c>
      <c r="C797" s="6" t="s">
        <v>24</v>
      </c>
      <c r="D797" s="6" t="s">
        <v>34</v>
      </c>
      <c r="E797" s="12">
        <v>2195.1999999999998</v>
      </c>
      <c r="F797" s="6">
        <v>5</v>
      </c>
      <c r="G797" s="6" t="s">
        <v>26</v>
      </c>
      <c r="H797" s="12">
        <v>4093.61</v>
      </c>
      <c r="I797" s="12">
        <v>4117.88</v>
      </c>
      <c r="J797" s="6" t="s">
        <v>17</v>
      </c>
      <c r="K797" s="15">
        <v>0.12</v>
      </c>
      <c r="L797" s="6" t="s">
        <v>31</v>
      </c>
      <c r="M797" s="6" t="s">
        <v>22</v>
      </c>
      <c r="N797" s="6" t="s">
        <v>50</v>
      </c>
      <c r="O797" s="6" t="str">
        <f t="shared" si="61"/>
        <v>Thu</v>
      </c>
      <c r="P797" s="6" t="str">
        <f t="shared" si="62"/>
        <v>Jan</v>
      </c>
      <c r="Q797" s="13">
        <f t="shared" si="63"/>
        <v>2470.7280000000001</v>
      </c>
      <c r="R797" s="33">
        <f t="shared" si="60"/>
        <v>-2349.3780000000002</v>
      </c>
      <c r="S797" s="13">
        <f t="shared" si="64"/>
        <v>439.03999999999996</v>
      </c>
    </row>
    <row r="798" spans="1:19" x14ac:dyDescent="0.3">
      <c r="A798" s="6">
        <v>1063</v>
      </c>
      <c r="B798" s="11">
        <v>45152</v>
      </c>
      <c r="C798" s="6" t="s">
        <v>14</v>
      </c>
      <c r="D798" s="6" t="s">
        <v>15</v>
      </c>
      <c r="E798" s="12">
        <v>9956.75</v>
      </c>
      <c r="F798" s="6">
        <v>27</v>
      </c>
      <c r="G798" s="6" t="s">
        <v>29</v>
      </c>
      <c r="H798" s="12">
        <v>3760.25</v>
      </c>
      <c r="I798" s="12">
        <v>4147.1099999999997</v>
      </c>
      <c r="J798" s="6" t="s">
        <v>30</v>
      </c>
      <c r="K798" s="15">
        <v>0.22</v>
      </c>
      <c r="L798" s="6" t="s">
        <v>18</v>
      </c>
      <c r="M798" s="6" t="s">
        <v>19</v>
      </c>
      <c r="N798" s="6" t="s">
        <v>20</v>
      </c>
      <c r="O798" s="6" t="str">
        <f t="shared" si="61"/>
        <v>Mon</v>
      </c>
      <c r="P798" s="6" t="str">
        <f t="shared" si="62"/>
        <v>Aug</v>
      </c>
      <c r="Q798" s="13">
        <f t="shared" si="63"/>
        <v>24633.833399999996</v>
      </c>
      <c r="R798" s="33">
        <f t="shared" si="60"/>
        <v>-14188.613400000006</v>
      </c>
      <c r="S798" s="13">
        <f t="shared" si="64"/>
        <v>368.76851851851853</v>
      </c>
    </row>
    <row r="799" spans="1:19" x14ac:dyDescent="0.3">
      <c r="A799" s="6">
        <v>1089</v>
      </c>
      <c r="B799" s="11">
        <v>45211</v>
      </c>
      <c r="C799" s="6" t="s">
        <v>24</v>
      </c>
      <c r="D799" s="6" t="s">
        <v>25</v>
      </c>
      <c r="E799" s="12">
        <v>9813.07</v>
      </c>
      <c r="F799" s="6">
        <v>25</v>
      </c>
      <c r="G799" s="6" t="s">
        <v>16</v>
      </c>
      <c r="H799" s="12">
        <v>3512.69</v>
      </c>
      <c r="I799" s="12">
        <v>3964.63</v>
      </c>
      <c r="J799" s="6" t="s">
        <v>17</v>
      </c>
      <c r="K799" s="15">
        <v>0.03</v>
      </c>
      <c r="L799" s="6" t="s">
        <v>31</v>
      </c>
      <c r="M799" s="6" t="s">
        <v>22</v>
      </c>
      <c r="N799" s="6" t="s">
        <v>28</v>
      </c>
      <c r="O799" s="6" t="str">
        <f t="shared" si="61"/>
        <v>Thu</v>
      </c>
      <c r="P799" s="6" t="str">
        <f t="shared" si="62"/>
        <v>Oct</v>
      </c>
      <c r="Q799" s="13">
        <f t="shared" si="63"/>
        <v>2973.4724999999999</v>
      </c>
      <c r="R799" s="33">
        <f t="shared" si="60"/>
        <v>8325.027500000002</v>
      </c>
      <c r="S799" s="13">
        <f t="shared" si="64"/>
        <v>392.52279999999996</v>
      </c>
    </row>
    <row r="800" spans="1:19" x14ac:dyDescent="0.3">
      <c r="A800" s="6">
        <v>1086</v>
      </c>
      <c r="B800" s="11">
        <v>44930</v>
      </c>
      <c r="C800" s="6" t="s">
        <v>14</v>
      </c>
      <c r="D800" s="6" t="s">
        <v>25</v>
      </c>
      <c r="E800" s="12">
        <v>6530.14</v>
      </c>
      <c r="F800" s="6">
        <v>8</v>
      </c>
      <c r="G800" s="6" t="s">
        <v>16</v>
      </c>
      <c r="H800" s="12">
        <v>1569.31</v>
      </c>
      <c r="I800" s="12">
        <v>1798.02</v>
      </c>
      <c r="J800" s="6" t="s">
        <v>30</v>
      </c>
      <c r="K800" s="15">
        <v>7.0000000000000007E-2</v>
      </c>
      <c r="L800" s="6" t="s">
        <v>31</v>
      </c>
      <c r="M800" s="6" t="s">
        <v>19</v>
      </c>
      <c r="N800" s="6" t="s">
        <v>32</v>
      </c>
      <c r="O800" s="6" t="str">
        <f t="shared" si="61"/>
        <v>Wed</v>
      </c>
      <c r="P800" s="6" t="str">
        <f t="shared" si="62"/>
        <v>Jan</v>
      </c>
      <c r="Q800" s="13">
        <f t="shared" si="63"/>
        <v>1006.8912000000001</v>
      </c>
      <c r="R800" s="33">
        <f t="shared" si="60"/>
        <v>822.78880000000015</v>
      </c>
      <c r="S800" s="13">
        <f t="shared" si="64"/>
        <v>816.26750000000004</v>
      </c>
    </row>
    <row r="801" spans="1:19" x14ac:dyDescent="0.3">
      <c r="A801" s="6">
        <v>1059</v>
      </c>
      <c r="B801" s="11">
        <v>45025</v>
      </c>
      <c r="C801" s="6" t="s">
        <v>33</v>
      </c>
      <c r="D801" s="6" t="s">
        <v>25</v>
      </c>
      <c r="E801" s="12">
        <v>8063.7</v>
      </c>
      <c r="F801" s="6">
        <v>1</v>
      </c>
      <c r="G801" s="6" t="s">
        <v>35</v>
      </c>
      <c r="H801" s="12">
        <v>332.62</v>
      </c>
      <c r="I801" s="12">
        <v>612.46</v>
      </c>
      <c r="J801" s="6" t="s">
        <v>17</v>
      </c>
      <c r="K801" s="15">
        <v>0.24</v>
      </c>
      <c r="L801" s="6" t="s">
        <v>18</v>
      </c>
      <c r="M801" s="6" t="s">
        <v>22</v>
      </c>
      <c r="N801" s="6" t="s">
        <v>44</v>
      </c>
      <c r="O801" s="6" t="str">
        <f t="shared" si="61"/>
        <v>Sun</v>
      </c>
      <c r="P801" s="6" t="str">
        <f t="shared" si="62"/>
        <v>Apr</v>
      </c>
      <c r="Q801" s="13">
        <f t="shared" si="63"/>
        <v>146.99039999999999</v>
      </c>
      <c r="R801" s="33">
        <f t="shared" si="60"/>
        <v>132.84960000000004</v>
      </c>
      <c r="S801" s="13">
        <f t="shared" si="64"/>
        <v>8063.7</v>
      </c>
    </row>
    <row r="802" spans="1:19" x14ac:dyDescent="0.3">
      <c r="A802" s="6">
        <v>1027</v>
      </c>
      <c r="B802" s="11">
        <v>44965</v>
      </c>
      <c r="C802" s="6" t="s">
        <v>42</v>
      </c>
      <c r="D802" s="6" t="s">
        <v>21</v>
      </c>
      <c r="E802" s="12">
        <v>7179.49</v>
      </c>
      <c r="F802" s="6">
        <v>20</v>
      </c>
      <c r="G802" s="6" t="s">
        <v>35</v>
      </c>
      <c r="H802" s="12">
        <v>1748.11</v>
      </c>
      <c r="I802" s="12">
        <v>2220.9</v>
      </c>
      <c r="J802" s="6" t="s">
        <v>30</v>
      </c>
      <c r="K802" s="15">
        <v>0.23</v>
      </c>
      <c r="L802" s="6" t="s">
        <v>31</v>
      </c>
      <c r="M802" s="6" t="s">
        <v>22</v>
      </c>
      <c r="N802" s="6" t="s">
        <v>51</v>
      </c>
      <c r="O802" s="6" t="str">
        <f t="shared" si="61"/>
        <v>Wed</v>
      </c>
      <c r="P802" s="6" t="str">
        <f t="shared" si="62"/>
        <v>Feb</v>
      </c>
      <c r="Q802" s="13">
        <f t="shared" si="63"/>
        <v>10216.140000000001</v>
      </c>
      <c r="R802" s="33">
        <f t="shared" si="60"/>
        <v>-760.33999999999833</v>
      </c>
      <c r="S802" s="13">
        <f t="shared" si="64"/>
        <v>358.97449999999998</v>
      </c>
    </row>
    <row r="803" spans="1:19" x14ac:dyDescent="0.3">
      <c r="A803" s="6">
        <v>1049</v>
      </c>
      <c r="B803" s="11">
        <v>45197</v>
      </c>
      <c r="C803" s="6" t="s">
        <v>42</v>
      </c>
      <c r="D803" s="6" t="s">
        <v>21</v>
      </c>
      <c r="E803" s="12">
        <v>5972.27</v>
      </c>
      <c r="F803" s="6">
        <v>44</v>
      </c>
      <c r="G803" s="6" t="s">
        <v>16</v>
      </c>
      <c r="H803" s="12">
        <v>3351.33</v>
      </c>
      <c r="I803" s="12">
        <v>3465.35</v>
      </c>
      <c r="J803" s="6" t="s">
        <v>17</v>
      </c>
      <c r="K803" s="15">
        <v>0.12</v>
      </c>
      <c r="L803" s="6" t="s">
        <v>27</v>
      </c>
      <c r="M803" s="6" t="s">
        <v>19</v>
      </c>
      <c r="N803" s="6" t="s">
        <v>51</v>
      </c>
      <c r="O803" s="6" t="str">
        <f t="shared" si="61"/>
        <v>Thu</v>
      </c>
      <c r="P803" s="6" t="str">
        <f t="shared" si="62"/>
        <v>Sep</v>
      </c>
      <c r="Q803" s="13">
        <f t="shared" si="63"/>
        <v>18297.047999999999</v>
      </c>
      <c r="R803" s="33">
        <f t="shared" si="60"/>
        <v>-13280.168</v>
      </c>
      <c r="S803" s="13">
        <f t="shared" si="64"/>
        <v>135.73340909090911</v>
      </c>
    </row>
    <row r="804" spans="1:19" x14ac:dyDescent="0.3">
      <c r="A804" s="6">
        <v>1077</v>
      </c>
      <c r="B804" s="11">
        <v>45211</v>
      </c>
      <c r="C804" s="6" t="s">
        <v>24</v>
      </c>
      <c r="D804" s="6" t="s">
        <v>25</v>
      </c>
      <c r="E804" s="12">
        <v>628.15</v>
      </c>
      <c r="F804" s="6">
        <v>23</v>
      </c>
      <c r="G804" s="6" t="s">
        <v>35</v>
      </c>
      <c r="H804" s="12">
        <v>557.52</v>
      </c>
      <c r="I804" s="12">
        <v>822.39</v>
      </c>
      <c r="J804" s="6" t="s">
        <v>17</v>
      </c>
      <c r="K804" s="15">
        <v>0.28999999999999998</v>
      </c>
      <c r="L804" s="6" t="s">
        <v>31</v>
      </c>
      <c r="M804" s="6" t="s">
        <v>19</v>
      </c>
      <c r="N804" s="6" t="s">
        <v>28</v>
      </c>
      <c r="O804" s="6" t="str">
        <f t="shared" si="61"/>
        <v>Thu</v>
      </c>
      <c r="P804" s="6" t="str">
        <f t="shared" si="62"/>
        <v>Oct</v>
      </c>
      <c r="Q804" s="13">
        <f t="shared" si="63"/>
        <v>5485.3413</v>
      </c>
      <c r="R804" s="33">
        <f t="shared" si="60"/>
        <v>606.66870000000017</v>
      </c>
      <c r="S804" s="13">
        <f t="shared" si="64"/>
        <v>27.310869565217391</v>
      </c>
    </row>
    <row r="805" spans="1:19" x14ac:dyDescent="0.3">
      <c r="A805" s="6">
        <v>1033</v>
      </c>
      <c r="B805" s="11">
        <v>45083</v>
      </c>
      <c r="C805" s="6" t="s">
        <v>42</v>
      </c>
      <c r="D805" s="6" t="s">
        <v>34</v>
      </c>
      <c r="E805" s="12">
        <v>4602.17</v>
      </c>
      <c r="F805" s="6">
        <v>32</v>
      </c>
      <c r="G805" s="6" t="s">
        <v>26</v>
      </c>
      <c r="H805" s="12">
        <v>108.99</v>
      </c>
      <c r="I805" s="12">
        <v>351.6</v>
      </c>
      <c r="J805" s="6" t="s">
        <v>17</v>
      </c>
      <c r="K805" s="15">
        <v>0.27</v>
      </c>
      <c r="L805" s="6" t="s">
        <v>31</v>
      </c>
      <c r="M805" s="6" t="s">
        <v>22</v>
      </c>
      <c r="N805" s="6" t="s">
        <v>52</v>
      </c>
      <c r="O805" s="6" t="str">
        <f t="shared" si="61"/>
        <v>Tue</v>
      </c>
      <c r="P805" s="6" t="str">
        <f t="shared" si="62"/>
        <v>Jun</v>
      </c>
      <c r="Q805" s="13">
        <f t="shared" si="63"/>
        <v>3037.8240000000005</v>
      </c>
      <c r="R805" s="33">
        <f t="shared" si="60"/>
        <v>4725.6959999999999</v>
      </c>
      <c r="S805" s="13">
        <f t="shared" si="64"/>
        <v>143.8178125</v>
      </c>
    </row>
    <row r="806" spans="1:19" x14ac:dyDescent="0.3">
      <c r="A806" s="6">
        <v>1098</v>
      </c>
      <c r="B806" s="11">
        <v>45001</v>
      </c>
      <c r="C806" s="6" t="s">
        <v>24</v>
      </c>
      <c r="D806" s="6" t="s">
        <v>25</v>
      </c>
      <c r="E806" s="12">
        <v>6780.38</v>
      </c>
      <c r="F806" s="6">
        <v>11</v>
      </c>
      <c r="G806" s="6" t="s">
        <v>16</v>
      </c>
      <c r="H806" s="12">
        <v>741.48</v>
      </c>
      <c r="I806" s="12">
        <v>878.09</v>
      </c>
      <c r="J806" s="6" t="s">
        <v>30</v>
      </c>
      <c r="K806" s="15">
        <v>0.28999999999999998</v>
      </c>
      <c r="L806" s="6" t="s">
        <v>18</v>
      </c>
      <c r="M806" s="6" t="s">
        <v>22</v>
      </c>
      <c r="N806" s="6" t="s">
        <v>28</v>
      </c>
      <c r="O806" s="6" t="str">
        <f t="shared" si="61"/>
        <v>Thu</v>
      </c>
      <c r="P806" s="6" t="str">
        <f t="shared" si="62"/>
        <v>Mar</v>
      </c>
      <c r="Q806" s="13">
        <f t="shared" si="63"/>
        <v>2801.1070999999997</v>
      </c>
      <c r="R806" s="33">
        <f t="shared" si="60"/>
        <v>-1298.3970999999997</v>
      </c>
      <c r="S806" s="13">
        <f t="shared" si="64"/>
        <v>616.3981818181818</v>
      </c>
    </row>
    <row r="807" spans="1:19" x14ac:dyDescent="0.3">
      <c r="A807" s="6">
        <v>1099</v>
      </c>
      <c r="B807" s="11">
        <v>45214</v>
      </c>
      <c r="C807" s="6" t="s">
        <v>24</v>
      </c>
      <c r="D807" s="6" t="s">
        <v>34</v>
      </c>
      <c r="E807" s="12">
        <v>6807.56</v>
      </c>
      <c r="F807" s="6">
        <v>39</v>
      </c>
      <c r="G807" s="6" t="s">
        <v>35</v>
      </c>
      <c r="H807" s="12">
        <v>3592.89</v>
      </c>
      <c r="I807" s="12">
        <v>4004</v>
      </c>
      <c r="J807" s="6" t="s">
        <v>30</v>
      </c>
      <c r="K807" s="15">
        <v>0.13</v>
      </c>
      <c r="L807" s="6" t="s">
        <v>18</v>
      </c>
      <c r="M807" s="6" t="s">
        <v>19</v>
      </c>
      <c r="N807" s="6" t="s">
        <v>50</v>
      </c>
      <c r="O807" s="6" t="str">
        <f t="shared" si="61"/>
        <v>Sun</v>
      </c>
      <c r="P807" s="6" t="str">
        <f t="shared" si="62"/>
        <v>Oct</v>
      </c>
      <c r="Q807" s="13">
        <f t="shared" si="63"/>
        <v>20300.280000000002</v>
      </c>
      <c r="R807" s="33">
        <f t="shared" si="60"/>
        <v>-4266.989999999998</v>
      </c>
      <c r="S807" s="13">
        <f t="shared" si="64"/>
        <v>174.55282051282052</v>
      </c>
    </row>
    <row r="808" spans="1:19" x14ac:dyDescent="0.3">
      <c r="A808" s="6">
        <v>1001</v>
      </c>
      <c r="B808" s="11">
        <v>45056</v>
      </c>
      <c r="C808" s="6" t="s">
        <v>24</v>
      </c>
      <c r="D808" s="6" t="s">
        <v>34</v>
      </c>
      <c r="E808" s="12">
        <v>3793.91</v>
      </c>
      <c r="F808" s="6">
        <v>47</v>
      </c>
      <c r="G808" s="6" t="s">
        <v>26</v>
      </c>
      <c r="H808" s="12">
        <v>4865.33</v>
      </c>
      <c r="I808" s="12">
        <v>5316.13</v>
      </c>
      <c r="J808" s="6" t="s">
        <v>30</v>
      </c>
      <c r="K808" s="15">
        <v>0.06</v>
      </c>
      <c r="L808" s="6" t="s">
        <v>27</v>
      </c>
      <c r="M808" s="6" t="s">
        <v>19</v>
      </c>
      <c r="N808" s="6" t="s">
        <v>50</v>
      </c>
      <c r="O808" s="6" t="str">
        <f t="shared" si="61"/>
        <v>Wed</v>
      </c>
      <c r="P808" s="6" t="str">
        <f t="shared" si="62"/>
        <v>May</v>
      </c>
      <c r="Q808" s="13">
        <f t="shared" si="63"/>
        <v>14991.4866</v>
      </c>
      <c r="R808" s="33">
        <f t="shared" si="60"/>
        <v>6196.1134000000093</v>
      </c>
      <c r="S808" s="13">
        <f t="shared" si="64"/>
        <v>80.721489361702126</v>
      </c>
    </row>
    <row r="809" spans="1:19" x14ac:dyDescent="0.3">
      <c r="A809" s="6">
        <v>1021</v>
      </c>
      <c r="B809" s="11">
        <v>45101</v>
      </c>
      <c r="C809" s="6" t="s">
        <v>42</v>
      </c>
      <c r="D809" s="6" t="s">
        <v>21</v>
      </c>
      <c r="E809" s="12">
        <v>9422.75</v>
      </c>
      <c r="F809" s="6">
        <v>24</v>
      </c>
      <c r="G809" s="6" t="s">
        <v>35</v>
      </c>
      <c r="H809" s="12">
        <v>4916.17</v>
      </c>
      <c r="I809" s="12">
        <v>5309.32</v>
      </c>
      <c r="J809" s="6" t="s">
        <v>17</v>
      </c>
      <c r="K809" s="15">
        <v>0.19</v>
      </c>
      <c r="L809" s="6" t="s">
        <v>31</v>
      </c>
      <c r="M809" s="6" t="s">
        <v>19</v>
      </c>
      <c r="N809" s="6" t="s">
        <v>51</v>
      </c>
      <c r="O809" s="6" t="str">
        <f t="shared" si="61"/>
        <v>Sat</v>
      </c>
      <c r="P809" s="6" t="str">
        <f t="shared" si="62"/>
        <v>Jun</v>
      </c>
      <c r="Q809" s="13">
        <f t="shared" si="63"/>
        <v>24210.499199999998</v>
      </c>
      <c r="R809" s="33">
        <f t="shared" si="60"/>
        <v>-14774.899200000007</v>
      </c>
      <c r="S809" s="13">
        <f t="shared" si="64"/>
        <v>392.61458333333331</v>
      </c>
    </row>
    <row r="810" spans="1:19" x14ac:dyDescent="0.3">
      <c r="A810" s="6">
        <v>1055</v>
      </c>
      <c r="B810" s="11">
        <v>45010</v>
      </c>
      <c r="C810" s="6" t="s">
        <v>24</v>
      </c>
      <c r="D810" s="6" t="s">
        <v>34</v>
      </c>
      <c r="E810" s="12">
        <v>1756.83</v>
      </c>
      <c r="F810" s="6">
        <v>11</v>
      </c>
      <c r="G810" s="6" t="s">
        <v>35</v>
      </c>
      <c r="H810" s="12">
        <v>2495.1999999999998</v>
      </c>
      <c r="I810" s="12">
        <v>2600.9299999999998</v>
      </c>
      <c r="J810" s="6" t="s">
        <v>30</v>
      </c>
      <c r="K810" s="15">
        <v>0.21</v>
      </c>
      <c r="L810" s="6" t="s">
        <v>27</v>
      </c>
      <c r="M810" s="6" t="s">
        <v>22</v>
      </c>
      <c r="N810" s="6" t="s">
        <v>50</v>
      </c>
      <c r="O810" s="6" t="str">
        <f t="shared" si="61"/>
        <v>Sat</v>
      </c>
      <c r="P810" s="6" t="str">
        <f t="shared" si="62"/>
        <v>Mar</v>
      </c>
      <c r="Q810" s="13">
        <f t="shared" si="63"/>
        <v>6008.1482999999998</v>
      </c>
      <c r="R810" s="33">
        <f t="shared" si="60"/>
        <v>-4845.1183000000001</v>
      </c>
      <c r="S810" s="13">
        <f t="shared" si="64"/>
        <v>159.71181818181819</v>
      </c>
    </row>
    <row r="811" spans="1:19" x14ac:dyDescent="0.3">
      <c r="A811" s="6">
        <v>1006</v>
      </c>
      <c r="B811" s="11">
        <v>44948</v>
      </c>
      <c r="C811" s="6" t="s">
        <v>42</v>
      </c>
      <c r="D811" s="6" t="s">
        <v>25</v>
      </c>
      <c r="E811" s="12">
        <v>5053.5600000000004</v>
      </c>
      <c r="F811" s="6">
        <v>29</v>
      </c>
      <c r="G811" s="6" t="s">
        <v>35</v>
      </c>
      <c r="H811" s="12">
        <v>4353.29</v>
      </c>
      <c r="I811" s="12">
        <v>4405.8</v>
      </c>
      <c r="J811" s="6" t="s">
        <v>30</v>
      </c>
      <c r="K811" s="15">
        <v>0.04</v>
      </c>
      <c r="L811" s="6" t="s">
        <v>27</v>
      </c>
      <c r="M811" s="6" t="s">
        <v>19</v>
      </c>
      <c r="N811" s="6" t="s">
        <v>43</v>
      </c>
      <c r="O811" s="6" t="str">
        <f t="shared" si="61"/>
        <v>Sun</v>
      </c>
      <c r="P811" s="6" t="str">
        <f t="shared" si="62"/>
        <v>Jan</v>
      </c>
      <c r="Q811" s="13">
        <f t="shared" si="63"/>
        <v>5110.728000000001</v>
      </c>
      <c r="R811" s="33">
        <f t="shared" si="60"/>
        <v>-3587.9379999999946</v>
      </c>
      <c r="S811" s="13">
        <f t="shared" si="64"/>
        <v>174.26068965517243</v>
      </c>
    </row>
    <row r="812" spans="1:19" x14ac:dyDescent="0.3">
      <c r="A812" s="6">
        <v>1092</v>
      </c>
      <c r="B812" s="11">
        <v>44953</v>
      </c>
      <c r="C812" s="6" t="s">
        <v>24</v>
      </c>
      <c r="D812" s="6" t="s">
        <v>21</v>
      </c>
      <c r="E812" s="12">
        <v>6939.75</v>
      </c>
      <c r="F812" s="6">
        <v>26</v>
      </c>
      <c r="G812" s="6" t="s">
        <v>16</v>
      </c>
      <c r="H812" s="12">
        <v>3697.29</v>
      </c>
      <c r="I812" s="12">
        <v>4003.96</v>
      </c>
      <c r="J812" s="6" t="s">
        <v>30</v>
      </c>
      <c r="K812" s="15">
        <v>0.24</v>
      </c>
      <c r="L812" s="6" t="s">
        <v>18</v>
      </c>
      <c r="M812" s="6" t="s">
        <v>19</v>
      </c>
      <c r="N812" s="6" t="s">
        <v>47</v>
      </c>
      <c r="O812" s="6" t="str">
        <f t="shared" si="61"/>
        <v>Fri</v>
      </c>
      <c r="P812" s="6" t="str">
        <f t="shared" si="62"/>
        <v>Jan</v>
      </c>
      <c r="Q812" s="13">
        <f t="shared" si="63"/>
        <v>24984.7104</v>
      </c>
      <c r="R812" s="33">
        <f t="shared" si="60"/>
        <v>-17011.290399999998</v>
      </c>
      <c r="S812" s="13">
        <f t="shared" si="64"/>
        <v>266.91346153846155</v>
      </c>
    </row>
    <row r="813" spans="1:19" x14ac:dyDescent="0.3">
      <c r="A813" s="6">
        <v>1081</v>
      </c>
      <c r="B813" s="11">
        <v>45121</v>
      </c>
      <c r="C813" s="6" t="s">
        <v>38</v>
      </c>
      <c r="D813" s="6" t="s">
        <v>15</v>
      </c>
      <c r="E813" s="12">
        <v>7001.64</v>
      </c>
      <c r="F813" s="6">
        <v>16</v>
      </c>
      <c r="G813" s="6" t="s">
        <v>29</v>
      </c>
      <c r="H813" s="12">
        <v>2530.15</v>
      </c>
      <c r="I813" s="12">
        <v>2568.13</v>
      </c>
      <c r="J813" s="6" t="s">
        <v>30</v>
      </c>
      <c r="K813" s="15">
        <v>0.01</v>
      </c>
      <c r="L813" s="6" t="s">
        <v>31</v>
      </c>
      <c r="M813" s="6" t="s">
        <v>19</v>
      </c>
      <c r="N813" s="6" t="s">
        <v>40</v>
      </c>
      <c r="O813" s="6" t="str">
        <f t="shared" si="61"/>
        <v>Fri</v>
      </c>
      <c r="P813" s="6" t="str">
        <f t="shared" si="62"/>
        <v>Jul</v>
      </c>
      <c r="Q813" s="13">
        <f t="shared" si="63"/>
        <v>410.9008</v>
      </c>
      <c r="R813" s="33">
        <f t="shared" si="60"/>
        <v>196.77920000000029</v>
      </c>
      <c r="S813" s="13">
        <f t="shared" si="64"/>
        <v>437.60250000000002</v>
      </c>
    </row>
    <row r="814" spans="1:19" x14ac:dyDescent="0.3">
      <c r="A814" s="6">
        <v>1069</v>
      </c>
      <c r="B814" s="11">
        <v>45263</v>
      </c>
      <c r="C814" s="6" t="s">
        <v>24</v>
      </c>
      <c r="D814" s="6" t="s">
        <v>15</v>
      </c>
      <c r="E814" s="12">
        <v>6521.53</v>
      </c>
      <c r="F814" s="6">
        <v>35</v>
      </c>
      <c r="G814" s="6" t="s">
        <v>35</v>
      </c>
      <c r="H814" s="12">
        <v>2885.16</v>
      </c>
      <c r="I814" s="12">
        <v>3224.84</v>
      </c>
      <c r="J814" s="6" t="s">
        <v>30</v>
      </c>
      <c r="K814" s="15">
        <v>0.14000000000000001</v>
      </c>
      <c r="L814" s="6" t="s">
        <v>18</v>
      </c>
      <c r="M814" s="6" t="s">
        <v>19</v>
      </c>
      <c r="N814" s="6" t="s">
        <v>45</v>
      </c>
      <c r="O814" s="6" t="str">
        <f t="shared" si="61"/>
        <v>Sun</v>
      </c>
      <c r="P814" s="6" t="str">
        <f t="shared" si="62"/>
        <v>Dec</v>
      </c>
      <c r="Q814" s="13">
        <f t="shared" si="63"/>
        <v>15801.716000000002</v>
      </c>
      <c r="R814" s="33">
        <f t="shared" si="60"/>
        <v>-3912.915999999992</v>
      </c>
      <c r="S814" s="13">
        <f t="shared" si="64"/>
        <v>186.32942857142856</v>
      </c>
    </row>
    <row r="815" spans="1:19" x14ac:dyDescent="0.3">
      <c r="A815" s="6">
        <v>1095</v>
      </c>
      <c r="B815" s="11">
        <v>45162</v>
      </c>
      <c r="C815" s="6" t="s">
        <v>14</v>
      </c>
      <c r="D815" s="6" t="s">
        <v>21</v>
      </c>
      <c r="E815" s="12">
        <v>2825.35</v>
      </c>
      <c r="F815" s="6">
        <v>20</v>
      </c>
      <c r="G815" s="6" t="s">
        <v>26</v>
      </c>
      <c r="H815" s="12">
        <v>729.27</v>
      </c>
      <c r="I815" s="12">
        <v>999.18</v>
      </c>
      <c r="J815" s="6" t="s">
        <v>30</v>
      </c>
      <c r="K815" s="15">
        <v>0.1</v>
      </c>
      <c r="L815" s="6" t="s">
        <v>27</v>
      </c>
      <c r="M815" s="6" t="s">
        <v>19</v>
      </c>
      <c r="N815" s="6" t="s">
        <v>23</v>
      </c>
      <c r="O815" s="6" t="str">
        <f t="shared" si="61"/>
        <v>Thu</v>
      </c>
      <c r="P815" s="6" t="str">
        <f t="shared" si="62"/>
        <v>Aug</v>
      </c>
      <c r="Q815" s="13">
        <f t="shared" si="63"/>
        <v>1998.36</v>
      </c>
      <c r="R815" s="33">
        <f t="shared" si="60"/>
        <v>3399.8399999999992</v>
      </c>
      <c r="S815" s="13">
        <f t="shared" si="64"/>
        <v>141.26749999999998</v>
      </c>
    </row>
    <row r="816" spans="1:19" x14ac:dyDescent="0.3">
      <c r="A816" s="6">
        <v>1005</v>
      </c>
      <c r="B816" s="11">
        <v>45018</v>
      </c>
      <c r="C816" s="6" t="s">
        <v>24</v>
      </c>
      <c r="D816" s="6" t="s">
        <v>25</v>
      </c>
      <c r="E816" s="12">
        <v>1646.45</v>
      </c>
      <c r="F816" s="6">
        <v>46</v>
      </c>
      <c r="G816" s="6" t="s">
        <v>16</v>
      </c>
      <c r="H816" s="12">
        <v>4691.42</v>
      </c>
      <c r="I816" s="12">
        <v>5026.1899999999996</v>
      </c>
      <c r="J816" s="6" t="s">
        <v>17</v>
      </c>
      <c r="K816" s="15">
        <v>0.22</v>
      </c>
      <c r="L816" s="6" t="s">
        <v>27</v>
      </c>
      <c r="M816" s="6" t="s">
        <v>22</v>
      </c>
      <c r="N816" s="6" t="s">
        <v>28</v>
      </c>
      <c r="O816" s="6" t="str">
        <f t="shared" si="61"/>
        <v>Sun</v>
      </c>
      <c r="P816" s="6" t="str">
        <f t="shared" si="62"/>
        <v>Apr</v>
      </c>
      <c r="Q816" s="13">
        <f t="shared" si="63"/>
        <v>50865.042799999996</v>
      </c>
      <c r="R816" s="33">
        <f t="shared" si="60"/>
        <v>-35465.622800000019</v>
      </c>
      <c r="S816" s="13">
        <f t="shared" si="64"/>
        <v>35.792391304347824</v>
      </c>
    </row>
    <row r="817" spans="1:19" x14ac:dyDescent="0.3">
      <c r="A817" s="6">
        <v>1003</v>
      </c>
      <c r="B817" s="11">
        <v>44947</v>
      </c>
      <c r="C817" s="6" t="s">
        <v>33</v>
      </c>
      <c r="D817" s="6" t="s">
        <v>15</v>
      </c>
      <c r="E817" s="12">
        <v>6395.81</v>
      </c>
      <c r="F817" s="6">
        <v>3</v>
      </c>
      <c r="G817" s="6" t="s">
        <v>16</v>
      </c>
      <c r="H817" s="12">
        <v>1792.05</v>
      </c>
      <c r="I817" s="12">
        <v>2091.23</v>
      </c>
      <c r="J817" s="6" t="s">
        <v>17</v>
      </c>
      <c r="K817" s="15">
        <v>0.09</v>
      </c>
      <c r="L817" s="6" t="s">
        <v>18</v>
      </c>
      <c r="M817" s="6" t="s">
        <v>22</v>
      </c>
      <c r="N817" s="6" t="s">
        <v>53</v>
      </c>
      <c r="O817" s="6" t="str">
        <f t="shared" si="61"/>
        <v>Sat</v>
      </c>
      <c r="P817" s="6" t="str">
        <f t="shared" si="62"/>
        <v>Jan</v>
      </c>
      <c r="Q817" s="13">
        <f t="shared" si="63"/>
        <v>564.63210000000004</v>
      </c>
      <c r="R817" s="33">
        <f t="shared" si="60"/>
        <v>332.90790000000015</v>
      </c>
      <c r="S817" s="13">
        <f t="shared" si="64"/>
        <v>2131.936666666667</v>
      </c>
    </row>
    <row r="818" spans="1:19" x14ac:dyDescent="0.3">
      <c r="A818" s="6">
        <v>1053</v>
      </c>
      <c r="B818" s="11">
        <v>45229</v>
      </c>
      <c r="C818" s="6" t="s">
        <v>24</v>
      </c>
      <c r="D818" s="6" t="s">
        <v>15</v>
      </c>
      <c r="E818" s="12">
        <v>6033.09</v>
      </c>
      <c r="F818" s="6">
        <v>1</v>
      </c>
      <c r="G818" s="6" t="s">
        <v>26</v>
      </c>
      <c r="H818" s="12">
        <v>2258.44</v>
      </c>
      <c r="I818" s="12">
        <v>2475.56</v>
      </c>
      <c r="J818" s="6" t="s">
        <v>30</v>
      </c>
      <c r="K818" s="15">
        <v>0.25</v>
      </c>
      <c r="L818" s="6" t="s">
        <v>18</v>
      </c>
      <c r="M818" s="6" t="s">
        <v>19</v>
      </c>
      <c r="N818" s="6" t="s">
        <v>45</v>
      </c>
      <c r="O818" s="6" t="str">
        <f t="shared" si="61"/>
        <v>Mon</v>
      </c>
      <c r="P818" s="6" t="str">
        <f t="shared" si="62"/>
        <v>Oct</v>
      </c>
      <c r="Q818" s="13">
        <f t="shared" si="63"/>
        <v>618.89</v>
      </c>
      <c r="R818" s="33">
        <f t="shared" si="60"/>
        <v>-401.7700000000001</v>
      </c>
      <c r="S818" s="13">
        <f t="shared" si="64"/>
        <v>6033.09</v>
      </c>
    </row>
    <row r="819" spans="1:19" x14ac:dyDescent="0.3">
      <c r="A819" s="6">
        <v>1023</v>
      </c>
      <c r="B819" s="11">
        <v>45283</v>
      </c>
      <c r="C819" s="6" t="s">
        <v>14</v>
      </c>
      <c r="D819" s="6" t="s">
        <v>34</v>
      </c>
      <c r="E819" s="12">
        <v>1875.62</v>
      </c>
      <c r="F819" s="6">
        <v>47</v>
      </c>
      <c r="G819" s="6" t="s">
        <v>35</v>
      </c>
      <c r="H819" s="12">
        <v>3374.72</v>
      </c>
      <c r="I819" s="12">
        <v>3483.15</v>
      </c>
      <c r="J819" s="6" t="s">
        <v>17</v>
      </c>
      <c r="K819" s="15">
        <v>0.18</v>
      </c>
      <c r="L819" s="6" t="s">
        <v>18</v>
      </c>
      <c r="M819" s="6" t="s">
        <v>19</v>
      </c>
      <c r="N819" s="6" t="s">
        <v>46</v>
      </c>
      <c r="O819" s="6" t="str">
        <f t="shared" si="61"/>
        <v>Sat</v>
      </c>
      <c r="P819" s="6" t="str">
        <f t="shared" si="62"/>
        <v>Dec</v>
      </c>
      <c r="Q819" s="13">
        <f t="shared" si="63"/>
        <v>29467.449000000001</v>
      </c>
      <c r="R819" s="33">
        <f t="shared" si="60"/>
        <v>-24371.238999999987</v>
      </c>
      <c r="S819" s="13">
        <f t="shared" si="64"/>
        <v>39.906808510638292</v>
      </c>
    </row>
    <row r="820" spans="1:19" x14ac:dyDescent="0.3">
      <c r="A820" s="6">
        <v>1053</v>
      </c>
      <c r="B820" s="11">
        <v>45010</v>
      </c>
      <c r="C820" s="6" t="s">
        <v>14</v>
      </c>
      <c r="D820" s="6" t="s">
        <v>34</v>
      </c>
      <c r="E820" s="12">
        <v>7080.88</v>
      </c>
      <c r="F820" s="6">
        <v>1</v>
      </c>
      <c r="G820" s="6" t="s">
        <v>29</v>
      </c>
      <c r="H820" s="12">
        <v>1702.82</v>
      </c>
      <c r="I820" s="12">
        <v>1862.61</v>
      </c>
      <c r="J820" s="6" t="s">
        <v>17</v>
      </c>
      <c r="K820" s="15">
        <v>0.24</v>
      </c>
      <c r="L820" s="6" t="s">
        <v>18</v>
      </c>
      <c r="M820" s="6" t="s">
        <v>22</v>
      </c>
      <c r="N820" s="6" t="s">
        <v>46</v>
      </c>
      <c r="O820" s="6" t="str">
        <f t="shared" si="61"/>
        <v>Sat</v>
      </c>
      <c r="P820" s="6" t="str">
        <f t="shared" si="62"/>
        <v>Mar</v>
      </c>
      <c r="Q820" s="13">
        <f t="shared" si="63"/>
        <v>447.02639999999997</v>
      </c>
      <c r="R820" s="33">
        <f t="shared" si="60"/>
        <v>-287.2364</v>
      </c>
      <c r="S820" s="13">
        <f t="shared" si="64"/>
        <v>7080.88</v>
      </c>
    </row>
    <row r="821" spans="1:19" x14ac:dyDescent="0.3">
      <c r="A821" s="6">
        <v>1037</v>
      </c>
      <c r="B821" s="11">
        <v>45188</v>
      </c>
      <c r="C821" s="6" t="s">
        <v>42</v>
      </c>
      <c r="D821" s="6" t="s">
        <v>25</v>
      </c>
      <c r="E821" s="12">
        <v>4606.2</v>
      </c>
      <c r="F821" s="6">
        <v>17</v>
      </c>
      <c r="G821" s="6" t="s">
        <v>35</v>
      </c>
      <c r="H821" s="12">
        <v>1308.58</v>
      </c>
      <c r="I821" s="12">
        <v>1575.59</v>
      </c>
      <c r="J821" s="6" t="s">
        <v>30</v>
      </c>
      <c r="K821" s="15">
        <v>0.3</v>
      </c>
      <c r="L821" s="6" t="s">
        <v>18</v>
      </c>
      <c r="M821" s="6" t="s">
        <v>19</v>
      </c>
      <c r="N821" s="6" t="s">
        <v>43</v>
      </c>
      <c r="O821" s="6" t="str">
        <f t="shared" si="61"/>
        <v>Tue</v>
      </c>
      <c r="P821" s="6" t="str">
        <f t="shared" si="62"/>
        <v>Sep</v>
      </c>
      <c r="Q821" s="13">
        <f t="shared" si="63"/>
        <v>8035.5089999999991</v>
      </c>
      <c r="R821" s="33">
        <f t="shared" si="60"/>
        <v>-3496.338999999999</v>
      </c>
      <c r="S821" s="13">
        <f t="shared" si="64"/>
        <v>270.95294117647057</v>
      </c>
    </row>
    <row r="822" spans="1:19" x14ac:dyDescent="0.3">
      <c r="A822" s="6">
        <v>1074</v>
      </c>
      <c r="B822" s="11">
        <v>45073</v>
      </c>
      <c r="C822" s="6" t="s">
        <v>38</v>
      </c>
      <c r="D822" s="6" t="s">
        <v>21</v>
      </c>
      <c r="E822" s="12">
        <v>6710.83</v>
      </c>
      <c r="F822" s="6">
        <v>2</v>
      </c>
      <c r="G822" s="6" t="s">
        <v>26</v>
      </c>
      <c r="H822" s="12">
        <v>3173.69</v>
      </c>
      <c r="I822" s="12">
        <v>3503.11</v>
      </c>
      <c r="J822" s="6" t="s">
        <v>30</v>
      </c>
      <c r="K822" s="15">
        <v>0.2</v>
      </c>
      <c r="L822" s="6" t="s">
        <v>27</v>
      </c>
      <c r="M822" s="6" t="s">
        <v>22</v>
      </c>
      <c r="N822" s="6" t="s">
        <v>41</v>
      </c>
      <c r="O822" s="6" t="str">
        <f t="shared" si="61"/>
        <v>Sat</v>
      </c>
      <c r="P822" s="6" t="str">
        <f t="shared" si="62"/>
        <v>May</v>
      </c>
      <c r="Q822" s="13">
        <f t="shared" si="63"/>
        <v>1401.2440000000001</v>
      </c>
      <c r="R822" s="33">
        <f t="shared" si="60"/>
        <v>-742.404</v>
      </c>
      <c r="S822" s="13">
        <f t="shared" si="64"/>
        <v>3355.415</v>
      </c>
    </row>
    <row r="823" spans="1:19" x14ac:dyDescent="0.3">
      <c r="A823" s="6">
        <v>1074</v>
      </c>
      <c r="B823" s="11">
        <v>45183</v>
      </c>
      <c r="C823" s="6" t="s">
        <v>24</v>
      </c>
      <c r="D823" s="6" t="s">
        <v>25</v>
      </c>
      <c r="E823" s="12">
        <v>8389.93</v>
      </c>
      <c r="F823" s="6">
        <v>29</v>
      </c>
      <c r="G823" s="6" t="s">
        <v>16</v>
      </c>
      <c r="H823" s="12">
        <v>173.67</v>
      </c>
      <c r="I823" s="12">
        <v>565.62</v>
      </c>
      <c r="J823" s="6" t="s">
        <v>17</v>
      </c>
      <c r="K823" s="15">
        <v>0.3</v>
      </c>
      <c r="L823" s="6" t="s">
        <v>18</v>
      </c>
      <c r="M823" s="6" t="s">
        <v>19</v>
      </c>
      <c r="N823" s="6" t="s">
        <v>28</v>
      </c>
      <c r="O823" s="6" t="str">
        <f t="shared" si="61"/>
        <v>Thu</v>
      </c>
      <c r="P823" s="6" t="str">
        <f t="shared" si="62"/>
        <v>Sep</v>
      </c>
      <c r="Q823" s="13">
        <f t="shared" si="63"/>
        <v>4920.8939999999993</v>
      </c>
      <c r="R823" s="33">
        <f t="shared" si="60"/>
        <v>6445.6560000000018</v>
      </c>
      <c r="S823" s="13">
        <f t="shared" si="64"/>
        <v>289.30793103448275</v>
      </c>
    </row>
    <row r="824" spans="1:19" x14ac:dyDescent="0.3">
      <c r="A824" s="6">
        <v>1083</v>
      </c>
      <c r="B824" s="11">
        <v>44984</v>
      </c>
      <c r="C824" s="6" t="s">
        <v>42</v>
      </c>
      <c r="D824" s="6" t="s">
        <v>21</v>
      </c>
      <c r="E824" s="12">
        <v>1780.31</v>
      </c>
      <c r="F824" s="6">
        <v>20</v>
      </c>
      <c r="G824" s="6" t="s">
        <v>29</v>
      </c>
      <c r="H824" s="12">
        <v>3617.59</v>
      </c>
      <c r="I824" s="12">
        <v>4003.5</v>
      </c>
      <c r="J824" s="6" t="s">
        <v>30</v>
      </c>
      <c r="K824" s="15">
        <v>0.01</v>
      </c>
      <c r="L824" s="6" t="s">
        <v>31</v>
      </c>
      <c r="M824" s="6" t="s">
        <v>22</v>
      </c>
      <c r="N824" s="6" t="s">
        <v>51</v>
      </c>
      <c r="O824" s="6" t="str">
        <f t="shared" si="61"/>
        <v>Mon</v>
      </c>
      <c r="P824" s="6" t="str">
        <f t="shared" si="62"/>
        <v>Feb</v>
      </c>
      <c r="Q824" s="13">
        <f t="shared" si="63"/>
        <v>800.7</v>
      </c>
      <c r="R824" s="33">
        <f t="shared" si="60"/>
        <v>6917.4999999999973</v>
      </c>
      <c r="S824" s="13">
        <f t="shared" si="64"/>
        <v>89.015500000000003</v>
      </c>
    </row>
    <row r="825" spans="1:19" x14ac:dyDescent="0.3">
      <c r="A825" s="6">
        <v>1017</v>
      </c>
      <c r="B825" s="11">
        <v>44941</v>
      </c>
      <c r="C825" s="6" t="s">
        <v>38</v>
      </c>
      <c r="D825" s="6" t="s">
        <v>15</v>
      </c>
      <c r="E825" s="12">
        <v>289.52999999999997</v>
      </c>
      <c r="F825" s="6">
        <v>6</v>
      </c>
      <c r="G825" s="6" t="s">
        <v>16</v>
      </c>
      <c r="H825" s="12">
        <v>2594.42</v>
      </c>
      <c r="I825" s="12">
        <v>3081.04</v>
      </c>
      <c r="J825" s="6" t="s">
        <v>17</v>
      </c>
      <c r="K825" s="15">
        <v>0.1</v>
      </c>
      <c r="L825" s="6" t="s">
        <v>27</v>
      </c>
      <c r="M825" s="6" t="s">
        <v>22</v>
      </c>
      <c r="N825" s="6" t="s">
        <v>40</v>
      </c>
      <c r="O825" s="6" t="str">
        <f t="shared" si="61"/>
        <v>Sun</v>
      </c>
      <c r="P825" s="6" t="str">
        <f t="shared" si="62"/>
        <v>Jan</v>
      </c>
      <c r="Q825" s="13">
        <f t="shared" si="63"/>
        <v>1848.6239999999998</v>
      </c>
      <c r="R825" s="33">
        <f t="shared" si="60"/>
        <v>1071.0959999999995</v>
      </c>
      <c r="S825" s="13">
        <f t="shared" si="64"/>
        <v>48.254999999999995</v>
      </c>
    </row>
    <row r="826" spans="1:19" x14ac:dyDescent="0.3">
      <c r="A826" s="6">
        <v>1085</v>
      </c>
      <c r="B826" s="11">
        <v>45088</v>
      </c>
      <c r="C826" s="6" t="s">
        <v>24</v>
      </c>
      <c r="D826" s="6" t="s">
        <v>34</v>
      </c>
      <c r="E826" s="12">
        <v>7813.12</v>
      </c>
      <c r="F826" s="6">
        <v>8</v>
      </c>
      <c r="G826" s="6" t="s">
        <v>26</v>
      </c>
      <c r="H826" s="12">
        <v>3048.48</v>
      </c>
      <c r="I826" s="12">
        <v>3198.54</v>
      </c>
      <c r="J826" s="6" t="s">
        <v>17</v>
      </c>
      <c r="K826" s="15">
        <v>0.03</v>
      </c>
      <c r="L826" s="6" t="s">
        <v>27</v>
      </c>
      <c r="M826" s="6" t="s">
        <v>19</v>
      </c>
      <c r="N826" s="6" t="s">
        <v>50</v>
      </c>
      <c r="O826" s="6" t="str">
        <f t="shared" si="61"/>
        <v>Sun</v>
      </c>
      <c r="P826" s="6" t="str">
        <f t="shared" si="62"/>
        <v>Jun</v>
      </c>
      <c r="Q826" s="13">
        <f t="shared" si="63"/>
        <v>767.64959999999996</v>
      </c>
      <c r="R826" s="33">
        <f t="shared" si="60"/>
        <v>432.8303999999996</v>
      </c>
      <c r="S826" s="13">
        <f t="shared" si="64"/>
        <v>976.64</v>
      </c>
    </row>
    <row r="827" spans="1:19" x14ac:dyDescent="0.3">
      <c r="A827" s="6">
        <v>1078</v>
      </c>
      <c r="B827" s="11">
        <v>45089</v>
      </c>
      <c r="C827" s="6" t="s">
        <v>33</v>
      </c>
      <c r="D827" s="6" t="s">
        <v>25</v>
      </c>
      <c r="E827" s="12">
        <v>6136</v>
      </c>
      <c r="F827" s="6">
        <v>29</v>
      </c>
      <c r="G827" s="6" t="s">
        <v>35</v>
      </c>
      <c r="H827" s="12">
        <v>3177.81</v>
      </c>
      <c r="I827" s="12">
        <v>3222.65</v>
      </c>
      <c r="J827" s="6" t="s">
        <v>17</v>
      </c>
      <c r="K827" s="15">
        <v>0.08</v>
      </c>
      <c r="L827" s="6" t="s">
        <v>31</v>
      </c>
      <c r="M827" s="6" t="s">
        <v>22</v>
      </c>
      <c r="N827" s="6" t="s">
        <v>44</v>
      </c>
      <c r="O827" s="6" t="str">
        <f t="shared" si="61"/>
        <v>Mon</v>
      </c>
      <c r="P827" s="6" t="str">
        <f t="shared" si="62"/>
        <v>Jun</v>
      </c>
      <c r="Q827" s="13">
        <f t="shared" si="63"/>
        <v>7476.5480000000007</v>
      </c>
      <c r="R827" s="33">
        <f t="shared" si="60"/>
        <v>-6176.1879999999965</v>
      </c>
      <c r="S827" s="13">
        <f t="shared" si="64"/>
        <v>211.58620689655172</v>
      </c>
    </row>
    <row r="828" spans="1:19" x14ac:dyDescent="0.3">
      <c r="A828" s="6">
        <v>1073</v>
      </c>
      <c r="B828" s="11">
        <v>45246</v>
      </c>
      <c r="C828" s="6" t="s">
        <v>24</v>
      </c>
      <c r="D828" s="6" t="s">
        <v>25</v>
      </c>
      <c r="E828" s="12">
        <v>7026.43</v>
      </c>
      <c r="F828" s="6">
        <v>48</v>
      </c>
      <c r="G828" s="6" t="s">
        <v>29</v>
      </c>
      <c r="H828" s="12">
        <v>2658.9</v>
      </c>
      <c r="I828" s="12">
        <v>2838.27</v>
      </c>
      <c r="J828" s="6" t="s">
        <v>30</v>
      </c>
      <c r="K828" s="15">
        <v>0.25</v>
      </c>
      <c r="L828" s="6" t="s">
        <v>31</v>
      </c>
      <c r="M828" s="6" t="s">
        <v>19</v>
      </c>
      <c r="N828" s="6" t="s">
        <v>28</v>
      </c>
      <c r="O828" s="6" t="str">
        <f t="shared" si="61"/>
        <v>Thu</v>
      </c>
      <c r="P828" s="6" t="str">
        <f t="shared" si="62"/>
        <v>Nov</v>
      </c>
      <c r="Q828" s="13">
        <f t="shared" si="63"/>
        <v>34059.24</v>
      </c>
      <c r="R828" s="33">
        <f t="shared" si="60"/>
        <v>-25449.480000000003</v>
      </c>
      <c r="S828" s="13">
        <f t="shared" si="64"/>
        <v>146.38395833333334</v>
      </c>
    </row>
    <row r="829" spans="1:19" x14ac:dyDescent="0.3">
      <c r="A829" s="6">
        <v>1001</v>
      </c>
      <c r="B829" s="11">
        <v>45207</v>
      </c>
      <c r="C829" s="6" t="s">
        <v>14</v>
      </c>
      <c r="D829" s="6" t="s">
        <v>21</v>
      </c>
      <c r="E829" s="12">
        <v>8397.73</v>
      </c>
      <c r="F829" s="6">
        <v>33</v>
      </c>
      <c r="G829" s="6" t="s">
        <v>16</v>
      </c>
      <c r="H829" s="12">
        <v>2933.54</v>
      </c>
      <c r="I829" s="12">
        <v>3307.75</v>
      </c>
      <c r="J829" s="6" t="s">
        <v>17</v>
      </c>
      <c r="K829" s="15">
        <v>0.01</v>
      </c>
      <c r="L829" s="6" t="s">
        <v>27</v>
      </c>
      <c r="M829" s="6" t="s">
        <v>22</v>
      </c>
      <c r="N829" s="6" t="s">
        <v>23</v>
      </c>
      <c r="O829" s="6" t="str">
        <f t="shared" si="61"/>
        <v>Sun</v>
      </c>
      <c r="P829" s="6" t="str">
        <f t="shared" si="62"/>
        <v>Oct</v>
      </c>
      <c r="Q829" s="13">
        <f t="shared" si="63"/>
        <v>1091.5575000000001</v>
      </c>
      <c r="R829" s="33">
        <f t="shared" si="60"/>
        <v>11257.372499999999</v>
      </c>
      <c r="S829" s="13">
        <f t="shared" si="64"/>
        <v>254.47666666666666</v>
      </c>
    </row>
    <row r="830" spans="1:19" x14ac:dyDescent="0.3">
      <c r="A830" s="6">
        <v>1051</v>
      </c>
      <c r="B830" s="11">
        <v>45206</v>
      </c>
      <c r="C830" s="6" t="s">
        <v>14</v>
      </c>
      <c r="D830" s="6" t="s">
        <v>21</v>
      </c>
      <c r="E830" s="12">
        <v>8047.83</v>
      </c>
      <c r="F830" s="6">
        <v>3</v>
      </c>
      <c r="G830" s="6" t="s">
        <v>16</v>
      </c>
      <c r="H830" s="12">
        <v>3434.75</v>
      </c>
      <c r="I830" s="12">
        <v>3659.42</v>
      </c>
      <c r="J830" s="6" t="s">
        <v>30</v>
      </c>
      <c r="K830" s="15">
        <v>0.16</v>
      </c>
      <c r="L830" s="6" t="s">
        <v>18</v>
      </c>
      <c r="M830" s="6" t="s">
        <v>19</v>
      </c>
      <c r="N830" s="6" t="s">
        <v>23</v>
      </c>
      <c r="O830" s="6" t="str">
        <f t="shared" si="61"/>
        <v>Sat</v>
      </c>
      <c r="P830" s="6" t="str">
        <f t="shared" si="62"/>
        <v>Oct</v>
      </c>
      <c r="Q830" s="13">
        <f t="shared" si="63"/>
        <v>1756.5216</v>
      </c>
      <c r="R830" s="33">
        <f t="shared" si="60"/>
        <v>-1082.5115999999998</v>
      </c>
      <c r="S830" s="13">
        <f t="shared" si="64"/>
        <v>2682.61</v>
      </c>
    </row>
    <row r="831" spans="1:19" x14ac:dyDescent="0.3">
      <c r="A831" s="6">
        <v>1045</v>
      </c>
      <c r="B831" s="11">
        <v>44938</v>
      </c>
      <c r="C831" s="6" t="s">
        <v>33</v>
      </c>
      <c r="D831" s="6" t="s">
        <v>25</v>
      </c>
      <c r="E831" s="12">
        <v>9613.11</v>
      </c>
      <c r="F831" s="6">
        <v>35</v>
      </c>
      <c r="G831" s="6" t="s">
        <v>16</v>
      </c>
      <c r="H831" s="12">
        <v>3777.94</v>
      </c>
      <c r="I831" s="12">
        <v>4188.66</v>
      </c>
      <c r="J831" s="6" t="s">
        <v>30</v>
      </c>
      <c r="K831" s="15">
        <v>0.17</v>
      </c>
      <c r="L831" s="6" t="s">
        <v>27</v>
      </c>
      <c r="M831" s="6" t="s">
        <v>19</v>
      </c>
      <c r="N831" s="6" t="s">
        <v>44</v>
      </c>
      <c r="O831" s="6" t="str">
        <f t="shared" si="61"/>
        <v>Thu</v>
      </c>
      <c r="P831" s="6" t="str">
        <f t="shared" si="62"/>
        <v>Jan</v>
      </c>
      <c r="Q831" s="13">
        <f t="shared" si="63"/>
        <v>24922.527000000002</v>
      </c>
      <c r="R831" s="33">
        <f t="shared" si="60"/>
        <v>-10547.327000000008</v>
      </c>
      <c r="S831" s="13">
        <f t="shared" si="64"/>
        <v>274.66028571428575</v>
      </c>
    </row>
    <row r="832" spans="1:19" x14ac:dyDescent="0.3">
      <c r="A832" s="6">
        <v>1077</v>
      </c>
      <c r="B832" s="11">
        <v>45200</v>
      </c>
      <c r="C832" s="6" t="s">
        <v>42</v>
      </c>
      <c r="D832" s="6" t="s">
        <v>21</v>
      </c>
      <c r="E832" s="12">
        <v>5405.76</v>
      </c>
      <c r="F832" s="6">
        <v>5</v>
      </c>
      <c r="G832" s="6" t="s">
        <v>35</v>
      </c>
      <c r="H832" s="12">
        <v>3650.89</v>
      </c>
      <c r="I832" s="12">
        <v>3930.06</v>
      </c>
      <c r="J832" s="6" t="s">
        <v>30</v>
      </c>
      <c r="K832" s="15">
        <v>0.17</v>
      </c>
      <c r="L832" s="6" t="s">
        <v>27</v>
      </c>
      <c r="M832" s="6" t="s">
        <v>19</v>
      </c>
      <c r="N832" s="6" t="s">
        <v>51</v>
      </c>
      <c r="O832" s="6" t="str">
        <f t="shared" si="61"/>
        <v>Sun</v>
      </c>
      <c r="P832" s="6" t="str">
        <f t="shared" si="62"/>
        <v>Oct</v>
      </c>
      <c r="Q832" s="13">
        <f t="shared" si="63"/>
        <v>3340.5509999999999</v>
      </c>
      <c r="R832" s="33">
        <f t="shared" si="60"/>
        <v>-1944.7009999999996</v>
      </c>
      <c r="S832" s="13">
        <f t="shared" si="64"/>
        <v>1081.152</v>
      </c>
    </row>
    <row r="833" spans="1:19" x14ac:dyDescent="0.3">
      <c r="A833" s="6">
        <v>1004</v>
      </c>
      <c r="B833" s="11">
        <v>45197</v>
      </c>
      <c r="C833" s="6" t="s">
        <v>38</v>
      </c>
      <c r="D833" s="6" t="s">
        <v>25</v>
      </c>
      <c r="E833" s="12">
        <v>4936.1099999999997</v>
      </c>
      <c r="F833" s="6">
        <v>27</v>
      </c>
      <c r="G833" s="6" t="s">
        <v>29</v>
      </c>
      <c r="H833" s="12">
        <v>4354.6000000000004</v>
      </c>
      <c r="I833" s="12">
        <v>4820.2</v>
      </c>
      <c r="J833" s="6" t="s">
        <v>30</v>
      </c>
      <c r="K833" s="15">
        <v>0.14000000000000001</v>
      </c>
      <c r="L833" s="6" t="s">
        <v>31</v>
      </c>
      <c r="M833" s="6" t="s">
        <v>22</v>
      </c>
      <c r="N833" s="6" t="s">
        <v>39</v>
      </c>
      <c r="O833" s="6" t="str">
        <f t="shared" si="61"/>
        <v>Thu</v>
      </c>
      <c r="P833" s="6" t="str">
        <f t="shared" si="62"/>
        <v>Sep</v>
      </c>
      <c r="Q833" s="13">
        <f t="shared" si="63"/>
        <v>18220.356</v>
      </c>
      <c r="R833" s="33">
        <f t="shared" si="60"/>
        <v>-5649.1560000000136</v>
      </c>
      <c r="S833" s="13">
        <f t="shared" si="64"/>
        <v>182.81888888888886</v>
      </c>
    </row>
    <row r="834" spans="1:19" x14ac:dyDescent="0.3">
      <c r="A834" s="6">
        <v>1062</v>
      </c>
      <c r="B834" s="11">
        <v>45134</v>
      </c>
      <c r="C834" s="6" t="s">
        <v>24</v>
      </c>
      <c r="D834" s="6" t="s">
        <v>25</v>
      </c>
      <c r="E834" s="12">
        <v>4078.68</v>
      </c>
      <c r="F834" s="6">
        <v>44</v>
      </c>
      <c r="G834" s="6" t="s">
        <v>35</v>
      </c>
      <c r="H834" s="12">
        <v>987.74</v>
      </c>
      <c r="I834" s="12">
        <v>1462.19</v>
      </c>
      <c r="J834" s="6" t="s">
        <v>30</v>
      </c>
      <c r="K834" s="15">
        <v>0.24</v>
      </c>
      <c r="L834" s="6" t="s">
        <v>27</v>
      </c>
      <c r="M834" s="6" t="s">
        <v>19</v>
      </c>
      <c r="N834" s="6" t="s">
        <v>28</v>
      </c>
      <c r="O834" s="6" t="str">
        <f t="shared" si="61"/>
        <v>Thu</v>
      </c>
      <c r="P834" s="6" t="str">
        <f t="shared" si="62"/>
        <v>Jul</v>
      </c>
      <c r="Q834" s="13">
        <f t="shared" si="63"/>
        <v>15440.7264</v>
      </c>
      <c r="R834" s="33">
        <f t="shared" ref="R834:R897" si="65">((I834-H834)*F834)-Q834</f>
        <v>5435.0736000000034</v>
      </c>
      <c r="S834" s="13">
        <f t="shared" si="64"/>
        <v>92.697272727272718</v>
      </c>
    </row>
    <row r="835" spans="1:19" x14ac:dyDescent="0.3">
      <c r="A835" s="6">
        <v>1065</v>
      </c>
      <c r="B835" s="11">
        <v>44953</v>
      </c>
      <c r="C835" s="6" t="s">
        <v>14</v>
      </c>
      <c r="D835" s="6" t="s">
        <v>25</v>
      </c>
      <c r="E835" s="12">
        <v>1621.54</v>
      </c>
      <c r="F835" s="6">
        <v>12</v>
      </c>
      <c r="G835" s="6" t="s">
        <v>35</v>
      </c>
      <c r="H835" s="12">
        <v>2035.68</v>
      </c>
      <c r="I835" s="12">
        <v>2079.64</v>
      </c>
      <c r="J835" s="6" t="s">
        <v>17</v>
      </c>
      <c r="K835" s="15">
        <v>0.04</v>
      </c>
      <c r="L835" s="6" t="s">
        <v>18</v>
      </c>
      <c r="M835" s="6" t="s">
        <v>19</v>
      </c>
      <c r="N835" s="6" t="s">
        <v>32</v>
      </c>
      <c r="O835" s="6" t="str">
        <f t="shared" ref="O835:O898" si="66">TEXT(B835,"ddd")</f>
        <v>Fri</v>
      </c>
      <c r="P835" s="6" t="str">
        <f t="shared" ref="P835:P898" si="67">TEXT(B835,"mmm")</f>
        <v>Jan</v>
      </c>
      <c r="Q835" s="13">
        <f t="shared" ref="Q835:Q898" si="68">(I835*F835)*K835</f>
        <v>998.22720000000004</v>
      </c>
      <c r="R835" s="33">
        <f t="shared" si="65"/>
        <v>-470.70720000000233</v>
      </c>
      <c r="S835" s="13">
        <f t="shared" ref="S835:S898" si="69">E835/F835</f>
        <v>135.12833333333333</v>
      </c>
    </row>
    <row r="836" spans="1:19" x14ac:dyDescent="0.3">
      <c r="A836" s="6">
        <v>1032</v>
      </c>
      <c r="B836" s="11">
        <v>44998</v>
      </c>
      <c r="C836" s="6" t="s">
        <v>42</v>
      </c>
      <c r="D836" s="6" t="s">
        <v>15</v>
      </c>
      <c r="E836" s="12">
        <v>5768.81</v>
      </c>
      <c r="F836" s="6">
        <v>20</v>
      </c>
      <c r="G836" s="6" t="s">
        <v>35</v>
      </c>
      <c r="H836" s="12">
        <v>4741.59</v>
      </c>
      <c r="I836" s="12">
        <v>4975.2299999999996</v>
      </c>
      <c r="J836" s="6" t="s">
        <v>30</v>
      </c>
      <c r="K836" s="15">
        <v>0.09</v>
      </c>
      <c r="L836" s="6" t="s">
        <v>31</v>
      </c>
      <c r="M836" s="6" t="s">
        <v>19</v>
      </c>
      <c r="N836" s="6" t="s">
        <v>49</v>
      </c>
      <c r="O836" s="6" t="str">
        <f t="shared" si="66"/>
        <v>Mon</v>
      </c>
      <c r="P836" s="6" t="str">
        <f t="shared" si="67"/>
        <v>Mar</v>
      </c>
      <c r="Q836" s="13">
        <f t="shared" si="68"/>
        <v>8955.4139999999989</v>
      </c>
      <c r="R836" s="33">
        <f t="shared" si="65"/>
        <v>-4282.6140000000105</v>
      </c>
      <c r="S836" s="13">
        <f t="shared" si="69"/>
        <v>288.44050000000004</v>
      </c>
    </row>
    <row r="837" spans="1:19" x14ac:dyDescent="0.3">
      <c r="A837" s="6">
        <v>1034</v>
      </c>
      <c r="B837" s="11">
        <v>44986</v>
      </c>
      <c r="C837" s="6" t="s">
        <v>33</v>
      </c>
      <c r="D837" s="6" t="s">
        <v>21</v>
      </c>
      <c r="E837" s="12">
        <v>2842.42</v>
      </c>
      <c r="F837" s="6">
        <v>45</v>
      </c>
      <c r="G837" s="6" t="s">
        <v>26</v>
      </c>
      <c r="H837" s="12">
        <v>2013.12</v>
      </c>
      <c r="I837" s="12">
        <v>2321.87</v>
      </c>
      <c r="J837" s="6" t="s">
        <v>30</v>
      </c>
      <c r="K837" s="15">
        <v>0.18</v>
      </c>
      <c r="L837" s="6" t="s">
        <v>27</v>
      </c>
      <c r="M837" s="6" t="s">
        <v>22</v>
      </c>
      <c r="N837" s="6" t="s">
        <v>37</v>
      </c>
      <c r="O837" s="6" t="str">
        <f t="shared" si="66"/>
        <v>Wed</v>
      </c>
      <c r="P837" s="6" t="str">
        <f t="shared" si="67"/>
        <v>Mar</v>
      </c>
      <c r="Q837" s="13">
        <f t="shared" si="68"/>
        <v>18807.146999999997</v>
      </c>
      <c r="R837" s="33">
        <f t="shared" si="65"/>
        <v>-4913.3969999999972</v>
      </c>
      <c r="S837" s="13">
        <f t="shared" si="69"/>
        <v>63.164888888888889</v>
      </c>
    </row>
    <row r="838" spans="1:19" x14ac:dyDescent="0.3">
      <c r="A838" s="6">
        <v>1092</v>
      </c>
      <c r="B838" s="11">
        <v>45071</v>
      </c>
      <c r="C838" s="6" t="s">
        <v>14</v>
      </c>
      <c r="D838" s="6" t="s">
        <v>34</v>
      </c>
      <c r="E838" s="12">
        <v>9220.94</v>
      </c>
      <c r="F838" s="6">
        <v>20</v>
      </c>
      <c r="G838" s="6" t="s">
        <v>26</v>
      </c>
      <c r="H838" s="12">
        <v>668.11</v>
      </c>
      <c r="I838" s="12">
        <v>803.49</v>
      </c>
      <c r="J838" s="6" t="s">
        <v>30</v>
      </c>
      <c r="K838" s="15">
        <v>0.21</v>
      </c>
      <c r="L838" s="6" t="s">
        <v>27</v>
      </c>
      <c r="M838" s="6" t="s">
        <v>19</v>
      </c>
      <c r="N838" s="6" t="s">
        <v>46</v>
      </c>
      <c r="O838" s="6" t="str">
        <f t="shared" si="66"/>
        <v>Thu</v>
      </c>
      <c r="P838" s="6" t="str">
        <f t="shared" si="67"/>
        <v>May</v>
      </c>
      <c r="Q838" s="13">
        <f t="shared" si="68"/>
        <v>3374.6579999999999</v>
      </c>
      <c r="R838" s="33">
        <f t="shared" si="65"/>
        <v>-667.05799999999999</v>
      </c>
      <c r="S838" s="13">
        <f t="shared" si="69"/>
        <v>461.04700000000003</v>
      </c>
    </row>
    <row r="839" spans="1:19" x14ac:dyDescent="0.3">
      <c r="A839" s="6">
        <v>1095</v>
      </c>
      <c r="B839" s="11">
        <v>45019</v>
      </c>
      <c r="C839" s="6" t="s">
        <v>33</v>
      </c>
      <c r="D839" s="6" t="s">
        <v>34</v>
      </c>
      <c r="E839" s="12">
        <v>5873.59</v>
      </c>
      <c r="F839" s="6">
        <v>9</v>
      </c>
      <c r="G839" s="6" t="s">
        <v>26</v>
      </c>
      <c r="H839" s="12">
        <v>2650.95</v>
      </c>
      <c r="I839" s="12">
        <v>2860.42</v>
      </c>
      <c r="J839" s="6" t="s">
        <v>30</v>
      </c>
      <c r="K839" s="15">
        <v>0.12</v>
      </c>
      <c r="L839" s="6" t="s">
        <v>18</v>
      </c>
      <c r="M839" s="6" t="s">
        <v>22</v>
      </c>
      <c r="N839" s="6" t="s">
        <v>36</v>
      </c>
      <c r="O839" s="6" t="str">
        <f t="shared" si="66"/>
        <v>Mon</v>
      </c>
      <c r="P839" s="6" t="str">
        <f t="shared" si="67"/>
        <v>Apr</v>
      </c>
      <c r="Q839" s="13">
        <f t="shared" si="68"/>
        <v>3089.2535999999996</v>
      </c>
      <c r="R839" s="33">
        <f t="shared" si="65"/>
        <v>-1204.0235999999973</v>
      </c>
      <c r="S839" s="13">
        <f t="shared" si="69"/>
        <v>652.62111111111108</v>
      </c>
    </row>
    <row r="840" spans="1:19" x14ac:dyDescent="0.3">
      <c r="A840" s="6">
        <v>1072</v>
      </c>
      <c r="B840" s="11">
        <v>45235</v>
      </c>
      <c r="C840" s="6" t="s">
        <v>24</v>
      </c>
      <c r="D840" s="6" t="s">
        <v>21</v>
      </c>
      <c r="E840" s="12">
        <v>5969.12</v>
      </c>
      <c r="F840" s="6">
        <v>39</v>
      </c>
      <c r="G840" s="6" t="s">
        <v>29</v>
      </c>
      <c r="H840" s="12">
        <v>591.98</v>
      </c>
      <c r="I840" s="12">
        <v>934.04</v>
      </c>
      <c r="J840" s="6" t="s">
        <v>30</v>
      </c>
      <c r="K840" s="15">
        <v>0.26</v>
      </c>
      <c r="L840" s="6" t="s">
        <v>27</v>
      </c>
      <c r="M840" s="6" t="s">
        <v>22</v>
      </c>
      <c r="N840" s="6" t="s">
        <v>47</v>
      </c>
      <c r="O840" s="6" t="str">
        <f t="shared" si="66"/>
        <v>Sun</v>
      </c>
      <c r="P840" s="6" t="str">
        <f t="shared" si="67"/>
        <v>Nov</v>
      </c>
      <c r="Q840" s="13">
        <f t="shared" si="68"/>
        <v>9471.1656000000003</v>
      </c>
      <c r="R840" s="33">
        <f t="shared" si="65"/>
        <v>3869.1743999999981</v>
      </c>
      <c r="S840" s="13">
        <f t="shared" si="69"/>
        <v>153.05435897435896</v>
      </c>
    </row>
    <row r="841" spans="1:19" x14ac:dyDescent="0.3">
      <c r="A841" s="6">
        <v>1039</v>
      </c>
      <c r="B841" s="11">
        <v>44934</v>
      </c>
      <c r="C841" s="6" t="s">
        <v>38</v>
      </c>
      <c r="D841" s="6" t="s">
        <v>25</v>
      </c>
      <c r="E841" s="12">
        <v>3613.75</v>
      </c>
      <c r="F841" s="6">
        <v>4</v>
      </c>
      <c r="G841" s="6" t="s">
        <v>35</v>
      </c>
      <c r="H841" s="12">
        <v>1054.1199999999999</v>
      </c>
      <c r="I841" s="12">
        <v>1175.22</v>
      </c>
      <c r="J841" s="6" t="s">
        <v>17</v>
      </c>
      <c r="K841" s="15">
        <v>0.12</v>
      </c>
      <c r="L841" s="6" t="s">
        <v>27</v>
      </c>
      <c r="M841" s="6" t="s">
        <v>22</v>
      </c>
      <c r="N841" s="6" t="s">
        <v>39</v>
      </c>
      <c r="O841" s="6" t="str">
        <f t="shared" si="66"/>
        <v>Sun</v>
      </c>
      <c r="P841" s="6" t="str">
        <f t="shared" si="67"/>
        <v>Jan</v>
      </c>
      <c r="Q841" s="13">
        <f t="shared" si="68"/>
        <v>564.10559999999998</v>
      </c>
      <c r="R841" s="33">
        <f t="shared" si="65"/>
        <v>-79.705599999999436</v>
      </c>
      <c r="S841" s="13">
        <f t="shared" si="69"/>
        <v>903.4375</v>
      </c>
    </row>
    <row r="842" spans="1:19" x14ac:dyDescent="0.3">
      <c r="A842" s="6">
        <v>1026</v>
      </c>
      <c r="B842" s="11">
        <v>45005</v>
      </c>
      <c r="C842" s="6" t="s">
        <v>14</v>
      </c>
      <c r="D842" s="6" t="s">
        <v>34</v>
      </c>
      <c r="E842" s="12">
        <v>614.69000000000005</v>
      </c>
      <c r="F842" s="6">
        <v>19</v>
      </c>
      <c r="G842" s="6" t="s">
        <v>35</v>
      </c>
      <c r="H842" s="12">
        <v>4991.68</v>
      </c>
      <c r="I842" s="12">
        <v>5296.65</v>
      </c>
      <c r="J842" s="6" t="s">
        <v>30</v>
      </c>
      <c r="K842" s="15">
        <v>0.12</v>
      </c>
      <c r="L842" s="6" t="s">
        <v>27</v>
      </c>
      <c r="M842" s="6" t="s">
        <v>19</v>
      </c>
      <c r="N842" s="6" t="s">
        <v>46</v>
      </c>
      <c r="O842" s="6" t="str">
        <f t="shared" si="66"/>
        <v>Mon</v>
      </c>
      <c r="P842" s="6" t="str">
        <f t="shared" si="67"/>
        <v>Mar</v>
      </c>
      <c r="Q842" s="13">
        <f t="shared" si="68"/>
        <v>12076.361999999999</v>
      </c>
      <c r="R842" s="33">
        <f t="shared" si="65"/>
        <v>-6281.9320000000116</v>
      </c>
      <c r="S842" s="13">
        <f t="shared" si="69"/>
        <v>32.352105263157895</v>
      </c>
    </row>
    <row r="843" spans="1:19" x14ac:dyDescent="0.3">
      <c r="A843" s="6">
        <v>1034</v>
      </c>
      <c r="B843" s="11">
        <v>44953</v>
      </c>
      <c r="C843" s="6" t="s">
        <v>14</v>
      </c>
      <c r="D843" s="6" t="s">
        <v>34</v>
      </c>
      <c r="E843" s="12">
        <v>414.26</v>
      </c>
      <c r="F843" s="6">
        <v>38</v>
      </c>
      <c r="G843" s="6" t="s">
        <v>26</v>
      </c>
      <c r="H843" s="12">
        <v>2729.75</v>
      </c>
      <c r="I843" s="12">
        <v>3081.5</v>
      </c>
      <c r="J843" s="6" t="s">
        <v>30</v>
      </c>
      <c r="K843" s="15">
        <v>0.01</v>
      </c>
      <c r="L843" s="6" t="s">
        <v>27</v>
      </c>
      <c r="M843" s="6" t="s">
        <v>19</v>
      </c>
      <c r="N843" s="6" t="s">
        <v>46</v>
      </c>
      <c r="O843" s="6" t="str">
        <f t="shared" si="66"/>
        <v>Fri</v>
      </c>
      <c r="P843" s="6" t="str">
        <f t="shared" si="67"/>
        <v>Jan</v>
      </c>
      <c r="Q843" s="13">
        <f t="shared" si="68"/>
        <v>1170.97</v>
      </c>
      <c r="R843" s="33">
        <f t="shared" si="65"/>
        <v>12195.53</v>
      </c>
      <c r="S843" s="13">
        <f t="shared" si="69"/>
        <v>10.901578947368421</v>
      </c>
    </row>
    <row r="844" spans="1:19" x14ac:dyDescent="0.3">
      <c r="A844" s="6">
        <v>1054</v>
      </c>
      <c r="B844" s="11">
        <v>45100</v>
      </c>
      <c r="C844" s="6" t="s">
        <v>24</v>
      </c>
      <c r="D844" s="6" t="s">
        <v>21</v>
      </c>
      <c r="E844" s="12">
        <v>4291.0200000000004</v>
      </c>
      <c r="F844" s="6">
        <v>27</v>
      </c>
      <c r="G844" s="6" t="s">
        <v>35</v>
      </c>
      <c r="H844" s="12">
        <v>1456.09</v>
      </c>
      <c r="I844" s="12">
        <v>1510.43</v>
      </c>
      <c r="J844" s="6" t="s">
        <v>17</v>
      </c>
      <c r="K844" s="15">
        <v>0.17</v>
      </c>
      <c r="L844" s="6" t="s">
        <v>18</v>
      </c>
      <c r="M844" s="6" t="s">
        <v>22</v>
      </c>
      <c r="N844" s="6" t="s">
        <v>47</v>
      </c>
      <c r="O844" s="6" t="str">
        <f t="shared" si="66"/>
        <v>Fri</v>
      </c>
      <c r="P844" s="6" t="str">
        <f t="shared" si="67"/>
        <v>Jun</v>
      </c>
      <c r="Q844" s="13">
        <f t="shared" si="68"/>
        <v>6932.873700000001</v>
      </c>
      <c r="R844" s="33">
        <f t="shared" si="65"/>
        <v>-5465.6936999999971</v>
      </c>
      <c r="S844" s="13">
        <f t="shared" si="69"/>
        <v>158.92666666666668</v>
      </c>
    </row>
    <row r="845" spans="1:19" x14ac:dyDescent="0.3">
      <c r="A845" s="6">
        <v>1003</v>
      </c>
      <c r="B845" s="11">
        <v>44976</v>
      </c>
      <c r="C845" s="6" t="s">
        <v>42</v>
      </c>
      <c r="D845" s="6" t="s">
        <v>34</v>
      </c>
      <c r="E845" s="12">
        <v>937.2</v>
      </c>
      <c r="F845" s="6">
        <v>45</v>
      </c>
      <c r="G845" s="6" t="s">
        <v>35</v>
      </c>
      <c r="H845" s="12">
        <v>4974.1400000000003</v>
      </c>
      <c r="I845" s="12">
        <v>5227.93</v>
      </c>
      <c r="J845" s="6" t="s">
        <v>30</v>
      </c>
      <c r="K845" s="15">
        <v>0.21</v>
      </c>
      <c r="L845" s="6" t="s">
        <v>27</v>
      </c>
      <c r="M845" s="6" t="s">
        <v>19</v>
      </c>
      <c r="N845" s="6" t="s">
        <v>52</v>
      </c>
      <c r="O845" s="6" t="str">
        <f t="shared" si="66"/>
        <v>Sun</v>
      </c>
      <c r="P845" s="6" t="str">
        <f t="shared" si="67"/>
        <v>Feb</v>
      </c>
      <c r="Q845" s="13">
        <f t="shared" si="68"/>
        <v>49403.938499999997</v>
      </c>
      <c r="R845" s="33">
        <f t="shared" si="65"/>
        <v>-37983.388500000001</v>
      </c>
      <c r="S845" s="13">
        <f t="shared" si="69"/>
        <v>20.826666666666668</v>
      </c>
    </row>
    <row r="846" spans="1:19" x14ac:dyDescent="0.3">
      <c r="A846" s="6">
        <v>1050</v>
      </c>
      <c r="B846" s="11">
        <v>45125</v>
      </c>
      <c r="C846" s="6" t="s">
        <v>38</v>
      </c>
      <c r="D846" s="6" t="s">
        <v>25</v>
      </c>
      <c r="E846" s="12">
        <v>6107.78</v>
      </c>
      <c r="F846" s="6">
        <v>43</v>
      </c>
      <c r="G846" s="6" t="s">
        <v>16</v>
      </c>
      <c r="H846" s="12">
        <v>4834.47</v>
      </c>
      <c r="I846" s="12">
        <v>4973.38</v>
      </c>
      <c r="J846" s="6" t="s">
        <v>17</v>
      </c>
      <c r="K846" s="15">
        <v>0.03</v>
      </c>
      <c r="L846" s="6" t="s">
        <v>27</v>
      </c>
      <c r="M846" s="6" t="s">
        <v>19</v>
      </c>
      <c r="N846" s="6" t="s">
        <v>39</v>
      </c>
      <c r="O846" s="6" t="str">
        <f t="shared" si="66"/>
        <v>Tue</v>
      </c>
      <c r="P846" s="6" t="str">
        <f t="shared" si="67"/>
        <v>Jul</v>
      </c>
      <c r="Q846" s="13">
        <f t="shared" si="68"/>
        <v>6415.6601999999993</v>
      </c>
      <c r="R846" s="33">
        <f t="shared" si="65"/>
        <v>-442.53020000000561</v>
      </c>
      <c r="S846" s="13">
        <f t="shared" si="69"/>
        <v>142.0413953488372</v>
      </c>
    </row>
    <row r="847" spans="1:19" x14ac:dyDescent="0.3">
      <c r="A847" s="6">
        <v>1012</v>
      </c>
      <c r="B847" s="11">
        <v>45275</v>
      </c>
      <c r="C847" s="6" t="s">
        <v>14</v>
      </c>
      <c r="D847" s="6" t="s">
        <v>21</v>
      </c>
      <c r="E847" s="12">
        <v>8821.6299999999992</v>
      </c>
      <c r="F847" s="6">
        <v>13</v>
      </c>
      <c r="G847" s="6" t="s">
        <v>35</v>
      </c>
      <c r="H847" s="12">
        <v>2231.66</v>
      </c>
      <c r="I847" s="12">
        <v>2596.61</v>
      </c>
      <c r="J847" s="6" t="s">
        <v>17</v>
      </c>
      <c r="K847" s="15">
        <v>0.09</v>
      </c>
      <c r="L847" s="6" t="s">
        <v>27</v>
      </c>
      <c r="M847" s="6" t="s">
        <v>22</v>
      </c>
      <c r="N847" s="6" t="s">
        <v>23</v>
      </c>
      <c r="O847" s="6" t="str">
        <f t="shared" si="66"/>
        <v>Fri</v>
      </c>
      <c r="P847" s="6" t="str">
        <f t="shared" si="67"/>
        <v>Dec</v>
      </c>
      <c r="Q847" s="13">
        <f t="shared" si="68"/>
        <v>3038.0337</v>
      </c>
      <c r="R847" s="33">
        <f t="shared" si="65"/>
        <v>1706.316300000004</v>
      </c>
      <c r="S847" s="13">
        <f t="shared" si="69"/>
        <v>678.58692307692297</v>
      </c>
    </row>
    <row r="848" spans="1:19" x14ac:dyDescent="0.3">
      <c r="A848" s="6">
        <v>1065</v>
      </c>
      <c r="B848" s="11">
        <v>45107</v>
      </c>
      <c r="C848" s="6" t="s">
        <v>38</v>
      </c>
      <c r="D848" s="6" t="s">
        <v>25</v>
      </c>
      <c r="E848" s="12">
        <v>8840.86</v>
      </c>
      <c r="F848" s="6">
        <v>13</v>
      </c>
      <c r="G848" s="6" t="s">
        <v>16</v>
      </c>
      <c r="H848" s="12">
        <v>1339</v>
      </c>
      <c r="I848" s="12">
        <v>1441.88</v>
      </c>
      <c r="J848" s="6" t="s">
        <v>17</v>
      </c>
      <c r="K848" s="15">
        <v>0.23</v>
      </c>
      <c r="L848" s="6" t="s">
        <v>31</v>
      </c>
      <c r="M848" s="6" t="s">
        <v>22</v>
      </c>
      <c r="N848" s="6" t="s">
        <v>39</v>
      </c>
      <c r="O848" s="6" t="str">
        <f t="shared" si="66"/>
        <v>Fri</v>
      </c>
      <c r="P848" s="6" t="str">
        <f t="shared" si="67"/>
        <v>Jun</v>
      </c>
      <c r="Q848" s="13">
        <f t="shared" si="68"/>
        <v>4311.2212000000009</v>
      </c>
      <c r="R848" s="33">
        <f t="shared" si="65"/>
        <v>-2973.7811999999994</v>
      </c>
      <c r="S848" s="13">
        <f t="shared" si="69"/>
        <v>680.06615384615384</v>
      </c>
    </row>
    <row r="849" spans="1:19" x14ac:dyDescent="0.3">
      <c r="A849" s="6">
        <v>1054</v>
      </c>
      <c r="B849" s="11">
        <v>44950</v>
      </c>
      <c r="C849" s="6" t="s">
        <v>14</v>
      </c>
      <c r="D849" s="6" t="s">
        <v>34</v>
      </c>
      <c r="E849" s="12">
        <v>6624.55</v>
      </c>
      <c r="F849" s="6">
        <v>22</v>
      </c>
      <c r="G849" s="6" t="s">
        <v>35</v>
      </c>
      <c r="H849" s="12">
        <v>4200.08</v>
      </c>
      <c r="I849" s="12">
        <v>4647.28</v>
      </c>
      <c r="J849" s="6" t="s">
        <v>17</v>
      </c>
      <c r="K849" s="15">
        <v>0.11</v>
      </c>
      <c r="L849" s="6" t="s">
        <v>18</v>
      </c>
      <c r="M849" s="6" t="s">
        <v>19</v>
      </c>
      <c r="N849" s="6" t="s">
        <v>46</v>
      </c>
      <c r="O849" s="6" t="str">
        <f t="shared" si="66"/>
        <v>Tue</v>
      </c>
      <c r="P849" s="6" t="str">
        <f t="shared" si="67"/>
        <v>Jan</v>
      </c>
      <c r="Q849" s="13">
        <f t="shared" si="68"/>
        <v>11246.417599999999</v>
      </c>
      <c r="R849" s="33">
        <f t="shared" si="65"/>
        <v>-1408.0176000000029</v>
      </c>
      <c r="S849" s="13">
        <f t="shared" si="69"/>
        <v>301.1159090909091</v>
      </c>
    </row>
    <row r="850" spans="1:19" x14ac:dyDescent="0.3">
      <c r="A850" s="6">
        <v>1005</v>
      </c>
      <c r="B850" s="11">
        <v>45242</v>
      </c>
      <c r="C850" s="6" t="s">
        <v>38</v>
      </c>
      <c r="D850" s="6" t="s">
        <v>34</v>
      </c>
      <c r="E850" s="12">
        <v>2191.1999999999998</v>
      </c>
      <c r="F850" s="6">
        <v>28</v>
      </c>
      <c r="G850" s="6" t="s">
        <v>29</v>
      </c>
      <c r="H850" s="12">
        <v>3592.32</v>
      </c>
      <c r="I850" s="12">
        <v>3813.48</v>
      </c>
      <c r="J850" s="6" t="s">
        <v>30</v>
      </c>
      <c r="K850" s="15">
        <v>7.0000000000000007E-2</v>
      </c>
      <c r="L850" s="6" t="s">
        <v>31</v>
      </c>
      <c r="M850" s="6" t="s">
        <v>22</v>
      </c>
      <c r="N850" s="6" t="s">
        <v>48</v>
      </c>
      <c r="O850" s="6" t="str">
        <f t="shared" si="66"/>
        <v>Sun</v>
      </c>
      <c r="P850" s="6" t="str">
        <f t="shared" si="67"/>
        <v>Nov</v>
      </c>
      <c r="Q850" s="13">
        <f t="shared" si="68"/>
        <v>7474.4208000000008</v>
      </c>
      <c r="R850" s="33">
        <f t="shared" si="65"/>
        <v>-1281.9408000000049</v>
      </c>
      <c r="S850" s="13">
        <f t="shared" si="69"/>
        <v>78.257142857142853</v>
      </c>
    </row>
    <row r="851" spans="1:19" x14ac:dyDescent="0.3">
      <c r="A851" s="6">
        <v>1094</v>
      </c>
      <c r="B851" s="11">
        <v>44972</v>
      </c>
      <c r="C851" s="6" t="s">
        <v>33</v>
      </c>
      <c r="D851" s="6" t="s">
        <v>25</v>
      </c>
      <c r="E851" s="12">
        <v>8643.67</v>
      </c>
      <c r="F851" s="6">
        <v>47</v>
      </c>
      <c r="G851" s="6" t="s">
        <v>26</v>
      </c>
      <c r="H851" s="12">
        <v>3450.36</v>
      </c>
      <c r="I851" s="12">
        <v>3557.38</v>
      </c>
      <c r="J851" s="6" t="s">
        <v>30</v>
      </c>
      <c r="K851" s="15">
        <v>0.2</v>
      </c>
      <c r="L851" s="6" t="s">
        <v>31</v>
      </c>
      <c r="M851" s="6" t="s">
        <v>19</v>
      </c>
      <c r="N851" s="6" t="s">
        <v>44</v>
      </c>
      <c r="O851" s="6" t="str">
        <f t="shared" si="66"/>
        <v>Wed</v>
      </c>
      <c r="P851" s="6" t="str">
        <f t="shared" si="67"/>
        <v>Feb</v>
      </c>
      <c r="Q851" s="13">
        <f t="shared" si="68"/>
        <v>33439.372000000003</v>
      </c>
      <c r="R851" s="33">
        <f t="shared" si="65"/>
        <v>-28409.432000000004</v>
      </c>
      <c r="S851" s="13">
        <f t="shared" si="69"/>
        <v>183.90787234042554</v>
      </c>
    </row>
    <row r="852" spans="1:19" x14ac:dyDescent="0.3">
      <c r="A852" s="6">
        <v>1094</v>
      </c>
      <c r="B852" s="11">
        <v>44941</v>
      </c>
      <c r="C852" s="6" t="s">
        <v>14</v>
      </c>
      <c r="D852" s="6" t="s">
        <v>15</v>
      </c>
      <c r="E852" s="12">
        <v>8872.33</v>
      </c>
      <c r="F852" s="6">
        <v>45</v>
      </c>
      <c r="G852" s="6" t="s">
        <v>16</v>
      </c>
      <c r="H852" s="12">
        <v>4470.91</v>
      </c>
      <c r="I852" s="12">
        <v>4695.54</v>
      </c>
      <c r="J852" s="6" t="s">
        <v>17</v>
      </c>
      <c r="K852" s="15">
        <v>0.06</v>
      </c>
      <c r="L852" s="6" t="s">
        <v>18</v>
      </c>
      <c r="M852" s="6" t="s">
        <v>22</v>
      </c>
      <c r="N852" s="6" t="s">
        <v>20</v>
      </c>
      <c r="O852" s="6" t="str">
        <f t="shared" si="66"/>
        <v>Sun</v>
      </c>
      <c r="P852" s="6" t="str">
        <f t="shared" si="67"/>
        <v>Jan</v>
      </c>
      <c r="Q852" s="13">
        <f t="shared" si="68"/>
        <v>12677.957999999999</v>
      </c>
      <c r="R852" s="33">
        <f t="shared" si="65"/>
        <v>-2569.6079999999929</v>
      </c>
      <c r="S852" s="13">
        <f t="shared" si="69"/>
        <v>197.16288888888889</v>
      </c>
    </row>
    <row r="853" spans="1:19" x14ac:dyDescent="0.3">
      <c r="A853" s="6">
        <v>1057</v>
      </c>
      <c r="B853" s="11">
        <v>45079</v>
      </c>
      <c r="C853" s="6" t="s">
        <v>38</v>
      </c>
      <c r="D853" s="6" t="s">
        <v>34</v>
      </c>
      <c r="E853" s="12">
        <v>2046.87</v>
      </c>
      <c r="F853" s="6">
        <v>22</v>
      </c>
      <c r="G853" s="6" t="s">
        <v>26</v>
      </c>
      <c r="H853" s="12">
        <v>3462.61</v>
      </c>
      <c r="I853" s="12">
        <v>3672.89</v>
      </c>
      <c r="J853" s="6" t="s">
        <v>17</v>
      </c>
      <c r="K853" s="15">
        <v>0.27</v>
      </c>
      <c r="L853" s="6" t="s">
        <v>31</v>
      </c>
      <c r="M853" s="6" t="s">
        <v>19</v>
      </c>
      <c r="N853" s="6" t="s">
        <v>48</v>
      </c>
      <c r="O853" s="6" t="str">
        <f t="shared" si="66"/>
        <v>Fri</v>
      </c>
      <c r="P853" s="6" t="str">
        <f t="shared" si="67"/>
        <v>Jun</v>
      </c>
      <c r="Q853" s="13">
        <f t="shared" si="68"/>
        <v>21816.966600000003</v>
      </c>
      <c r="R853" s="33">
        <f t="shared" si="65"/>
        <v>-17190.806600000011</v>
      </c>
      <c r="S853" s="13">
        <f t="shared" si="69"/>
        <v>93.039545454545447</v>
      </c>
    </row>
    <row r="854" spans="1:19" x14ac:dyDescent="0.3">
      <c r="A854" s="6">
        <v>1017</v>
      </c>
      <c r="B854" s="11">
        <v>45148</v>
      </c>
      <c r="C854" s="6" t="s">
        <v>42</v>
      </c>
      <c r="D854" s="6" t="s">
        <v>15</v>
      </c>
      <c r="E854" s="12">
        <v>7400.52</v>
      </c>
      <c r="F854" s="6">
        <v>43</v>
      </c>
      <c r="G854" s="6" t="s">
        <v>16</v>
      </c>
      <c r="H854" s="12">
        <v>1454.8</v>
      </c>
      <c r="I854" s="12">
        <v>1674.97</v>
      </c>
      <c r="J854" s="6" t="s">
        <v>30</v>
      </c>
      <c r="K854" s="15">
        <v>0.03</v>
      </c>
      <c r="L854" s="6" t="s">
        <v>31</v>
      </c>
      <c r="M854" s="6" t="s">
        <v>19</v>
      </c>
      <c r="N854" s="6" t="s">
        <v>49</v>
      </c>
      <c r="O854" s="6" t="str">
        <f t="shared" si="66"/>
        <v>Thu</v>
      </c>
      <c r="P854" s="6" t="str">
        <f t="shared" si="67"/>
        <v>Aug</v>
      </c>
      <c r="Q854" s="13">
        <f t="shared" si="68"/>
        <v>2160.7112999999999</v>
      </c>
      <c r="R854" s="33">
        <f t="shared" si="65"/>
        <v>7306.5987000000032</v>
      </c>
      <c r="S854" s="13">
        <f t="shared" si="69"/>
        <v>172.10511627906979</v>
      </c>
    </row>
    <row r="855" spans="1:19" x14ac:dyDescent="0.3">
      <c r="A855" s="6">
        <v>1047</v>
      </c>
      <c r="B855" s="11">
        <v>45132</v>
      </c>
      <c r="C855" s="6" t="s">
        <v>33</v>
      </c>
      <c r="D855" s="6" t="s">
        <v>34</v>
      </c>
      <c r="E855" s="12">
        <v>2936.54</v>
      </c>
      <c r="F855" s="6">
        <v>19</v>
      </c>
      <c r="G855" s="6" t="s">
        <v>16</v>
      </c>
      <c r="H855" s="12">
        <v>3484.62</v>
      </c>
      <c r="I855" s="12">
        <v>3781.55</v>
      </c>
      <c r="J855" s="6" t="s">
        <v>17</v>
      </c>
      <c r="K855" s="15">
        <v>0.21</v>
      </c>
      <c r="L855" s="6" t="s">
        <v>31</v>
      </c>
      <c r="M855" s="6" t="s">
        <v>22</v>
      </c>
      <c r="N855" s="6" t="s">
        <v>36</v>
      </c>
      <c r="O855" s="6" t="str">
        <f t="shared" si="66"/>
        <v>Tue</v>
      </c>
      <c r="P855" s="6" t="str">
        <f t="shared" si="67"/>
        <v>Jul</v>
      </c>
      <c r="Q855" s="13">
        <f t="shared" si="68"/>
        <v>15088.384499999998</v>
      </c>
      <c r="R855" s="33">
        <f t="shared" si="65"/>
        <v>-9446.7144999999928</v>
      </c>
      <c r="S855" s="13">
        <f t="shared" si="69"/>
        <v>154.55473684210526</v>
      </c>
    </row>
    <row r="856" spans="1:19" x14ac:dyDescent="0.3">
      <c r="A856" s="6">
        <v>1023</v>
      </c>
      <c r="B856" s="11">
        <v>45199</v>
      </c>
      <c r="C856" s="6" t="s">
        <v>33</v>
      </c>
      <c r="D856" s="6" t="s">
        <v>15</v>
      </c>
      <c r="E856" s="12">
        <v>8046.14</v>
      </c>
      <c r="F856" s="6">
        <v>8</v>
      </c>
      <c r="G856" s="6" t="s">
        <v>16</v>
      </c>
      <c r="H856" s="12">
        <v>1563.78</v>
      </c>
      <c r="I856" s="12">
        <v>1829.16</v>
      </c>
      <c r="J856" s="6" t="s">
        <v>17</v>
      </c>
      <c r="K856" s="15">
        <v>0.15</v>
      </c>
      <c r="L856" s="6" t="s">
        <v>18</v>
      </c>
      <c r="M856" s="6" t="s">
        <v>19</v>
      </c>
      <c r="N856" s="6" t="s">
        <v>53</v>
      </c>
      <c r="O856" s="6" t="str">
        <f t="shared" si="66"/>
        <v>Sat</v>
      </c>
      <c r="P856" s="6" t="str">
        <f t="shared" si="67"/>
        <v>Sep</v>
      </c>
      <c r="Q856" s="13">
        <f t="shared" si="68"/>
        <v>2194.9920000000002</v>
      </c>
      <c r="R856" s="33">
        <f t="shared" si="65"/>
        <v>-71.951999999999316</v>
      </c>
      <c r="S856" s="13">
        <f t="shared" si="69"/>
        <v>1005.7675</v>
      </c>
    </row>
    <row r="857" spans="1:19" x14ac:dyDescent="0.3">
      <c r="A857" s="6">
        <v>1079</v>
      </c>
      <c r="B857" s="11">
        <v>45162</v>
      </c>
      <c r="C857" s="6" t="s">
        <v>42</v>
      </c>
      <c r="D857" s="6" t="s">
        <v>15</v>
      </c>
      <c r="E857" s="12">
        <v>9972.66</v>
      </c>
      <c r="F857" s="6">
        <v>8</v>
      </c>
      <c r="G857" s="6" t="s">
        <v>29</v>
      </c>
      <c r="H857" s="12">
        <v>3808.23</v>
      </c>
      <c r="I857" s="12">
        <v>3891.62</v>
      </c>
      <c r="J857" s="6" t="s">
        <v>17</v>
      </c>
      <c r="K857" s="15">
        <v>0.26</v>
      </c>
      <c r="L857" s="6" t="s">
        <v>27</v>
      </c>
      <c r="M857" s="6" t="s">
        <v>19</v>
      </c>
      <c r="N857" s="6" t="s">
        <v>49</v>
      </c>
      <c r="O857" s="6" t="str">
        <f t="shared" si="66"/>
        <v>Thu</v>
      </c>
      <c r="P857" s="6" t="str">
        <f t="shared" si="67"/>
        <v>Aug</v>
      </c>
      <c r="Q857" s="13">
        <f t="shared" si="68"/>
        <v>8094.5695999999998</v>
      </c>
      <c r="R857" s="33">
        <f t="shared" si="65"/>
        <v>-7427.4496000000008</v>
      </c>
      <c r="S857" s="13">
        <f t="shared" si="69"/>
        <v>1246.5825</v>
      </c>
    </row>
    <row r="858" spans="1:19" x14ac:dyDescent="0.3">
      <c r="A858" s="6">
        <v>1085</v>
      </c>
      <c r="B858" s="11">
        <v>45266</v>
      </c>
      <c r="C858" s="6" t="s">
        <v>38</v>
      </c>
      <c r="D858" s="6" t="s">
        <v>15</v>
      </c>
      <c r="E858" s="12">
        <v>397.26</v>
      </c>
      <c r="F858" s="6">
        <v>42</v>
      </c>
      <c r="G858" s="6" t="s">
        <v>35</v>
      </c>
      <c r="H858" s="12">
        <v>3117.75</v>
      </c>
      <c r="I858" s="12">
        <v>3159.88</v>
      </c>
      <c r="J858" s="6" t="s">
        <v>30</v>
      </c>
      <c r="K858" s="15">
        <v>0.04</v>
      </c>
      <c r="L858" s="6" t="s">
        <v>18</v>
      </c>
      <c r="M858" s="6" t="s">
        <v>22</v>
      </c>
      <c r="N858" s="6" t="s">
        <v>40</v>
      </c>
      <c r="O858" s="6" t="str">
        <f t="shared" si="66"/>
        <v>Wed</v>
      </c>
      <c r="P858" s="6" t="str">
        <f t="shared" si="67"/>
        <v>Dec</v>
      </c>
      <c r="Q858" s="13">
        <f t="shared" si="68"/>
        <v>5308.5983999999999</v>
      </c>
      <c r="R858" s="33">
        <f t="shared" si="65"/>
        <v>-3539.1383999999953</v>
      </c>
      <c r="S858" s="13">
        <f t="shared" si="69"/>
        <v>9.4585714285714282</v>
      </c>
    </row>
    <row r="859" spans="1:19" x14ac:dyDescent="0.3">
      <c r="A859" s="6">
        <v>1014</v>
      </c>
      <c r="B859" s="11">
        <v>45154</v>
      </c>
      <c r="C859" s="6" t="s">
        <v>24</v>
      </c>
      <c r="D859" s="6" t="s">
        <v>25</v>
      </c>
      <c r="E859" s="12">
        <v>8983.92</v>
      </c>
      <c r="F859" s="6">
        <v>26</v>
      </c>
      <c r="G859" s="6" t="s">
        <v>16</v>
      </c>
      <c r="H859" s="12">
        <v>433.19</v>
      </c>
      <c r="I859" s="12">
        <v>800.6</v>
      </c>
      <c r="J859" s="6" t="s">
        <v>17</v>
      </c>
      <c r="K859" s="15">
        <v>0.2</v>
      </c>
      <c r="L859" s="6" t="s">
        <v>18</v>
      </c>
      <c r="M859" s="6" t="s">
        <v>19</v>
      </c>
      <c r="N859" s="6" t="s">
        <v>28</v>
      </c>
      <c r="O859" s="6" t="str">
        <f t="shared" si="66"/>
        <v>Wed</v>
      </c>
      <c r="P859" s="6" t="str">
        <f t="shared" si="67"/>
        <v>Aug</v>
      </c>
      <c r="Q859" s="13">
        <f t="shared" si="68"/>
        <v>4163.1200000000008</v>
      </c>
      <c r="R859" s="33">
        <f t="shared" si="65"/>
        <v>5389.5399999999991</v>
      </c>
      <c r="S859" s="13">
        <f t="shared" si="69"/>
        <v>345.5353846153846</v>
      </c>
    </row>
    <row r="860" spans="1:19" x14ac:dyDescent="0.3">
      <c r="A860" s="6">
        <v>1066</v>
      </c>
      <c r="B860" s="11">
        <v>44935</v>
      </c>
      <c r="C860" s="6" t="s">
        <v>42</v>
      </c>
      <c r="D860" s="6" t="s">
        <v>15</v>
      </c>
      <c r="E860" s="12">
        <v>6264.04</v>
      </c>
      <c r="F860" s="6">
        <v>48</v>
      </c>
      <c r="G860" s="6" t="s">
        <v>29</v>
      </c>
      <c r="H860" s="12">
        <v>2588.54</v>
      </c>
      <c r="I860" s="12">
        <v>2872.8</v>
      </c>
      <c r="J860" s="6" t="s">
        <v>30</v>
      </c>
      <c r="K860" s="15">
        <v>0.17</v>
      </c>
      <c r="L860" s="6" t="s">
        <v>18</v>
      </c>
      <c r="M860" s="6" t="s">
        <v>19</v>
      </c>
      <c r="N860" s="6" t="s">
        <v>49</v>
      </c>
      <c r="O860" s="6" t="str">
        <f t="shared" si="66"/>
        <v>Mon</v>
      </c>
      <c r="P860" s="6" t="str">
        <f t="shared" si="67"/>
        <v>Jan</v>
      </c>
      <c r="Q860" s="13">
        <f t="shared" si="68"/>
        <v>23442.048000000006</v>
      </c>
      <c r="R860" s="33">
        <f t="shared" si="65"/>
        <v>-9797.5679999999957</v>
      </c>
      <c r="S860" s="13">
        <f t="shared" si="69"/>
        <v>130.50083333333333</v>
      </c>
    </row>
    <row r="861" spans="1:19" x14ac:dyDescent="0.3">
      <c r="A861" s="6">
        <v>1075</v>
      </c>
      <c r="B861" s="11">
        <v>45092</v>
      </c>
      <c r="C861" s="6" t="s">
        <v>38</v>
      </c>
      <c r="D861" s="6" t="s">
        <v>15</v>
      </c>
      <c r="E861" s="12">
        <v>9736.49</v>
      </c>
      <c r="F861" s="6">
        <v>26</v>
      </c>
      <c r="G861" s="6" t="s">
        <v>16</v>
      </c>
      <c r="H861" s="12">
        <v>1749.34</v>
      </c>
      <c r="I861" s="12">
        <v>1935.25</v>
      </c>
      <c r="J861" s="6" t="s">
        <v>30</v>
      </c>
      <c r="K861" s="15">
        <v>0.14000000000000001</v>
      </c>
      <c r="L861" s="6" t="s">
        <v>31</v>
      </c>
      <c r="M861" s="6" t="s">
        <v>19</v>
      </c>
      <c r="N861" s="6" t="s">
        <v>40</v>
      </c>
      <c r="O861" s="6" t="str">
        <f t="shared" si="66"/>
        <v>Thu</v>
      </c>
      <c r="P861" s="6" t="str">
        <f t="shared" si="67"/>
        <v>Jun</v>
      </c>
      <c r="Q861" s="13">
        <f t="shared" si="68"/>
        <v>7044.31</v>
      </c>
      <c r="R861" s="33">
        <f t="shared" si="65"/>
        <v>-2210.6499999999987</v>
      </c>
      <c r="S861" s="13">
        <f t="shared" si="69"/>
        <v>374.48038461538459</v>
      </c>
    </row>
    <row r="862" spans="1:19" x14ac:dyDescent="0.3">
      <c r="A862" s="6">
        <v>1051</v>
      </c>
      <c r="B862" s="11">
        <v>45245</v>
      </c>
      <c r="C862" s="6" t="s">
        <v>42</v>
      </c>
      <c r="D862" s="6" t="s">
        <v>15</v>
      </c>
      <c r="E862" s="12">
        <v>4703.59</v>
      </c>
      <c r="F862" s="6">
        <v>23</v>
      </c>
      <c r="G862" s="6" t="s">
        <v>35</v>
      </c>
      <c r="H862" s="12">
        <v>1676.42</v>
      </c>
      <c r="I862" s="12">
        <v>2082.52</v>
      </c>
      <c r="J862" s="6" t="s">
        <v>30</v>
      </c>
      <c r="K862" s="15">
        <v>0.15</v>
      </c>
      <c r="L862" s="6" t="s">
        <v>27</v>
      </c>
      <c r="M862" s="6" t="s">
        <v>22</v>
      </c>
      <c r="N862" s="6" t="s">
        <v>49</v>
      </c>
      <c r="O862" s="6" t="str">
        <f t="shared" si="66"/>
        <v>Wed</v>
      </c>
      <c r="P862" s="6" t="str">
        <f t="shared" si="67"/>
        <v>Nov</v>
      </c>
      <c r="Q862" s="13">
        <f t="shared" si="68"/>
        <v>7184.6939999999995</v>
      </c>
      <c r="R862" s="33">
        <f t="shared" si="65"/>
        <v>2155.6059999999979</v>
      </c>
      <c r="S862" s="13">
        <f t="shared" si="69"/>
        <v>204.50391304347826</v>
      </c>
    </row>
    <row r="863" spans="1:19" x14ac:dyDescent="0.3">
      <c r="A863" s="6">
        <v>1038</v>
      </c>
      <c r="B863" s="11">
        <v>45140</v>
      </c>
      <c r="C863" s="6" t="s">
        <v>42</v>
      </c>
      <c r="D863" s="6" t="s">
        <v>34</v>
      </c>
      <c r="E863" s="12">
        <v>8489.14</v>
      </c>
      <c r="F863" s="6">
        <v>43</v>
      </c>
      <c r="G863" s="6" t="s">
        <v>16</v>
      </c>
      <c r="H863" s="12">
        <v>3031.17</v>
      </c>
      <c r="I863" s="12">
        <v>3231.32</v>
      </c>
      <c r="J863" s="6" t="s">
        <v>17</v>
      </c>
      <c r="K863" s="15">
        <v>0.22</v>
      </c>
      <c r="L863" s="6" t="s">
        <v>18</v>
      </c>
      <c r="M863" s="6" t="s">
        <v>22</v>
      </c>
      <c r="N863" s="6" t="s">
        <v>52</v>
      </c>
      <c r="O863" s="6" t="str">
        <f t="shared" si="66"/>
        <v>Wed</v>
      </c>
      <c r="P863" s="6" t="str">
        <f t="shared" si="67"/>
        <v>Aug</v>
      </c>
      <c r="Q863" s="13">
        <f t="shared" si="68"/>
        <v>30568.287200000002</v>
      </c>
      <c r="R863" s="33">
        <f t="shared" si="65"/>
        <v>-21961.837199999998</v>
      </c>
      <c r="S863" s="13">
        <f t="shared" si="69"/>
        <v>197.42186046511625</v>
      </c>
    </row>
    <row r="864" spans="1:19" x14ac:dyDescent="0.3">
      <c r="A864" s="6">
        <v>1064</v>
      </c>
      <c r="B864" s="11">
        <v>45043</v>
      </c>
      <c r="C864" s="6" t="s">
        <v>14</v>
      </c>
      <c r="D864" s="6" t="s">
        <v>15</v>
      </c>
      <c r="E864" s="12">
        <v>717.7</v>
      </c>
      <c r="F864" s="6">
        <v>13</v>
      </c>
      <c r="G864" s="6" t="s">
        <v>29</v>
      </c>
      <c r="H864" s="12">
        <v>1645.51</v>
      </c>
      <c r="I864" s="12">
        <v>2045.53</v>
      </c>
      <c r="J864" s="6" t="s">
        <v>17</v>
      </c>
      <c r="K864" s="15">
        <v>0.28000000000000003</v>
      </c>
      <c r="L864" s="6" t="s">
        <v>18</v>
      </c>
      <c r="M864" s="6" t="s">
        <v>22</v>
      </c>
      <c r="N864" s="6" t="s">
        <v>20</v>
      </c>
      <c r="O864" s="6" t="str">
        <f t="shared" si="66"/>
        <v>Thu</v>
      </c>
      <c r="P864" s="6" t="str">
        <f t="shared" si="67"/>
        <v>Apr</v>
      </c>
      <c r="Q864" s="13">
        <f t="shared" si="68"/>
        <v>7445.7292000000007</v>
      </c>
      <c r="R864" s="33">
        <f t="shared" si="65"/>
        <v>-2245.4692000000005</v>
      </c>
      <c r="S864" s="13">
        <f t="shared" si="69"/>
        <v>55.207692307692312</v>
      </c>
    </row>
    <row r="865" spans="1:19" x14ac:dyDescent="0.3">
      <c r="A865" s="6">
        <v>1098</v>
      </c>
      <c r="B865" s="11">
        <v>45270</v>
      </c>
      <c r="C865" s="6" t="s">
        <v>38</v>
      </c>
      <c r="D865" s="6" t="s">
        <v>34</v>
      </c>
      <c r="E865" s="12">
        <v>3419.26</v>
      </c>
      <c r="F865" s="6">
        <v>28</v>
      </c>
      <c r="G865" s="6" t="s">
        <v>35</v>
      </c>
      <c r="H865" s="12">
        <v>3895.62</v>
      </c>
      <c r="I865" s="12">
        <v>4055.44</v>
      </c>
      <c r="J865" s="6" t="s">
        <v>30</v>
      </c>
      <c r="K865" s="15">
        <v>0.03</v>
      </c>
      <c r="L865" s="6" t="s">
        <v>27</v>
      </c>
      <c r="M865" s="6" t="s">
        <v>22</v>
      </c>
      <c r="N865" s="6" t="s">
        <v>48</v>
      </c>
      <c r="O865" s="6" t="str">
        <f t="shared" si="66"/>
        <v>Sun</v>
      </c>
      <c r="P865" s="6" t="str">
        <f t="shared" si="67"/>
        <v>Dec</v>
      </c>
      <c r="Q865" s="13">
        <f t="shared" si="68"/>
        <v>3406.5696000000003</v>
      </c>
      <c r="R865" s="33">
        <f t="shared" si="65"/>
        <v>1068.3904000000043</v>
      </c>
      <c r="S865" s="13">
        <f t="shared" si="69"/>
        <v>122.11642857142859</v>
      </c>
    </row>
    <row r="866" spans="1:19" x14ac:dyDescent="0.3">
      <c r="A866" s="6">
        <v>1038</v>
      </c>
      <c r="B866" s="11">
        <v>44998</v>
      </c>
      <c r="C866" s="6" t="s">
        <v>24</v>
      </c>
      <c r="D866" s="6" t="s">
        <v>15</v>
      </c>
      <c r="E866" s="12">
        <v>763.46</v>
      </c>
      <c r="F866" s="6">
        <v>9</v>
      </c>
      <c r="G866" s="6" t="s">
        <v>29</v>
      </c>
      <c r="H866" s="12">
        <v>400.42</v>
      </c>
      <c r="I866" s="12">
        <v>446.11</v>
      </c>
      <c r="J866" s="6" t="s">
        <v>30</v>
      </c>
      <c r="K866" s="15">
        <v>0.01</v>
      </c>
      <c r="L866" s="6" t="s">
        <v>27</v>
      </c>
      <c r="M866" s="6" t="s">
        <v>22</v>
      </c>
      <c r="N866" s="6" t="s">
        <v>45</v>
      </c>
      <c r="O866" s="6" t="str">
        <f t="shared" si="66"/>
        <v>Mon</v>
      </c>
      <c r="P866" s="6" t="str">
        <f t="shared" si="67"/>
        <v>Mar</v>
      </c>
      <c r="Q866" s="13">
        <f t="shared" si="68"/>
        <v>40.149900000000002</v>
      </c>
      <c r="R866" s="33">
        <f t="shared" si="65"/>
        <v>371.06009999999998</v>
      </c>
      <c r="S866" s="13">
        <f t="shared" si="69"/>
        <v>84.828888888888898</v>
      </c>
    </row>
    <row r="867" spans="1:19" x14ac:dyDescent="0.3">
      <c r="A867" s="6">
        <v>1050</v>
      </c>
      <c r="B867" s="11">
        <v>44990</v>
      </c>
      <c r="C867" s="6" t="s">
        <v>14</v>
      </c>
      <c r="D867" s="6" t="s">
        <v>15</v>
      </c>
      <c r="E867" s="12">
        <v>9755.9</v>
      </c>
      <c r="F867" s="6">
        <v>20</v>
      </c>
      <c r="G867" s="6" t="s">
        <v>35</v>
      </c>
      <c r="H867" s="12">
        <v>3318.92</v>
      </c>
      <c r="I867" s="12">
        <v>3785.91</v>
      </c>
      <c r="J867" s="6" t="s">
        <v>30</v>
      </c>
      <c r="K867" s="15">
        <v>0.24</v>
      </c>
      <c r="L867" s="6" t="s">
        <v>27</v>
      </c>
      <c r="M867" s="6" t="s">
        <v>19</v>
      </c>
      <c r="N867" s="6" t="s">
        <v>20</v>
      </c>
      <c r="O867" s="6" t="str">
        <f t="shared" si="66"/>
        <v>Sun</v>
      </c>
      <c r="P867" s="6" t="str">
        <f t="shared" si="67"/>
        <v>Mar</v>
      </c>
      <c r="Q867" s="13">
        <f t="shared" si="68"/>
        <v>18172.367999999999</v>
      </c>
      <c r="R867" s="33">
        <f t="shared" si="65"/>
        <v>-8832.5680000000029</v>
      </c>
      <c r="S867" s="13">
        <f t="shared" si="69"/>
        <v>487.79499999999996</v>
      </c>
    </row>
    <row r="868" spans="1:19" x14ac:dyDescent="0.3">
      <c r="A868" s="6">
        <v>1098</v>
      </c>
      <c r="B868" s="11">
        <v>45131</v>
      </c>
      <c r="C868" s="6" t="s">
        <v>42</v>
      </c>
      <c r="D868" s="6" t="s">
        <v>25</v>
      </c>
      <c r="E868" s="12">
        <v>8188.04</v>
      </c>
      <c r="F868" s="6">
        <v>19</v>
      </c>
      <c r="G868" s="6" t="s">
        <v>35</v>
      </c>
      <c r="H868" s="12">
        <v>4055.51</v>
      </c>
      <c r="I868" s="12">
        <v>4258.84</v>
      </c>
      <c r="J868" s="6" t="s">
        <v>17</v>
      </c>
      <c r="K868" s="15">
        <v>0.03</v>
      </c>
      <c r="L868" s="6" t="s">
        <v>31</v>
      </c>
      <c r="M868" s="6" t="s">
        <v>19</v>
      </c>
      <c r="N868" s="6" t="s">
        <v>43</v>
      </c>
      <c r="O868" s="6" t="str">
        <f t="shared" si="66"/>
        <v>Mon</v>
      </c>
      <c r="P868" s="6" t="str">
        <f t="shared" si="67"/>
        <v>Jul</v>
      </c>
      <c r="Q868" s="13">
        <f t="shared" si="68"/>
        <v>2427.5388000000003</v>
      </c>
      <c r="R868" s="33">
        <f t="shared" si="65"/>
        <v>1435.7311999999984</v>
      </c>
      <c r="S868" s="13">
        <f t="shared" si="69"/>
        <v>430.94947368421055</v>
      </c>
    </row>
    <row r="869" spans="1:19" x14ac:dyDescent="0.3">
      <c r="A869" s="6">
        <v>1082</v>
      </c>
      <c r="B869" s="11">
        <v>45135</v>
      </c>
      <c r="C869" s="6" t="s">
        <v>42</v>
      </c>
      <c r="D869" s="6" t="s">
        <v>34</v>
      </c>
      <c r="E869" s="12">
        <v>8540.2199999999993</v>
      </c>
      <c r="F869" s="6">
        <v>48</v>
      </c>
      <c r="G869" s="6" t="s">
        <v>26</v>
      </c>
      <c r="H869" s="12">
        <v>3380.52</v>
      </c>
      <c r="I869" s="12">
        <v>3778.94</v>
      </c>
      <c r="J869" s="6" t="s">
        <v>17</v>
      </c>
      <c r="K869" s="15">
        <v>0.3</v>
      </c>
      <c r="L869" s="6" t="s">
        <v>27</v>
      </c>
      <c r="M869" s="6" t="s">
        <v>19</v>
      </c>
      <c r="N869" s="6" t="s">
        <v>52</v>
      </c>
      <c r="O869" s="6" t="str">
        <f t="shared" si="66"/>
        <v>Fri</v>
      </c>
      <c r="P869" s="6" t="str">
        <f t="shared" si="67"/>
        <v>Jul</v>
      </c>
      <c r="Q869" s="13">
        <f t="shared" si="68"/>
        <v>54416.735999999997</v>
      </c>
      <c r="R869" s="33">
        <f t="shared" si="65"/>
        <v>-35292.575999999994</v>
      </c>
      <c r="S869" s="13">
        <f t="shared" si="69"/>
        <v>177.92124999999999</v>
      </c>
    </row>
    <row r="870" spans="1:19" x14ac:dyDescent="0.3">
      <c r="A870" s="6">
        <v>1030</v>
      </c>
      <c r="B870" s="11">
        <v>44998</v>
      </c>
      <c r="C870" s="6" t="s">
        <v>42</v>
      </c>
      <c r="D870" s="6" t="s">
        <v>15</v>
      </c>
      <c r="E870" s="12">
        <v>9385.86</v>
      </c>
      <c r="F870" s="6">
        <v>39</v>
      </c>
      <c r="G870" s="6" t="s">
        <v>26</v>
      </c>
      <c r="H870" s="12">
        <v>2511.2800000000002</v>
      </c>
      <c r="I870" s="12">
        <v>2658.06</v>
      </c>
      <c r="J870" s="6" t="s">
        <v>30</v>
      </c>
      <c r="K870" s="15">
        <v>0.19</v>
      </c>
      <c r="L870" s="6" t="s">
        <v>31</v>
      </c>
      <c r="M870" s="6" t="s">
        <v>22</v>
      </c>
      <c r="N870" s="6" t="s">
        <v>49</v>
      </c>
      <c r="O870" s="6" t="str">
        <f t="shared" si="66"/>
        <v>Mon</v>
      </c>
      <c r="P870" s="6" t="str">
        <f t="shared" si="67"/>
        <v>Mar</v>
      </c>
      <c r="Q870" s="13">
        <f t="shared" si="68"/>
        <v>19696.224600000001</v>
      </c>
      <c r="R870" s="33">
        <f t="shared" si="65"/>
        <v>-13971.80460000001</v>
      </c>
      <c r="S870" s="13">
        <f t="shared" si="69"/>
        <v>240.66307692307694</v>
      </c>
    </row>
    <row r="871" spans="1:19" x14ac:dyDescent="0.3">
      <c r="A871" s="6">
        <v>1079</v>
      </c>
      <c r="B871" s="11">
        <v>45203</v>
      </c>
      <c r="C871" s="6" t="s">
        <v>38</v>
      </c>
      <c r="D871" s="6" t="s">
        <v>34</v>
      </c>
      <c r="E871" s="12">
        <v>942.52</v>
      </c>
      <c r="F871" s="6">
        <v>12</v>
      </c>
      <c r="G871" s="6" t="s">
        <v>26</v>
      </c>
      <c r="H871" s="12">
        <v>4754.0200000000004</v>
      </c>
      <c r="I871" s="12">
        <v>5080.74</v>
      </c>
      <c r="J871" s="6" t="s">
        <v>30</v>
      </c>
      <c r="K871" s="15">
        <v>0.2</v>
      </c>
      <c r="L871" s="6" t="s">
        <v>18</v>
      </c>
      <c r="M871" s="6" t="s">
        <v>19</v>
      </c>
      <c r="N871" s="6" t="s">
        <v>48</v>
      </c>
      <c r="O871" s="6" t="str">
        <f t="shared" si="66"/>
        <v>Wed</v>
      </c>
      <c r="P871" s="6" t="str">
        <f t="shared" si="67"/>
        <v>Oct</v>
      </c>
      <c r="Q871" s="13">
        <f t="shared" si="68"/>
        <v>12193.776</v>
      </c>
      <c r="R871" s="33">
        <f t="shared" si="65"/>
        <v>-8273.1360000000077</v>
      </c>
      <c r="S871" s="13">
        <f t="shared" si="69"/>
        <v>78.543333333333337</v>
      </c>
    </row>
    <row r="872" spans="1:19" x14ac:dyDescent="0.3">
      <c r="A872" s="6">
        <v>1091</v>
      </c>
      <c r="B872" s="11">
        <v>45200</v>
      </c>
      <c r="C872" s="6" t="s">
        <v>38</v>
      </c>
      <c r="D872" s="6" t="s">
        <v>34</v>
      </c>
      <c r="E872" s="12">
        <v>3917.42</v>
      </c>
      <c r="F872" s="6">
        <v>15</v>
      </c>
      <c r="G872" s="6" t="s">
        <v>35</v>
      </c>
      <c r="H872" s="12">
        <v>1534.7</v>
      </c>
      <c r="I872" s="12">
        <v>1972.62</v>
      </c>
      <c r="J872" s="6" t="s">
        <v>17</v>
      </c>
      <c r="K872" s="15">
        <v>0.06</v>
      </c>
      <c r="L872" s="6" t="s">
        <v>31</v>
      </c>
      <c r="M872" s="6" t="s">
        <v>22</v>
      </c>
      <c r="N872" s="6" t="s">
        <v>48</v>
      </c>
      <c r="O872" s="6" t="str">
        <f t="shared" si="66"/>
        <v>Sun</v>
      </c>
      <c r="P872" s="6" t="str">
        <f t="shared" si="67"/>
        <v>Oct</v>
      </c>
      <c r="Q872" s="13">
        <f t="shared" si="68"/>
        <v>1775.3579999999999</v>
      </c>
      <c r="R872" s="33">
        <f t="shared" si="65"/>
        <v>4793.4419999999973</v>
      </c>
      <c r="S872" s="13">
        <f t="shared" si="69"/>
        <v>261.16133333333335</v>
      </c>
    </row>
    <row r="873" spans="1:19" x14ac:dyDescent="0.3">
      <c r="A873" s="6">
        <v>1051</v>
      </c>
      <c r="B873" s="11">
        <v>45246</v>
      </c>
      <c r="C873" s="6" t="s">
        <v>14</v>
      </c>
      <c r="D873" s="6" t="s">
        <v>21</v>
      </c>
      <c r="E873" s="12">
        <v>803.25</v>
      </c>
      <c r="F873" s="6">
        <v>31</v>
      </c>
      <c r="G873" s="6" t="s">
        <v>16</v>
      </c>
      <c r="H873" s="12">
        <v>144.88</v>
      </c>
      <c r="I873" s="12">
        <v>175.29</v>
      </c>
      <c r="J873" s="6" t="s">
        <v>30</v>
      </c>
      <c r="K873" s="15">
        <v>7.0000000000000007E-2</v>
      </c>
      <c r="L873" s="6" t="s">
        <v>27</v>
      </c>
      <c r="M873" s="6" t="s">
        <v>19</v>
      </c>
      <c r="N873" s="6" t="s">
        <v>23</v>
      </c>
      <c r="O873" s="6" t="str">
        <f t="shared" si="66"/>
        <v>Thu</v>
      </c>
      <c r="P873" s="6" t="str">
        <f t="shared" si="67"/>
        <v>Nov</v>
      </c>
      <c r="Q873" s="13">
        <f t="shared" si="68"/>
        <v>380.3793</v>
      </c>
      <c r="R873" s="33">
        <f t="shared" si="65"/>
        <v>562.33069999999998</v>
      </c>
      <c r="S873" s="13">
        <f t="shared" si="69"/>
        <v>25.911290322580644</v>
      </c>
    </row>
    <row r="874" spans="1:19" x14ac:dyDescent="0.3">
      <c r="A874" s="6">
        <v>1063</v>
      </c>
      <c r="B874" s="11">
        <v>45264</v>
      </c>
      <c r="C874" s="6" t="s">
        <v>24</v>
      </c>
      <c r="D874" s="6" t="s">
        <v>25</v>
      </c>
      <c r="E874" s="12">
        <v>2186.85</v>
      </c>
      <c r="F874" s="6">
        <v>14</v>
      </c>
      <c r="G874" s="6" t="s">
        <v>29</v>
      </c>
      <c r="H874" s="12">
        <v>2188.35</v>
      </c>
      <c r="I874" s="12">
        <v>2605.36</v>
      </c>
      <c r="J874" s="6" t="s">
        <v>17</v>
      </c>
      <c r="K874" s="15">
        <v>0.2</v>
      </c>
      <c r="L874" s="6" t="s">
        <v>31</v>
      </c>
      <c r="M874" s="6" t="s">
        <v>22</v>
      </c>
      <c r="N874" s="6" t="s">
        <v>28</v>
      </c>
      <c r="O874" s="6" t="str">
        <f t="shared" si="66"/>
        <v>Mon</v>
      </c>
      <c r="P874" s="6" t="str">
        <f t="shared" si="67"/>
        <v>Dec</v>
      </c>
      <c r="Q874" s="13">
        <f t="shared" si="68"/>
        <v>7295.0080000000007</v>
      </c>
      <c r="R874" s="33">
        <f t="shared" si="65"/>
        <v>-1456.8679999999977</v>
      </c>
      <c r="S874" s="13">
        <f t="shared" si="69"/>
        <v>156.20357142857142</v>
      </c>
    </row>
    <row r="875" spans="1:19" x14ac:dyDescent="0.3">
      <c r="A875" s="6">
        <v>1098</v>
      </c>
      <c r="B875" s="11">
        <v>45292</v>
      </c>
      <c r="C875" s="6" t="s">
        <v>14</v>
      </c>
      <c r="D875" s="6" t="s">
        <v>25</v>
      </c>
      <c r="E875" s="12">
        <v>2370.7199999999998</v>
      </c>
      <c r="F875" s="6">
        <v>11</v>
      </c>
      <c r="G875" s="6" t="s">
        <v>29</v>
      </c>
      <c r="H875" s="12">
        <v>213.41</v>
      </c>
      <c r="I875" s="12">
        <v>503.36</v>
      </c>
      <c r="J875" s="6" t="s">
        <v>17</v>
      </c>
      <c r="K875" s="15">
        <v>0.27</v>
      </c>
      <c r="L875" s="6" t="s">
        <v>27</v>
      </c>
      <c r="M875" s="6" t="s">
        <v>19</v>
      </c>
      <c r="N875" s="6" t="s">
        <v>32</v>
      </c>
      <c r="O875" s="6" t="str">
        <f t="shared" si="66"/>
        <v>Mon</v>
      </c>
      <c r="P875" s="6" t="str">
        <f t="shared" si="67"/>
        <v>Jan</v>
      </c>
      <c r="Q875" s="13">
        <f t="shared" si="68"/>
        <v>1494.9792000000002</v>
      </c>
      <c r="R875" s="33">
        <f t="shared" si="65"/>
        <v>1694.4708000000005</v>
      </c>
      <c r="S875" s="13">
        <f t="shared" si="69"/>
        <v>215.51999999999998</v>
      </c>
    </row>
    <row r="876" spans="1:19" x14ac:dyDescent="0.3">
      <c r="A876" s="6">
        <v>1052</v>
      </c>
      <c r="B876" s="11">
        <v>45021</v>
      </c>
      <c r="C876" s="6" t="s">
        <v>33</v>
      </c>
      <c r="D876" s="6" t="s">
        <v>25</v>
      </c>
      <c r="E876" s="12">
        <v>4744.16</v>
      </c>
      <c r="F876" s="6">
        <v>26</v>
      </c>
      <c r="G876" s="6" t="s">
        <v>29</v>
      </c>
      <c r="H876" s="12">
        <v>4771.99</v>
      </c>
      <c r="I876" s="12">
        <v>5079.6499999999996</v>
      </c>
      <c r="J876" s="6" t="s">
        <v>30</v>
      </c>
      <c r="K876" s="15">
        <v>0.28999999999999998</v>
      </c>
      <c r="L876" s="6" t="s">
        <v>31</v>
      </c>
      <c r="M876" s="6" t="s">
        <v>19</v>
      </c>
      <c r="N876" s="6" t="s">
        <v>44</v>
      </c>
      <c r="O876" s="6" t="str">
        <f t="shared" si="66"/>
        <v>Wed</v>
      </c>
      <c r="P876" s="6" t="str">
        <f t="shared" si="67"/>
        <v>Apr</v>
      </c>
      <c r="Q876" s="13">
        <f t="shared" si="68"/>
        <v>38300.560999999994</v>
      </c>
      <c r="R876" s="33">
        <f t="shared" si="65"/>
        <v>-30301.400999999998</v>
      </c>
      <c r="S876" s="13">
        <f t="shared" si="69"/>
        <v>182.46769230769229</v>
      </c>
    </row>
    <row r="877" spans="1:19" x14ac:dyDescent="0.3">
      <c r="A877" s="6">
        <v>1038</v>
      </c>
      <c r="B877" s="11">
        <v>45092</v>
      </c>
      <c r="C877" s="6" t="s">
        <v>42</v>
      </c>
      <c r="D877" s="6" t="s">
        <v>21</v>
      </c>
      <c r="E877" s="12">
        <v>2758.77</v>
      </c>
      <c r="F877" s="6">
        <v>42</v>
      </c>
      <c r="G877" s="6" t="s">
        <v>26</v>
      </c>
      <c r="H877" s="12">
        <v>1089.0899999999999</v>
      </c>
      <c r="I877" s="12">
        <v>1355.44</v>
      </c>
      <c r="J877" s="6" t="s">
        <v>30</v>
      </c>
      <c r="K877" s="15">
        <v>0.06</v>
      </c>
      <c r="L877" s="6" t="s">
        <v>18</v>
      </c>
      <c r="M877" s="6" t="s">
        <v>22</v>
      </c>
      <c r="N877" s="6" t="s">
        <v>51</v>
      </c>
      <c r="O877" s="6" t="str">
        <f t="shared" si="66"/>
        <v>Thu</v>
      </c>
      <c r="P877" s="6" t="str">
        <f t="shared" si="67"/>
        <v>Jun</v>
      </c>
      <c r="Q877" s="13">
        <f t="shared" si="68"/>
        <v>3415.7087999999999</v>
      </c>
      <c r="R877" s="33">
        <f t="shared" si="65"/>
        <v>7770.9912000000058</v>
      </c>
      <c r="S877" s="13">
        <f t="shared" si="69"/>
        <v>65.685000000000002</v>
      </c>
    </row>
    <row r="878" spans="1:19" x14ac:dyDescent="0.3">
      <c r="A878" s="6">
        <v>1097</v>
      </c>
      <c r="B878" s="11">
        <v>44958</v>
      </c>
      <c r="C878" s="6" t="s">
        <v>42</v>
      </c>
      <c r="D878" s="6" t="s">
        <v>21</v>
      </c>
      <c r="E878" s="12">
        <v>1099.68</v>
      </c>
      <c r="F878" s="6">
        <v>27</v>
      </c>
      <c r="G878" s="6" t="s">
        <v>35</v>
      </c>
      <c r="H878" s="12">
        <v>3955.19</v>
      </c>
      <c r="I878" s="12">
        <v>4393.68</v>
      </c>
      <c r="J878" s="6" t="s">
        <v>17</v>
      </c>
      <c r="K878" s="15">
        <v>0.04</v>
      </c>
      <c r="L878" s="6" t="s">
        <v>31</v>
      </c>
      <c r="M878" s="6" t="s">
        <v>19</v>
      </c>
      <c r="N878" s="6" t="s">
        <v>51</v>
      </c>
      <c r="O878" s="6" t="str">
        <f t="shared" si="66"/>
        <v>Wed</v>
      </c>
      <c r="P878" s="6" t="str">
        <f t="shared" si="67"/>
        <v>Feb</v>
      </c>
      <c r="Q878" s="13">
        <f t="shared" si="68"/>
        <v>4745.1744000000008</v>
      </c>
      <c r="R878" s="33">
        <f t="shared" si="65"/>
        <v>7094.0556000000061</v>
      </c>
      <c r="S878" s="13">
        <f t="shared" si="69"/>
        <v>40.728888888888889</v>
      </c>
    </row>
    <row r="879" spans="1:19" x14ac:dyDescent="0.3">
      <c r="A879" s="6">
        <v>1088</v>
      </c>
      <c r="B879" s="11">
        <v>44937</v>
      </c>
      <c r="C879" s="6" t="s">
        <v>42</v>
      </c>
      <c r="D879" s="6" t="s">
        <v>25</v>
      </c>
      <c r="E879" s="12">
        <v>1758.16</v>
      </c>
      <c r="F879" s="6">
        <v>11</v>
      </c>
      <c r="G879" s="6" t="s">
        <v>26</v>
      </c>
      <c r="H879" s="12">
        <v>3884.13</v>
      </c>
      <c r="I879" s="12">
        <v>3915.41</v>
      </c>
      <c r="J879" s="6" t="s">
        <v>17</v>
      </c>
      <c r="K879" s="15">
        <v>0.02</v>
      </c>
      <c r="L879" s="6" t="s">
        <v>18</v>
      </c>
      <c r="M879" s="6" t="s">
        <v>19</v>
      </c>
      <c r="N879" s="6" t="s">
        <v>43</v>
      </c>
      <c r="O879" s="6" t="str">
        <f t="shared" si="66"/>
        <v>Wed</v>
      </c>
      <c r="P879" s="6" t="str">
        <f t="shared" si="67"/>
        <v>Jan</v>
      </c>
      <c r="Q879" s="13">
        <f t="shared" si="68"/>
        <v>861.39019999999994</v>
      </c>
      <c r="R879" s="33">
        <f t="shared" si="65"/>
        <v>-517.31020000000274</v>
      </c>
      <c r="S879" s="13">
        <f t="shared" si="69"/>
        <v>159.83272727272728</v>
      </c>
    </row>
    <row r="880" spans="1:19" x14ac:dyDescent="0.3">
      <c r="A880" s="6">
        <v>1079</v>
      </c>
      <c r="B880" s="11">
        <v>45227</v>
      </c>
      <c r="C880" s="6" t="s">
        <v>14</v>
      </c>
      <c r="D880" s="6" t="s">
        <v>21</v>
      </c>
      <c r="E880" s="12">
        <v>1558.03</v>
      </c>
      <c r="F880" s="6">
        <v>38</v>
      </c>
      <c r="G880" s="6" t="s">
        <v>16</v>
      </c>
      <c r="H880" s="12">
        <v>1127.76</v>
      </c>
      <c r="I880" s="12">
        <v>1265.6600000000001</v>
      </c>
      <c r="J880" s="6" t="s">
        <v>17</v>
      </c>
      <c r="K880" s="15">
        <v>0.26</v>
      </c>
      <c r="L880" s="6" t="s">
        <v>27</v>
      </c>
      <c r="M880" s="6" t="s">
        <v>22</v>
      </c>
      <c r="N880" s="6" t="s">
        <v>23</v>
      </c>
      <c r="O880" s="6" t="str">
        <f t="shared" si="66"/>
        <v>Sat</v>
      </c>
      <c r="P880" s="6" t="str">
        <f t="shared" si="67"/>
        <v>Oct</v>
      </c>
      <c r="Q880" s="13">
        <f t="shared" si="68"/>
        <v>12504.720800000001</v>
      </c>
      <c r="R880" s="33">
        <f t="shared" si="65"/>
        <v>-7264.5207999999975</v>
      </c>
      <c r="S880" s="13">
        <f t="shared" si="69"/>
        <v>41.000789473684208</v>
      </c>
    </row>
    <row r="881" spans="1:19" x14ac:dyDescent="0.3">
      <c r="A881" s="6">
        <v>1030</v>
      </c>
      <c r="B881" s="11">
        <v>45143</v>
      </c>
      <c r="C881" s="6" t="s">
        <v>14</v>
      </c>
      <c r="D881" s="6" t="s">
        <v>21</v>
      </c>
      <c r="E881" s="12">
        <v>9733.4599999999991</v>
      </c>
      <c r="F881" s="6">
        <v>34</v>
      </c>
      <c r="G881" s="6" t="s">
        <v>35</v>
      </c>
      <c r="H881" s="12">
        <v>3125.07</v>
      </c>
      <c r="I881" s="12">
        <v>3564.19</v>
      </c>
      <c r="J881" s="6" t="s">
        <v>17</v>
      </c>
      <c r="K881" s="15">
        <v>0.09</v>
      </c>
      <c r="L881" s="6" t="s">
        <v>18</v>
      </c>
      <c r="M881" s="6" t="s">
        <v>19</v>
      </c>
      <c r="N881" s="6" t="s">
        <v>23</v>
      </c>
      <c r="O881" s="6" t="str">
        <f t="shared" si="66"/>
        <v>Sat</v>
      </c>
      <c r="P881" s="6" t="str">
        <f t="shared" si="67"/>
        <v>Aug</v>
      </c>
      <c r="Q881" s="13">
        <f t="shared" si="68"/>
        <v>10906.421399999999</v>
      </c>
      <c r="R881" s="33">
        <f t="shared" si="65"/>
        <v>4023.658599999997</v>
      </c>
      <c r="S881" s="13">
        <f t="shared" si="69"/>
        <v>286.27823529411762</v>
      </c>
    </row>
    <row r="882" spans="1:19" x14ac:dyDescent="0.3">
      <c r="A882" s="6">
        <v>1051</v>
      </c>
      <c r="B882" s="11">
        <v>45215</v>
      </c>
      <c r="C882" s="6" t="s">
        <v>42</v>
      </c>
      <c r="D882" s="6" t="s">
        <v>21</v>
      </c>
      <c r="E882" s="12">
        <v>7617</v>
      </c>
      <c r="F882" s="6">
        <v>43</v>
      </c>
      <c r="G882" s="6" t="s">
        <v>29</v>
      </c>
      <c r="H882" s="12">
        <v>287.99</v>
      </c>
      <c r="I882" s="12">
        <v>666.64</v>
      </c>
      <c r="J882" s="6" t="s">
        <v>17</v>
      </c>
      <c r="K882" s="15">
        <v>0</v>
      </c>
      <c r="L882" s="6" t="s">
        <v>27</v>
      </c>
      <c r="M882" s="6" t="s">
        <v>19</v>
      </c>
      <c r="N882" s="6" t="s">
        <v>51</v>
      </c>
      <c r="O882" s="6" t="str">
        <f t="shared" si="66"/>
        <v>Mon</v>
      </c>
      <c r="P882" s="6" t="str">
        <f t="shared" si="67"/>
        <v>Oct</v>
      </c>
      <c r="Q882" s="13">
        <f t="shared" si="68"/>
        <v>0</v>
      </c>
      <c r="R882" s="33">
        <f t="shared" si="65"/>
        <v>16281.949999999999</v>
      </c>
      <c r="S882" s="13">
        <f t="shared" si="69"/>
        <v>177.13953488372093</v>
      </c>
    </row>
    <row r="883" spans="1:19" x14ac:dyDescent="0.3">
      <c r="A883" s="6">
        <v>1081</v>
      </c>
      <c r="B883" s="11">
        <v>45028</v>
      </c>
      <c r="C883" s="6" t="s">
        <v>14</v>
      </c>
      <c r="D883" s="6" t="s">
        <v>25</v>
      </c>
      <c r="E883" s="12">
        <v>9680.84</v>
      </c>
      <c r="F883" s="6">
        <v>19</v>
      </c>
      <c r="G883" s="6" t="s">
        <v>26</v>
      </c>
      <c r="H883" s="12">
        <v>2443.69</v>
      </c>
      <c r="I883" s="12">
        <v>2462.34</v>
      </c>
      <c r="J883" s="6" t="s">
        <v>30</v>
      </c>
      <c r="K883" s="15">
        <v>7.0000000000000007E-2</v>
      </c>
      <c r="L883" s="6" t="s">
        <v>27</v>
      </c>
      <c r="M883" s="6" t="s">
        <v>22</v>
      </c>
      <c r="N883" s="6" t="s">
        <v>32</v>
      </c>
      <c r="O883" s="6" t="str">
        <f t="shared" si="66"/>
        <v>Wed</v>
      </c>
      <c r="P883" s="6" t="str">
        <f t="shared" si="67"/>
        <v>Apr</v>
      </c>
      <c r="Q883" s="13">
        <f t="shared" si="68"/>
        <v>3274.9122000000007</v>
      </c>
      <c r="R883" s="33">
        <f t="shared" si="65"/>
        <v>-2920.5621999999989</v>
      </c>
      <c r="S883" s="13">
        <f t="shared" si="69"/>
        <v>509.51789473684209</v>
      </c>
    </row>
    <row r="884" spans="1:19" x14ac:dyDescent="0.3">
      <c r="A884" s="6">
        <v>1005</v>
      </c>
      <c r="B884" s="11">
        <v>45193</v>
      </c>
      <c r="C884" s="6" t="s">
        <v>38</v>
      </c>
      <c r="D884" s="6" t="s">
        <v>25</v>
      </c>
      <c r="E884" s="12">
        <v>4453.43</v>
      </c>
      <c r="F884" s="6">
        <v>6</v>
      </c>
      <c r="G884" s="6" t="s">
        <v>26</v>
      </c>
      <c r="H884" s="12">
        <v>122.5</v>
      </c>
      <c r="I884" s="12">
        <v>385.83</v>
      </c>
      <c r="J884" s="6" t="s">
        <v>17</v>
      </c>
      <c r="K884" s="15">
        <v>0.1</v>
      </c>
      <c r="L884" s="6" t="s">
        <v>18</v>
      </c>
      <c r="M884" s="6" t="s">
        <v>22</v>
      </c>
      <c r="N884" s="6" t="s">
        <v>39</v>
      </c>
      <c r="O884" s="6" t="str">
        <f t="shared" si="66"/>
        <v>Sun</v>
      </c>
      <c r="P884" s="6" t="str">
        <f t="shared" si="67"/>
        <v>Sep</v>
      </c>
      <c r="Q884" s="13">
        <f t="shared" si="68"/>
        <v>231.49800000000002</v>
      </c>
      <c r="R884" s="33">
        <f t="shared" si="65"/>
        <v>1348.482</v>
      </c>
      <c r="S884" s="13">
        <f t="shared" si="69"/>
        <v>742.23833333333334</v>
      </c>
    </row>
    <row r="885" spans="1:19" x14ac:dyDescent="0.3">
      <c r="A885" s="6">
        <v>1029</v>
      </c>
      <c r="B885" s="11">
        <v>45140</v>
      </c>
      <c r="C885" s="6" t="s">
        <v>38</v>
      </c>
      <c r="D885" s="6" t="s">
        <v>25</v>
      </c>
      <c r="E885" s="12">
        <v>2855.85</v>
      </c>
      <c r="F885" s="6">
        <v>46</v>
      </c>
      <c r="G885" s="6" t="s">
        <v>16</v>
      </c>
      <c r="H885" s="12">
        <v>4609.66</v>
      </c>
      <c r="I885" s="12">
        <v>4879.1499999999996</v>
      </c>
      <c r="J885" s="6" t="s">
        <v>17</v>
      </c>
      <c r="K885" s="15">
        <v>0.3</v>
      </c>
      <c r="L885" s="6" t="s">
        <v>18</v>
      </c>
      <c r="M885" s="6" t="s">
        <v>22</v>
      </c>
      <c r="N885" s="6" t="s">
        <v>39</v>
      </c>
      <c r="O885" s="6" t="str">
        <f t="shared" si="66"/>
        <v>Wed</v>
      </c>
      <c r="P885" s="6" t="str">
        <f t="shared" si="67"/>
        <v>Aug</v>
      </c>
      <c r="Q885" s="13">
        <f t="shared" si="68"/>
        <v>67332.26999999999</v>
      </c>
      <c r="R885" s="33">
        <f t="shared" si="65"/>
        <v>-54935.729999999996</v>
      </c>
      <c r="S885" s="13">
        <f t="shared" si="69"/>
        <v>62.083695652173908</v>
      </c>
    </row>
    <row r="886" spans="1:19" x14ac:dyDescent="0.3">
      <c r="A886" s="6">
        <v>1004</v>
      </c>
      <c r="B886" s="11">
        <v>45105</v>
      </c>
      <c r="C886" s="6" t="s">
        <v>14</v>
      </c>
      <c r="D886" s="6" t="s">
        <v>21</v>
      </c>
      <c r="E886" s="12">
        <v>8003.1</v>
      </c>
      <c r="F886" s="6">
        <v>38</v>
      </c>
      <c r="G886" s="6" t="s">
        <v>16</v>
      </c>
      <c r="H886" s="12">
        <v>4881.63</v>
      </c>
      <c r="I886" s="12">
        <v>5088.0600000000004</v>
      </c>
      <c r="J886" s="6" t="s">
        <v>17</v>
      </c>
      <c r="K886" s="15">
        <v>0.16</v>
      </c>
      <c r="L886" s="6" t="s">
        <v>31</v>
      </c>
      <c r="M886" s="6" t="s">
        <v>22</v>
      </c>
      <c r="N886" s="6" t="s">
        <v>23</v>
      </c>
      <c r="O886" s="6" t="str">
        <f t="shared" si="66"/>
        <v>Wed</v>
      </c>
      <c r="P886" s="6" t="str">
        <f t="shared" si="67"/>
        <v>Jun</v>
      </c>
      <c r="Q886" s="13">
        <f t="shared" si="68"/>
        <v>30935.404800000004</v>
      </c>
      <c r="R886" s="33">
        <f t="shared" si="65"/>
        <v>-23091.064799999993</v>
      </c>
      <c r="S886" s="13">
        <f t="shared" si="69"/>
        <v>210.60789473684213</v>
      </c>
    </row>
    <row r="887" spans="1:19" x14ac:dyDescent="0.3">
      <c r="A887" s="6">
        <v>1010</v>
      </c>
      <c r="B887" s="11">
        <v>45014</v>
      </c>
      <c r="C887" s="6" t="s">
        <v>42</v>
      </c>
      <c r="D887" s="6" t="s">
        <v>25</v>
      </c>
      <c r="E887" s="12">
        <v>3329.91</v>
      </c>
      <c r="F887" s="6">
        <v>49</v>
      </c>
      <c r="G887" s="6" t="s">
        <v>26</v>
      </c>
      <c r="H887" s="12">
        <v>1150.3</v>
      </c>
      <c r="I887" s="12">
        <v>1306.02</v>
      </c>
      <c r="J887" s="6" t="s">
        <v>30</v>
      </c>
      <c r="K887" s="15">
        <v>0.06</v>
      </c>
      <c r="L887" s="6" t="s">
        <v>31</v>
      </c>
      <c r="M887" s="6" t="s">
        <v>22</v>
      </c>
      <c r="N887" s="6" t="s">
        <v>43</v>
      </c>
      <c r="O887" s="6" t="str">
        <f t="shared" si="66"/>
        <v>Wed</v>
      </c>
      <c r="P887" s="6" t="str">
        <f t="shared" si="67"/>
        <v>Mar</v>
      </c>
      <c r="Q887" s="13">
        <f t="shared" si="68"/>
        <v>3839.6987999999997</v>
      </c>
      <c r="R887" s="33">
        <f t="shared" si="65"/>
        <v>3790.5812000000019</v>
      </c>
      <c r="S887" s="13">
        <f t="shared" si="69"/>
        <v>67.957346938775501</v>
      </c>
    </row>
    <row r="888" spans="1:19" x14ac:dyDescent="0.3">
      <c r="A888" s="6">
        <v>1056</v>
      </c>
      <c r="B888" s="11">
        <v>44967</v>
      </c>
      <c r="C888" s="6" t="s">
        <v>14</v>
      </c>
      <c r="D888" s="6" t="s">
        <v>21</v>
      </c>
      <c r="E888" s="12">
        <v>3063.9</v>
      </c>
      <c r="F888" s="6">
        <v>42</v>
      </c>
      <c r="G888" s="6" t="s">
        <v>16</v>
      </c>
      <c r="H888" s="12">
        <v>1080.1199999999999</v>
      </c>
      <c r="I888" s="12">
        <v>1424.17</v>
      </c>
      <c r="J888" s="6" t="s">
        <v>30</v>
      </c>
      <c r="K888" s="15">
        <v>0.1</v>
      </c>
      <c r="L888" s="6" t="s">
        <v>18</v>
      </c>
      <c r="M888" s="6" t="s">
        <v>19</v>
      </c>
      <c r="N888" s="6" t="s">
        <v>23</v>
      </c>
      <c r="O888" s="6" t="str">
        <f t="shared" si="66"/>
        <v>Fri</v>
      </c>
      <c r="P888" s="6" t="str">
        <f t="shared" si="67"/>
        <v>Feb</v>
      </c>
      <c r="Q888" s="13">
        <f t="shared" si="68"/>
        <v>5981.5140000000001</v>
      </c>
      <c r="R888" s="33">
        <f t="shared" si="65"/>
        <v>8468.5860000000066</v>
      </c>
      <c r="S888" s="13">
        <f t="shared" si="69"/>
        <v>72.95</v>
      </c>
    </row>
    <row r="889" spans="1:19" x14ac:dyDescent="0.3">
      <c r="A889" s="6">
        <v>1017</v>
      </c>
      <c r="B889" s="11">
        <v>45002</v>
      </c>
      <c r="C889" s="6" t="s">
        <v>14</v>
      </c>
      <c r="D889" s="6" t="s">
        <v>15</v>
      </c>
      <c r="E889" s="12">
        <v>2401.81</v>
      </c>
      <c r="F889" s="6">
        <v>28</v>
      </c>
      <c r="G889" s="6" t="s">
        <v>29</v>
      </c>
      <c r="H889" s="12">
        <v>3780.91</v>
      </c>
      <c r="I889" s="12">
        <v>3892.73</v>
      </c>
      <c r="J889" s="6" t="s">
        <v>17</v>
      </c>
      <c r="K889" s="15">
        <v>0.1</v>
      </c>
      <c r="L889" s="6" t="s">
        <v>18</v>
      </c>
      <c r="M889" s="6" t="s">
        <v>22</v>
      </c>
      <c r="N889" s="6" t="s">
        <v>20</v>
      </c>
      <c r="O889" s="6" t="str">
        <f t="shared" si="66"/>
        <v>Fri</v>
      </c>
      <c r="P889" s="6" t="str">
        <f t="shared" si="67"/>
        <v>Mar</v>
      </c>
      <c r="Q889" s="13">
        <f t="shared" si="68"/>
        <v>10899.644</v>
      </c>
      <c r="R889" s="33">
        <f t="shared" si="65"/>
        <v>-7768.6839999999956</v>
      </c>
      <c r="S889" s="13">
        <f t="shared" si="69"/>
        <v>85.778928571428565</v>
      </c>
    </row>
    <row r="890" spans="1:19" x14ac:dyDescent="0.3">
      <c r="A890" s="6">
        <v>1074</v>
      </c>
      <c r="B890" s="11">
        <v>44972</v>
      </c>
      <c r="C890" s="6" t="s">
        <v>14</v>
      </c>
      <c r="D890" s="6" t="s">
        <v>21</v>
      </c>
      <c r="E890" s="12">
        <v>1383.82</v>
      </c>
      <c r="F890" s="6">
        <v>1</v>
      </c>
      <c r="G890" s="6" t="s">
        <v>16</v>
      </c>
      <c r="H890" s="12">
        <v>1304.23</v>
      </c>
      <c r="I890" s="12">
        <v>1705.71</v>
      </c>
      <c r="J890" s="6" t="s">
        <v>17</v>
      </c>
      <c r="K890" s="15">
        <v>0.01</v>
      </c>
      <c r="L890" s="6" t="s">
        <v>18</v>
      </c>
      <c r="M890" s="6" t="s">
        <v>22</v>
      </c>
      <c r="N890" s="6" t="s">
        <v>23</v>
      </c>
      <c r="O890" s="6" t="str">
        <f t="shared" si="66"/>
        <v>Wed</v>
      </c>
      <c r="P890" s="6" t="str">
        <f t="shared" si="67"/>
        <v>Feb</v>
      </c>
      <c r="Q890" s="13">
        <f t="shared" si="68"/>
        <v>17.057100000000002</v>
      </c>
      <c r="R890" s="33">
        <f t="shared" si="65"/>
        <v>384.42290000000003</v>
      </c>
      <c r="S890" s="13">
        <f t="shared" si="69"/>
        <v>1383.82</v>
      </c>
    </row>
    <row r="891" spans="1:19" x14ac:dyDescent="0.3">
      <c r="A891" s="6">
        <v>1017</v>
      </c>
      <c r="B891" s="11">
        <v>45086</v>
      </c>
      <c r="C891" s="6" t="s">
        <v>33</v>
      </c>
      <c r="D891" s="6" t="s">
        <v>34</v>
      </c>
      <c r="E891" s="12">
        <v>2638.98</v>
      </c>
      <c r="F891" s="6">
        <v>35</v>
      </c>
      <c r="G891" s="6" t="s">
        <v>16</v>
      </c>
      <c r="H891" s="12">
        <v>4480.63</v>
      </c>
      <c r="I891" s="12">
        <v>4884.12</v>
      </c>
      <c r="J891" s="6" t="s">
        <v>30</v>
      </c>
      <c r="K891" s="15">
        <v>0.04</v>
      </c>
      <c r="L891" s="6" t="s">
        <v>18</v>
      </c>
      <c r="M891" s="6" t="s">
        <v>19</v>
      </c>
      <c r="N891" s="6" t="s">
        <v>36</v>
      </c>
      <c r="O891" s="6" t="str">
        <f t="shared" si="66"/>
        <v>Fri</v>
      </c>
      <c r="P891" s="6" t="str">
        <f t="shared" si="67"/>
        <v>Jun</v>
      </c>
      <c r="Q891" s="13">
        <f t="shared" si="68"/>
        <v>6837.7679999999991</v>
      </c>
      <c r="R891" s="33">
        <f t="shared" si="65"/>
        <v>7284.3819999999932</v>
      </c>
      <c r="S891" s="13">
        <f t="shared" si="69"/>
        <v>75.399428571428572</v>
      </c>
    </row>
    <row r="892" spans="1:19" x14ac:dyDescent="0.3">
      <c r="A892" s="6">
        <v>1084</v>
      </c>
      <c r="B892" s="11">
        <v>45006</v>
      </c>
      <c r="C892" s="6" t="s">
        <v>38</v>
      </c>
      <c r="D892" s="6" t="s">
        <v>25</v>
      </c>
      <c r="E892" s="12">
        <v>3617.67</v>
      </c>
      <c r="F892" s="6">
        <v>40</v>
      </c>
      <c r="G892" s="6" t="s">
        <v>26</v>
      </c>
      <c r="H892" s="12">
        <v>2890.95</v>
      </c>
      <c r="I892" s="12">
        <v>3104.43</v>
      </c>
      <c r="J892" s="6" t="s">
        <v>30</v>
      </c>
      <c r="K892" s="15">
        <v>0.21</v>
      </c>
      <c r="L892" s="6" t="s">
        <v>27</v>
      </c>
      <c r="M892" s="6" t="s">
        <v>19</v>
      </c>
      <c r="N892" s="6" t="s">
        <v>39</v>
      </c>
      <c r="O892" s="6" t="str">
        <f t="shared" si="66"/>
        <v>Tue</v>
      </c>
      <c r="P892" s="6" t="str">
        <f t="shared" si="67"/>
        <v>Mar</v>
      </c>
      <c r="Q892" s="13">
        <f t="shared" si="68"/>
        <v>26077.212</v>
      </c>
      <c r="R892" s="33">
        <f t="shared" si="65"/>
        <v>-17538.011999999999</v>
      </c>
      <c r="S892" s="13">
        <f t="shared" si="69"/>
        <v>90.441749999999999</v>
      </c>
    </row>
    <row r="893" spans="1:19" x14ac:dyDescent="0.3">
      <c r="A893" s="6">
        <v>1088</v>
      </c>
      <c r="B893" s="11">
        <v>45236</v>
      </c>
      <c r="C893" s="6" t="s">
        <v>24</v>
      </c>
      <c r="D893" s="6" t="s">
        <v>25</v>
      </c>
      <c r="E893" s="12">
        <v>6772.54</v>
      </c>
      <c r="F893" s="6">
        <v>8</v>
      </c>
      <c r="G893" s="6" t="s">
        <v>26</v>
      </c>
      <c r="H893" s="12">
        <v>1786.35</v>
      </c>
      <c r="I893" s="12">
        <v>1935.29</v>
      </c>
      <c r="J893" s="6" t="s">
        <v>30</v>
      </c>
      <c r="K893" s="15">
        <v>0.04</v>
      </c>
      <c r="L893" s="6" t="s">
        <v>18</v>
      </c>
      <c r="M893" s="6" t="s">
        <v>19</v>
      </c>
      <c r="N893" s="6" t="s">
        <v>28</v>
      </c>
      <c r="O893" s="6" t="str">
        <f t="shared" si="66"/>
        <v>Mon</v>
      </c>
      <c r="P893" s="6" t="str">
        <f t="shared" si="67"/>
        <v>Nov</v>
      </c>
      <c r="Q893" s="13">
        <f t="shared" si="68"/>
        <v>619.29280000000006</v>
      </c>
      <c r="R893" s="33">
        <f t="shared" si="65"/>
        <v>572.22720000000038</v>
      </c>
      <c r="S893" s="13">
        <f t="shared" si="69"/>
        <v>846.5675</v>
      </c>
    </row>
    <row r="894" spans="1:19" x14ac:dyDescent="0.3">
      <c r="A894" s="6">
        <v>1069</v>
      </c>
      <c r="B894" s="11">
        <v>45012</v>
      </c>
      <c r="C894" s="6" t="s">
        <v>24</v>
      </c>
      <c r="D894" s="6" t="s">
        <v>34</v>
      </c>
      <c r="E894" s="12">
        <v>719.39</v>
      </c>
      <c r="F894" s="6">
        <v>47</v>
      </c>
      <c r="G894" s="6" t="s">
        <v>35</v>
      </c>
      <c r="H894" s="12">
        <v>4171.83</v>
      </c>
      <c r="I894" s="12">
        <v>4320.93</v>
      </c>
      <c r="J894" s="6" t="s">
        <v>30</v>
      </c>
      <c r="K894" s="15">
        <v>7.0000000000000007E-2</v>
      </c>
      <c r="L894" s="6" t="s">
        <v>18</v>
      </c>
      <c r="M894" s="6" t="s">
        <v>19</v>
      </c>
      <c r="N894" s="6" t="s">
        <v>50</v>
      </c>
      <c r="O894" s="6" t="str">
        <f t="shared" si="66"/>
        <v>Mon</v>
      </c>
      <c r="P894" s="6" t="str">
        <f t="shared" si="67"/>
        <v>Mar</v>
      </c>
      <c r="Q894" s="13">
        <f t="shared" si="68"/>
        <v>14215.859700000003</v>
      </c>
      <c r="R894" s="33">
        <f t="shared" si="65"/>
        <v>-7208.1596999999856</v>
      </c>
      <c r="S894" s="13">
        <f t="shared" si="69"/>
        <v>15.306170212765958</v>
      </c>
    </row>
    <row r="895" spans="1:19" x14ac:dyDescent="0.3">
      <c r="A895" s="6">
        <v>1034</v>
      </c>
      <c r="B895" s="11">
        <v>45018</v>
      </c>
      <c r="C895" s="6" t="s">
        <v>33</v>
      </c>
      <c r="D895" s="6" t="s">
        <v>21</v>
      </c>
      <c r="E895" s="12">
        <v>2184.02</v>
      </c>
      <c r="F895" s="6">
        <v>7</v>
      </c>
      <c r="G895" s="6" t="s">
        <v>35</v>
      </c>
      <c r="H895" s="12">
        <v>2492.36</v>
      </c>
      <c r="I895" s="12">
        <v>2738.68</v>
      </c>
      <c r="J895" s="6" t="s">
        <v>17</v>
      </c>
      <c r="K895" s="15">
        <v>0.11</v>
      </c>
      <c r="L895" s="6" t="s">
        <v>18</v>
      </c>
      <c r="M895" s="6" t="s">
        <v>19</v>
      </c>
      <c r="N895" s="6" t="s">
        <v>37</v>
      </c>
      <c r="O895" s="6" t="str">
        <f t="shared" si="66"/>
        <v>Sun</v>
      </c>
      <c r="P895" s="6" t="str">
        <f t="shared" si="67"/>
        <v>Apr</v>
      </c>
      <c r="Q895" s="13">
        <f t="shared" si="68"/>
        <v>2108.7835999999998</v>
      </c>
      <c r="R895" s="33">
        <f t="shared" si="65"/>
        <v>-384.54360000000179</v>
      </c>
      <c r="S895" s="13">
        <f t="shared" si="69"/>
        <v>312.00285714285712</v>
      </c>
    </row>
    <row r="896" spans="1:19" x14ac:dyDescent="0.3">
      <c r="A896" s="6">
        <v>1006</v>
      </c>
      <c r="B896" s="11">
        <v>45074</v>
      </c>
      <c r="C896" s="6" t="s">
        <v>14</v>
      </c>
      <c r="D896" s="6" t="s">
        <v>15</v>
      </c>
      <c r="E896" s="12">
        <v>8109.33</v>
      </c>
      <c r="F896" s="6">
        <v>11</v>
      </c>
      <c r="G896" s="6" t="s">
        <v>26</v>
      </c>
      <c r="H896" s="12">
        <v>4562.58</v>
      </c>
      <c r="I896" s="12">
        <v>4925.17</v>
      </c>
      <c r="J896" s="6" t="s">
        <v>30</v>
      </c>
      <c r="K896" s="15">
        <v>0.23</v>
      </c>
      <c r="L896" s="6" t="s">
        <v>18</v>
      </c>
      <c r="M896" s="6" t="s">
        <v>22</v>
      </c>
      <c r="N896" s="6" t="s">
        <v>20</v>
      </c>
      <c r="O896" s="6" t="str">
        <f t="shared" si="66"/>
        <v>Sun</v>
      </c>
      <c r="P896" s="6" t="str">
        <f t="shared" si="67"/>
        <v>May</v>
      </c>
      <c r="Q896" s="13">
        <f t="shared" si="68"/>
        <v>12460.680100000001</v>
      </c>
      <c r="R896" s="33">
        <f t="shared" si="65"/>
        <v>-8472.1900999999998</v>
      </c>
      <c r="S896" s="13">
        <f t="shared" si="69"/>
        <v>737.21181818181822</v>
      </c>
    </row>
    <row r="897" spans="1:19" x14ac:dyDescent="0.3">
      <c r="A897" s="6">
        <v>1053</v>
      </c>
      <c r="B897" s="11">
        <v>45087</v>
      </c>
      <c r="C897" s="6" t="s">
        <v>33</v>
      </c>
      <c r="D897" s="6" t="s">
        <v>34</v>
      </c>
      <c r="E897" s="12">
        <v>1554.53</v>
      </c>
      <c r="F897" s="6">
        <v>39</v>
      </c>
      <c r="G897" s="6" t="s">
        <v>16</v>
      </c>
      <c r="H897" s="12">
        <v>4643.67</v>
      </c>
      <c r="I897" s="12">
        <v>4829.5200000000004</v>
      </c>
      <c r="J897" s="6" t="s">
        <v>17</v>
      </c>
      <c r="K897" s="15">
        <v>0.17</v>
      </c>
      <c r="L897" s="6" t="s">
        <v>27</v>
      </c>
      <c r="M897" s="6" t="s">
        <v>19</v>
      </c>
      <c r="N897" s="6" t="s">
        <v>36</v>
      </c>
      <c r="O897" s="6" t="str">
        <f t="shared" si="66"/>
        <v>Sat</v>
      </c>
      <c r="P897" s="6" t="str">
        <f t="shared" si="67"/>
        <v>Jun</v>
      </c>
      <c r="Q897" s="13">
        <f t="shared" si="68"/>
        <v>32019.717600000007</v>
      </c>
      <c r="R897" s="33">
        <f t="shared" si="65"/>
        <v>-24771.567599999995</v>
      </c>
      <c r="S897" s="13">
        <f t="shared" si="69"/>
        <v>39.859743589743587</v>
      </c>
    </row>
    <row r="898" spans="1:19" x14ac:dyDescent="0.3">
      <c r="A898" s="6">
        <v>1066</v>
      </c>
      <c r="B898" s="11">
        <v>45128</v>
      </c>
      <c r="C898" s="6" t="s">
        <v>33</v>
      </c>
      <c r="D898" s="6" t="s">
        <v>34</v>
      </c>
      <c r="E898" s="12">
        <v>3492.19</v>
      </c>
      <c r="F898" s="6">
        <v>4</v>
      </c>
      <c r="G898" s="6" t="s">
        <v>16</v>
      </c>
      <c r="H898" s="12">
        <v>868.83</v>
      </c>
      <c r="I898" s="12">
        <v>1177.75</v>
      </c>
      <c r="J898" s="6" t="s">
        <v>17</v>
      </c>
      <c r="K898" s="15">
        <v>0.21</v>
      </c>
      <c r="L898" s="6" t="s">
        <v>31</v>
      </c>
      <c r="M898" s="6" t="s">
        <v>22</v>
      </c>
      <c r="N898" s="6" t="s">
        <v>36</v>
      </c>
      <c r="O898" s="6" t="str">
        <f t="shared" si="66"/>
        <v>Fri</v>
      </c>
      <c r="P898" s="6" t="str">
        <f t="shared" si="67"/>
        <v>Jul</v>
      </c>
      <c r="Q898" s="13">
        <f t="shared" si="68"/>
        <v>989.31</v>
      </c>
      <c r="R898" s="33">
        <f t="shared" ref="R898:R961" si="70">((I898-H898)*F898)-Q898</f>
        <v>246.36999999999989</v>
      </c>
      <c r="S898" s="13">
        <f t="shared" si="69"/>
        <v>873.04750000000001</v>
      </c>
    </row>
    <row r="899" spans="1:19" x14ac:dyDescent="0.3">
      <c r="A899" s="6">
        <v>1077</v>
      </c>
      <c r="B899" s="11">
        <v>45168</v>
      </c>
      <c r="C899" s="6" t="s">
        <v>42</v>
      </c>
      <c r="D899" s="6" t="s">
        <v>21</v>
      </c>
      <c r="E899" s="12">
        <v>8660.1200000000008</v>
      </c>
      <c r="F899" s="6">
        <v>25</v>
      </c>
      <c r="G899" s="6" t="s">
        <v>35</v>
      </c>
      <c r="H899" s="12">
        <v>61.5</v>
      </c>
      <c r="I899" s="12">
        <v>258.92</v>
      </c>
      <c r="J899" s="6" t="s">
        <v>30</v>
      </c>
      <c r="K899" s="15">
        <v>0.17</v>
      </c>
      <c r="L899" s="6" t="s">
        <v>31</v>
      </c>
      <c r="M899" s="6" t="s">
        <v>19</v>
      </c>
      <c r="N899" s="6" t="s">
        <v>51</v>
      </c>
      <c r="O899" s="6" t="str">
        <f t="shared" ref="O899:O962" si="71">TEXT(B899,"ddd")</f>
        <v>Wed</v>
      </c>
      <c r="P899" s="6" t="str">
        <f t="shared" ref="P899:P962" si="72">TEXT(B899,"mmm")</f>
        <v>Aug</v>
      </c>
      <c r="Q899" s="13">
        <f t="shared" ref="Q899:Q962" si="73">(I899*F899)*K899</f>
        <v>1100.4100000000001</v>
      </c>
      <c r="R899" s="33">
        <f t="shared" si="70"/>
        <v>3835.09</v>
      </c>
      <c r="S899" s="13">
        <f t="shared" ref="S899:S962" si="74">E899/F899</f>
        <v>346.40480000000002</v>
      </c>
    </row>
    <row r="900" spans="1:19" x14ac:dyDescent="0.3">
      <c r="A900" s="6">
        <v>1043</v>
      </c>
      <c r="B900" s="11">
        <v>45279</v>
      </c>
      <c r="C900" s="6" t="s">
        <v>38</v>
      </c>
      <c r="D900" s="6" t="s">
        <v>25</v>
      </c>
      <c r="E900" s="12">
        <v>1633.76</v>
      </c>
      <c r="F900" s="6">
        <v>12</v>
      </c>
      <c r="G900" s="6" t="s">
        <v>35</v>
      </c>
      <c r="H900" s="12">
        <v>4920.46</v>
      </c>
      <c r="I900" s="12">
        <v>5079.68</v>
      </c>
      <c r="J900" s="6" t="s">
        <v>30</v>
      </c>
      <c r="K900" s="15">
        <v>0.21</v>
      </c>
      <c r="L900" s="6" t="s">
        <v>31</v>
      </c>
      <c r="M900" s="6" t="s">
        <v>22</v>
      </c>
      <c r="N900" s="6" t="s">
        <v>39</v>
      </c>
      <c r="O900" s="6" t="str">
        <f t="shared" si="71"/>
        <v>Tue</v>
      </c>
      <c r="P900" s="6" t="str">
        <f t="shared" si="72"/>
        <v>Dec</v>
      </c>
      <c r="Q900" s="13">
        <f t="shared" si="73"/>
        <v>12800.793600000001</v>
      </c>
      <c r="R900" s="33">
        <f t="shared" si="70"/>
        <v>-10890.153599999998</v>
      </c>
      <c r="S900" s="13">
        <f t="shared" si="74"/>
        <v>136.14666666666668</v>
      </c>
    </row>
    <row r="901" spans="1:19" x14ac:dyDescent="0.3">
      <c r="A901" s="6">
        <v>1075</v>
      </c>
      <c r="B901" s="11">
        <v>44928</v>
      </c>
      <c r="C901" s="6" t="s">
        <v>24</v>
      </c>
      <c r="D901" s="6" t="s">
        <v>21</v>
      </c>
      <c r="E901" s="12">
        <v>919.09</v>
      </c>
      <c r="F901" s="6">
        <v>26</v>
      </c>
      <c r="G901" s="6" t="s">
        <v>35</v>
      </c>
      <c r="H901" s="12">
        <v>4535.38</v>
      </c>
      <c r="I901" s="12">
        <v>4557.5600000000004</v>
      </c>
      <c r="J901" s="6" t="s">
        <v>30</v>
      </c>
      <c r="K901" s="15">
        <v>0</v>
      </c>
      <c r="L901" s="6" t="s">
        <v>31</v>
      </c>
      <c r="M901" s="6" t="s">
        <v>19</v>
      </c>
      <c r="N901" s="6" t="s">
        <v>47</v>
      </c>
      <c r="O901" s="6" t="str">
        <f t="shared" si="71"/>
        <v>Mon</v>
      </c>
      <c r="P901" s="6" t="str">
        <f t="shared" si="72"/>
        <v>Jan</v>
      </c>
      <c r="Q901" s="13">
        <f t="shared" si="73"/>
        <v>0</v>
      </c>
      <c r="R901" s="33">
        <f t="shared" si="70"/>
        <v>576.68000000000757</v>
      </c>
      <c r="S901" s="13">
        <f t="shared" si="74"/>
        <v>35.349615384615383</v>
      </c>
    </row>
    <row r="902" spans="1:19" x14ac:dyDescent="0.3">
      <c r="A902" s="6">
        <v>1023</v>
      </c>
      <c r="B902" s="11">
        <v>45151</v>
      </c>
      <c r="C902" s="6" t="s">
        <v>14</v>
      </c>
      <c r="D902" s="6" t="s">
        <v>34</v>
      </c>
      <c r="E902" s="12">
        <v>4896.93</v>
      </c>
      <c r="F902" s="6">
        <v>38</v>
      </c>
      <c r="G902" s="6" t="s">
        <v>29</v>
      </c>
      <c r="H902" s="12">
        <v>324.45</v>
      </c>
      <c r="I902" s="12">
        <v>336.37</v>
      </c>
      <c r="J902" s="6" t="s">
        <v>30</v>
      </c>
      <c r="K902" s="15">
        <v>0.28000000000000003</v>
      </c>
      <c r="L902" s="6" t="s">
        <v>31</v>
      </c>
      <c r="M902" s="6" t="s">
        <v>22</v>
      </c>
      <c r="N902" s="6" t="s">
        <v>46</v>
      </c>
      <c r="O902" s="6" t="str">
        <f t="shared" si="71"/>
        <v>Sun</v>
      </c>
      <c r="P902" s="6" t="str">
        <f t="shared" si="72"/>
        <v>Aug</v>
      </c>
      <c r="Q902" s="13">
        <f t="shared" si="73"/>
        <v>3578.9768000000004</v>
      </c>
      <c r="R902" s="33">
        <f t="shared" si="70"/>
        <v>-3126.0167999999999</v>
      </c>
      <c r="S902" s="13">
        <f t="shared" si="74"/>
        <v>128.86657894736842</v>
      </c>
    </row>
    <row r="903" spans="1:19" x14ac:dyDescent="0.3">
      <c r="A903" s="6">
        <v>1055</v>
      </c>
      <c r="B903" s="11">
        <v>45215</v>
      </c>
      <c r="C903" s="6" t="s">
        <v>24</v>
      </c>
      <c r="D903" s="6" t="s">
        <v>34</v>
      </c>
      <c r="E903" s="12">
        <v>3093.95</v>
      </c>
      <c r="F903" s="6">
        <v>46</v>
      </c>
      <c r="G903" s="6" t="s">
        <v>29</v>
      </c>
      <c r="H903" s="12">
        <v>4173.5200000000004</v>
      </c>
      <c r="I903" s="12">
        <v>4294.8500000000004</v>
      </c>
      <c r="J903" s="6" t="s">
        <v>17</v>
      </c>
      <c r="K903" s="15">
        <v>0.03</v>
      </c>
      <c r="L903" s="6" t="s">
        <v>27</v>
      </c>
      <c r="M903" s="6" t="s">
        <v>22</v>
      </c>
      <c r="N903" s="6" t="s">
        <v>50</v>
      </c>
      <c r="O903" s="6" t="str">
        <f t="shared" si="71"/>
        <v>Mon</v>
      </c>
      <c r="P903" s="6" t="str">
        <f t="shared" si="72"/>
        <v>Oct</v>
      </c>
      <c r="Q903" s="13">
        <f t="shared" si="73"/>
        <v>5926.893</v>
      </c>
      <c r="R903" s="33">
        <f t="shared" si="70"/>
        <v>-345.71300000000338</v>
      </c>
      <c r="S903" s="13">
        <f t="shared" si="74"/>
        <v>67.259782608695645</v>
      </c>
    </row>
    <row r="904" spans="1:19" x14ac:dyDescent="0.3">
      <c r="A904" s="6">
        <v>1080</v>
      </c>
      <c r="B904" s="11">
        <v>45159</v>
      </c>
      <c r="C904" s="6" t="s">
        <v>24</v>
      </c>
      <c r="D904" s="6" t="s">
        <v>25</v>
      </c>
      <c r="E904" s="12">
        <v>5677.74</v>
      </c>
      <c r="F904" s="6">
        <v>12</v>
      </c>
      <c r="G904" s="6" t="s">
        <v>35</v>
      </c>
      <c r="H904" s="12">
        <v>2316.13</v>
      </c>
      <c r="I904" s="12">
        <v>2525.27</v>
      </c>
      <c r="J904" s="6" t="s">
        <v>17</v>
      </c>
      <c r="K904" s="15">
        <v>0.12</v>
      </c>
      <c r="L904" s="6" t="s">
        <v>31</v>
      </c>
      <c r="M904" s="6" t="s">
        <v>22</v>
      </c>
      <c r="N904" s="6" t="s">
        <v>28</v>
      </c>
      <c r="O904" s="6" t="str">
        <f t="shared" si="71"/>
        <v>Mon</v>
      </c>
      <c r="P904" s="6" t="str">
        <f t="shared" si="72"/>
        <v>Aug</v>
      </c>
      <c r="Q904" s="13">
        <f t="shared" si="73"/>
        <v>3636.3887999999997</v>
      </c>
      <c r="R904" s="33">
        <f t="shared" si="70"/>
        <v>-1126.7088000000012</v>
      </c>
      <c r="S904" s="13">
        <f t="shared" si="74"/>
        <v>473.14499999999998</v>
      </c>
    </row>
    <row r="905" spans="1:19" x14ac:dyDescent="0.3">
      <c r="A905" s="6">
        <v>1095</v>
      </c>
      <c r="B905" s="11">
        <v>45003</v>
      </c>
      <c r="C905" s="6" t="s">
        <v>38</v>
      </c>
      <c r="D905" s="6" t="s">
        <v>25</v>
      </c>
      <c r="E905" s="12">
        <v>8057.67</v>
      </c>
      <c r="F905" s="6">
        <v>43</v>
      </c>
      <c r="G905" s="6" t="s">
        <v>16</v>
      </c>
      <c r="H905" s="12">
        <v>1331.86</v>
      </c>
      <c r="I905" s="12">
        <v>1758.98</v>
      </c>
      <c r="J905" s="6" t="s">
        <v>17</v>
      </c>
      <c r="K905" s="15">
        <v>0.23</v>
      </c>
      <c r="L905" s="6" t="s">
        <v>27</v>
      </c>
      <c r="M905" s="6" t="s">
        <v>22</v>
      </c>
      <c r="N905" s="6" t="s">
        <v>39</v>
      </c>
      <c r="O905" s="6" t="str">
        <f t="shared" si="71"/>
        <v>Sat</v>
      </c>
      <c r="P905" s="6" t="str">
        <f t="shared" si="72"/>
        <v>Mar</v>
      </c>
      <c r="Q905" s="13">
        <f t="shared" si="73"/>
        <v>17396.3122</v>
      </c>
      <c r="R905" s="33">
        <f t="shared" si="70"/>
        <v>969.84780000000319</v>
      </c>
      <c r="S905" s="13">
        <f t="shared" si="74"/>
        <v>187.38767441860466</v>
      </c>
    </row>
    <row r="906" spans="1:19" x14ac:dyDescent="0.3">
      <c r="A906" s="6">
        <v>1075</v>
      </c>
      <c r="B906" s="11">
        <v>45042</v>
      </c>
      <c r="C906" s="6" t="s">
        <v>24</v>
      </c>
      <c r="D906" s="6" t="s">
        <v>25</v>
      </c>
      <c r="E906" s="12">
        <v>1457.77</v>
      </c>
      <c r="F906" s="6">
        <v>37</v>
      </c>
      <c r="G906" s="6" t="s">
        <v>35</v>
      </c>
      <c r="H906" s="12">
        <v>4399.8</v>
      </c>
      <c r="I906" s="12">
        <v>4801.0600000000004</v>
      </c>
      <c r="J906" s="6" t="s">
        <v>30</v>
      </c>
      <c r="K906" s="15">
        <v>0.13</v>
      </c>
      <c r="L906" s="6" t="s">
        <v>27</v>
      </c>
      <c r="M906" s="6" t="s">
        <v>22</v>
      </c>
      <c r="N906" s="6" t="s">
        <v>28</v>
      </c>
      <c r="O906" s="6" t="str">
        <f t="shared" si="71"/>
        <v>Wed</v>
      </c>
      <c r="P906" s="6" t="str">
        <f t="shared" si="72"/>
        <v>Apr</v>
      </c>
      <c r="Q906" s="13">
        <f t="shared" si="73"/>
        <v>23093.098600000001</v>
      </c>
      <c r="R906" s="33">
        <f t="shared" si="70"/>
        <v>-8246.4785999999931</v>
      </c>
      <c r="S906" s="13">
        <f t="shared" si="74"/>
        <v>39.399189189189187</v>
      </c>
    </row>
    <row r="907" spans="1:19" x14ac:dyDescent="0.3">
      <c r="A907" s="6">
        <v>1016</v>
      </c>
      <c r="B907" s="11">
        <v>45080</v>
      </c>
      <c r="C907" s="6" t="s">
        <v>24</v>
      </c>
      <c r="D907" s="6" t="s">
        <v>21</v>
      </c>
      <c r="E907" s="12">
        <v>5848.92</v>
      </c>
      <c r="F907" s="6">
        <v>46</v>
      </c>
      <c r="G907" s="6" t="s">
        <v>29</v>
      </c>
      <c r="H907" s="12">
        <v>1023.5</v>
      </c>
      <c r="I907" s="12">
        <v>1164.4100000000001</v>
      </c>
      <c r="J907" s="6" t="s">
        <v>17</v>
      </c>
      <c r="K907" s="15">
        <v>0.28000000000000003</v>
      </c>
      <c r="L907" s="6" t="s">
        <v>31</v>
      </c>
      <c r="M907" s="6" t="s">
        <v>22</v>
      </c>
      <c r="N907" s="6" t="s">
        <v>47</v>
      </c>
      <c r="O907" s="6" t="str">
        <f t="shared" si="71"/>
        <v>Sat</v>
      </c>
      <c r="P907" s="6" t="str">
        <f t="shared" si="72"/>
        <v>Jun</v>
      </c>
      <c r="Q907" s="13">
        <f t="shared" si="73"/>
        <v>14997.600800000002</v>
      </c>
      <c r="R907" s="33">
        <f t="shared" si="70"/>
        <v>-8515.7407999999978</v>
      </c>
      <c r="S907" s="13">
        <f t="shared" si="74"/>
        <v>127.1504347826087</v>
      </c>
    </row>
    <row r="908" spans="1:19" x14ac:dyDescent="0.3">
      <c r="A908" s="6">
        <v>1008</v>
      </c>
      <c r="B908" s="11">
        <v>45029</v>
      </c>
      <c r="C908" s="6" t="s">
        <v>33</v>
      </c>
      <c r="D908" s="6" t="s">
        <v>25</v>
      </c>
      <c r="E908" s="12">
        <v>5104.54</v>
      </c>
      <c r="F908" s="6">
        <v>24</v>
      </c>
      <c r="G908" s="6" t="s">
        <v>16</v>
      </c>
      <c r="H908" s="12">
        <v>4739.13</v>
      </c>
      <c r="I908" s="12">
        <v>4868.95</v>
      </c>
      <c r="J908" s="6" t="s">
        <v>30</v>
      </c>
      <c r="K908" s="15">
        <v>0.14000000000000001</v>
      </c>
      <c r="L908" s="6" t="s">
        <v>31</v>
      </c>
      <c r="M908" s="6" t="s">
        <v>22</v>
      </c>
      <c r="N908" s="6" t="s">
        <v>44</v>
      </c>
      <c r="O908" s="6" t="str">
        <f t="shared" si="71"/>
        <v>Thu</v>
      </c>
      <c r="P908" s="6" t="str">
        <f t="shared" si="72"/>
        <v>Apr</v>
      </c>
      <c r="Q908" s="13">
        <f t="shared" si="73"/>
        <v>16359.672</v>
      </c>
      <c r="R908" s="33">
        <f t="shared" si="70"/>
        <v>-13243.992000000007</v>
      </c>
      <c r="S908" s="13">
        <f t="shared" si="74"/>
        <v>212.68916666666667</v>
      </c>
    </row>
    <row r="909" spans="1:19" x14ac:dyDescent="0.3">
      <c r="A909" s="6">
        <v>1004</v>
      </c>
      <c r="B909" s="11">
        <v>45120</v>
      </c>
      <c r="C909" s="6" t="s">
        <v>38</v>
      </c>
      <c r="D909" s="6" t="s">
        <v>34</v>
      </c>
      <c r="E909" s="12">
        <v>1526.38</v>
      </c>
      <c r="F909" s="6">
        <v>16</v>
      </c>
      <c r="G909" s="6" t="s">
        <v>29</v>
      </c>
      <c r="H909" s="12">
        <v>1067.83</v>
      </c>
      <c r="I909" s="12">
        <v>1189.22</v>
      </c>
      <c r="J909" s="6" t="s">
        <v>17</v>
      </c>
      <c r="K909" s="15">
        <v>0.26</v>
      </c>
      <c r="L909" s="6" t="s">
        <v>31</v>
      </c>
      <c r="M909" s="6" t="s">
        <v>22</v>
      </c>
      <c r="N909" s="6" t="s">
        <v>48</v>
      </c>
      <c r="O909" s="6" t="str">
        <f t="shared" si="71"/>
        <v>Thu</v>
      </c>
      <c r="P909" s="6" t="str">
        <f t="shared" si="72"/>
        <v>Jul</v>
      </c>
      <c r="Q909" s="13">
        <f t="shared" si="73"/>
        <v>4947.1552000000001</v>
      </c>
      <c r="R909" s="33">
        <f t="shared" si="70"/>
        <v>-3004.9151999999985</v>
      </c>
      <c r="S909" s="13">
        <f t="shared" si="74"/>
        <v>95.398750000000007</v>
      </c>
    </row>
    <row r="910" spans="1:19" x14ac:dyDescent="0.3">
      <c r="A910" s="6">
        <v>1004</v>
      </c>
      <c r="B910" s="11">
        <v>45092</v>
      </c>
      <c r="C910" s="6" t="s">
        <v>42</v>
      </c>
      <c r="D910" s="6" t="s">
        <v>34</v>
      </c>
      <c r="E910" s="12">
        <v>6277.59</v>
      </c>
      <c r="F910" s="6">
        <v>13</v>
      </c>
      <c r="G910" s="6" t="s">
        <v>16</v>
      </c>
      <c r="H910" s="12">
        <v>3087.73</v>
      </c>
      <c r="I910" s="12">
        <v>3263.96</v>
      </c>
      <c r="J910" s="6" t="s">
        <v>30</v>
      </c>
      <c r="K910" s="15">
        <v>0.24</v>
      </c>
      <c r="L910" s="6" t="s">
        <v>18</v>
      </c>
      <c r="M910" s="6" t="s">
        <v>22</v>
      </c>
      <c r="N910" s="6" t="s">
        <v>52</v>
      </c>
      <c r="O910" s="6" t="str">
        <f t="shared" si="71"/>
        <v>Thu</v>
      </c>
      <c r="P910" s="6" t="str">
        <f t="shared" si="72"/>
        <v>Jun</v>
      </c>
      <c r="Q910" s="13">
        <f t="shared" si="73"/>
        <v>10183.555200000001</v>
      </c>
      <c r="R910" s="33">
        <f t="shared" si="70"/>
        <v>-7892.5652000000009</v>
      </c>
      <c r="S910" s="13">
        <f t="shared" si="74"/>
        <v>482.89153846153846</v>
      </c>
    </row>
    <row r="911" spans="1:19" x14ac:dyDescent="0.3">
      <c r="A911" s="6">
        <v>1056</v>
      </c>
      <c r="B911" s="11">
        <v>45285</v>
      </c>
      <c r="C911" s="6" t="s">
        <v>14</v>
      </c>
      <c r="D911" s="6" t="s">
        <v>15</v>
      </c>
      <c r="E911" s="12">
        <v>2809.04</v>
      </c>
      <c r="F911" s="6">
        <v>25</v>
      </c>
      <c r="G911" s="6" t="s">
        <v>29</v>
      </c>
      <c r="H911" s="12">
        <v>1154.28</v>
      </c>
      <c r="I911" s="12">
        <v>1408.4</v>
      </c>
      <c r="J911" s="6" t="s">
        <v>17</v>
      </c>
      <c r="K911" s="15">
        <v>0.28999999999999998</v>
      </c>
      <c r="L911" s="6" t="s">
        <v>27</v>
      </c>
      <c r="M911" s="6" t="s">
        <v>22</v>
      </c>
      <c r="N911" s="6" t="s">
        <v>20</v>
      </c>
      <c r="O911" s="6" t="str">
        <f t="shared" si="71"/>
        <v>Mon</v>
      </c>
      <c r="P911" s="6" t="str">
        <f t="shared" si="72"/>
        <v>Dec</v>
      </c>
      <c r="Q911" s="13">
        <f t="shared" si="73"/>
        <v>10210.9</v>
      </c>
      <c r="R911" s="33">
        <f t="shared" si="70"/>
        <v>-3857.8999999999969</v>
      </c>
      <c r="S911" s="13">
        <f t="shared" si="74"/>
        <v>112.3616</v>
      </c>
    </row>
    <row r="912" spans="1:19" x14ac:dyDescent="0.3">
      <c r="A912" s="6">
        <v>1025</v>
      </c>
      <c r="B912" s="11">
        <v>45016</v>
      </c>
      <c r="C912" s="6" t="s">
        <v>24</v>
      </c>
      <c r="D912" s="6" t="s">
        <v>21</v>
      </c>
      <c r="E912" s="12">
        <v>4929.5600000000004</v>
      </c>
      <c r="F912" s="6">
        <v>4</v>
      </c>
      <c r="G912" s="6" t="s">
        <v>16</v>
      </c>
      <c r="H912" s="12">
        <v>2751.06</v>
      </c>
      <c r="I912" s="12">
        <v>2976.01</v>
      </c>
      <c r="J912" s="6" t="s">
        <v>17</v>
      </c>
      <c r="K912" s="15">
        <v>0.28000000000000003</v>
      </c>
      <c r="L912" s="6" t="s">
        <v>31</v>
      </c>
      <c r="M912" s="6" t="s">
        <v>19</v>
      </c>
      <c r="N912" s="6" t="s">
        <v>47</v>
      </c>
      <c r="O912" s="6" t="str">
        <f t="shared" si="71"/>
        <v>Fri</v>
      </c>
      <c r="P912" s="6" t="str">
        <f t="shared" si="72"/>
        <v>Mar</v>
      </c>
      <c r="Q912" s="13">
        <f t="shared" si="73"/>
        <v>3333.1312000000007</v>
      </c>
      <c r="R912" s="33">
        <f t="shared" si="70"/>
        <v>-2433.3311999999996</v>
      </c>
      <c r="S912" s="13">
        <f t="shared" si="74"/>
        <v>1232.3900000000001</v>
      </c>
    </row>
    <row r="913" spans="1:19" x14ac:dyDescent="0.3">
      <c r="A913" s="6">
        <v>1067</v>
      </c>
      <c r="B913" s="11">
        <v>45100</v>
      </c>
      <c r="C913" s="6" t="s">
        <v>14</v>
      </c>
      <c r="D913" s="6" t="s">
        <v>15</v>
      </c>
      <c r="E913" s="12">
        <v>914.5</v>
      </c>
      <c r="F913" s="6">
        <v>11</v>
      </c>
      <c r="G913" s="6" t="s">
        <v>16</v>
      </c>
      <c r="H913" s="12">
        <v>3435.68</v>
      </c>
      <c r="I913" s="12">
        <v>3552.63</v>
      </c>
      <c r="J913" s="6" t="s">
        <v>30</v>
      </c>
      <c r="K913" s="15">
        <v>0.27</v>
      </c>
      <c r="L913" s="6" t="s">
        <v>18</v>
      </c>
      <c r="M913" s="6" t="s">
        <v>22</v>
      </c>
      <c r="N913" s="6" t="s">
        <v>20</v>
      </c>
      <c r="O913" s="6" t="str">
        <f t="shared" si="71"/>
        <v>Fri</v>
      </c>
      <c r="P913" s="6" t="str">
        <f t="shared" si="72"/>
        <v>Jun</v>
      </c>
      <c r="Q913" s="13">
        <f t="shared" si="73"/>
        <v>10551.311100000001</v>
      </c>
      <c r="R913" s="33">
        <f t="shared" si="70"/>
        <v>-9264.8610999999983</v>
      </c>
      <c r="S913" s="13">
        <f t="shared" si="74"/>
        <v>83.13636363636364</v>
      </c>
    </row>
    <row r="914" spans="1:19" x14ac:dyDescent="0.3">
      <c r="A914" s="6">
        <v>1096</v>
      </c>
      <c r="B914" s="11">
        <v>45048</v>
      </c>
      <c r="C914" s="6" t="s">
        <v>42</v>
      </c>
      <c r="D914" s="6" t="s">
        <v>34</v>
      </c>
      <c r="E914" s="12">
        <v>4649.88</v>
      </c>
      <c r="F914" s="6">
        <v>32</v>
      </c>
      <c r="G914" s="6" t="s">
        <v>16</v>
      </c>
      <c r="H914" s="12">
        <v>991.63</v>
      </c>
      <c r="I914" s="12">
        <v>1065.55</v>
      </c>
      <c r="J914" s="6" t="s">
        <v>17</v>
      </c>
      <c r="K914" s="15">
        <v>0.22</v>
      </c>
      <c r="L914" s="6" t="s">
        <v>27</v>
      </c>
      <c r="M914" s="6" t="s">
        <v>22</v>
      </c>
      <c r="N914" s="6" t="s">
        <v>52</v>
      </c>
      <c r="O914" s="6" t="str">
        <f t="shared" si="71"/>
        <v>Tue</v>
      </c>
      <c r="P914" s="6" t="str">
        <f t="shared" si="72"/>
        <v>May</v>
      </c>
      <c r="Q914" s="13">
        <f t="shared" si="73"/>
        <v>7501.4719999999998</v>
      </c>
      <c r="R914" s="33">
        <f t="shared" si="70"/>
        <v>-5136.0320000000011</v>
      </c>
      <c r="S914" s="13">
        <f t="shared" si="74"/>
        <v>145.30875</v>
      </c>
    </row>
    <row r="915" spans="1:19" x14ac:dyDescent="0.3">
      <c r="A915" s="6">
        <v>1067</v>
      </c>
      <c r="B915" s="11">
        <v>45069</v>
      </c>
      <c r="C915" s="6" t="s">
        <v>14</v>
      </c>
      <c r="D915" s="6" t="s">
        <v>15</v>
      </c>
      <c r="E915" s="12">
        <v>3133.99</v>
      </c>
      <c r="F915" s="6">
        <v>49</v>
      </c>
      <c r="G915" s="6" t="s">
        <v>16</v>
      </c>
      <c r="H915" s="12">
        <v>2628.38</v>
      </c>
      <c r="I915" s="12">
        <v>2644.54</v>
      </c>
      <c r="J915" s="6" t="s">
        <v>17</v>
      </c>
      <c r="K915" s="15">
        <v>0.11</v>
      </c>
      <c r="L915" s="6" t="s">
        <v>18</v>
      </c>
      <c r="M915" s="6" t="s">
        <v>19</v>
      </c>
      <c r="N915" s="6" t="s">
        <v>20</v>
      </c>
      <c r="O915" s="6" t="str">
        <f t="shared" si="71"/>
        <v>Tue</v>
      </c>
      <c r="P915" s="6" t="str">
        <f t="shared" si="72"/>
        <v>May</v>
      </c>
      <c r="Q915" s="13">
        <f t="shared" si="73"/>
        <v>14254.070599999999</v>
      </c>
      <c r="R915" s="33">
        <f t="shared" si="70"/>
        <v>-13462.230600000006</v>
      </c>
      <c r="S915" s="13">
        <f t="shared" si="74"/>
        <v>63.95897959183673</v>
      </c>
    </row>
    <row r="916" spans="1:19" x14ac:dyDescent="0.3">
      <c r="A916" s="6">
        <v>1027</v>
      </c>
      <c r="B916" s="11">
        <v>45032</v>
      </c>
      <c r="C916" s="6" t="s">
        <v>42</v>
      </c>
      <c r="D916" s="6" t="s">
        <v>34</v>
      </c>
      <c r="E916" s="12">
        <v>8241.57</v>
      </c>
      <c r="F916" s="6">
        <v>7</v>
      </c>
      <c r="G916" s="6" t="s">
        <v>26</v>
      </c>
      <c r="H916" s="12">
        <v>2371.85</v>
      </c>
      <c r="I916" s="12">
        <v>2457.29</v>
      </c>
      <c r="J916" s="6" t="s">
        <v>30</v>
      </c>
      <c r="K916" s="15">
        <v>0.03</v>
      </c>
      <c r="L916" s="6" t="s">
        <v>18</v>
      </c>
      <c r="M916" s="6" t="s">
        <v>22</v>
      </c>
      <c r="N916" s="6" t="s">
        <v>52</v>
      </c>
      <c r="O916" s="6" t="str">
        <f t="shared" si="71"/>
        <v>Sun</v>
      </c>
      <c r="P916" s="6" t="str">
        <f t="shared" si="72"/>
        <v>Apr</v>
      </c>
      <c r="Q916" s="13">
        <f t="shared" si="73"/>
        <v>516.03089999999997</v>
      </c>
      <c r="R916" s="33">
        <f t="shared" si="70"/>
        <v>82.049100000000408</v>
      </c>
      <c r="S916" s="13">
        <f t="shared" si="74"/>
        <v>1177.3671428571429</v>
      </c>
    </row>
    <row r="917" spans="1:19" x14ac:dyDescent="0.3">
      <c r="A917" s="6">
        <v>1093</v>
      </c>
      <c r="B917" s="11">
        <v>45231</v>
      </c>
      <c r="C917" s="6" t="s">
        <v>33</v>
      </c>
      <c r="D917" s="6" t="s">
        <v>15</v>
      </c>
      <c r="E917" s="12">
        <v>664.09</v>
      </c>
      <c r="F917" s="6">
        <v>46</v>
      </c>
      <c r="G917" s="6" t="s">
        <v>29</v>
      </c>
      <c r="H917" s="12">
        <v>401.64</v>
      </c>
      <c r="I917" s="12">
        <v>757.26</v>
      </c>
      <c r="J917" s="6" t="s">
        <v>30</v>
      </c>
      <c r="K917" s="15">
        <v>0.21</v>
      </c>
      <c r="L917" s="6" t="s">
        <v>31</v>
      </c>
      <c r="M917" s="6" t="s">
        <v>22</v>
      </c>
      <c r="N917" s="6" t="s">
        <v>53</v>
      </c>
      <c r="O917" s="6" t="str">
        <f t="shared" si="71"/>
        <v>Wed</v>
      </c>
      <c r="P917" s="6" t="str">
        <f t="shared" si="72"/>
        <v>Nov</v>
      </c>
      <c r="Q917" s="13">
        <f t="shared" si="73"/>
        <v>7315.1315999999997</v>
      </c>
      <c r="R917" s="33">
        <f t="shared" si="70"/>
        <v>9043.3883999999998</v>
      </c>
      <c r="S917" s="13">
        <f t="shared" si="74"/>
        <v>14.436739130434784</v>
      </c>
    </row>
    <row r="918" spans="1:19" x14ac:dyDescent="0.3">
      <c r="A918" s="6">
        <v>1032</v>
      </c>
      <c r="B918" s="11">
        <v>45286</v>
      </c>
      <c r="C918" s="6" t="s">
        <v>24</v>
      </c>
      <c r="D918" s="6" t="s">
        <v>25</v>
      </c>
      <c r="E918" s="12">
        <v>4244.21</v>
      </c>
      <c r="F918" s="6">
        <v>11</v>
      </c>
      <c r="G918" s="6" t="s">
        <v>29</v>
      </c>
      <c r="H918" s="12">
        <v>4100.62</v>
      </c>
      <c r="I918" s="12">
        <v>4230</v>
      </c>
      <c r="J918" s="6" t="s">
        <v>30</v>
      </c>
      <c r="K918" s="15">
        <v>0.28999999999999998</v>
      </c>
      <c r="L918" s="6" t="s">
        <v>27</v>
      </c>
      <c r="M918" s="6" t="s">
        <v>19</v>
      </c>
      <c r="N918" s="6" t="s">
        <v>28</v>
      </c>
      <c r="O918" s="6" t="str">
        <f t="shared" si="71"/>
        <v>Tue</v>
      </c>
      <c r="P918" s="6" t="str">
        <f t="shared" si="72"/>
        <v>Dec</v>
      </c>
      <c r="Q918" s="13">
        <f t="shared" si="73"/>
        <v>13493.699999999999</v>
      </c>
      <c r="R918" s="33">
        <f t="shared" si="70"/>
        <v>-12070.519999999997</v>
      </c>
      <c r="S918" s="13">
        <f t="shared" si="74"/>
        <v>385.8372727272727</v>
      </c>
    </row>
    <row r="919" spans="1:19" x14ac:dyDescent="0.3">
      <c r="A919" s="6">
        <v>1050</v>
      </c>
      <c r="B919" s="11">
        <v>45243</v>
      </c>
      <c r="C919" s="6" t="s">
        <v>42</v>
      </c>
      <c r="D919" s="6" t="s">
        <v>15</v>
      </c>
      <c r="E919" s="12">
        <v>4638.47</v>
      </c>
      <c r="F919" s="6">
        <v>28</v>
      </c>
      <c r="G919" s="6" t="s">
        <v>26</v>
      </c>
      <c r="H919" s="12">
        <v>1711.63</v>
      </c>
      <c r="I919" s="12">
        <v>1951.24</v>
      </c>
      <c r="J919" s="6" t="s">
        <v>30</v>
      </c>
      <c r="K919" s="15">
        <v>0.22</v>
      </c>
      <c r="L919" s="6" t="s">
        <v>18</v>
      </c>
      <c r="M919" s="6" t="s">
        <v>19</v>
      </c>
      <c r="N919" s="6" t="s">
        <v>49</v>
      </c>
      <c r="O919" s="6" t="str">
        <f t="shared" si="71"/>
        <v>Mon</v>
      </c>
      <c r="P919" s="6" t="str">
        <f t="shared" si="72"/>
        <v>Nov</v>
      </c>
      <c r="Q919" s="13">
        <f t="shared" si="73"/>
        <v>12019.6384</v>
      </c>
      <c r="R919" s="33">
        <f t="shared" si="70"/>
        <v>-5310.5584000000026</v>
      </c>
      <c r="S919" s="13">
        <f t="shared" si="74"/>
        <v>165.65964285714287</v>
      </c>
    </row>
    <row r="920" spans="1:19" x14ac:dyDescent="0.3">
      <c r="A920" s="6">
        <v>1061</v>
      </c>
      <c r="B920" s="11">
        <v>45049</v>
      </c>
      <c r="C920" s="6" t="s">
        <v>14</v>
      </c>
      <c r="D920" s="6" t="s">
        <v>25</v>
      </c>
      <c r="E920" s="12">
        <v>7277.56</v>
      </c>
      <c r="F920" s="6">
        <v>41</v>
      </c>
      <c r="G920" s="6" t="s">
        <v>16</v>
      </c>
      <c r="H920" s="12">
        <v>2894.18</v>
      </c>
      <c r="I920" s="12">
        <v>3193.92</v>
      </c>
      <c r="J920" s="6" t="s">
        <v>30</v>
      </c>
      <c r="K920" s="15">
        <v>0.28000000000000003</v>
      </c>
      <c r="L920" s="6" t="s">
        <v>27</v>
      </c>
      <c r="M920" s="6" t="s">
        <v>22</v>
      </c>
      <c r="N920" s="6" t="s">
        <v>32</v>
      </c>
      <c r="O920" s="6" t="str">
        <f t="shared" si="71"/>
        <v>Wed</v>
      </c>
      <c r="P920" s="6" t="str">
        <f t="shared" si="72"/>
        <v>May</v>
      </c>
      <c r="Q920" s="13">
        <f t="shared" si="73"/>
        <v>36666.2016</v>
      </c>
      <c r="R920" s="33">
        <f t="shared" si="70"/>
        <v>-24376.861599999989</v>
      </c>
      <c r="S920" s="13">
        <f t="shared" si="74"/>
        <v>177.50146341463415</v>
      </c>
    </row>
    <row r="921" spans="1:19" x14ac:dyDescent="0.3">
      <c r="A921" s="6">
        <v>1051</v>
      </c>
      <c r="B921" s="11">
        <v>44935</v>
      </c>
      <c r="C921" s="6" t="s">
        <v>24</v>
      </c>
      <c r="D921" s="6" t="s">
        <v>25</v>
      </c>
      <c r="E921" s="12">
        <v>5785.45</v>
      </c>
      <c r="F921" s="6">
        <v>23</v>
      </c>
      <c r="G921" s="6" t="s">
        <v>16</v>
      </c>
      <c r="H921" s="12">
        <v>2598.1799999999998</v>
      </c>
      <c r="I921" s="12">
        <v>3042.73</v>
      </c>
      <c r="J921" s="6" t="s">
        <v>17</v>
      </c>
      <c r="K921" s="15">
        <v>0.24</v>
      </c>
      <c r="L921" s="6" t="s">
        <v>31</v>
      </c>
      <c r="M921" s="6" t="s">
        <v>19</v>
      </c>
      <c r="N921" s="6" t="s">
        <v>28</v>
      </c>
      <c r="O921" s="6" t="str">
        <f t="shared" si="71"/>
        <v>Mon</v>
      </c>
      <c r="P921" s="6" t="str">
        <f t="shared" si="72"/>
        <v>Jan</v>
      </c>
      <c r="Q921" s="13">
        <f t="shared" si="73"/>
        <v>16795.869599999998</v>
      </c>
      <c r="R921" s="33">
        <f t="shared" si="70"/>
        <v>-6571.2195999999931</v>
      </c>
      <c r="S921" s="13">
        <f t="shared" si="74"/>
        <v>251.54130434782607</v>
      </c>
    </row>
    <row r="922" spans="1:19" x14ac:dyDescent="0.3">
      <c r="A922" s="6">
        <v>1019</v>
      </c>
      <c r="B922" s="11">
        <v>45188</v>
      </c>
      <c r="C922" s="6" t="s">
        <v>33</v>
      </c>
      <c r="D922" s="6" t="s">
        <v>21</v>
      </c>
      <c r="E922" s="12">
        <v>6705.4</v>
      </c>
      <c r="F922" s="6">
        <v>45</v>
      </c>
      <c r="G922" s="6" t="s">
        <v>29</v>
      </c>
      <c r="H922" s="12">
        <v>2590.64</v>
      </c>
      <c r="I922" s="12">
        <v>3036.18</v>
      </c>
      <c r="J922" s="6" t="s">
        <v>30</v>
      </c>
      <c r="K922" s="15">
        <v>0.05</v>
      </c>
      <c r="L922" s="6" t="s">
        <v>27</v>
      </c>
      <c r="M922" s="6" t="s">
        <v>22</v>
      </c>
      <c r="N922" s="6" t="s">
        <v>37</v>
      </c>
      <c r="O922" s="6" t="str">
        <f t="shared" si="71"/>
        <v>Tue</v>
      </c>
      <c r="P922" s="6" t="str">
        <f t="shared" si="72"/>
        <v>Sep</v>
      </c>
      <c r="Q922" s="13">
        <f t="shared" si="73"/>
        <v>6831.4050000000007</v>
      </c>
      <c r="R922" s="33">
        <f t="shared" si="70"/>
        <v>13217.894999999999</v>
      </c>
      <c r="S922" s="13">
        <f t="shared" si="74"/>
        <v>149.00888888888889</v>
      </c>
    </row>
    <row r="923" spans="1:19" x14ac:dyDescent="0.3">
      <c r="A923" s="6">
        <v>1021</v>
      </c>
      <c r="B923" s="11">
        <v>44999</v>
      </c>
      <c r="C923" s="6" t="s">
        <v>24</v>
      </c>
      <c r="D923" s="6" t="s">
        <v>25</v>
      </c>
      <c r="E923" s="12">
        <v>7792.79</v>
      </c>
      <c r="F923" s="6">
        <v>23</v>
      </c>
      <c r="G923" s="6" t="s">
        <v>26</v>
      </c>
      <c r="H923" s="12">
        <v>580.75</v>
      </c>
      <c r="I923" s="12">
        <v>956.16</v>
      </c>
      <c r="J923" s="6" t="s">
        <v>17</v>
      </c>
      <c r="K923" s="15">
        <v>7.0000000000000007E-2</v>
      </c>
      <c r="L923" s="6" t="s">
        <v>18</v>
      </c>
      <c r="M923" s="6" t="s">
        <v>22</v>
      </c>
      <c r="N923" s="6" t="s">
        <v>28</v>
      </c>
      <c r="O923" s="6" t="str">
        <f t="shared" si="71"/>
        <v>Tue</v>
      </c>
      <c r="P923" s="6" t="str">
        <f t="shared" si="72"/>
        <v>Mar</v>
      </c>
      <c r="Q923" s="13">
        <f t="shared" si="73"/>
        <v>1539.4176000000002</v>
      </c>
      <c r="R923" s="33">
        <f t="shared" si="70"/>
        <v>7095.0123999999978</v>
      </c>
      <c r="S923" s="13">
        <f t="shared" si="74"/>
        <v>338.81695652173914</v>
      </c>
    </row>
    <row r="924" spans="1:19" x14ac:dyDescent="0.3">
      <c r="A924" s="6">
        <v>1005</v>
      </c>
      <c r="B924" s="11">
        <v>45285</v>
      </c>
      <c r="C924" s="6" t="s">
        <v>42</v>
      </c>
      <c r="D924" s="6" t="s">
        <v>25</v>
      </c>
      <c r="E924" s="12">
        <v>8635.81</v>
      </c>
      <c r="F924" s="6">
        <v>28</v>
      </c>
      <c r="G924" s="6" t="s">
        <v>16</v>
      </c>
      <c r="H924" s="12">
        <v>2146.2399999999998</v>
      </c>
      <c r="I924" s="12">
        <v>2173.4699999999998</v>
      </c>
      <c r="J924" s="6" t="s">
        <v>17</v>
      </c>
      <c r="K924" s="15">
        <v>0.1</v>
      </c>
      <c r="L924" s="6" t="s">
        <v>18</v>
      </c>
      <c r="M924" s="6" t="s">
        <v>22</v>
      </c>
      <c r="N924" s="6" t="s">
        <v>43</v>
      </c>
      <c r="O924" s="6" t="str">
        <f t="shared" si="71"/>
        <v>Mon</v>
      </c>
      <c r="P924" s="6" t="str">
        <f t="shared" si="72"/>
        <v>Dec</v>
      </c>
      <c r="Q924" s="13">
        <f t="shared" si="73"/>
        <v>6085.7160000000003</v>
      </c>
      <c r="R924" s="33">
        <f t="shared" si="70"/>
        <v>-5323.2759999999998</v>
      </c>
      <c r="S924" s="13">
        <f t="shared" si="74"/>
        <v>308.4217857142857</v>
      </c>
    </row>
    <row r="925" spans="1:19" x14ac:dyDescent="0.3">
      <c r="A925" s="6">
        <v>1082</v>
      </c>
      <c r="B925" s="11">
        <v>45149</v>
      </c>
      <c r="C925" s="6" t="s">
        <v>33</v>
      </c>
      <c r="D925" s="6" t="s">
        <v>15</v>
      </c>
      <c r="E925" s="12">
        <v>3207.37</v>
      </c>
      <c r="F925" s="6">
        <v>43</v>
      </c>
      <c r="G925" s="6" t="s">
        <v>16</v>
      </c>
      <c r="H925" s="12">
        <v>2289.2199999999998</v>
      </c>
      <c r="I925" s="12">
        <v>2581</v>
      </c>
      <c r="J925" s="6" t="s">
        <v>30</v>
      </c>
      <c r="K925" s="15">
        <v>0.05</v>
      </c>
      <c r="L925" s="6" t="s">
        <v>27</v>
      </c>
      <c r="M925" s="6" t="s">
        <v>19</v>
      </c>
      <c r="N925" s="6" t="s">
        <v>53</v>
      </c>
      <c r="O925" s="6" t="str">
        <f t="shared" si="71"/>
        <v>Fri</v>
      </c>
      <c r="P925" s="6" t="str">
        <f t="shared" si="72"/>
        <v>Aug</v>
      </c>
      <c r="Q925" s="13">
        <f t="shared" si="73"/>
        <v>5549.1500000000005</v>
      </c>
      <c r="R925" s="33">
        <f t="shared" si="70"/>
        <v>6997.3900000000076</v>
      </c>
      <c r="S925" s="13">
        <f t="shared" si="74"/>
        <v>74.59</v>
      </c>
    </row>
    <row r="926" spans="1:19" x14ac:dyDescent="0.3">
      <c r="A926" s="6">
        <v>1092</v>
      </c>
      <c r="B926" s="11">
        <v>44967</v>
      </c>
      <c r="C926" s="6" t="s">
        <v>14</v>
      </c>
      <c r="D926" s="6" t="s">
        <v>34</v>
      </c>
      <c r="E926" s="12">
        <v>5426.42</v>
      </c>
      <c r="F926" s="6">
        <v>47</v>
      </c>
      <c r="G926" s="6" t="s">
        <v>16</v>
      </c>
      <c r="H926" s="12">
        <v>3681.53</v>
      </c>
      <c r="I926" s="12">
        <v>4076.96</v>
      </c>
      <c r="J926" s="6" t="s">
        <v>17</v>
      </c>
      <c r="K926" s="15">
        <v>0.17</v>
      </c>
      <c r="L926" s="6" t="s">
        <v>18</v>
      </c>
      <c r="M926" s="6" t="s">
        <v>22</v>
      </c>
      <c r="N926" s="6" t="s">
        <v>46</v>
      </c>
      <c r="O926" s="6" t="str">
        <f t="shared" si="71"/>
        <v>Fri</v>
      </c>
      <c r="P926" s="6" t="str">
        <f t="shared" si="72"/>
        <v>Feb</v>
      </c>
      <c r="Q926" s="13">
        <f t="shared" si="73"/>
        <v>32574.910400000001</v>
      </c>
      <c r="R926" s="33">
        <f t="shared" si="70"/>
        <v>-13989.700400000009</v>
      </c>
      <c r="S926" s="13">
        <f t="shared" si="74"/>
        <v>115.45574468085107</v>
      </c>
    </row>
    <row r="927" spans="1:19" x14ac:dyDescent="0.3">
      <c r="A927" s="6">
        <v>1042</v>
      </c>
      <c r="B927" s="11">
        <v>45130</v>
      </c>
      <c r="C927" s="6" t="s">
        <v>33</v>
      </c>
      <c r="D927" s="6" t="s">
        <v>21</v>
      </c>
      <c r="E927" s="12">
        <v>8417.07</v>
      </c>
      <c r="F927" s="6">
        <v>26</v>
      </c>
      <c r="G927" s="6" t="s">
        <v>35</v>
      </c>
      <c r="H927" s="12">
        <v>4208.09</v>
      </c>
      <c r="I927" s="12">
        <v>4226.5600000000004</v>
      </c>
      <c r="J927" s="6" t="s">
        <v>17</v>
      </c>
      <c r="K927" s="15">
        <v>0.28999999999999998</v>
      </c>
      <c r="L927" s="6" t="s">
        <v>18</v>
      </c>
      <c r="M927" s="6" t="s">
        <v>22</v>
      </c>
      <c r="N927" s="6" t="s">
        <v>37</v>
      </c>
      <c r="O927" s="6" t="str">
        <f t="shared" si="71"/>
        <v>Sun</v>
      </c>
      <c r="P927" s="6" t="str">
        <f t="shared" si="72"/>
        <v>Jul</v>
      </c>
      <c r="Q927" s="13">
        <f t="shared" si="73"/>
        <v>31868.2624</v>
      </c>
      <c r="R927" s="33">
        <f t="shared" si="70"/>
        <v>-31388.042399999991</v>
      </c>
      <c r="S927" s="13">
        <f t="shared" si="74"/>
        <v>323.73346153846154</v>
      </c>
    </row>
    <row r="928" spans="1:19" x14ac:dyDescent="0.3">
      <c r="A928" s="6">
        <v>1061</v>
      </c>
      <c r="B928" s="11">
        <v>45190</v>
      </c>
      <c r="C928" s="6" t="s">
        <v>33</v>
      </c>
      <c r="D928" s="6" t="s">
        <v>25</v>
      </c>
      <c r="E928" s="12">
        <v>9895.57</v>
      </c>
      <c r="F928" s="6">
        <v>25</v>
      </c>
      <c r="G928" s="6" t="s">
        <v>26</v>
      </c>
      <c r="H928" s="12">
        <v>2747.66</v>
      </c>
      <c r="I928" s="12">
        <v>3027.01</v>
      </c>
      <c r="J928" s="6" t="s">
        <v>30</v>
      </c>
      <c r="K928" s="15">
        <v>0.23</v>
      </c>
      <c r="L928" s="6" t="s">
        <v>18</v>
      </c>
      <c r="M928" s="6" t="s">
        <v>19</v>
      </c>
      <c r="N928" s="6" t="s">
        <v>44</v>
      </c>
      <c r="O928" s="6" t="str">
        <f t="shared" si="71"/>
        <v>Thu</v>
      </c>
      <c r="P928" s="6" t="str">
        <f t="shared" si="72"/>
        <v>Sep</v>
      </c>
      <c r="Q928" s="13">
        <f t="shared" si="73"/>
        <v>17405.307499999999</v>
      </c>
      <c r="R928" s="33">
        <f t="shared" si="70"/>
        <v>-10421.55749999999</v>
      </c>
      <c r="S928" s="13">
        <f t="shared" si="74"/>
        <v>395.82279999999997</v>
      </c>
    </row>
    <row r="929" spans="1:19" x14ac:dyDescent="0.3">
      <c r="A929" s="6">
        <v>1022</v>
      </c>
      <c r="B929" s="11">
        <v>45254</v>
      </c>
      <c r="C929" s="6" t="s">
        <v>38</v>
      </c>
      <c r="D929" s="6" t="s">
        <v>21</v>
      </c>
      <c r="E929" s="12">
        <v>8906.24</v>
      </c>
      <c r="F929" s="6">
        <v>29</v>
      </c>
      <c r="G929" s="6" t="s">
        <v>16</v>
      </c>
      <c r="H929" s="12">
        <v>479.58</v>
      </c>
      <c r="I929" s="12">
        <v>909.88</v>
      </c>
      <c r="J929" s="6" t="s">
        <v>17</v>
      </c>
      <c r="K929" s="15">
        <v>0.13</v>
      </c>
      <c r="L929" s="6" t="s">
        <v>31</v>
      </c>
      <c r="M929" s="6" t="s">
        <v>22</v>
      </c>
      <c r="N929" s="6" t="s">
        <v>41</v>
      </c>
      <c r="O929" s="6" t="str">
        <f t="shared" si="71"/>
        <v>Fri</v>
      </c>
      <c r="P929" s="6" t="str">
        <f t="shared" si="72"/>
        <v>Nov</v>
      </c>
      <c r="Q929" s="13">
        <f t="shared" si="73"/>
        <v>3430.2476000000001</v>
      </c>
      <c r="R929" s="33">
        <f t="shared" si="70"/>
        <v>9048.4524000000001</v>
      </c>
      <c r="S929" s="13">
        <f t="shared" si="74"/>
        <v>307.11172413793105</v>
      </c>
    </row>
    <row r="930" spans="1:19" x14ac:dyDescent="0.3">
      <c r="A930" s="6">
        <v>1021</v>
      </c>
      <c r="B930" s="11">
        <v>45104</v>
      </c>
      <c r="C930" s="6" t="s">
        <v>33</v>
      </c>
      <c r="D930" s="6" t="s">
        <v>15</v>
      </c>
      <c r="E930" s="12">
        <v>3777.53</v>
      </c>
      <c r="F930" s="6">
        <v>19</v>
      </c>
      <c r="G930" s="6" t="s">
        <v>35</v>
      </c>
      <c r="H930" s="12">
        <v>1222.4000000000001</v>
      </c>
      <c r="I930" s="12">
        <v>1464.71</v>
      </c>
      <c r="J930" s="6" t="s">
        <v>30</v>
      </c>
      <c r="K930" s="15">
        <v>0</v>
      </c>
      <c r="L930" s="6" t="s">
        <v>31</v>
      </c>
      <c r="M930" s="6" t="s">
        <v>22</v>
      </c>
      <c r="N930" s="6" t="s">
        <v>53</v>
      </c>
      <c r="O930" s="6" t="str">
        <f t="shared" si="71"/>
        <v>Tue</v>
      </c>
      <c r="P930" s="6" t="str">
        <f t="shared" si="72"/>
        <v>Jun</v>
      </c>
      <c r="Q930" s="13">
        <f t="shared" si="73"/>
        <v>0</v>
      </c>
      <c r="R930" s="33">
        <f t="shared" si="70"/>
        <v>4603.8899999999994</v>
      </c>
      <c r="S930" s="13">
        <f t="shared" si="74"/>
        <v>198.81736842105263</v>
      </c>
    </row>
    <row r="931" spans="1:19" x14ac:dyDescent="0.3">
      <c r="A931" s="6">
        <v>1070</v>
      </c>
      <c r="B931" s="11">
        <v>45274</v>
      </c>
      <c r="C931" s="6" t="s">
        <v>33</v>
      </c>
      <c r="D931" s="6" t="s">
        <v>25</v>
      </c>
      <c r="E931" s="12">
        <v>2032.15</v>
      </c>
      <c r="F931" s="6">
        <v>33</v>
      </c>
      <c r="G931" s="6" t="s">
        <v>26</v>
      </c>
      <c r="H931" s="12">
        <v>866.42</v>
      </c>
      <c r="I931" s="12">
        <v>878.43</v>
      </c>
      <c r="J931" s="6" t="s">
        <v>30</v>
      </c>
      <c r="K931" s="15">
        <v>0.09</v>
      </c>
      <c r="L931" s="6" t="s">
        <v>18</v>
      </c>
      <c r="M931" s="6" t="s">
        <v>22</v>
      </c>
      <c r="N931" s="6" t="s">
        <v>44</v>
      </c>
      <c r="O931" s="6" t="str">
        <f t="shared" si="71"/>
        <v>Thu</v>
      </c>
      <c r="P931" s="6" t="str">
        <f t="shared" si="72"/>
        <v>Dec</v>
      </c>
      <c r="Q931" s="13">
        <f t="shared" si="73"/>
        <v>2608.9370999999996</v>
      </c>
      <c r="R931" s="33">
        <f t="shared" si="70"/>
        <v>-2212.6071000000002</v>
      </c>
      <c r="S931" s="13">
        <f t="shared" si="74"/>
        <v>61.580303030303035</v>
      </c>
    </row>
    <row r="932" spans="1:19" x14ac:dyDescent="0.3">
      <c r="A932" s="6">
        <v>1001</v>
      </c>
      <c r="B932" s="11">
        <v>45244</v>
      </c>
      <c r="C932" s="6" t="s">
        <v>24</v>
      </c>
      <c r="D932" s="6" t="s">
        <v>15</v>
      </c>
      <c r="E932" s="12">
        <v>4944.99</v>
      </c>
      <c r="F932" s="6">
        <v>36</v>
      </c>
      <c r="G932" s="6" t="s">
        <v>16</v>
      </c>
      <c r="H932" s="12">
        <v>666.84</v>
      </c>
      <c r="I932" s="12">
        <v>682.24</v>
      </c>
      <c r="J932" s="6" t="s">
        <v>30</v>
      </c>
      <c r="K932" s="15">
        <v>0.16</v>
      </c>
      <c r="L932" s="6" t="s">
        <v>27</v>
      </c>
      <c r="M932" s="6" t="s">
        <v>22</v>
      </c>
      <c r="N932" s="6" t="s">
        <v>45</v>
      </c>
      <c r="O932" s="6" t="str">
        <f t="shared" si="71"/>
        <v>Tue</v>
      </c>
      <c r="P932" s="6" t="str">
        <f t="shared" si="72"/>
        <v>Nov</v>
      </c>
      <c r="Q932" s="13">
        <f t="shared" si="73"/>
        <v>3929.7024000000001</v>
      </c>
      <c r="R932" s="33">
        <f t="shared" si="70"/>
        <v>-3375.3024000000009</v>
      </c>
      <c r="S932" s="13">
        <f t="shared" si="74"/>
        <v>137.36083333333332</v>
      </c>
    </row>
    <row r="933" spans="1:19" x14ac:dyDescent="0.3">
      <c r="A933" s="6">
        <v>1005</v>
      </c>
      <c r="B933" s="11">
        <v>45010</v>
      </c>
      <c r="C933" s="6" t="s">
        <v>14</v>
      </c>
      <c r="D933" s="6" t="s">
        <v>21</v>
      </c>
      <c r="E933" s="12">
        <v>7442.25</v>
      </c>
      <c r="F933" s="6">
        <v>14</v>
      </c>
      <c r="G933" s="6" t="s">
        <v>29</v>
      </c>
      <c r="H933" s="12">
        <v>1861.2</v>
      </c>
      <c r="I933" s="12">
        <v>2075.35</v>
      </c>
      <c r="J933" s="6" t="s">
        <v>17</v>
      </c>
      <c r="K933" s="15">
        <v>0.1</v>
      </c>
      <c r="L933" s="6" t="s">
        <v>31</v>
      </c>
      <c r="M933" s="6" t="s">
        <v>22</v>
      </c>
      <c r="N933" s="6" t="s">
        <v>23</v>
      </c>
      <c r="O933" s="6" t="str">
        <f t="shared" si="71"/>
        <v>Sat</v>
      </c>
      <c r="P933" s="6" t="str">
        <f t="shared" si="72"/>
        <v>Mar</v>
      </c>
      <c r="Q933" s="13">
        <f t="shared" si="73"/>
        <v>2905.49</v>
      </c>
      <c r="R933" s="33">
        <f t="shared" si="70"/>
        <v>92.609999999998308</v>
      </c>
      <c r="S933" s="13">
        <f t="shared" si="74"/>
        <v>531.58928571428567</v>
      </c>
    </row>
    <row r="934" spans="1:19" x14ac:dyDescent="0.3">
      <c r="A934" s="6">
        <v>1012</v>
      </c>
      <c r="B934" s="11">
        <v>45244</v>
      </c>
      <c r="C934" s="6" t="s">
        <v>24</v>
      </c>
      <c r="D934" s="6" t="s">
        <v>15</v>
      </c>
      <c r="E934" s="12">
        <v>4976.43</v>
      </c>
      <c r="F934" s="6">
        <v>14</v>
      </c>
      <c r="G934" s="6" t="s">
        <v>35</v>
      </c>
      <c r="H934" s="12">
        <v>1185.5</v>
      </c>
      <c r="I934" s="12">
        <v>1271.45</v>
      </c>
      <c r="J934" s="6" t="s">
        <v>17</v>
      </c>
      <c r="K934" s="15">
        <v>0.03</v>
      </c>
      <c r="L934" s="6" t="s">
        <v>27</v>
      </c>
      <c r="M934" s="6" t="s">
        <v>22</v>
      </c>
      <c r="N934" s="6" t="s">
        <v>45</v>
      </c>
      <c r="O934" s="6" t="str">
        <f t="shared" si="71"/>
        <v>Tue</v>
      </c>
      <c r="P934" s="6" t="str">
        <f t="shared" si="72"/>
        <v>Nov</v>
      </c>
      <c r="Q934" s="13">
        <f t="shared" si="73"/>
        <v>534.00900000000001</v>
      </c>
      <c r="R934" s="33">
        <f t="shared" si="70"/>
        <v>669.29100000000062</v>
      </c>
      <c r="S934" s="13">
        <f t="shared" si="74"/>
        <v>355.45928571428573</v>
      </c>
    </row>
    <row r="935" spans="1:19" x14ac:dyDescent="0.3">
      <c r="A935" s="6">
        <v>1090</v>
      </c>
      <c r="B935" s="11">
        <v>45037</v>
      </c>
      <c r="C935" s="6" t="s">
        <v>24</v>
      </c>
      <c r="D935" s="6" t="s">
        <v>21</v>
      </c>
      <c r="E935" s="12">
        <v>4883.49</v>
      </c>
      <c r="F935" s="6">
        <v>35</v>
      </c>
      <c r="G935" s="6" t="s">
        <v>35</v>
      </c>
      <c r="H935" s="12">
        <v>1130.5999999999999</v>
      </c>
      <c r="I935" s="12">
        <v>1466.18</v>
      </c>
      <c r="J935" s="6" t="s">
        <v>17</v>
      </c>
      <c r="K935" s="15">
        <v>0.13</v>
      </c>
      <c r="L935" s="6" t="s">
        <v>18</v>
      </c>
      <c r="M935" s="6" t="s">
        <v>19</v>
      </c>
      <c r="N935" s="6" t="s">
        <v>47</v>
      </c>
      <c r="O935" s="6" t="str">
        <f t="shared" si="71"/>
        <v>Fri</v>
      </c>
      <c r="P935" s="6" t="str">
        <f t="shared" si="72"/>
        <v>Apr</v>
      </c>
      <c r="Q935" s="13">
        <f t="shared" si="73"/>
        <v>6671.1190000000006</v>
      </c>
      <c r="R935" s="33">
        <f t="shared" si="70"/>
        <v>5074.1810000000041</v>
      </c>
      <c r="S935" s="13">
        <f t="shared" si="74"/>
        <v>139.52828571428572</v>
      </c>
    </row>
    <row r="936" spans="1:19" x14ac:dyDescent="0.3">
      <c r="A936" s="6">
        <v>1046</v>
      </c>
      <c r="B936" s="11">
        <v>45177</v>
      </c>
      <c r="C936" s="6" t="s">
        <v>42</v>
      </c>
      <c r="D936" s="6" t="s">
        <v>15</v>
      </c>
      <c r="E936" s="12">
        <v>8398.48</v>
      </c>
      <c r="F936" s="6">
        <v>30</v>
      </c>
      <c r="G936" s="6" t="s">
        <v>16</v>
      </c>
      <c r="H936" s="12">
        <v>320.73</v>
      </c>
      <c r="I936" s="12">
        <v>678.04</v>
      </c>
      <c r="J936" s="6" t="s">
        <v>17</v>
      </c>
      <c r="K936" s="15">
        <v>0.08</v>
      </c>
      <c r="L936" s="6" t="s">
        <v>18</v>
      </c>
      <c r="M936" s="6" t="s">
        <v>22</v>
      </c>
      <c r="N936" s="6" t="s">
        <v>49</v>
      </c>
      <c r="O936" s="6" t="str">
        <f t="shared" si="71"/>
        <v>Fri</v>
      </c>
      <c r="P936" s="6" t="str">
        <f t="shared" si="72"/>
        <v>Sep</v>
      </c>
      <c r="Q936" s="13">
        <f t="shared" si="73"/>
        <v>1627.2959999999998</v>
      </c>
      <c r="R936" s="33">
        <f t="shared" si="70"/>
        <v>9092.003999999999</v>
      </c>
      <c r="S936" s="13">
        <f t="shared" si="74"/>
        <v>279.9493333333333</v>
      </c>
    </row>
    <row r="937" spans="1:19" x14ac:dyDescent="0.3">
      <c r="A937" s="6">
        <v>1034</v>
      </c>
      <c r="B937" s="11">
        <v>44933</v>
      </c>
      <c r="C937" s="6" t="s">
        <v>24</v>
      </c>
      <c r="D937" s="6" t="s">
        <v>21</v>
      </c>
      <c r="E937" s="12">
        <v>3677.9</v>
      </c>
      <c r="F937" s="6">
        <v>28</v>
      </c>
      <c r="G937" s="6" t="s">
        <v>16</v>
      </c>
      <c r="H937" s="12">
        <v>137.47</v>
      </c>
      <c r="I937" s="12">
        <v>234.63</v>
      </c>
      <c r="J937" s="6" t="s">
        <v>30</v>
      </c>
      <c r="K937" s="15">
        <v>0.27</v>
      </c>
      <c r="L937" s="6" t="s">
        <v>27</v>
      </c>
      <c r="M937" s="6" t="s">
        <v>22</v>
      </c>
      <c r="N937" s="6" t="s">
        <v>47</v>
      </c>
      <c r="O937" s="6" t="str">
        <f t="shared" si="71"/>
        <v>Sat</v>
      </c>
      <c r="P937" s="6" t="str">
        <f t="shared" si="72"/>
        <v>Jan</v>
      </c>
      <c r="Q937" s="13">
        <f t="shared" si="73"/>
        <v>1773.8027999999999</v>
      </c>
      <c r="R937" s="33">
        <f t="shared" si="70"/>
        <v>946.67720000000008</v>
      </c>
      <c r="S937" s="13">
        <f t="shared" si="74"/>
        <v>131.35357142857143</v>
      </c>
    </row>
    <row r="938" spans="1:19" x14ac:dyDescent="0.3">
      <c r="A938" s="6">
        <v>1049</v>
      </c>
      <c r="B938" s="11">
        <v>45010</v>
      </c>
      <c r="C938" s="6" t="s">
        <v>38</v>
      </c>
      <c r="D938" s="6" t="s">
        <v>34</v>
      </c>
      <c r="E938" s="12">
        <v>8611.9699999999993</v>
      </c>
      <c r="F938" s="6">
        <v>17</v>
      </c>
      <c r="G938" s="6" t="s">
        <v>35</v>
      </c>
      <c r="H938" s="12">
        <v>558.70000000000005</v>
      </c>
      <c r="I938" s="12">
        <v>1004.08</v>
      </c>
      <c r="J938" s="6" t="s">
        <v>17</v>
      </c>
      <c r="K938" s="15">
        <v>0.03</v>
      </c>
      <c r="L938" s="6" t="s">
        <v>31</v>
      </c>
      <c r="M938" s="6" t="s">
        <v>19</v>
      </c>
      <c r="N938" s="6" t="s">
        <v>48</v>
      </c>
      <c r="O938" s="6" t="str">
        <f t="shared" si="71"/>
        <v>Sat</v>
      </c>
      <c r="P938" s="6" t="str">
        <f t="shared" si="72"/>
        <v>Mar</v>
      </c>
      <c r="Q938" s="13">
        <f t="shared" si="73"/>
        <v>512.08079999999995</v>
      </c>
      <c r="R938" s="33">
        <f t="shared" si="70"/>
        <v>7059.3792000000003</v>
      </c>
      <c r="S938" s="13">
        <f t="shared" si="74"/>
        <v>506.58647058823527</v>
      </c>
    </row>
    <row r="939" spans="1:19" x14ac:dyDescent="0.3">
      <c r="A939" s="6">
        <v>1078</v>
      </c>
      <c r="B939" s="11">
        <v>45134</v>
      </c>
      <c r="C939" s="6" t="s">
        <v>38</v>
      </c>
      <c r="D939" s="6" t="s">
        <v>15</v>
      </c>
      <c r="E939" s="12">
        <v>4127.37</v>
      </c>
      <c r="F939" s="6">
        <v>3</v>
      </c>
      <c r="G939" s="6" t="s">
        <v>29</v>
      </c>
      <c r="H939" s="12">
        <v>902.38</v>
      </c>
      <c r="I939" s="12">
        <v>1128.9100000000001</v>
      </c>
      <c r="J939" s="6" t="s">
        <v>30</v>
      </c>
      <c r="K939" s="15">
        <v>0.01</v>
      </c>
      <c r="L939" s="6" t="s">
        <v>27</v>
      </c>
      <c r="M939" s="6" t="s">
        <v>22</v>
      </c>
      <c r="N939" s="6" t="s">
        <v>40</v>
      </c>
      <c r="O939" s="6" t="str">
        <f t="shared" si="71"/>
        <v>Thu</v>
      </c>
      <c r="P939" s="6" t="str">
        <f t="shared" si="72"/>
        <v>Jul</v>
      </c>
      <c r="Q939" s="13">
        <f t="shared" si="73"/>
        <v>33.867300000000007</v>
      </c>
      <c r="R939" s="33">
        <f t="shared" si="70"/>
        <v>645.72270000000026</v>
      </c>
      <c r="S939" s="13">
        <f t="shared" si="74"/>
        <v>1375.79</v>
      </c>
    </row>
    <row r="940" spans="1:19" x14ac:dyDescent="0.3">
      <c r="A940" s="6">
        <v>1090</v>
      </c>
      <c r="B940" s="11">
        <v>45240</v>
      </c>
      <c r="C940" s="6" t="s">
        <v>42</v>
      </c>
      <c r="D940" s="6" t="s">
        <v>15</v>
      </c>
      <c r="E940" s="12">
        <v>3349.51</v>
      </c>
      <c r="F940" s="6">
        <v>16</v>
      </c>
      <c r="G940" s="6" t="s">
        <v>29</v>
      </c>
      <c r="H940" s="12">
        <v>2183.37</v>
      </c>
      <c r="I940" s="12">
        <v>2263.36</v>
      </c>
      <c r="J940" s="6" t="s">
        <v>17</v>
      </c>
      <c r="K940" s="15">
        <v>0</v>
      </c>
      <c r="L940" s="6" t="s">
        <v>27</v>
      </c>
      <c r="M940" s="6" t="s">
        <v>22</v>
      </c>
      <c r="N940" s="6" t="s">
        <v>49</v>
      </c>
      <c r="O940" s="6" t="str">
        <f t="shared" si="71"/>
        <v>Fri</v>
      </c>
      <c r="P940" s="6" t="str">
        <f t="shared" si="72"/>
        <v>Nov</v>
      </c>
      <c r="Q940" s="13">
        <f t="shared" si="73"/>
        <v>0</v>
      </c>
      <c r="R940" s="33">
        <f t="shared" si="70"/>
        <v>1279.8400000000038</v>
      </c>
      <c r="S940" s="13">
        <f t="shared" si="74"/>
        <v>209.34437500000001</v>
      </c>
    </row>
    <row r="941" spans="1:19" x14ac:dyDescent="0.3">
      <c r="A941" s="6">
        <v>1045</v>
      </c>
      <c r="B941" s="11">
        <v>44948</v>
      </c>
      <c r="C941" s="6" t="s">
        <v>14</v>
      </c>
      <c r="D941" s="6" t="s">
        <v>34</v>
      </c>
      <c r="E941" s="12">
        <v>4594.5</v>
      </c>
      <c r="F941" s="6">
        <v>46</v>
      </c>
      <c r="G941" s="6" t="s">
        <v>26</v>
      </c>
      <c r="H941" s="12">
        <v>2577.08</v>
      </c>
      <c r="I941" s="12">
        <v>2961.56</v>
      </c>
      <c r="J941" s="6" t="s">
        <v>17</v>
      </c>
      <c r="K941" s="15">
        <v>0.1</v>
      </c>
      <c r="L941" s="6" t="s">
        <v>18</v>
      </c>
      <c r="M941" s="6" t="s">
        <v>19</v>
      </c>
      <c r="N941" s="6" t="s">
        <v>46</v>
      </c>
      <c r="O941" s="6" t="str">
        <f t="shared" si="71"/>
        <v>Sun</v>
      </c>
      <c r="P941" s="6" t="str">
        <f t="shared" si="72"/>
        <v>Jan</v>
      </c>
      <c r="Q941" s="13">
        <f t="shared" si="73"/>
        <v>13623.176000000001</v>
      </c>
      <c r="R941" s="33">
        <f t="shared" si="70"/>
        <v>4062.9040000000005</v>
      </c>
      <c r="S941" s="13">
        <f t="shared" si="74"/>
        <v>99.880434782608702</v>
      </c>
    </row>
    <row r="942" spans="1:19" x14ac:dyDescent="0.3">
      <c r="A942" s="6">
        <v>1027</v>
      </c>
      <c r="B942" s="11">
        <v>44929</v>
      </c>
      <c r="C942" s="6" t="s">
        <v>14</v>
      </c>
      <c r="D942" s="6" t="s">
        <v>34</v>
      </c>
      <c r="E942" s="12">
        <v>7648.22</v>
      </c>
      <c r="F942" s="6">
        <v>30</v>
      </c>
      <c r="G942" s="6" t="s">
        <v>16</v>
      </c>
      <c r="H942" s="12">
        <v>745.93</v>
      </c>
      <c r="I942" s="12">
        <v>1143.02</v>
      </c>
      <c r="J942" s="6" t="s">
        <v>17</v>
      </c>
      <c r="K942" s="15">
        <v>0.2</v>
      </c>
      <c r="L942" s="6" t="s">
        <v>31</v>
      </c>
      <c r="M942" s="6" t="s">
        <v>19</v>
      </c>
      <c r="N942" s="6" t="s">
        <v>46</v>
      </c>
      <c r="O942" s="6" t="str">
        <f t="shared" si="71"/>
        <v>Tue</v>
      </c>
      <c r="P942" s="6" t="str">
        <f t="shared" si="72"/>
        <v>Jan</v>
      </c>
      <c r="Q942" s="13">
        <f t="shared" si="73"/>
        <v>6858.12</v>
      </c>
      <c r="R942" s="33">
        <f t="shared" si="70"/>
        <v>5054.5800000000008</v>
      </c>
      <c r="S942" s="13">
        <f t="shared" si="74"/>
        <v>254.94066666666669</v>
      </c>
    </row>
    <row r="943" spans="1:19" x14ac:dyDescent="0.3">
      <c r="A943" s="6">
        <v>1073</v>
      </c>
      <c r="B943" s="11">
        <v>45053</v>
      </c>
      <c r="C943" s="6" t="s">
        <v>24</v>
      </c>
      <c r="D943" s="6" t="s">
        <v>15</v>
      </c>
      <c r="E943" s="12">
        <v>1347.42</v>
      </c>
      <c r="F943" s="6">
        <v>29</v>
      </c>
      <c r="G943" s="6" t="s">
        <v>29</v>
      </c>
      <c r="H943" s="12">
        <v>2152.6799999999998</v>
      </c>
      <c r="I943" s="12">
        <v>2475.9299999999998</v>
      </c>
      <c r="J943" s="6" t="s">
        <v>17</v>
      </c>
      <c r="K943" s="15">
        <v>0.22</v>
      </c>
      <c r="L943" s="6" t="s">
        <v>27</v>
      </c>
      <c r="M943" s="6" t="s">
        <v>19</v>
      </c>
      <c r="N943" s="6" t="s">
        <v>45</v>
      </c>
      <c r="O943" s="6" t="str">
        <f t="shared" si="71"/>
        <v>Sun</v>
      </c>
      <c r="P943" s="6" t="str">
        <f t="shared" si="72"/>
        <v>May</v>
      </c>
      <c r="Q943" s="13">
        <f t="shared" si="73"/>
        <v>15796.4334</v>
      </c>
      <c r="R943" s="33">
        <f t="shared" si="70"/>
        <v>-6422.1833999999999</v>
      </c>
      <c r="S943" s="13">
        <f t="shared" si="74"/>
        <v>46.462758620689655</v>
      </c>
    </row>
    <row r="944" spans="1:19" x14ac:dyDescent="0.3">
      <c r="A944" s="6">
        <v>1026</v>
      </c>
      <c r="B944" s="11">
        <v>45223</v>
      </c>
      <c r="C944" s="6" t="s">
        <v>24</v>
      </c>
      <c r="D944" s="6" t="s">
        <v>34</v>
      </c>
      <c r="E944" s="12">
        <v>2044.55</v>
      </c>
      <c r="F944" s="6">
        <v>45</v>
      </c>
      <c r="G944" s="6" t="s">
        <v>26</v>
      </c>
      <c r="H944" s="12">
        <v>1741.66</v>
      </c>
      <c r="I944" s="12">
        <v>2169.86</v>
      </c>
      <c r="J944" s="6" t="s">
        <v>17</v>
      </c>
      <c r="K944" s="15">
        <v>0.14000000000000001</v>
      </c>
      <c r="L944" s="6" t="s">
        <v>31</v>
      </c>
      <c r="M944" s="6" t="s">
        <v>19</v>
      </c>
      <c r="N944" s="6" t="s">
        <v>50</v>
      </c>
      <c r="O944" s="6" t="str">
        <f t="shared" si="71"/>
        <v>Tue</v>
      </c>
      <c r="P944" s="6" t="str">
        <f t="shared" si="72"/>
        <v>Oct</v>
      </c>
      <c r="Q944" s="13">
        <f t="shared" si="73"/>
        <v>13670.118000000002</v>
      </c>
      <c r="R944" s="33">
        <f t="shared" si="70"/>
        <v>5598.8820000000014</v>
      </c>
      <c r="S944" s="13">
        <f t="shared" si="74"/>
        <v>45.434444444444445</v>
      </c>
    </row>
    <row r="945" spans="1:19" x14ac:dyDescent="0.3">
      <c r="A945" s="6">
        <v>1047</v>
      </c>
      <c r="B945" s="11">
        <v>45114</v>
      </c>
      <c r="C945" s="6" t="s">
        <v>24</v>
      </c>
      <c r="D945" s="6" t="s">
        <v>25</v>
      </c>
      <c r="E945" s="12">
        <v>9519.2999999999993</v>
      </c>
      <c r="F945" s="6">
        <v>15</v>
      </c>
      <c r="G945" s="6" t="s">
        <v>29</v>
      </c>
      <c r="H945" s="12">
        <v>957.95</v>
      </c>
      <c r="I945" s="12">
        <v>1329.26</v>
      </c>
      <c r="J945" s="6" t="s">
        <v>30</v>
      </c>
      <c r="K945" s="15">
        <v>0.21</v>
      </c>
      <c r="L945" s="6" t="s">
        <v>18</v>
      </c>
      <c r="M945" s="6" t="s">
        <v>19</v>
      </c>
      <c r="N945" s="6" t="s">
        <v>28</v>
      </c>
      <c r="O945" s="6" t="str">
        <f t="shared" si="71"/>
        <v>Fri</v>
      </c>
      <c r="P945" s="6" t="str">
        <f t="shared" si="72"/>
        <v>Jul</v>
      </c>
      <c r="Q945" s="13">
        <f t="shared" si="73"/>
        <v>4187.1689999999999</v>
      </c>
      <c r="R945" s="33">
        <f t="shared" si="70"/>
        <v>1382.4809999999998</v>
      </c>
      <c r="S945" s="13">
        <f t="shared" si="74"/>
        <v>634.62</v>
      </c>
    </row>
    <row r="946" spans="1:19" x14ac:dyDescent="0.3">
      <c r="A946" s="6">
        <v>1086</v>
      </c>
      <c r="B946" s="11">
        <v>45288</v>
      </c>
      <c r="C946" s="6" t="s">
        <v>14</v>
      </c>
      <c r="D946" s="6" t="s">
        <v>21</v>
      </c>
      <c r="E946" s="12">
        <v>1837.37</v>
      </c>
      <c r="F946" s="6">
        <v>46</v>
      </c>
      <c r="G946" s="6" t="s">
        <v>16</v>
      </c>
      <c r="H946" s="12">
        <v>83.86</v>
      </c>
      <c r="I946" s="12">
        <v>526.14</v>
      </c>
      <c r="J946" s="6" t="s">
        <v>17</v>
      </c>
      <c r="K946" s="15">
        <v>0.11</v>
      </c>
      <c r="L946" s="6" t="s">
        <v>31</v>
      </c>
      <c r="M946" s="6" t="s">
        <v>19</v>
      </c>
      <c r="N946" s="6" t="s">
        <v>23</v>
      </c>
      <c r="O946" s="6" t="str">
        <f t="shared" si="71"/>
        <v>Thu</v>
      </c>
      <c r="P946" s="6" t="str">
        <f t="shared" si="72"/>
        <v>Dec</v>
      </c>
      <c r="Q946" s="13">
        <f t="shared" si="73"/>
        <v>2662.2683999999999</v>
      </c>
      <c r="R946" s="33">
        <f t="shared" si="70"/>
        <v>17682.611599999997</v>
      </c>
      <c r="S946" s="13">
        <f t="shared" si="74"/>
        <v>39.942826086956522</v>
      </c>
    </row>
    <row r="947" spans="1:19" x14ac:dyDescent="0.3">
      <c r="A947" s="6">
        <v>1056</v>
      </c>
      <c r="B947" s="11">
        <v>44940</v>
      </c>
      <c r="C947" s="6" t="s">
        <v>33</v>
      </c>
      <c r="D947" s="6" t="s">
        <v>21</v>
      </c>
      <c r="E947" s="12">
        <v>5720.5</v>
      </c>
      <c r="F947" s="6">
        <v>25</v>
      </c>
      <c r="G947" s="6" t="s">
        <v>26</v>
      </c>
      <c r="H947" s="12">
        <v>2361.7399999999998</v>
      </c>
      <c r="I947" s="12">
        <v>2584.35</v>
      </c>
      <c r="J947" s="6" t="s">
        <v>17</v>
      </c>
      <c r="K947" s="15">
        <v>0.2</v>
      </c>
      <c r="L947" s="6" t="s">
        <v>18</v>
      </c>
      <c r="M947" s="6" t="s">
        <v>19</v>
      </c>
      <c r="N947" s="6" t="s">
        <v>37</v>
      </c>
      <c r="O947" s="6" t="str">
        <f t="shared" si="71"/>
        <v>Sat</v>
      </c>
      <c r="P947" s="6" t="str">
        <f t="shared" si="72"/>
        <v>Jan</v>
      </c>
      <c r="Q947" s="13">
        <f t="shared" si="73"/>
        <v>12921.75</v>
      </c>
      <c r="R947" s="33">
        <f t="shared" si="70"/>
        <v>-7356.4999999999964</v>
      </c>
      <c r="S947" s="13">
        <f t="shared" si="74"/>
        <v>228.82</v>
      </c>
    </row>
    <row r="948" spans="1:19" x14ac:dyDescent="0.3">
      <c r="A948" s="6">
        <v>1094</v>
      </c>
      <c r="B948" s="11">
        <v>44938</v>
      </c>
      <c r="C948" s="6" t="s">
        <v>38</v>
      </c>
      <c r="D948" s="6" t="s">
        <v>21</v>
      </c>
      <c r="E948" s="12">
        <v>5835.21</v>
      </c>
      <c r="F948" s="6">
        <v>38</v>
      </c>
      <c r="G948" s="6" t="s">
        <v>26</v>
      </c>
      <c r="H948" s="12">
        <v>3443.98</v>
      </c>
      <c r="I948" s="12">
        <v>3820.3</v>
      </c>
      <c r="J948" s="6" t="s">
        <v>17</v>
      </c>
      <c r="K948" s="15">
        <v>0.01</v>
      </c>
      <c r="L948" s="6" t="s">
        <v>31</v>
      </c>
      <c r="M948" s="6" t="s">
        <v>22</v>
      </c>
      <c r="N948" s="6" t="s">
        <v>41</v>
      </c>
      <c r="O948" s="6" t="str">
        <f t="shared" si="71"/>
        <v>Thu</v>
      </c>
      <c r="P948" s="6" t="str">
        <f t="shared" si="72"/>
        <v>Jan</v>
      </c>
      <c r="Q948" s="13">
        <f t="shared" si="73"/>
        <v>1451.7139999999999</v>
      </c>
      <c r="R948" s="33">
        <f t="shared" si="70"/>
        <v>12848.446000000007</v>
      </c>
      <c r="S948" s="13">
        <f t="shared" si="74"/>
        <v>153.55815789473684</v>
      </c>
    </row>
    <row r="949" spans="1:19" x14ac:dyDescent="0.3">
      <c r="A949" s="6">
        <v>1063</v>
      </c>
      <c r="B949" s="11">
        <v>45013</v>
      </c>
      <c r="C949" s="6" t="s">
        <v>33</v>
      </c>
      <c r="D949" s="6" t="s">
        <v>25</v>
      </c>
      <c r="E949" s="12">
        <v>4947.28</v>
      </c>
      <c r="F949" s="6">
        <v>42</v>
      </c>
      <c r="G949" s="6" t="s">
        <v>26</v>
      </c>
      <c r="H949" s="12">
        <v>1170.07</v>
      </c>
      <c r="I949" s="12">
        <v>1669.95</v>
      </c>
      <c r="J949" s="6" t="s">
        <v>17</v>
      </c>
      <c r="K949" s="15">
        <v>0.12</v>
      </c>
      <c r="L949" s="6" t="s">
        <v>27</v>
      </c>
      <c r="M949" s="6" t="s">
        <v>22</v>
      </c>
      <c r="N949" s="6" t="s">
        <v>44</v>
      </c>
      <c r="O949" s="6" t="str">
        <f t="shared" si="71"/>
        <v>Tue</v>
      </c>
      <c r="P949" s="6" t="str">
        <f t="shared" si="72"/>
        <v>Mar</v>
      </c>
      <c r="Q949" s="13">
        <f t="shared" si="73"/>
        <v>8416.5480000000007</v>
      </c>
      <c r="R949" s="33">
        <f t="shared" si="70"/>
        <v>12578.412000000006</v>
      </c>
      <c r="S949" s="13">
        <f t="shared" si="74"/>
        <v>117.79238095238095</v>
      </c>
    </row>
    <row r="950" spans="1:19" x14ac:dyDescent="0.3">
      <c r="A950" s="6">
        <v>1048</v>
      </c>
      <c r="B950" s="11">
        <v>44938</v>
      </c>
      <c r="C950" s="6" t="s">
        <v>33</v>
      </c>
      <c r="D950" s="6" t="s">
        <v>34</v>
      </c>
      <c r="E950" s="12">
        <v>6482.98</v>
      </c>
      <c r="F950" s="6">
        <v>47</v>
      </c>
      <c r="G950" s="6" t="s">
        <v>29</v>
      </c>
      <c r="H950" s="12">
        <v>702.44</v>
      </c>
      <c r="I950" s="12">
        <v>1067.6600000000001</v>
      </c>
      <c r="J950" s="6" t="s">
        <v>30</v>
      </c>
      <c r="K950" s="15">
        <v>0.24</v>
      </c>
      <c r="L950" s="6" t="s">
        <v>18</v>
      </c>
      <c r="M950" s="6" t="s">
        <v>22</v>
      </c>
      <c r="N950" s="6" t="s">
        <v>36</v>
      </c>
      <c r="O950" s="6" t="str">
        <f t="shared" si="71"/>
        <v>Thu</v>
      </c>
      <c r="P950" s="6" t="str">
        <f t="shared" si="72"/>
        <v>Jan</v>
      </c>
      <c r="Q950" s="13">
        <f t="shared" si="73"/>
        <v>12043.204800000001</v>
      </c>
      <c r="R950" s="33">
        <f t="shared" si="70"/>
        <v>5122.1351999999988</v>
      </c>
      <c r="S950" s="13">
        <f t="shared" si="74"/>
        <v>137.93574468085106</v>
      </c>
    </row>
    <row r="951" spans="1:19" x14ac:dyDescent="0.3">
      <c r="A951" s="6">
        <v>1061</v>
      </c>
      <c r="B951" s="11">
        <v>44951</v>
      </c>
      <c r="C951" s="6" t="s">
        <v>14</v>
      </c>
      <c r="D951" s="6" t="s">
        <v>34</v>
      </c>
      <c r="E951" s="12">
        <v>2375.2800000000002</v>
      </c>
      <c r="F951" s="6">
        <v>38</v>
      </c>
      <c r="G951" s="6" t="s">
        <v>16</v>
      </c>
      <c r="H951" s="12">
        <v>4440.8599999999997</v>
      </c>
      <c r="I951" s="12">
        <v>4506.8100000000004</v>
      </c>
      <c r="J951" s="6" t="s">
        <v>17</v>
      </c>
      <c r="K951" s="15">
        <v>0.24</v>
      </c>
      <c r="L951" s="6" t="s">
        <v>27</v>
      </c>
      <c r="M951" s="6" t="s">
        <v>19</v>
      </c>
      <c r="N951" s="6" t="s">
        <v>46</v>
      </c>
      <c r="O951" s="6" t="str">
        <f t="shared" si="71"/>
        <v>Wed</v>
      </c>
      <c r="P951" s="6" t="str">
        <f t="shared" si="72"/>
        <v>Jan</v>
      </c>
      <c r="Q951" s="13">
        <f t="shared" si="73"/>
        <v>41102.107200000006</v>
      </c>
      <c r="R951" s="33">
        <f t="shared" si="70"/>
        <v>-38596.007199999978</v>
      </c>
      <c r="S951" s="13">
        <f t="shared" si="74"/>
        <v>62.507368421052639</v>
      </c>
    </row>
    <row r="952" spans="1:19" x14ac:dyDescent="0.3">
      <c r="A952" s="6">
        <v>1081</v>
      </c>
      <c r="B952" s="11">
        <v>45227</v>
      </c>
      <c r="C952" s="6" t="s">
        <v>33</v>
      </c>
      <c r="D952" s="6" t="s">
        <v>15</v>
      </c>
      <c r="E952" s="12">
        <v>5571.36</v>
      </c>
      <c r="F952" s="6">
        <v>23</v>
      </c>
      <c r="G952" s="6" t="s">
        <v>26</v>
      </c>
      <c r="H952" s="12">
        <v>1411.37</v>
      </c>
      <c r="I952" s="12">
        <v>1675.35</v>
      </c>
      <c r="J952" s="6" t="s">
        <v>30</v>
      </c>
      <c r="K952" s="15">
        <v>0.21</v>
      </c>
      <c r="L952" s="6" t="s">
        <v>18</v>
      </c>
      <c r="M952" s="6" t="s">
        <v>22</v>
      </c>
      <c r="N952" s="6" t="s">
        <v>53</v>
      </c>
      <c r="O952" s="6" t="str">
        <f t="shared" si="71"/>
        <v>Sat</v>
      </c>
      <c r="P952" s="6" t="str">
        <f t="shared" si="72"/>
        <v>Oct</v>
      </c>
      <c r="Q952" s="13">
        <f t="shared" si="73"/>
        <v>8091.9404999999988</v>
      </c>
      <c r="R952" s="33">
        <f t="shared" si="70"/>
        <v>-2020.4004999999979</v>
      </c>
      <c r="S952" s="13">
        <f t="shared" si="74"/>
        <v>242.23304347826087</v>
      </c>
    </row>
    <row r="953" spans="1:19" x14ac:dyDescent="0.3">
      <c r="A953" s="6">
        <v>1026</v>
      </c>
      <c r="B953" s="11">
        <v>45169</v>
      </c>
      <c r="C953" s="6" t="s">
        <v>42</v>
      </c>
      <c r="D953" s="6" t="s">
        <v>34</v>
      </c>
      <c r="E953" s="12">
        <v>3784.52</v>
      </c>
      <c r="F953" s="6">
        <v>25</v>
      </c>
      <c r="G953" s="6" t="s">
        <v>35</v>
      </c>
      <c r="H953" s="12">
        <v>1156.8800000000001</v>
      </c>
      <c r="I953" s="12">
        <v>1454.68</v>
      </c>
      <c r="J953" s="6" t="s">
        <v>17</v>
      </c>
      <c r="K953" s="15">
        <v>0.06</v>
      </c>
      <c r="L953" s="6" t="s">
        <v>31</v>
      </c>
      <c r="M953" s="6" t="s">
        <v>19</v>
      </c>
      <c r="N953" s="6" t="s">
        <v>52</v>
      </c>
      <c r="O953" s="6" t="str">
        <f t="shared" si="71"/>
        <v>Thu</v>
      </c>
      <c r="P953" s="6" t="str">
        <f t="shared" si="72"/>
        <v>Aug</v>
      </c>
      <c r="Q953" s="13">
        <f t="shared" si="73"/>
        <v>2182.02</v>
      </c>
      <c r="R953" s="33">
        <f t="shared" si="70"/>
        <v>5262.98</v>
      </c>
      <c r="S953" s="13">
        <f t="shared" si="74"/>
        <v>151.38079999999999</v>
      </c>
    </row>
    <row r="954" spans="1:19" x14ac:dyDescent="0.3">
      <c r="A954" s="6">
        <v>1036</v>
      </c>
      <c r="B954" s="11">
        <v>45048</v>
      </c>
      <c r="C954" s="6" t="s">
        <v>24</v>
      </c>
      <c r="D954" s="6" t="s">
        <v>15</v>
      </c>
      <c r="E954" s="12">
        <v>6650.51</v>
      </c>
      <c r="F954" s="6">
        <v>42</v>
      </c>
      <c r="G954" s="6" t="s">
        <v>16</v>
      </c>
      <c r="H954" s="12">
        <v>4292.63</v>
      </c>
      <c r="I954" s="12">
        <v>4387.99</v>
      </c>
      <c r="J954" s="6" t="s">
        <v>30</v>
      </c>
      <c r="K954" s="15">
        <v>7.0000000000000007E-2</v>
      </c>
      <c r="L954" s="6" t="s">
        <v>31</v>
      </c>
      <c r="M954" s="6" t="s">
        <v>22</v>
      </c>
      <c r="N954" s="6" t="s">
        <v>45</v>
      </c>
      <c r="O954" s="6" t="str">
        <f t="shared" si="71"/>
        <v>Tue</v>
      </c>
      <c r="P954" s="6" t="str">
        <f t="shared" si="72"/>
        <v>May</v>
      </c>
      <c r="Q954" s="13">
        <f t="shared" si="73"/>
        <v>12900.6906</v>
      </c>
      <c r="R954" s="33">
        <f t="shared" si="70"/>
        <v>-8895.5706000000137</v>
      </c>
      <c r="S954" s="13">
        <f t="shared" si="74"/>
        <v>158.34547619047621</v>
      </c>
    </row>
    <row r="955" spans="1:19" x14ac:dyDescent="0.3">
      <c r="A955" s="6">
        <v>1001</v>
      </c>
      <c r="B955" s="11">
        <v>45073</v>
      </c>
      <c r="C955" s="6" t="s">
        <v>42</v>
      </c>
      <c r="D955" s="6" t="s">
        <v>25</v>
      </c>
      <c r="E955" s="12">
        <v>1498.11</v>
      </c>
      <c r="F955" s="6">
        <v>7</v>
      </c>
      <c r="G955" s="6" t="s">
        <v>35</v>
      </c>
      <c r="H955" s="12">
        <v>4094.68</v>
      </c>
      <c r="I955" s="12">
        <v>4576.5</v>
      </c>
      <c r="J955" s="6" t="s">
        <v>30</v>
      </c>
      <c r="K955" s="15">
        <v>0.3</v>
      </c>
      <c r="L955" s="6" t="s">
        <v>18</v>
      </c>
      <c r="M955" s="6" t="s">
        <v>22</v>
      </c>
      <c r="N955" s="6" t="s">
        <v>43</v>
      </c>
      <c r="O955" s="6" t="str">
        <f t="shared" si="71"/>
        <v>Sat</v>
      </c>
      <c r="P955" s="6" t="str">
        <f t="shared" si="72"/>
        <v>May</v>
      </c>
      <c r="Q955" s="13">
        <f t="shared" si="73"/>
        <v>9610.65</v>
      </c>
      <c r="R955" s="33">
        <f t="shared" si="70"/>
        <v>-6237.909999999998</v>
      </c>
      <c r="S955" s="13">
        <f t="shared" si="74"/>
        <v>214.01571428571427</v>
      </c>
    </row>
    <row r="956" spans="1:19" x14ac:dyDescent="0.3">
      <c r="A956" s="6">
        <v>1008</v>
      </c>
      <c r="B956" s="11">
        <v>44981</v>
      </c>
      <c r="C956" s="6" t="s">
        <v>38</v>
      </c>
      <c r="D956" s="6" t="s">
        <v>21</v>
      </c>
      <c r="E956" s="12">
        <v>5751.69</v>
      </c>
      <c r="F956" s="6">
        <v>22</v>
      </c>
      <c r="G956" s="6" t="s">
        <v>35</v>
      </c>
      <c r="H956" s="12">
        <v>2269.3200000000002</v>
      </c>
      <c r="I956" s="12">
        <v>2365.35</v>
      </c>
      <c r="J956" s="6" t="s">
        <v>30</v>
      </c>
      <c r="K956" s="15">
        <v>0.03</v>
      </c>
      <c r="L956" s="6" t="s">
        <v>18</v>
      </c>
      <c r="M956" s="6" t="s">
        <v>22</v>
      </c>
      <c r="N956" s="6" t="s">
        <v>41</v>
      </c>
      <c r="O956" s="6" t="str">
        <f t="shared" si="71"/>
        <v>Fri</v>
      </c>
      <c r="P956" s="6" t="str">
        <f t="shared" si="72"/>
        <v>Feb</v>
      </c>
      <c r="Q956" s="13">
        <f t="shared" si="73"/>
        <v>1561.1309999999999</v>
      </c>
      <c r="R956" s="33">
        <f t="shared" si="70"/>
        <v>551.52899999999454</v>
      </c>
      <c r="S956" s="13">
        <f t="shared" si="74"/>
        <v>261.44045454545454</v>
      </c>
    </row>
    <row r="957" spans="1:19" x14ac:dyDescent="0.3">
      <c r="A957" s="6">
        <v>1099</v>
      </c>
      <c r="B957" s="11">
        <v>45164</v>
      </c>
      <c r="C957" s="6" t="s">
        <v>24</v>
      </c>
      <c r="D957" s="6" t="s">
        <v>21</v>
      </c>
      <c r="E957" s="12">
        <v>1934.18</v>
      </c>
      <c r="F957" s="6">
        <v>17</v>
      </c>
      <c r="G957" s="6" t="s">
        <v>26</v>
      </c>
      <c r="H957" s="12">
        <v>2471.73</v>
      </c>
      <c r="I957" s="12">
        <v>2568.73</v>
      </c>
      <c r="J957" s="6" t="s">
        <v>30</v>
      </c>
      <c r="K957" s="15">
        <v>0.05</v>
      </c>
      <c r="L957" s="6" t="s">
        <v>18</v>
      </c>
      <c r="M957" s="6" t="s">
        <v>22</v>
      </c>
      <c r="N957" s="6" t="s">
        <v>47</v>
      </c>
      <c r="O957" s="6" t="str">
        <f t="shared" si="71"/>
        <v>Sat</v>
      </c>
      <c r="P957" s="6" t="str">
        <f t="shared" si="72"/>
        <v>Aug</v>
      </c>
      <c r="Q957" s="13">
        <f t="shared" si="73"/>
        <v>2183.4205000000002</v>
      </c>
      <c r="R957" s="33">
        <f t="shared" si="70"/>
        <v>-534.42050000000017</v>
      </c>
      <c r="S957" s="13">
        <f t="shared" si="74"/>
        <v>113.77529411764706</v>
      </c>
    </row>
    <row r="958" spans="1:19" x14ac:dyDescent="0.3">
      <c r="A958" s="6">
        <v>1052</v>
      </c>
      <c r="B958" s="11">
        <v>45282</v>
      </c>
      <c r="C958" s="6" t="s">
        <v>33</v>
      </c>
      <c r="D958" s="6" t="s">
        <v>21</v>
      </c>
      <c r="E958" s="12">
        <v>2858.57</v>
      </c>
      <c r="F958" s="6">
        <v>18</v>
      </c>
      <c r="G958" s="6" t="s">
        <v>26</v>
      </c>
      <c r="H958" s="12">
        <v>1127.8599999999999</v>
      </c>
      <c r="I958" s="12">
        <v>1586.29</v>
      </c>
      <c r="J958" s="6" t="s">
        <v>30</v>
      </c>
      <c r="K958" s="15">
        <v>0.04</v>
      </c>
      <c r="L958" s="6" t="s">
        <v>31</v>
      </c>
      <c r="M958" s="6" t="s">
        <v>19</v>
      </c>
      <c r="N958" s="6" t="s">
        <v>37</v>
      </c>
      <c r="O958" s="6" t="str">
        <f t="shared" si="71"/>
        <v>Fri</v>
      </c>
      <c r="P958" s="6" t="str">
        <f t="shared" si="72"/>
        <v>Dec</v>
      </c>
      <c r="Q958" s="13">
        <f t="shared" si="73"/>
        <v>1142.1288000000002</v>
      </c>
      <c r="R958" s="33">
        <f t="shared" si="70"/>
        <v>7109.6112000000012</v>
      </c>
      <c r="S958" s="13">
        <f t="shared" si="74"/>
        <v>158.80944444444447</v>
      </c>
    </row>
    <row r="959" spans="1:19" x14ac:dyDescent="0.3">
      <c r="A959" s="6">
        <v>1079</v>
      </c>
      <c r="B959" s="11">
        <v>45099</v>
      </c>
      <c r="C959" s="6" t="s">
        <v>38</v>
      </c>
      <c r="D959" s="6" t="s">
        <v>34</v>
      </c>
      <c r="E959" s="12">
        <v>2265.23</v>
      </c>
      <c r="F959" s="6">
        <v>49</v>
      </c>
      <c r="G959" s="6" t="s">
        <v>29</v>
      </c>
      <c r="H959" s="12">
        <v>437.59</v>
      </c>
      <c r="I959" s="12">
        <v>675.54</v>
      </c>
      <c r="J959" s="6" t="s">
        <v>17</v>
      </c>
      <c r="K959" s="15">
        <v>0.1</v>
      </c>
      <c r="L959" s="6" t="s">
        <v>18</v>
      </c>
      <c r="M959" s="6" t="s">
        <v>19</v>
      </c>
      <c r="N959" s="6" t="s">
        <v>48</v>
      </c>
      <c r="O959" s="6" t="str">
        <f t="shared" si="71"/>
        <v>Thu</v>
      </c>
      <c r="P959" s="6" t="str">
        <f t="shared" si="72"/>
        <v>Jun</v>
      </c>
      <c r="Q959" s="13">
        <f t="shared" si="73"/>
        <v>3310.1460000000002</v>
      </c>
      <c r="R959" s="33">
        <f t="shared" si="70"/>
        <v>8349.4039999999986</v>
      </c>
      <c r="S959" s="13">
        <f t="shared" si="74"/>
        <v>46.229183673469386</v>
      </c>
    </row>
    <row r="960" spans="1:19" x14ac:dyDescent="0.3">
      <c r="A960" s="6">
        <v>1047</v>
      </c>
      <c r="B960" s="11">
        <v>45147</v>
      </c>
      <c r="C960" s="6" t="s">
        <v>24</v>
      </c>
      <c r="D960" s="6" t="s">
        <v>15</v>
      </c>
      <c r="E960" s="12">
        <v>1910.09</v>
      </c>
      <c r="F960" s="6">
        <v>41</v>
      </c>
      <c r="G960" s="6" t="s">
        <v>29</v>
      </c>
      <c r="H960" s="12">
        <v>2888.49</v>
      </c>
      <c r="I960" s="12">
        <v>2929.45</v>
      </c>
      <c r="J960" s="6" t="s">
        <v>30</v>
      </c>
      <c r="K960" s="15">
        <v>0.06</v>
      </c>
      <c r="L960" s="6" t="s">
        <v>18</v>
      </c>
      <c r="M960" s="6" t="s">
        <v>22</v>
      </c>
      <c r="N960" s="6" t="s">
        <v>45</v>
      </c>
      <c r="O960" s="6" t="str">
        <f t="shared" si="71"/>
        <v>Wed</v>
      </c>
      <c r="P960" s="6" t="str">
        <f t="shared" si="72"/>
        <v>Aug</v>
      </c>
      <c r="Q960" s="13">
        <f t="shared" si="73"/>
        <v>7206.4469999999992</v>
      </c>
      <c r="R960" s="33">
        <f t="shared" si="70"/>
        <v>-5527.0869999999977</v>
      </c>
      <c r="S960" s="13">
        <f t="shared" si="74"/>
        <v>46.587560975609755</v>
      </c>
    </row>
    <row r="961" spans="1:19" x14ac:dyDescent="0.3">
      <c r="A961" s="6">
        <v>1056</v>
      </c>
      <c r="B961" s="11">
        <v>45045</v>
      </c>
      <c r="C961" s="6" t="s">
        <v>33</v>
      </c>
      <c r="D961" s="6" t="s">
        <v>15</v>
      </c>
      <c r="E961" s="12">
        <v>8274.5400000000009</v>
      </c>
      <c r="F961" s="6">
        <v>10</v>
      </c>
      <c r="G961" s="6" t="s">
        <v>29</v>
      </c>
      <c r="H961" s="12">
        <v>536.80999999999995</v>
      </c>
      <c r="I961" s="12">
        <v>839.92</v>
      </c>
      <c r="J961" s="6" t="s">
        <v>17</v>
      </c>
      <c r="K961" s="15">
        <v>0.15</v>
      </c>
      <c r="L961" s="6" t="s">
        <v>27</v>
      </c>
      <c r="M961" s="6" t="s">
        <v>19</v>
      </c>
      <c r="N961" s="6" t="s">
        <v>53</v>
      </c>
      <c r="O961" s="6" t="str">
        <f t="shared" si="71"/>
        <v>Sat</v>
      </c>
      <c r="P961" s="6" t="str">
        <f t="shared" si="72"/>
        <v>Apr</v>
      </c>
      <c r="Q961" s="13">
        <f t="shared" si="73"/>
        <v>1259.8799999999999</v>
      </c>
      <c r="R961" s="33">
        <f t="shared" si="70"/>
        <v>1771.2200000000005</v>
      </c>
      <c r="S961" s="13">
        <f t="shared" si="74"/>
        <v>827.45400000000006</v>
      </c>
    </row>
    <row r="962" spans="1:19" x14ac:dyDescent="0.3">
      <c r="A962" s="6">
        <v>1086</v>
      </c>
      <c r="B962" s="11">
        <v>45235</v>
      </c>
      <c r="C962" s="6" t="s">
        <v>42</v>
      </c>
      <c r="D962" s="6" t="s">
        <v>25</v>
      </c>
      <c r="E962" s="12">
        <v>2928.5</v>
      </c>
      <c r="F962" s="6">
        <v>10</v>
      </c>
      <c r="G962" s="6" t="s">
        <v>16</v>
      </c>
      <c r="H962" s="12">
        <v>2273.91</v>
      </c>
      <c r="I962" s="12">
        <v>2578.8000000000002</v>
      </c>
      <c r="J962" s="6" t="s">
        <v>30</v>
      </c>
      <c r="K962" s="15">
        <v>0.14000000000000001</v>
      </c>
      <c r="L962" s="6" t="s">
        <v>18</v>
      </c>
      <c r="M962" s="6" t="s">
        <v>19</v>
      </c>
      <c r="N962" s="6" t="s">
        <v>43</v>
      </c>
      <c r="O962" s="6" t="str">
        <f t="shared" si="71"/>
        <v>Sun</v>
      </c>
      <c r="P962" s="6" t="str">
        <f t="shared" si="72"/>
        <v>Nov</v>
      </c>
      <c r="Q962" s="13">
        <f t="shared" si="73"/>
        <v>3610.32</v>
      </c>
      <c r="R962" s="33">
        <f t="shared" ref="R962:R1001" si="75">((I962-H962)*F962)-Q962</f>
        <v>-561.41999999999689</v>
      </c>
      <c r="S962" s="13">
        <f t="shared" si="74"/>
        <v>292.85000000000002</v>
      </c>
    </row>
    <row r="963" spans="1:19" x14ac:dyDescent="0.3">
      <c r="A963" s="6">
        <v>1014</v>
      </c>
      <c r="B963" s="11">
        <v>45109</v>
      </c>
      <c r="C963" s="6" t="s">
        <v>24</v>
      </c>
      <c r="D963" s="6" t="s">
        <v>34</v>
      </c>
      <c r="E963" s="12">
        <v>9278.5300000000007</v>
      </c>
      <c r="F963" s="6">
        <v>7</v>
      </c>
      <c r="G963" s="6" t="s">
        <v>29</v>
      </c>
      <c r="H963" s="12">
        <v>4705.46</v>
      </c>
      <c r="I963" s="12">
        <v>4747.07</v>
      </c>
      <c r="J963" s="6" t="s">
        <v>30</v>
      </c>
      <c r="K963" s="15">
        <v>0.27</v>
      </c>
      <c r="L963" s="6" t="s">
        <v>27</v>
      </c>
      <c r="M963" s="6" t="s">
        <v>22</v>
      </c>
      <c r="N963" s="6" t="s">
        <v>50</v>
      </c>
      <c r="O963" s="6" t="str">
        <f t="shared" ref="O963:O1001" si="76">TEXT(B963,"ddd")</f>
        <v>Sun</v>
      </c>
      <c r="P963" s="6" t="str">
        <f t="shared" ref="P963:P1001" si="77">TEXT(B963,"mmm")</f>
        <v>Jul</v>
      </c>
      <c r="Q963" s="13">
        <f t="shared" ref="Q963:Q1001" si="78">(I963*F963)*K963</f>
        <v>8971.9622999999992</v>
      </c>
      <c r="R963" s="33">
        <f t="shared" si="75"/>
        <v>-8680.6923000000024</v>
      </c>
      <c r="S963" s="13">
        <f t="shared" ref="S963:S1001" si="79">E963/F963</f>
        <v>1325.5042857142857</v>
      </c>
    </row>
    <row r="964" spans="1:19" x14ac:dyDescent="0.3">
      <c r="A964" s="6">
        <v>1090</v>
      </c>
      <c r="B964" s="11">
        <v>45214</v>
      </c>
      <c r="C964" s="6" t="s">
        <v>33</v>
      </c>
      <c r="D964" s="6" t="s">
        <v>25</v>
      </c>
      <c r="E964" s="12">
        <v>9702.27</v>
      </c>
      <c r="F964" s="6">
        <v>48</v>
      </c>
      <c r="G964" s="6" t="s">
        <v>35</v>
      </c>
      <c r="H964" s="12">
        <v>4766.53</v>
      </c>
      <c r="I964" s="12">
        <v>5253.07</v>
      </c>
      <c r="J964" s="6" t="s">
        <v>17</v>
      </c>
      <c r="K964" s="15">
        <v>0.01</v>
      </c>
      <c r="L964" s="6" t="s">
        <v>27</v>
      </c>
      <c r="M964" s="6" t="s">
        <v>19</v>
      </c>
      <c r="N964" s="6" t="s">
        <v>44</v>
      </c>
      <c r="O964" s="6" t="str">
        <f t="shared" si="76"/>
        <v>Sun</v>
      </c>
      <c r="P964" s="6" t="str">
        <f t="shared" si="77"/>
        <v>Oct</v>
      </c>
      <c r="Q964" s="13">
        <f t="shared" si="78"/>
        <v>2521.4735999999998</v>
      </c>
      <c r="R964" s="33">
        <f t="shared" si="75"/>
        <v>20832.446399999997</v>
      </c>
      <c r="S964" s="13">
        <f t="shared" si="79"/>
        <v>202.13062500000001</v>
      </c>
    </row>
    <row r="965" spans="1:19" x14ac:dyDescent="0.3">
      <c r="A965" s="6">
        <v>1028</v>
      </c>
      <c r="B965" s="11">
        <v>45233</v>
      </c>
      <c r="C965" s="6" t="s">
        <v>42</v>
      </c>
      <c r="D965" s="6" t="s">
        <v>15</v>
      </c>
      <c r="E965" s="12">
        <v>5755.48</v>
      </c>
      <c r="F965" s="6">
        <v>38</v>
      </c>
      <c r="G965" s="6" t="s">
        <v>29</v>
      </c>
      <c r="H965" s="12">
        <v>1234.69</v>
      </c>
      <c r="I965" s="12">
        <v>1511.26</v>
      </c>
      <c r="J965" s="6" t="s">
        <v>30</v>
      </c>
      <c r="K965" s="15">
        <v>0.1</v>
      </c>
      <c r="L965" s="6" t="s">
        <v>27</v>
      </c>
      <c r="M965" s="6" t="s">
        <v>19</v>
      </c>
      <c r="N965" s="6" t="s">
        <v>49</v>
      </c>
      <c r="O965" s="6" t="str">
        <f t="shared" si="76"/>
        <v>Fri</v>
      </c>
      <c r="P965" s="6" t="str">
        <f t="shared" si="77"/>
        <v>Nov</v>
      </c>
      <c r="Q965" s="13">
        <f t="shared" si="78"/>
        <v>5742.7880000000005</v>
      </c>
      <c r="R965" s="33">
        <f t="shared" si="75"/>
        <v>4766.8719999999976</v>
      </c>
      <c r="S965" s="13">
        <f t="shared" si="79"/>
        <v>151.45999999999998</v>
      </c>
    </row>
    <row r="966" spans="1:19" x14ac:dyDescent="0.3">
      <c r="A966" s="6">
        <v>1087</v>
      </c>
      <c r="B966" s="11">
        <v>45226</v>
      </c>
      <c r="C966" s="6" t="s">
        <v>38</v>
      </c>
      <c r="D966" s="6" t="s">
        <v>15</v>
      </c>
      <c r="E966" s="12">
        <v>1515.71</v>
      </c>
      <c r="F966" s="6">
        <v>27</v>
      </c>
      <c r="G966" s="6" t="s">
        <v>26</v>
      </c>
      <c r="H966" s="12">
        <v>3139.36</v>
      </c>
      <c r="I966" s="12">
        <v>3423.66</v>
      </c>
      <c r="J966" s="6" t="s">
        <v>30</v>
      </c>
      <c r="K966" s="15">
        <v>0.18</v>
      </c>
      <c r="L966" s="6" t="s">
        <v>31</v>
      </c>
      <c r="M966" s="6" t="s">
        <v>19</v>
      </c>
      <c r="N966" s="6" t="s">
        <v>40</v>
      </c>
      <c r="O966" s="6" t="str">
        <f t="shared" si="76"/>
        <v>Fri</v>
      </c>
      <c r="P966" s="6" t="str">
        <f t="shared" si="77"/>
        <v>Oct</v>
      </c>
      <c r="Q966" s="13">
        <f t="shared" si="78"/>
        <v>16638.987599999997</v>
      </c>
      <c r="R966" s="33">
        <f t="shared" si="75"/>
        <v>-8962.8876000000037</v>
      </c>
      <c r="S966" s="13">
        <f t="shared" si="79"/>
        <v>56.137407407407409</v>
      </c>
    </row>
    <row r="967" spans="1:19" x14ac:dyDescent="0.3">
      <c r="A967" s="6">
        <v>1078</v>
      </c>
      <c r="B967" s="11">
        <v>45008</v>
      </c>
      <c r="C967" s="6" t="s">
        <v>38</v>
      </c>
      <c r="D967" s="6" t="s">
        <v>21</v>
      </c>
      <c r="E967" s="12">
        <v>3808.03</v>
      </c>
      <c r="F967" s="6">
        <v>33</v>
      </c>
      <c r="G967" s="6" t="s">
        <v>29</v>
      </c>
      <c r="H967" s="12">
        <v>2396.6799999999998</v>
      </c>
      <c r="I967" s="12">
        <v>2661.54</v>
      </c>
      <c r="J967" s="6" t="s">
        <v>30</v>
      </c>
      <c r="K967" s="15">
        <v>0.18</v>
      </c>
      <c r="L967" s="6" t="s">
        <v>27</v>
      </c>
      <c r="M967" s="6" t="s">
        <v>19</v>
      </c>
      <c r="N967" s="6" t="s">
        <v>41</v>
      </c>
      <c r="O967" s="6" t="str">
        <f t="shared" si="76"/>
        <v>Thu</v>
      </c>
      <c r="P967" s="6" t="str">
        <f t="shared" si="77"/>
        <v>Mar</v>
      </c>
      <c r="Q967" s="13">
        <f t="shared" si="78"/>
        <v>15809.547599999998</v>
      </c>
      <c r="R967" s="33">
        <f t="shared" si="75"/>
        <v>-7069.1675999999934</v>
      </c>
      <c r="S967" s="13">
        <f t="shared" si="79"/>
        <v>115.3948484848485</v>
      </c>
    </row>
    <row r="968" spans="1:19" x14ac:dyDescent="0.3">
      <c r="A968" s="6">
        <v>1088</v>
      </c>
      <c r="B968" s="11">
        <v>45137</v>
      </c>
      <c r="C968" s="6" t="s">
        <v>38</v>
      </c>
      <c r="D968" s="6" t="s">
        <v>34</v>
      </c>
      <c r="E968" s="12">
        <v>7997.55</v>
      </c>
      <c r="F968" s="6">
        <v>1</v>
      </c>
      <c r="G968" s="6" t="s">
        <v>16</v>
      </c>
      <c r="H968" s="12">
        <v>4384.6400000000003</v>
      </c>
      <c r="I968" s="12">
        <v>4693.8999999999996</v>
      </c>
      <c r="J968" s="6" t="s">
        <v>30</v>
      </c>
      <c r="K968" s="15">
        <v>0.14000000000000001</v>
      </c>
      <c r="L968" s="6" t="s">
        <v>18</v>
      </c>
      <c r="M968" s="6" t="s">
        <v>22</v>
      </c>
      <c r="N968" s="6" t="s">
        <v>48</v>
      </c>
      <c r="O968" s="6" t="str">
        <f t="shared" si="76"/>
        <v>Sun</v>
      </c>
      <c r="P968" s="6" t="str">
        <f t="shared" si="77"/>
        <v>Jul</v>
      </c>
      <c r="Q968" s="13">
        <f t="shared" si="78"/>
        <v>657.14599999999996</v>
      </c>
      <c r="R968" s="33">
        <f t="shared" si="75"/>
        <v>-347.88600000000065</v>
      </c>
      <c r="S968" s="13">
        <f t="shared" si="79"/>
        <v>7997.55</v>
      </c>
    </row>
    <row r="969" spans="1:19" x14ac:dyDescent="0.3">
      <c r="A969" s="6">
        <v>1002</v>
      </c>
      <c r="B969" s="11">
        <v>45076</v>
      </c>
      <c r="C969" s="6" t="s">
        <v>38</v>
      </c>
      <c r="D969" s="6" t="s">
        <v>15</v>
      </c>
      <c r="E969" s="12">
        <v>3737.17</v>
      </c>
      <c r="F969" s="6">
        <v>44</v>
      </c>
      <c r="G969" s="6" t="s">
        <v>16</v>
      </c>
      <c r="H969" s="12">
        <v>1393.58</v>
      </c>
      <c r="I969" s="12">
        <v>1533.09</v>
      </c>
      <c r="J969" s="6" t="s">
        <v>17</v>
      </c>
      <c r="K969" s="15">
        <v>0.24</v>
      </c>
      <c r="L969" s="6" t="s">
        <v>31</v>
      </c>
      <c r="M969" s="6" t="s">
        <v>22</v>
      </c>
      <c r="N969" s="6" t="s">
        <v>40</v>
      </c>
      <c r="O969" s="6" t="str">
        <f t="shared" si="76"/>
        <v>Tue</v>
      </c>
      <c r="P969" s="6" t="str">
        <f t="shared" si="77"/>
        <v>May</v>
      </c>
      <c r="Q969" s="13">
        <f t="shared" si="78"/>
        <v>16189.430399999997</v>
      </c>
      <c r="R969" s="33">
        <f t="shared" si="75"/>
        <v>-10050.990399999999</v>
      </c>
      <c r="S969" s="13">
        <f t="shared" si="79"/>
        <v>84.93568181818182</v>
      </c>
    </row>
    <row r="970" spans="1:19" x14ac:dyDescent="0.3">
      <c r="A970" s="6">
        <v>1026</v>
      </c>
      <c r="B970" s="11">
        <v>44963</v>
      </c>
      <c r="C970" s="6" t="s">
        <v>14</v>
      </c>
      <c r="D970" s="6" t="s">
        <v>21</v>
      </c>
      <c r="E970" s="12">
        <v>961.47</v>
      </c>
      <c r="F970" s="6">
        <v>34</v>
      </c>
      <c r="G970" s="6" t="s">
        <v>35</v>
      </c>
      <c r="H970" s="12">
        <v>68.33</v>
      </c>
      <c r="I970" s="12">
        <v>219.08</v>
      </c>
      <c r="J970" s="6" t="s">
        <v>30</v>
      </c>
      <c r="K970" s="15">
        <v>0.02</v>
      </c>
      <c r="L970" s="6" t="s">
        <v>31</v>
      </c>
      <c r="M970" s="6" t="s">
        <v>19</v>
      </c>
      <c r="N970" s="6" t="s">
        <v>23</v>
      </c>
      <c r="O970" s="6" t="str">
        <f t="shared" si="76"/>
        <v>Mon</v>
      </c>
      <c r="P970" s="6" t="str">
        <f t="shared" si="77"/>
        <v>Feb</v>
      </c>
      <c r="Q970" s="13">
        <f t="shared" si="78"/>
        <v>148.9744</v>
      </c>
      <c r="R970" s="33">
        <f t="shared" si="75"/>
        <v>4976.5255999999999</v>
      </c>
      <c r="S970" s="13">
        <f t="shared" si="79"/>
        <v>28.278529411764708</v>
      </c>
    </row>
    <row r="971" spans="1:19" x14ac:dyDescent="0.3">
      <c r="A971" s="6">
        <v>1014</v>
      </c>
      <c r="B971" s="11">
        <v>45278</v>
      </c>
      <c r="C971" s="6" t="s">
        <v>24</v>
      </c>
      <c r="D971" s="6" t="s">
        <v>34</v>
      </c>
      <c r="E971" s="12">
        <v>5612.17</v>
      </c>
      <c r="F971" s="6">
        <v>4</v>
      </c>
      <c r="G971" s="6" t="s">
        <v>16</v>
      </c>
      <c r="H971" s="12">
        <v>854.68</v>
      </c>
      <c r="I971" s="12">
        <v>1115.24</v>
      </c>
      <c r="J971" s="6" t="s">
        <v>30</v>
      </c>
      <c r="K971" s="15">
        <v>0.24</v>
      </c>
      <c r="L971" s="6" t="s">
        <v>31</v>
      </c>
      <c r="M971" s="6" t="s">
        <v>22</v>
      </c>
      <c r="N971" s="6" t="s">
        <v>50</v>
      </c>
      <c r="O971" s="6" t="str">
        <f t="shared" si="76"/>
        <v>Mon</v>
      </c>
      <c r="P971" s="6" t="str">
        <f t="shared" si="77"/>
        <v>Dec</v>
      </c>
      <c r="Q971" s="13">
        <f t="shared" si="78"/>
        <v>1070.6304</v>
      </c>
      <c r="R971" s="33">
        <f t="shared" si="75"/>
        <v>-28.390399999999772</v>
      </c>
      <c r="S971" s="13">
        <f t="shared" si="79"/>
        <v>1403.0425</v>
      </c>
    </row>
    <row r="972" spans="1:19" x14ac:dyDescent="0.3">
      <c r="A972" s="6">
        <v>1059</v>
      </c>
      <c r="B972" s="11">
        <v>45238</v>
      </c>
      <c r="C972" s="6" t="s">
        <v>24</v>
      </c>
      <c r="D972" s="6" t="s">
        <v>25</v>
      </c>
      <c r="E972" s="12">
        <v>8466.7000000000007</v>
      </c>
      <c r="F972" s="6">
        <v>17</v>
      </c>
      <c r="G972" s="6" t="s">
        <v>29</v>
      </c>
      <c r="H972" s="12">
        <v>1780.14</v>
      </c>
      <c r="I972" s="12">
        <v>2185.42</v>
      </c>
      <c r="J972" s="6" t="s">
        <v>17</v>
      </c>
      <c r="K972" s="15">
        <v>0.15</v>
      </c>
      <c r="L972" s="6" t="s">
        <v>31</v>
      </c>
      <c r="M972" s="6" t="s">
        <v>22</v>
      </c>
      <c r="N972" s="6" t="s">
        <v>28</v>
      </c>
      <c r="O972" s="6" t="str">
        <f t="shared" si="76"/>
        <v>Wed</v>
      </c>
      <c r="P972" s="6" t="str">
        <f t="shared" si="77"/>
        <v>Nov</v>
      </c>
      <c r="Q972" s="13">
        <f t="shared" si="78"/>
        <v>5572.8209999999999</v>
      </c>
      <c r="R972" s="33">
        <f t="shared" si="75"/>
        <v>1316.9389999999994</v>
      </c>
      <c r="S972" s="13">
        <f t="shared" si="79"/>
        <v>498.04117647058825</v>
      </c>
    </row>
    <row r="973" spans="1:19" x14ac:dyDescent="0.3">
      <c r="A973" s="6">
        <v>1056</v>
      </c>
      <c r="B973" s="11">
        <v>45287</v>
      </c>
      <c r="C973" s="6" t="s">
        <v>14</v>
      </c>
      <c r="D973" s="6" t="s">
        <v>34</v>
      </c>
      <c r="E973" s="12">
        <v>7979.67</v>
      </c>
      <c r="F973" s="6">
        <v>4</v>
      </c>
      <c r="G973" s="6" t="s">
        <v>26</v>
      </c>
      <c r="H973" s="12">
        <v>1612.82</v>
      </c>
      <c r="I973" s="12">
        <v>1647.25</v>
      </c>
      <c r="J973" s="6" t="s">
        <v>17</v>
      </c>
      <c r="K973" s="15">
        <v>0.04</v>
      </c>
      <c r="L973" s="6" t="s">
        <v>31</v>
      </c>
      <c r="M973" s="6" t="s">
        <v>22</v>
      </c>
      <c r="N973" s="6" t="s">
        <v>46</v>
      </c>
      <c r="O973" s="6" t="str">
        <f t="shared" si="76"/>
        <v>Wed</v>
      </c>
      <c r="P973" s="6" t="str">
        <f t="shared" si="77"/>
        <v>Dec</v>
      </c>
      <c r="Q973" s="13">
        <f t="shared" si="78"/>
        <v>263.56</v>
      </c>
      <c r="R973" s="33">
        <f t="shared" si="75"/>
        <v>-125.83999999999975</v>
      </c>
      <c r="S973" s="13">
        <f t="shared" si="79"/>
        <v>1994.9175</v>
      </c>
    </row>
    <row r="974" spans="1:19" x14ac:dyDescent="0.3">
      <c r="A974" s="6">
        <v>1007</v>
      </c>
      <c r="B974" s="11">
        <v>44985</v>
      </c>
      <c r="C974" s="6" t="s">
        <v>33</v>
      </c>
      <c r="D974" s="6" t="s">
        <v>34</v>
      </c>
      <c r="E974" s="12">
        <v>1833.72</v>
      </c>
      <c r="F974" s="6">
        <v>43</v>
      </c>
      <c r="G974" s="6" t="s">
        <v>16</v>
      </c>
      <c r="H974" s="12">
        <v>3967.25</v>
      </c>
      <c r="I974" s="12">
        <v>4272.92</v>
      </c>
      <c r="J974" s="6" t="s">
        <v>30</v>
      </c>
      <c r="K974" s="15">
        <v>0.27</v>
      </c>
      <c r="L974" s="6" t="s">
        <v>31</v>
      </c>
      <c r="M974" s="6" t="s">
        <v>19</v>
      </c>
      <c r="N974" s="6" t="s">
        <v>36</v>
      </c>
      <c r="O974" s="6" t="str">
        <f t="shared" si="76"/>
        <v>Tue</v>
      </c>
      <c r="P974" s="6" t="str">
        <f t="shared" si="77"/>
        <v>Feb</v>
      </c>
      <c r="Q974" s="13">
        <f t="shared" si="78"/>
        <v>49608.601200000005</v>
      </c>
      <c r="R974" s="33">
        <f t="shared" si="75"/>
        <v>-36464.7912</v>
      </c>
      <c r="S974" s="13">
        <f t="shared" si="79"/>
        <v>42.644651162790701</v>
      </c>
    </row>
    <row r="975" spans="1:19" x14ac:dyDescent="0.3">
      <c r="A975" s="6">
        <v>1003</v>
      </c>
      <c r="B975" s="11">
        <v>45057</v>
      </c>
      <c r="C975" s="6" t="s">
        <v>33</v>
      </c>
      <c r="D975" s="6" t="s">
        <v>15</v>
      </c>
      <c r="E975" s="12">
        <v>6760.37</v>
      </c>
      <c r="F975" s="6">
        <v>26</v>
      </c>
      <c r="G975" s="6" t="s">
        <v>35</v>
      </c>
      <c r="H975" s="12">
        <v>3418.78</v>
      </c>
      <c r="I975" s="12">
        <v>3824.1</v>
      </c>
      <c r="J975" s="6" t="s">
        <v>30</v>
      </c>
      <c r="K975" s="15">
        <v>0.19</v>
      </c>
      <c r="L975" s="6" t="s">
        <v>31</v>
      </c>
      <c r="M975" s="6" t="s">
        <v>19</v>
      </c>
      <c r="N975" s="6" t="s">
        <v>53</v>
      </c>
      <c r="O975" s="6" t="str">
        <f t="shared" si="76"/>
        <v>Thu</v>
      </c>
      <c r="P975" s="6" t="str">
        <f t="shared" si="77"/>
        <v>May</v>
      </c>
      <c r="Q975" s="13">
        <f t="shared" si="78"/>
        <v>18891.054</v>
      </c>
      <c r="R975" s="33">
        <f t="shared" si="75"/>
        <v>-8352.7340000000077</v>
      </c>
      <c r="S975" s="13">
        <f t="shared" si="79"/>
        <v>260.01423076923078</v>
      </c>
    </row>
    <row r="976" spans="1:19" x14ac:dyDescent="0.3">
      <c r="A976" s="6">
        <v>1023</v>
      </c>
      <c r="B976" s="11">
        <v>45128</v>
      </c>
      <c r="C976" s="6" t="s">
        <v>38</v>
      </c>
      <c r="D976" s="6" t="s">
        <v>15</v>
      </c>
      <c r="E976" s="12">
        <v>2282.9899999999998</v>
      </c>
      <c r="F976" s="6">
        <v>4</v>
      </c>
      <c r="G976" s="6" t="s">
        <v>29</v>
      </c>
      <c r="H976" s="12">
        <v>1532.8</v>
      </c>
      <c r="I976" s="12">
        <v>1619.69</v>
      </c>
      <c r="J976" s="6" t="s">
        <v>17</v>
      </c>
      <c r="K976" s="15">
        <v>0.05</v>
      </c>
      <c r="L976" s="6" t="s">
        <v>27</v>
      </c>
      <c r="M976" s="6" t="s">
        <v>22</v>
      </c>
      <c r="N976" s="6" t="s">
        <v>40</v>
      </c>
      <c r="O976" s="6" t="str">
        <f t="shared" si="76"/>
        <v>Fri</v>
      </c>
      <c r="P976" s="6" t="str">
        <f t="shared" si="77"/>
        <v>Jul</v>
      </c>
      <c r="Q976" s="13">
        <f t="shared" si="78"/>
        <v>323.93800000000005</v>
      </c>
      <c r="R976" s="33">
        <f t="shared" si="75"/>
        <v>23.622000000000355</v>
      </c>
      <c r="S976" s="13">
        <f t="shared" si="79"/>
        <v>570.74749999999995</v>
      </c>
    </row>
    <row r="977" spans="1:19" x14ac:dyDescent="0.3">
      <c r="A977" s="6">
        <v>1018</v>
      </c>
      <c r="B977" s="11">
        <v>45169</v>
      </c>
      <c r="C977" s="6" t="s">
        <v>42</v>
      </c>
      <c r="D977" s="6" t="s">
        <v>34</v>
      </c>
      <c r="E977" s="12">
        <v>2260.25</v>
      </c>
      <c r="F977" s="6">
        <v>1</v>
      </c>
      <c r="G977" s="6" t="s">
        <v>35</v>
      </c>
      <c r="H977" s="12">
        <v>2315.83</v>
      </c>
      <c r="I977" s="12">
        <v>2333.19</v>
      </c>
      <c r="J977" s="6" t="s">
        <v>30</v>
      </c>
      <c r="K977" s="15">
        <v>0.01</v>
      </c>
      <c r="L977" s="6" t="s">
        <v>18</v>
      </c>
      <c r="M977" s="6" t="s">
        <v>22</v>
      </c>
      <c r="N977" s="6" t="s">
        <v>52</v>
      </c>
      <c r="O977" s="6" t="str">
        <f t="shared" si="76"/>
        <v>Thu</v>
      </c>
      <c r="P977" s="6" t="str">
        <f t="shared" si="77"/>
        <v>Aug</v>
      </c>
      <c r="Q977" s="13">
        <f t="shared" si="78"/>
        <v>23.331900000000001</v>
      </c>
      <c r="R977" s="33">
        <f t="shared" si="75"/>
        <v>-5.9718999999998736</v>
      </c>
      <c r="S977" s="13">
        <f t="shared" si="79"/>
        <v>2260.25</v>
      </c>
    </row>
    <row r="978" spans="1:19" x14ac:dyDescent="0.3">
      <c r="A978" s="6">
        <v>1038</v>
      </c>
      <c r="B978" s="11">
        <v>44961</v>
      </c>
      <c r="C978" s="6" t="s">
        <v>33</v>
      </c>
      <c r="D978" s="6" t="s">
        <v>15</v>
      </c>
      <c r="E978" s="12">
        <v>8753.31</v>
      </c>
      <c r="F978" s="6">
        <v>7</v>
      </c>
      <c r="G978" s="6" t="s">
        <v>16</v>
      </c>
      <c r="H978" s="12">
        <v>523.02</v>
      </c>
      <c r="I978" s="12">
        <v>686.25</v>
      </c>
      <c r="J978" s="6" t="s">
        <v>17</v>
      </c>
      <c r="K978" s="15">
        <v>0.04</v>
      </c>
      <c r="L978" s="6" t="s">
        <v>18</v>
      </c>
      <c r="M978" s="6" t="s">
        <v>19</v>
      </c>
      <c r="N978" s="6" t="s">
        <v>53</v>
      </c>
      <c r="O978" s="6" t="str">
        <f t="shared" si="76"/>
        <v>Sat</v>
      </c>
      <c r="P978" s="6" t="str">
        <f t="shared" si="77"/>
        <v>Feb</v>
      </c>
      <c r="Q978" s="13">
        <f t="shared" si="78"/>
        <v>192.15</v>
      </c>
      <c r="R978" s="33">
        <f t="shared" si="75"/>
        <v>950.46000000000015</v>
      </c>
      <c r="S978" s="13">
        <f t="shared" si="79"/>
        <v>1250.472857142857</v>
      </c>
    </row>
    <row r="979" spans="1:19" x14ac:dyDescent="0.3">
      <c r="A979" s="6">
        <v>1099</v>
      </c>
      <c r="B979" s="11">
        <v>45019</v>
      </c>
      <c r="C979" s="6" t="s">
        <v>42</v>
      </c>
      <c r="D979" s="6" t="s">
        <v>15</v>
      </c>
      <c r="E979" s="12">
        <v>2571.7199999999998</v>
      </c>
      <c r="F979" s="6">
        <v>30</v>
      </c>
      <c r="G979" s="6" t="s">
        <v>16</v>
      </c>
      <c r="H979" s="12">
        <v>4495.82</v>
      </c>
      <c r="I979" s="12">
        <v>4794.01</v>
      </c>
      <c r="J979" s="6" t="s">
        <v>30</v>
      </c>
      <c r="K979" s="15">
        <v>0.18</v>
      </c>
      <c r="L979" s="6" t="s">
        <v>27</v>
      </c>
      <c r="M979" s="6" t="s">
        <v>22</v>
      </c>
      <c r="N979" s="6" t="s">
        <v>49</v>
      </c>
      <c r="O979" s="6" t="str">
        <f t="shared" si="76"/>
        <v>Mon</v>
      </c>
      <c r="P979" s="6" t="str">
        <f t="shared" si="77"/>
        <v>Apr</v>
      </c>
      <c r="Q979" s="13">
        <f t="shared" si="78"/>
        <v>25887.654000000002</v>
      </c>
      <c r="R979" s="33">
        <f t="shared" si="75"/>
        <v>-16941.953999999987</v>
      </c>
      <c r="S979" s="13">
        <f t="shared" si="79"/>
        <v>85.72399999999999</v>
      </c>
    </row>
    <row r="980" spans="1:19" x14ac:dyDescent="0.3">
      <c r="A980" s="6">
        <v>1015</v>
      </c>
      <c r="B980" s="11">
        <v>45133</v>
      </c>
      <c r="C980" s="6" t="s">
        <v>24</v>
      </c>
      <c r="D980" s="6" t="s">
        <v>15</v>
      </c>
      <c r="E980" s="12">
        <v>2706.15</v>
      </c>
      <c r="F980" s="6">
        <v>9</v>
      </c>
      <c r="G980" s="6" t="s">
        <v>35</v>
      </c>
      <c r="H980" s="12">
        <v>4680.3500000000004</v>
      </c>
      <c r="I980" s="12">
        <v>4758.1099999999997</v>
      </c>
      <c r="J980" s="6" t="s">
        <v>17</v>
      </c>
      <c r="K980" s="15">
        <v>0.05</v>
      </c>
      <c r="L980" s="6" t="s">
        <v>27</v>
      </c>
      <c r="M980" s="6" t="s">
        <v>19</v>
      </c>
      <c r="N980" s="6" t="s">
        <v>45</v>
      </c>
      <c r="O980" s="6" t="str">
        <f t="shared" si="76"/>
        <v>Wed</v>
      </c>
      <c r="P980" s="6" t="str">
        <f t="shared" si="77"/>
        <v>Jul</v>
      </c>
      <c r="Q980" s="13">
        <f t="shared" si="78"/>
        <v>2141.1495</v>
      </c>
      <c r="R980" s="33">
        <f t="shared" si="75"/>
        <v>-1441.3095000000062</v>
      </c>
      <c r="S980" s="13">
        <f t="shared" si="79"/>
        <v>300.68333333333334</v>
      </c>
    </row>
    <row r="981" spans="1:19" x14ac:dyDescent="0.3">
      <c r="A981" s="6">
        <v>1064</v>
      </c>
      <c r="B981" s="11">
        <v>45279</v>
      </c>
      <c r="C981" s="6" t="s">
        <v>42</v>
      </c>
      <c r="D981" s="6" t="s">
        <v>21</v>
      </c>
      <c r="E981" s="12">
        <v>106.47</v>
      </c>
      <c r="F981" s="6">
        <v>35</v>
      </c>
      <c r="G981" s="6" t="s">
        <v>29</v>
      </c>
      <c r="H981" s="12">
        <v>4900.03</v>
      </c>
      <c r="I981" s="12">
        <v>5118.83</v>
      </c>
      <c r="J981" s="6" t="s">
        <v>17</v>
      </c>
      <c r="K981" s="15">
        <v>7.0000000000000007E-2</v>
      </c>
      <c r="L981" s="6" t="s">
        <v>31</v>
      </c>
      <c r="M981" s="6" t="s">
        <v>22</v>
      </c>
      <c r="N981" s="6" t="s">
        <v>51</v>
      </c>
      <c r="O981" s="6" t="str">
        <f t="shared" si="76"/>
        <v>Tue</v>
      </c>
      <c r="P981" s="6" t="str">
        <f t="shared" si="77"/>
        <v>Dec</v>
      </c>
      <c r="Q981" s="13">
        <f t="shared" si="78"/>
        <v>12541.1335</v>
      </c>
      <c r="R981" s="33">
        <f t="shared" si="75"/>
        <v>-4883.1334999999935</v>
      </c>
      <c r="S981" s="13">
        <f t="shared" si="79"/>
        <v>3.0419999999999998</v>
      </c>
    </row>
    <row r="982" spans="1:19" x14ac:dyDescent="0.3">
      <c r="A982" s="6">
        <v>1089</v>
      </c>
      <c r="B982" s="11">
        <v>45258</v>
      </c>
      <c r="C982" s="6" t="s">
        <v>24</v>
      </c>
      <c r="D982" s="6" t="s">
        <v>21</v>
      </c>
      <c r="E982" s="12">
        <v>8719.6200000000008</v>
      </c>
      <c r="F982" s="6">
        <v>8</v>
      </c>
      <c r="G982" s="6" t="s">
        <v>16</v>
      </c>
      <c r="H982" s="12">
        <v>4349.34</v>
      </c>
      <c r="I982" s="12">
        <v>4629.9799999999996</v>
      </c>
      <c r="J982" s="6" t="s">
        <v>17</v>
      </c>
      <c r="K982" s="15">
        <v>0.01</v>
      </c>
      <c r="L982" s="6" t="s">
        <v>31</v>
      </c>
      <c r="M982" s="6" t="s">
        <v>19</v>
      </c>
      <c r="N982" s="6" t="s">
        <v>47</v>
      </c>
      <c r="O982" s="6" t="str">
        <f t="shared" si="76"/>
        <v>Tue</v>
      </c>
      <c r="P982" s="6" t="str">
        <f t="shared" si="77"/>
        <v>Nov</v>
      </c>
      <c r="Q982" s="13">
        <f t="shared" si="78"/>
        <v>370.39839999999998</v>
      </c>
      <c r="R982" s="33">
        <f t="shared" si="75"/>
        <v>1874.7215999999953</v>
      </c>
      <c r="S982" s="13">
        <f t="shared" si="79"/>
        <v>1089.9525000000001</v>
      </c>
    </row>
    <row r="983" spans="1:19" x14ac:dyDescent="0.3">
      <c r="A983" s="6">
        <v>1028</v>
      </c>
      <c r="B983" s="11">
        <v>45231</v>
      </c>
      <c r="C983" s="6" t="s">
        <v>14</v>
      </c>
      <c r="D983" s="6" t="s">
        <v>34</v>
      </c>
      <c r="E983" s="12">
        <v>7946.69</v>
      </c>
      <c r="F983" s="6">
        <v>24</v>
      </c>
      <c r="G983" s="6" t="s">
        <v>26</v>
      </c>
      <c r="H983" s="12">
        <v>911.11</v>
      </c>
      <c r="I983" s="12">
        <v>1214.56</v>
      </c>
      <c r="J983" s="6" t="s">
        <v>30</v>
      </c>
      <c r="K983" s="15">
        <v>0.22</v>
      </c>
      <c r="L983" s="6" t="s">
        <v>27</v>
      </c>
      <c r="M983" s="6" t="s">
        <v>19</v>
      </c>
      <c r="N983" s="6" t="s">
        <v>46</v>
      </c>
      <c r="O983" s="6" t="str">
        <f t="shared" si="76"/>
        <v>Wed</v>
      </c>
      <c r="P983" s="6" t="str">
        <f t="shared" si="77"/>
        <v>Nov</v>
      </c>
      <c r="Q983" s="13">
        <f t="shared" si="78"/>
        <v>6412.8768</v>
      </c>
      <c r="R983" s="33">
        <f t="shared" si="75"/>
        <v>869.92319999999836</v>
      </c>
      <c r="S983" s="13">
        <f t="shared" si="79"/>
        <v>331.11208333333332</v>
      </c>
    </row>
    <row r="984" spans="1:19" x14ac:dyDescent="0.3">
      <c r="A984" s="6">
        <v>1074</v>
      </c>
      <c r="B984" s="11">
        <v>45276</v>
      </c>
      <c r="C984" s="6" t="s">
        <v>14</v>
      </c>
      <c r="D984" s="6" t="s">
        <v>15</v>
      </c>
      <c r="E984" s="12">
        <v>6310.56</v>
      </c>
      <c r="F984" s="6">
        <v>19</v>
      </c>
      <c r="G984" s="6" t="s">
        <v>16</v>
      </c>
      <c r="H984" s="12">
        <v>278.67</v>
      </c>
      <c r="I984" s="12">
        <v>423.13</v>
      </c>
      <c r="J984" s="6" t="s">
        <v>30</v>
      </c>
      <c r="K984" s="15">
        <v>0.24</v>
      </c>
      <c r="L984" s="6" t="s">
        <v>31</v>
      </c>
      <c r="M984" s="6" t="s">
        <v>19</v>
      </c>
      <c r="N984" s="6" t="s">
        <v>20</v>
      </c>
      <c r="O984" s="6" t="str">
        <f t="shared" si="76"/>
        <v>Sat</v>
      </c>
      <c r="P984" s="6" t="str">
        <f t="shared" si="77"/>
        <v>Dec</v>
      </c>
      <c r="Q984" s="13">
        <f t="shared" si="78"/>
        <v>1929.4728</v>
      </c>
      <c r="R984" s="33">
        <f t="shared" si="75"/>
        <v>815.26719999999978</v>
      </c>
      <c r="S984" s="13">
        <f t="shared" si="79"/>
        <v>332.13473684210527</v>
      </c>
    </row>
    <row r="985" spans="1:19" x14ac:dyDescent="0.3">
      <c r="A985" s="6">
        <v>1039</v>
      </c>
      <c r="B985" s="11">
        <v>45139</v>
      </c>
      <c r="C985" s="6" t="s">
        <v>38</v>
      </c>
      <c r="D985" s="6" t="s">
        <v>21</v>
      </c>
      <c r="E985" s="12">
        <v>7527.63</v>
      </c>
      <c r="F985" s="6">
        <v>36</v>
      </c>
      <c r="G985" s="6" t="s">
        <v>29</v>
      </c>
      <c r="H985" s="12">
        <v>2919</v>
      </c>
      <c r="I985" s="12">
        <v>3125.01</v>
      </c>
      <c r="J985" s="6" t="s">
        <v>30</v>
      </c>
      <c r="K985" s="15">
        <v>0.24</v>
      </c>
      <c r="L985" s="6" t="s">
        <v>18</v>
      </c>
      <c r="M985" s="6" t="s">
        <v>19</v>
      </c>
      <c r="N985" s="6" t="s">
        <v>41</v>
      </c>
      <c r="O985" s="6" t="str">
        <f t="shared" si="76"/>
        <v>Tue</v>
      </c>
      <c r="P985" s="6" t="str">
        <f t="shared" si="77"/>
        <v>Aug</v>
      </c>
      <c r="Q985" s="13">
        <f t="shared" si="78"/>
        <v>27000.086400000004</v>
      </c>
      <c r="R985" s="33">
        <f t="shared" si="75"/>
        <v>-19583.726399999996</v>
      </c>
      <c r="S985" s="13">
        <f t="shared" si="79"/>
        <v>209.10083333333333</v>
      </c>
    </row>
    <row r="986" spans="1:19" x14ac:dyDescent="0.3">
      <c r="A986" s="6">
        <v>1057</v>
      </c>
      <c r="B986" s="11">
        <v>45085</v>
      </c>
      <c r="C986" s="6" t="s">
        <v>33</v>
      </c>
      <c r="D986" s="6" t="s">
        <v>34</v>
      </c>
      <c r="E986" s="12">
        <v>1605.28</v>
      </c>
      <c r="F986" s="6">
        <v>43</v>
      </c>
      <c r="G986" s="6" t="s">
        <v>16</v>
      </c>
      <c r="H986" s="12">
        <v>4567.3900000000003</v>
      </c>
      <c r="I986" s="12">
        <v>4958.78</v>
      </c>
      <c r="J986" s="6" t="s">
        <v>30</v>
      </c>
      <c r="K986" s="15">
        <v>0.04</v>
      </c>
      <c r="L986" s="6" t="s">
        <v>18</v>
      </c>
      <c r="M986" s="6" t="s">
        <v>22</v>
      </c>
      <c r="N986" s="6" t="s">
        <v>36</v>
      </c>
      <c r="O986" s="6" t="str">
        <f t="shared" si="76"/>
        <v>Thu</v>
      </c>
      <c r="P986" s="6" t="str">
        <f t="shared" si="77"/>
        <v>Jun</v>
      </c>
      <c r="Q986" s="13">
        <f t="shared" si="78"/>
        <v>8529.1016</v>
      </c>
      <c r="R986" s="33">
        <f t="shared" si="75"/>
        <v>8300.668399999975</v>
      </c>
      <c r="S986" s="13">
        <f t="shared" si="79"/>
        <v>37.332093023255815</v>
      </c>
    </row>
    <row r="987" spans="1:19" x14ac:dyDescent="0.3">
      <c r="A987" s="6">
        <v>1017</v>
      </c>
      <c r="B987" s="11">
        <v>44950</v>
      </c>
      <c r="C987" s="6" t="s">
        <v>38</v>
      </c>
      <c r="D987" s="6" t="s">
        <v>15</v>
      </c>
      <c r="E987" s="12">
        <v>4637.3999999999996</v>
      </c>
      <c r="F987" s="6">
        <v>27</v>
      </c>
      <c r="G987" s="6" t="s">
        <v>35</v>
      </c>
      <c r="H987" s="12">
        <v>927.89</v>
      </c>
      <c r="I987" s="12">
        <v>1399.09</v>
      </c>
      <c r="J987" s="6" t="s">
        <v>17</v>
      </c>
      <c r="K987" s="15">
        <v>0.27</v>
      </c>
      <c r="L987" s="6" t="s">
        <v>31</v>
      </c>
      <c r="M987" s="6" t="s">
        <v>19</v>
      </c>
      <c r="N987" s="6" t="s">
        <v>40</v>
      </c>
      <c r="O987" s="6" t="str">
        <f t="shared" si="76"/>
        <v>Tue</v>
      </c>
      <c r="P987" s="6" t="str">
        <f t="shared" si="77"/>
        <v>Jan</v>
      </c>
      <c r="Q987" s="13">
        <f t="shared" si="78"/>
        <v>10199.366100000001</v>
      </c>
      <c r="R987" s="33">
        <f t="shared" si="75"/>
        <v>2523.0338999999967</v>
      </c>
      <c r="S987" s="13">
        <f t="shared" si="79"/>
        <v>171.75555555555553</v>
      </c>
    </row>
    <row r="988" spans="1:19" x14ac:dyDescent="0.3">
      <c r="A988" s="6">
        <v>1086</v>
      </c>
      <c r="B988" s="11">
        <v>45219</v>
      </c>
      <c r="C988" s="6" t="s">
        <v>24</v>
      </c>
      <c r="D988" s="6" t="s">
        <v>25</v>
      </c>
      <c r="E988" s="12">
        <v>3577.07</v>
      </c>
      <c r="F988" s="6">
        <v>32</v>
      </c>
      <c r="G988" s="6" t="s">
        <v>16</v>
      </c>
      <c r="H988" s="12">
        <v>84.86</v>
      </c>
      <c r="I988" s="12">
        <v>517.17999999999995</v>
      </c>
      <c r="J988" s="6" t="s">
        <v>17</v>
      </c>
      <c r="K988" s="15">
        <v>0.2</v>
      </c>
      <c r="L988" s="6" t="s">
        <v>31</v>
      </c>
      <c r="M988" s="6" t="s">
        <v>22</v>
      </c>
      <c r="N988" s="6" t="s">
        <v>28</v>
      </c>
      <c r="O988" s="6" t="str">
        <f t="shared" si="76"/>
        <v>Fri</v>
      </c>
      <c r="P988" s="6" t="str">
        <f t="shared" si="77"/>
        <v>Oct</v>
      </c>
      <c r="Q988" s="13">
        <f t="shared" si="78"/>
        <v>3309.9519999999998</v>
      </c>
      <c r="R988" s="33">
        <f t="shared" si="75"/>
        <v>10524.287999999999</v>
      </c>
      <c r="S988" s="13">
        <f t="shared" si="79"/>
        <v>111.78343750000001</v>
      </c>
    </row>
    <row r="989" spans="1:19" x14ac:dyDescent="0.3">
      <c r="A989" s="6">
        <v>1090</v>
      </c>
      <c r="B989" s="11">
        <v>44930</v>
      </c>
      <c r="C989" s="6" t="s">
        <v>38</v>
      </c>
      <c r="D989" s="6" t="s">
        <v>15</v>
      </c>
      <c r="E989" s="12">
        <v>1028.3900000000001</v>
      </c>
      <c r="F989" s="6">
        <v>14</v>
      </c>
      <c r="G989" s="6" t="s">
        <v>16</v>
      </c>
      <c r="H989" s="12">
        <v>4037.21</v>
      </c>
      <c r="I989" s="12">
        <v>4323.71</v>
      </c>
      <c r="J989" s="6" t="s">
        <v>17</v>
      </c>
      <c r="K989" s="15">
        <v>0.27</v>
      </c>
      <c r="L989" s="6" t="s">
        <v>31</v>
      </c>
      <c r="M989" s="6" t="s">
        <v>19</v>
      </c>
      <c r="N989" s="6" t="s">
        <v>40</v>
      </c>
      <c r="O989" s="6" t="str">
        <f t="shared" si="76"/>
        <v>Wed</v>
      </c>
      <c r="P989" s="6" t="str">
        <f t="shared" si="77"/>
        <v>Jan</v>
      </c>
      <c r="Q989" s="13">
        <f t="shared" si="78"/>
        <v>16343.623800000001</v>
      </c>
      <c r="R989" s="33">
        <f t="shared" si="75"/>
        <v>-12332.623800000001</v>
      </c>
      <c r="S989" s="13">
        <f t="shared" si="79"/>
        <v>73.456428571428575</v>
      </c>
    </row>
    <row r="990" spans="1:19" x14ac:dyDescent="0.3">
      <c r="A990" s="6">
        <v>1044</v>
      </c>
      <c r="B990" s="11">
        <v>45146</v>
      </c>
      <c r="C990" s="6" t="s">
        <v>42</v>
      </c>
      <c r="D990" s="6" t="s">
        <v>15</v>
      </c>
      <c r="E990" s="12">
        <v>4912.6899999999996</v>
      </c>
      <c r="F990" s="6">
        <v>18</v>
      </c>
      <c r="G990" s="6" t="s">
        <v>29</v>
      </c>
      <c r="H990" s="12">
        <v>430.14</v>
      </c>
      <c r="I990" s="12">
        <v>641.17999999999995</v>
      </c>
      <c r="J990" s="6" t="s">
        <v>30</v>
      </c>
      <c r="K990" s="15">
        <v>0.13</v>
      </c>
      <c r="L990" s="6" t="s">
        <v>18</v>
      </c>
      <c r="M990" s="6" t="s">
        <v>19</v>
      </c>
      <c r="N990" s="6" t="s">
        <v>49</v>
      </c>
      <c r="O990" s="6" t="str">
        <f t="shared" si="76"/>
        <v>Tue</v>
      </c>
      <c r="P990" s="6" t="str">
        <f t="shared" si="77"/>
        <v>Aug</v>
      </c>
      <c r="Q990" s="13">
        <f t="shared" si="78"/>
        <v>1500.3612000000001</v>
      </c>
      <c r="R990" s="33">
        <f t="shared" si="75"/>
        <v>2298.3587999999991</v>
      </c>
      <c r="S990" s="13">
        <f t="shared" si="79"/>
        <v>272.92722222222221</v>
      </c>
    </row>
    <row r="991" spans="1:19" x14ac:dyDescent="0.3">
      <c r="A991" s="6">
        <v>1025</v>
      </c>
      <c r="B991" s="11">
        <v>45290</v>
      </c>
      <c r="C991" s="6" t="s">
        <v>24</v>
      </c>
      <c r="D991" s="6" t="s">
        <v>21</v>
      </c>
      <c r="E991" s="12">
        <v>9215.32</v>
      </c>
      <c r="F991" s="6">
        <v>28</v>
      </c>
      <c r="G991" s="6" t="s">
        <v>35</v>
      </c>
      <c r="H991" s="12">
        <v>2097.84</v>
      </c>
      <c r="I991" s="12">
        <v>2270.9899999999998</v>
      </c>
      <c r="J991" s="6" t="s">
        <v>30</v>
      </c>
      <c r="K991" s="15">
        <v>0.13</v>
      </c>
      <c r="L991" s="6" t="s">
        <v>31</v>
      </c>
      <c r="M991" s="6" t="s">
        <v>22</v>
      </c>
      <c r="N991" s="6" t="s">
        <v>47</v>
      </c>
      <c r="O991" s="6" t="str">
        <f t="shared" si="76"/>
        <v>Sat</v>
      </c>
      <c r="P991" s="6" t="str">
        <f t="shared" si="77"/>
        <v>Dec</v>
      </c>
      <c r="Q991" s="13">
        <f t="shared" si="78"/>
        <v>8266.4035999999996</v>
      </c>
      <c r="R991" s="33">
        <f t="shared" si="75"/>
        <v>-3418.2036000000098</v>
      </c>
      <c r="S991" s="13">
        <f t="shared" si="79"/>
        <v>329.11857142857144</v>
      </c>
    </row>
    <row r="992" spans="1:19" x14ac:dyDescent="0.3">
      <c r="A992" s="6">
        <v>1017</v>
      </c>
      <c r="B992" s="11">
        <v>44946</v>
      </c>
      <c r="C992" s="6" t="s">
        <v>14</v>
      </c>
      <c r="D992" s="6" t="s">
        <v>34</v>
      </c>
      <c r="E992" s="12">
        <v>496.59</v>
      </c>
      <c r="F992" s="6">
        <v>29</v>
      </c>
      <c r="G992" s="6" t="s">
        <v>29</v>
      </c>
      <c r="H992" s="12">
        <v>3410.49</v>
      </c>
      <c r="I992" s="12">
        <v>3481.72</v>
      </c>
      <c r="J992" s="6" t="s">
        <v>30</v>
      </c>
      <c r="K992" s="15">
        <v>0.24</v>
      </c>
      <c r="L992" s="6" t="s">
        <v>27</v>
      </c>
      <c r="M992" s="6" t="s">
        <v>22</v>
      </c>
      <c r="N992" s="6" t="s">
        <v>46</v>
      </c>
      <c r="O992" s="6" t="str">
        <f t="shared" si="76"/>
        <v>Fri</v>
      </c>
      <c r="P992" s="6" t="str">
        <f t="shared" si="77"/>
        <v>Jan</v>
      </c>
      <c r="Q992" s="13">
        <f t="shared" si="78"/>
        <v>24232.771199999996</v>
      </c>
      <c r="R992" s="33">
        <f t="shared" si="75"/>
        <v>-22167.101199999994</v>
      </c>
      <c r="S992" s="13">
        <f t="shared" si="79"/>
        <v>17.123793103448275</v>
      </c>
    </row>
    <row r="993" spans="1:19" x14ac:dyDescent="0.3">
      <c r="A993" s="6">
        <v>1013</v>
      </c>
      <c r="B993" s="11">
        <v>45078</v>
      </c>
      <c r="C993" s="6" t="s">
        <v>33</v>
      </c>
      <c r="D993" s="6" t="s">
        <v>34</v>
      </c>
      <c r="E993" s="12">
        <v>2985.46</v>
      </c>
      <c r="F993" s="6">
        <v>16</v>
      </c>
      <c r="G993" s="6" t="s">
        <v>16</v>
      </c>
      <c r="H993" s="12">
        <v>1222.1500000000001</v>
      </c>
      <c r="I993" s="12">
        <v>1284.3599999999999</v>
      </c>
      <c r="J993" s="6" t="s">
        <v>17</v>
      </c>
      <c r="K993" s="15">
        <v>0.03</v>
      </c>
      <c r="L993" s="6" t="s">
        <v>31</v>
      </c>
      <c r="M993" s="6" t="s">
        <v>22</v>
      </c>
      <c r="N993" s="6" t="s">
        <v>36</v>
      </c>
      <c r="O993" s="6" t="str">
        <f t="shared" si="76"/>
        <v>Thu</v>
      </c>
      <c r="P993" s="6" t="str">
        <f t="shared" si="77"/>
        <v>Jun</v>
      </c>
      <c r="Q993" s="13">
        <f t="shared" si="78"/>
        <v>616.49279999999987</v>
      </c>
      <c r="R993" s="33">
        <f t="shared" si="75"/>
        <v>378.86719999999707</v>
      </c>
      <c r="S993" s="13">
        <f t="shared" si="79"/>
        <v>186.59125</v>
      </c>
    </row>
    <row r="994" spans="1:19" x14ac:dyDescent="0.3">
      <c r="A994" s="6">
        <v>1084</v>
      </c>
      <c r="B994" s="11">
        <v>44976</v>
      </c>
      <c r="C994" s="6" t="s">
        <v>24</v>
      </c>
      <c r="D994" s="6" t="s">
        <v>21</v>
      </c>
      <c r="E994" s="12">
        <v>2154.66</v>
      </c>
      <c r="F994" s="6">
        <v>35</v>
      </c>
      <c r="G994" s="6" t="s">
        <v>26</v>
      </c>
      <c r="H994" s="12">
        <v>465.61</v>
      </c>
      <c r="I994" s="12">
        <v>812.91</v>
      </c>
      <c r="J994" s="6" t="s">
        <v>30</v>
      </c>
      <c r="K994" s="15">
        <v>0.16</v>
      </c>
      <c r="L994" s="6" t="s">
        <v>27</v>
      </c>
      <c r="M994" s="6" t="s">
        <v>19</v>
      </c>
      <c r="N994" s="6" t="s">
        <v>47</v>
      </c>
      <c r="O994" s="6" t="str">
        <f t="shared" si="76"/>
        <v>Sun</v>
      </c>
      <c r="P994" s="6" t="str">
        <f t="shared" si="77"/>
        <v>Feb</v>
      </c>
      <c r="Q994" s="13">
        <f t="shared" si="78"/>
        <v>4552.2960000000003</v>
      </c>
      <c r="R994" s="33">
        <f t="shared" si="75"/>
        <v>7603.2039999999979</v>
      </c>
      <c r="S994" s="13">
        <f t="shared" si="79"/>
        <v>61.561714285714281</v>
      </c>
    </row>
    <row r="995" spans="1:19" x14ac:dyDescent="0.3">
      <c r="A995" s="6">
        <v>1025</v>
      </c>
      <c r="B995" s="11">
        <v>45103</v>
      </c>
      <c r="C995" s="6" t="s">
        <v>24</v>
      </c>
      <c r="D995" s="6" t="s">
        <v>15</v>
      </c>
      <c r="E995" s="12">
        <v>2457.65</v>
      </c>
      <c r="F995" s="6">
        <v>47</v>
      </c>
      <c r="G995" s="6" t="s">
        <v>16</v>
      </c>
      <c r="H995" s="12">
        <v>3861.61</v>
      </c>
      <c r="I995" s="12">
        <v>3998.91</v>
      </c>
      <c r="J995" s="6" t="s">
        <v>30</v>
      </c>
      <c r="K995" s="15">
        <v>0.25</v>
      </c>
      <c r="L995" s="6" t="s">
        <v>31</v>
      </c>
      <c r="M995" s="6" t="s">
        <v>19</v>
      </c>
      <c r="N995" s="6" t="s">
        <v>45</v>
      </c>
      <c r="O995" s="6" t="str">
        <f t="shared" si="76"/>
        <v>Mon</v>
      </c>
      <c r="P995" s="6" t="str">
        <f t="shared" si="77"/>
        <v>Jun</v>
      </c>
      <c r="Q995" s="13">
        <f t="shared" si="78"/>
        <v>46987.192499999997</v>
      </c>
      <c r="R995" s="33">
        <f t="shared" si="75"/>
        <v>-40534.092500000013</v>
      </c>
      <c r="S995" s="13">
        <f t="shared" si="79"/>
        <v>52.290425531914899</v>
      </c>
    </row>
    <row r="996" spans="1:19" x14ac:dyDescent="0.3">
      <c r="A996" s="6">
        <v>1068</v>
      </c>
      <c r="B996" s="11">
        <v>45022</v>
      </c>
      <c r="C996" s="6" t="s">
        <v>42</v>
      </c>
      <c r="D996" s="6" t="s">
        <v>25</v>
      </c>
      <c r="E996" s="12">
        <v>9093.5</v>
      </c>
      <c r="F996" s="6">
        <v>31</v>
      </c>
      <c r="G996" s="6" t="s">
        <v>29</v>
      </c>
      <c r="H996" s="12">
        <v>3169.37</v>
      </c>
      <c r="I996" s="12">
        <v>3304.15</v>
      </c>
      <c r="J996" s="6" t="s">
        <v>17</v>
      </c>
      <c r="K996" s="15">
        <v>0.25</v>
      </c>
      <c r="L996" s="6" t="s">
        <v>31</v>
      </c>
      <c r="M996" s="6" t="s">
        <v>22</v>
      </c>
      <c r="N996" s="6" t="s">
        <v>43</v>
      </c>
      <c r="O996" s="6" t="str">
        <f t="shared" si="76"/>
        <v>Thu</v>
      </c>
      <c r="P996" s="6" t="str">
        <f t="shared" si="77"/>
        <v>Apr</v>
      </c>
      <c r="Q996" s="13">
        <f t="shared" si="78"/>
        <v>25607.162500000002</v>
      </c>
      <c r="R996" s="33">
        <f t="shared" si="75"/>
        <v>-21428.982499999998</v>
      </c>
      <c r="S996" s="13">
        <f t="shared" si="79"/>
        <v>293.33870967741933</v>
      </c>
    </row>
    <row r="997" spans="1:19" x14ac:dyDescent="0.3">
      <c r="A997" s="6">
        <v>1010</v>
      </c>
      <c r="B997" s="11">
        <v>45031</v>
      </c>
      <c r="C997" s="6" t="s">
        <v>33</v>
      </c>
      <c r="D997" s="6" t="s">
        <v>15</v>
      </c>
      <c r="E997" s="12">
        <v>4733.88</v>
      </c>
      <c r="F997" s="6">
        <v>4</v>
      </c>
      <c r="G997" s="6" t="s">
        <v>26</v>
      </c>
      <c r="H997" s="12">
        <v>4943.03</v>
      </c>
      <c r="I997" s="12">
        <v>5442.15</v>
      </c>
      <c r="J997" s="6" t="s">
        <v>17</v>
      </c>
      <c r="K997" s="15">
        <v>0.28999999999999998</v>
      </c>
      <c r="L997" s="6" t="s">
        <v>18</v>
      </c>
      <c r="M997" s="6" t="s">
        <v>19</v>
      </c>
      <c r="N997" s="6" t="s">
        <v>53</v>
      </c>
      <c r="O997" s="6" t="str">
        <f t="shared" si="76"/>
        <v>Sat</v>
      </c>
      <c r="P997" s="6" t="str">
        <f t="shared" si="77"/>
        <v>Apr</v>
      </c>
      <c r="Q997" s="13">
        <f t="shared" si="78"/>
        <v>6312.8939999999993</v>
      </c>
      <c r="R997" s="33">
        <f t="shared" si="75"/>
        <v>-4316.4139999999998</v>
      </c>
      <c r="S997" s="13">
        <f t="shared" si="79"/>
        <v>1183.47</v>
      </c>
    </row>
    <row r="998" spans="1:19" x14ac:dyDescent="0.3">
      <c r="A998" s="6">
        <v>1067</v>
      </c>
      <c r="B998" s="11">
        <v>45176</v>
      </c>
      <c r="C998" s="6" t="s">
        <v>14</v>
      </c>
      <c r="D998" s="6" t="s">
        <v>15</v>
      </c>
      <c r="E998" s="12">
        <v>4716.3599999999997</v>
      </c>
      <c r="F998" s="6">
        <v>37</v>
      </c>
      <c r="G998" s="6" t="s">
        <v>29</v>
      </c>
      <c r="H998" s="12">
        <v>1754.32</v>
      </c>
      <c r="I998" s="12">
        <v>1856.4</v>
      </c>
      <c r="J998" s="6" t="s">
        <v>30</v>
      </c>
      <c r="K998" s="15">
        <v>0.21</v>
      </c>
      <c r="L998" s="6" t="s">
        <v>27</v>
      </c>
      <c r="M998" s="6" t="s">
        <v>22</v>
      </c>
      <c r="N998" s="6" t="s">
        <v>20</v>
      </c>
      <c r="O998" s="6" t="str">
        <f t="shared" si="76"/>
        <v>Thu</v>
      </c>
      <c r="P998" s="6" t="str">
        <f t="shared" si="77"/>
        <v>Sep</v>
      </c>
      <c r="Q998" s="13">
        <f t="shared" si="78"/>
        <v>14424.228000000001</v>
      </c>
      <c r="R998" s="33">
        <f t="shared" si="75"/>
        <v>-10647.267999999996</v>
      </c>
      <c r="S998" s="13">
        <f t="shared" si="79"/>
        <v>127.46918918918918</v>
      </c>
    </row>
    <row r="999" spans="1:19" x14ac:dyDescent="0.3">
      <c r="A999" s="6">
        <v>1018</v>
      </c>
      <c r="B999" s="11">
        <v>45043</v>
      </c>
      <c r="C999" s="6" t="s">
        <v>24</v>
      </c>
      <c r="D999" s="6" t="s">
        <v>25</v>
      </c>
      <c r="E999" s="12">
        <v>7629.7</v>
      </c>
      <c r="F999" s="6">
        <v>17</v>
      </c>
      <c r="G999" s="6" t="s">
        <v>29</v>
      </c>
      <c r="H999" s="12">
        <v>355.72</v>
      </c>
      <c r="I999" s="12">
        <v>438.27</v>
      </c>
      <c r="J999" s="6" t="s">
        <v>17</v>
      </c>
      <c r="K999" s="15">
        <v>0.06</v>
      </c>
      <c r="L999" s="6" t="s">
        <v>27</v>
      </c>
      <c r="M999" s="6" t="s">
        <v>19</v>
      </c>
      <c r="N999" s="6" t="s">
        <v>28</v>
      </c>
      <c r="O999" s="6" t="str">
        <f t="shared" si="76"/>
        <v>Thu</v>
      </c>
      <c r="P999" s="6" t="str">
        <f t="shared" si="77"/>
        <v>Apr</v>
      </c>
      <c r="Q999" s="13">
        <f t="shared" si="78"/>
        <v>447.03539999999998</v>
      </c>
      <c r="R999" s="33">
        <f t="shared" si="75"/>
        <v>956.31459999999925</v>
      </c>
      <c r="S999" s="13">
        <f t="shared" si="79"/>
        <v>448.80588235294118</v>
      </c>
    </row>
    <row r="1000" spans="1:19" x14ac:dyDescent="0.3">
      <c r="A1000" s="6">
        <v>1100</v>
      </c>
      <c r="B1000" s="11">
        <v>45280</v>
      </c>
      <c r="C1000" s="6" t="s">
        <v>24</v>
      </c>
      <c r="D1000" s="6" t="s">
        <v>21</v>
      </c>
      <c r="E1000" s="12">
        <v>1629.47</v>
      </c>
      <c r="F1000" s="6">
        <v>39</v>
      </c>
      <c r="G1000" s="6" t="s">
        <v>35</v>
      </c>
      <c r="H1000" s="12">
        <v>3685.03</v>
      </c>
      <c r="I1000" s="12">
        <v>3743.39</v>
      </c>
      <c r="J1000" s="6" t="s">
        <v>30</v>
      </c>
      <c r="K1000" s="15">
        <v>0.01</v>
      </c>
      <c r="L1000" s="6" t="s">
        <v>27</v>
      </c>
      <c r="M1000" s="6" t="s">
        <v>19</v>
      </c>
      <c r="N1000" s="6" t="s">
        <v>47</v>
      </c>
      <c r="O1000" s="6" t="str">
        <f t="shared" si="76"/>
        <v>Wed</v>
      </c>
      <c r="P1000" s="6" t="str">
        <f t="shared" si="77"/>
        <v>Dec</v>
      </c>
      <c r="Q1000" s="13">
        <f t="shared" si="78"/>
        <v>1459.9221</v>
      </c>
      <c r="R1000" s="33">
        <f t="shared" si="75"/>
        <v>816.11789999998723</v>
      </c>
      <c r="S1000" s="13">
        <f t="shared" si="79"/>
        <v>41.781282051282055</v>
      </c>
    </row>
    <row r="1001" spans="1:19" x14ac:dyDescent="0.3">
      <c r="A1001" s="21">
        <v>1086</v>
      </c>
      <c r="B1001" s="22">
        <v>45154</v>
      </c>
      <c r="C1001" s="21" t="s">
        <v>42</v>
      </c>
      <c r="D1001" s="21" t="s">
        <v>34</v>
      </c>
      <c r="E1001" s="23">
        <v>4923.93</v>
      </c>
      <c r="F1001" s="21">
        <v>48</v>
      </c>
      <c r="G1001" s="21" t="s">
        <v>26</v>
      </c>
      <c r="H1001" s="23">
        <v>2632.58</v>
      </c>
      <c r="I1001" s="23">
        <v>2926.68</v>
      </c>
      <c r="J1001" s="21" t="s">
        <v>17</v>
      </c>
      <c r="K1001" s="24">
        <v>0.14000000000000001</v>
      </c>
      <c r="L1001" s="21" t="s">
        <v>18</v>
      </c>
      <c r="M1001" s="21" t="s">
        <v>19</v>
      </c>
      <c r="N1001" s="21" t="s">
        <v>52</v>
      </c>
      <c r="O1001" s="21" t="str">
        <f t="shared" si="76"/>
        <v>Wed</v>
      </c>
      <c r="P1001" s="21" t="str">
        <f t="shared" si="77"/>
        <v>Aug</v>
      </c>
      <c r="Q1001" s="25">
        <f t="shared" si="78"/>
        <v>19667.2896</v>
      </c>
      <c r="R1001" s="35">
        <f t="shared" si="75"/>
        <v>-5550.4896000000044</v>
      </c>
      <c r="S1001" s="25">
        <f t="shared" si="79"/>
        <v>102.58187500000001</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F27"/>
  <sheetViews>
    <sheetView showGridLines="0" topLeftCell="I16" workbookViewId="0">
      <selection activeCell="Q40" sqref="Q40"/>
    </sheetView>
  </sheetViews>
  <sheetFormatPr defaultRowHeight="14.4" x14ac:dyDescent="0.3"/>
  <cols>
    <col min="1" max="16384" width="8.88671875" style="2"/>
  </cols>
  <sheetData>
    <row r="27" spans="6:6" x14ac:dyDescent="0.3">
      <c r="F27" s="3"/>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F27"/>
  <sheetViews>
    <sheetView showGridLines="0" workbookViewId="0">
      <selection activeCell="AI18" sqref="AI18"/>
    </sheetView>
  </sheetViews>
  <sheetFormatPr defaultRowHeight="14.4" x14ac:dyDescent="0.3"/>
  <cols>
    <col min="1" max="16384" width="8.88671875" style="2"/>
  </cols>
  <sheetData>
    <row r="27" spans="6:6" x14ac:dyDescent="0.3">
      <c r="F27" s="3"/>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15CB9-DB34-4109-BF47-AAB36C14C262}">
  <dimension ref="F27"/>
  <sheetViews>
    <sheetView showGridLines="0" zoomScaleNormal="100" workbookViewId="0">
      <selection activeCell="X23" sqref="X23"/>
    </sheetView>
  </sheetViews>
  <sheetFormatPr defaultRowHeight="14.4" x14ac:dyDescent="0.3"/>
  <cols>
    <col min="1" max="16384" width="8.88671875" style="2"/>
  </cols>
  <sheetData>
    <row r="27" spans="6:6" x14ac:dyDescent="0.3">
      <c r="F27" s="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89CD7-ACCF-4D0A-85F7-95CF7C9BFB61}">
  <dimension ref="F27"/>
  <sheetViews>
    <sheetView showGridLines="0" workbookViewId="0">
      <selection activeCell="W22" sqref="W22"/>
    </sheetView>
  </sheetViews>
  <sheetFormatPr defaultRowHeight="14.4" x14ac:dyDescent="0.3"/>
  <cols>
    <col min="1" max="16384" width="8.88671875" style="2"/>
  </cols>
  <sheetData>
    <row r="27" spans="6:6" x14ac:dyDescent="0.3">
      <c r="F27" s="3"/>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B48BE-B4E6-4B86-BC0F-2988198707A9}">
  <dimension ref="A3:B8"/>
  <sheetViews>
    <sheetView workbookViewId="0">
      <selection activeCell="M13" sqref="M13"/>
    </sheetView>
  </sheetViews>
  <sheetFormatPr defaultRowHeight="14.4" x14ac:dyDescent="0.3"/>
  <cols>
    <col min="1" max="1" width="12.5546875" bestFit="1" customWidth="1"/>
    <col min="2" max="2" width="19.77734375" bestFit="1" customWidth="1"/>
  </cols>
  <sheetData>
    <row r="3" spans="1:2" x14ac:dyDescent="0.3">
      <c r="A3" s="27" t="s">
        <v>62</v>
      </c>
      <c r="B3" t="s">
        <v>61</v>
      </c>
    </row>
    <row r="4" spans="1:2" x14ac:dyDescent="0.3">
      <c r="A4" s="28" t="s">
        <v>15</v>
      </c>
      <c r="B4" s="31">
        <v>1369612.5100000009</v>
      </c>
    </row>
    <row r="5" spans="1:2" x14ac:dyDescent="0.3">
      <c r="A5" s="28" t="s">
        <v>34</v>
      </c>
      <c r="B5" s="31">
        <v>1259792.93</v>
      </c>
    </row>
    <row r="6" spans="1:2" x14ac:dyDescent="0.3">
      <c r="A6" s="28" t="s">
        <v>21</v>
      </c>
      <c r="B6" s="31">
        <v>1235608.9299999997</v>
      </c>
    </row>
    <row r="7" spans="1:2" x14ac:dyDescent="0.3">
      <c r="A7" s="28" t="s">
        <v>25</v>
      </c>
      <c r="B7" s="31">
        <v>1154250.8600000006</v>
      </c>
    </row>
    <row r="8" spans="1:2" x14ac:dyDescent="0.3">
      <c r="A8" s="28" t="s">
        <v>63</v>
      </c>
      <c r="B8" s="26">
        <v>5019265.2300000014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D198F-751E-4FE2-BE68-F339046D475D}">
  <dimension ref="A3:B8"/>
  <sheetViews>
    <sheetView workbookViewId="0">
      <selection activeCell="K29" sqref="K29"/>
    </sheetView>
  </sheetViews>
  <sheetFormatPr defaultRowHeight="14.4" x14ac:dyDescent="0.3"/>
  <cols>
    <col min="1" max="1" width="12.5546875" bestFit="1" customWidth="1"/>
    <col min="2" max="2" width="19.77734375" bestFit="1" customWidth="1"/>
  </cols>
  <sheetData>
    <row r="3" spans="1:2" x14ac:dyDescent="0.3">
      <c r="A3" s="27" t="s">
        <v>62</v>
      </c>
      <c r="B3" t="s">
        <v>61</v>
      </c>
    </row>
    <row r="4" spans="1:2" x14ac:dyDescent="0.3">
      <c r="A4" s="28" t="s">
        <v>24</v>
      </c>
      <c r="B4" s="31">
        <v>1141737.3599999996</v>
      </c>
    </row>
    <row r="5" spans="1:2" x14ac:dyDescent="0.3">
      <c r="A5" s="28" t="s">
        <v>14</v>
      </c>
      <c r="B5" s="31">
        <v>1080990.6300000006</v>
      </c>
    </row>
    <row r="6" spans="1:2" x14ac:dyDescent="0.3">
      <c r="A6" s="28" t="s">
        <v>38</v>
      </c>
      <c r="B6" s="31">
        <v>970183.99000000022</v>
      </c>
    </row>
    <row r="7" spans="1:2" x14ac:dyDescent="0.3">
      <c r="A7" s="28" t="s">
        <v>42</v>
      </c>
      <c r="B7" s="31">
        <v>965541.77000000048</v>
      </c>
    </row>
    <row r="8" spans="1:2" x14ac:dyDescent="0.3">
      <c r="A8" s="28" t="s">
        <v>63</v>
      </c>
      <c r="B8" s="26">
        <v>4158453.7500000009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1C1C9-04A9-4D2C-BDB7-D00AFB5C3938}">
  <dimension ref="A3:B25"/>
  <sheetViews>
    <sheetView workbookViewId="0">
      <selection activeCell="B25" sqref="B25"/>
    </sheetView>
  </sheetViews>
  <sheetFormatPr defaultRowHeight="14.4" x14ac:dyDescent="0.3"/>
  <cols>
    <col min="1" max="1" width="12.5546875" bestFit="1" customWidth="1"/>
    <col min="2" max="2" width="19.77734375" bestFit="1" customWidth="1"/>
    <col min="3" max="3" width="19.6640625" bestFit="1" customWidth="1"/>
    <col min="4" max="4" width="11.44140625" bestFit="1" customWidth="1"/>
    <col min="5" max="5" width="12.44140625" bestFit="1" customWidth="1"/>
    <col min="6" max="11" width="11.44140625" bestFit="1" customWidth="1"/>
    <col min="12" max="15" width="12.44140625" bestFit="1" customWidth="1"/>
    <col min="16" max="16" width="11.44140625" bestFit="1" customWidth="1"/>
    <col min="17" max="18" width="12.44140625" bestFit="1" customWidth="1"/>
    <col min="19" max="19" width="11.44140625" bestFit="1" customWidth="1"/>
    <col min="20" max="21" width="12.44140625" bestFit="1" customWidth="1"/>
    <col min="22" max="22" width="11.44140625" bestFit="1" customWidth="1"/>
    <col min="23" max="24" width="12.44140625" bestFit="1" customWidth="1"/>
    <col min="25" max="25" width="11.44140625" bestFit="1" customWidth="1"/>
    <col min="26" max="29" width="12.44140625" bestFit="1" customWidth="1"/>
    <col min="30" max="31" width="11.44140625" bestFit="1" customWidth="1"/>
    <col min="32" max="33" width="12.44140625" bestFit="1" customWidth="1"/>
    <col min="34" max="35" width="11.44140625" bestFit="1" customWidth="1"/>
    <col min="36" max="36" width="12.44140625" bestFit="1" customWidth="1"/>
    <col min="37" max="39" width="11.44140625" bestFit="1" customWidth="1"/>
    <col min="40" max="41" width="12.44140625" bestFit="1" customWidth="1"/>
    <col min="42" max="42" width="11.44140625" bestFit="1" customWidth="1"/>
    <col min="43" max="44" width="12.44140625" bestFit="1" customWidth="1"/>
    <col min="45" max="45" width="11.44140625" bestFit="1" customWidth="1"/>
    <col min="46" max="48" width="12.44140625" bestFit="1" customWidth="1"/>
    <col min="49" max="50" width="11.44140625" bestFit="1" customWidth="1"/>
    <col min="51" max="51" width="14.109375" bestFit="1" customWidth="1"/>
  </cols>
  <sheetData>
    <row r="3" spans="1:2" x14ac:dyDescent="0.3">
      <c r="A3" s="27" t="s">
        <v>62</v>
      </c>
      <c r="B3" t="s">
        <v>61</v>
      </c>
    </row>
    <row r="4" spans="1:2" x14ac:dyDescent="0.3">
      <c r="A4" s="28" t="s">
        <v>64</v>
      </c>
      <c r="B4" s="38">
        <v>4999937.2200000007</v>
      </c>
    </row>
    <row r="5" spans="1:2" x14ac:dyDescent="0.3">
      <c r="A5" s="30" t="s">
        <v>65</v>
      </c>
      <c r="B5" s="38">
        <v>476092.3600000001</v>
      </c>
    </row>
    <row r="6" spans="1:2" x14ac:dyDescent="0.3">
      <c r="A6" s="30" t="s">
        <v>66</v>
      </c>
      <c r="B6" s="38">
        <v>368919.35999999993</v>
      </c>
    </row>
    <row r="7" spans="1:2" x14ac:dyDescent="0.3">
      <c r="A7" s="30" t="s">
        <v>67</v>
      </c>
      <c r="B7" s="38">
        <v>402638.77000000008</v>
      </c>
    </row>
    <row r="8" spans="1:2" x14ac:dyDescent="0.3">
      <c r="A8" s="30" t="s">
        <v>68</v>
      </c>
      <c r="B8" s="38">
        <v>438992.61000000004</v>
      </c>
    </row>
    <row r="9" spans="1:2" x14ac:dyDescent="0.3">
      <c r="A9" s="30" t="s">
        <v>69</v>
      </c>
      <c r="B9" s="38">
        <v>389078.75999999989</v>
      </c>
    </row>
    <row r="10" spans="1:2" x14ac:dyDescent="0.3">
      <c r="A10" s="30" t="s">
        <v>70</v>
      </c>
      <c r="B10" s="38">
        <v>418458.34000000008</v>
      </c>
    </row>
    <row r="11" spans="1:2" x14ac:dyDescent="0.3">
      <c r="A11" s="30" t="s">
        <v>71</v>
      </c>
      <c r="B11" s="38">
        <v>374242.88</v>
      </c>
    </row>
    <row r="12" spans="1:2" x14ac:dyDescent="0.3">
      <c r="A12" s="30" t="s">
        <v>72</v>
      </c>
      <c r="B12" s="38">
        <v>443171.28</v>
      </c>
    </row>
    <row r="13" spans="1:2" x14ac:dyDescent="0.3">
      <c r="A13" s="30" t="s">
        <v>73</v>
      </c>
      <c r="B13" s="38">
        <v>367837.60000000003</v>
      </c>
    </row>
    <row r="14" spans="1:2" x14ac:dyDescent="0.3">
      <c r="A14" s="30" t="s">
        <v>74</v>
      </c>
      <c r="B14" s="38">
        <v>460378.78000000014</v>
      </c>
    </row>
    <row r="15" spans="1:2" x14ac:dyDescent="0.3">
      <c r="A15" s="30" t="s">
        <v>75</v>
      </c>
      <c r="B15" s="38">
        <v>467482.89999999985</v>
      </c>
    </row>
    <row r="16" spans="1:2" x14ac:dyDescent="0.3">
      <c r="A16" s="30" t="s">
        <v>76</v>
      </c>
      <c r="B16" s="38">
        <v>392643.57999999984</v>
      </c>
    </row>
    <row r="17" spans="1:2" x14ac:dyDescent="0.3">
      <c r="A17" s="28" t="s">
        <v>77</v>
      </c>
      <c r="B17" s="38">
        <v>19328.010000000002</v>
      </c>
    </row>
    <row r="18" spans="1:2" x14ac:dyDescent="0.3">
      <c r="A18" s="30" t="s">
        <v>65</v>
      </c>
      <c r="B18" s="38">
        <v>19328.010000000002</v>
      </c>
    </row>
    <row r="19" spans="1:2" x14ac:dyDescent="0.3">
      <c r="A19" s="28" t="s">
        <v>63</v>
      </c>
      <c r="B19" s="26">
        <v>5019265.2300000004</v>
      </c>
    </row>
    <row r="23" spans="1:2" x14ac:dyDescent="0.3">
      <c r="B23" s="5">
        <f>GETPIVOTDATA("Sales_Amount",$A$3)</f>
        <v>5019265.2300000004</v>
      </c>
    </row>
    <row r="25" spans="1:2" x14ac:dyDescent="0.3">
      <c r="B25">
        <f>GETPIVOTDATA("Sales_Amount",$A$3)</f>
        <v>5019265.2300000004</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Y g z W 0 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P 2 I M 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9 i D N b K I p H u A 4 A A A A R A A A A E w A c A E Z v c m 1 1 b G F z L 1 N l Y 3 R p b 2 4 x L m 0 g o h g A K K A U A A A A A A A A A A A A A A A A A A A A A A A A A A A A K 0 5 N L s n M z 1 M I h t C G 1 g B Q S w E C L Q A U A A I A C A D 9 i D N b Q x 5 w m 6 U A A A D 3 A A A A E g A A A A A A A A A A A A A A A A A A A A A A Q 2 9 u Z m l n L 1 B h Y 2 t h Z 2 U u e G 1 s U E s B A i 0 A F A A C A A g A / Y g z W w / K 6 a u k A A A A 6 Q A A A B M A A A A A A A A A A A A A A A A A 8 Q A A A F t D b 2 5 0 Z W 5 0 X 1 R 5 c G V z X S 5 4 b W x Q S w E C L Q A U A A I A C A D 9 i D N b 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C R M z n y a U U C U T 6 r 1 t c e W / Q A A A A A C A A A A A A A Q Z g A A A A E A A C A A A A C s C 6 w d S I p 0 w S j p D 9 R H x G A g / i O O y i 3 M A L w U 2 5 a Y F E j e K g A A A A A O g A A A A A I A A C A A A A C w J 2 S y m + v i q P H i f Q H r f 6 C x r b a y 6 w S E D n 7 Q e m K x / 2 a c 5 F A A A A A j S a T M v o A L 1 A o N g t d c Z W p S t N 1 K P 8 k e f l e F 8 0 m t 9 b t w W L 8 N N T 7 F H 8 z S M f Q s h 9 f F 5 n l j q j k b j + 4 6 F 0 C 9 D c O s O W 2 Y / b f p N o 1 Y P 7 S Q E S D Q f 6 M Q r U A A A A D n p 3 l h d v 1 G v Q q g 7 P 0 / q / n w w 9 I F n s g 9 b Z g f l 4 3 r e I 3 b g y Y y E P n K B 2 m H 1 X F T h D 5 c 5 P 4 b 1 B 6 r O t m Q E Y G 2 S P V f G l h 0 < / D a t a M a s h u p > 
</file>

<file path=customXml/itemProps1.xml><?xml version="1.0" encoding="utf-8"?>
<ds:datastoreItem xmlns:ds="http://schemas.openxmlformats.org/officeDocument/2006/customXml" ds:itemID="{A1FA0CB2-E7CB-4833-BF21-418FA0536A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sales_data</vt:lpstr>
      <vt:lpstr>sales_data Cleaned</vt:lpstr>
      <vt:lpstr>Pre-Analysis Board</vt:lpstr>
      <vt:lpstr>In-Analysis Board </vt:lpstr>
      <vt:lpstr>Dashboard</vt:lpstr>
      <vt:lpstr>Post-Analysis Board</vt:lpstr>
      <vt:lpstr>Sales by Region</vt:lpstr>
      <vt:lpstr>Sales by Rep</vt:lpstr>
      <vt:lpstr>Sales Trend Report</vt:lpstr>
      <vt:lpstr>Quantity ordered</vt:lpstr>
      <vt:lpstr>Sales volume  by dayofweek</vt:lpstr>
      <vt:lpstr>sales by payment type</vt:lpstr>
      <vt:lpstr>Sheet11</vt:lpstr>
      <vt:lpstr>Discount by profit</vt:lpstr>
      <vt:lpstr>Discount by profit (3)</vt:lpstr>
      <vt:lpstr>Profit margin</vt:lpstr>
      <vt:lpstr>product by sales</vt:lpstr>
      <vt:lpstr>AverageOrderValue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David_Ojo</dc:creator>
  <cp:lastModifiedBy>David Ojo</cp:lastModifiedBy>
  <dcterms:created xsi:type="dcterms:W3CDTF">2025-09-19T06:54:24Z</dcterms:created>
  <dcterms:modified xsi:type="dcterms:W3CDTF">2025-10-13T07:44:18Z</dcterms:modified>
</cp:coreProperties>
</file>