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dev\"/>
    </mc:Choice>
  </mc:AlternateContent>
  <bookViews>
    <workbookView xWindow="0" yWindow="0" windowWidth="13824" windowHeight="15048"/>
  </bookViews>
  <sheets>
    <sheet name="Perio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4" i="1" l="1"/>
  <c r="J4" i="1" s="1"/>
  <c r="I3" i="1"/>
  <c r="G4" i="1"/>
  <c r="G3" i="1"/>
  <c r="B19" i="1"/>
  <c r="B24" i="1" s="1"/>
  <c r="B18" i="1"/>
  <c r="B23" i="1" s="1"/>
  <c r="B14" i="1"/>
  <c r="B13" i="1"/>
  <c r="B12" i="1"/>
  <c r="B17" i="1" s="1"/>
  <c r="B11" i="1"/>
  <c r="B16" i="1" s="1"/>
  <c r="B10" i="1"/>
  <c r="B15" i="1" s="1"/>
  <c r="B9" i="1"/>
  <c r="B8" i="1"/>
  <c r="E4" i="1"/>
  <c r="E3" i="1"/>
  <c r="C4" i="1"/>
  <c r="C3" i="1"/>
  <c r="B21" i="1" l="1"/>
  <c r="B20" i="1"/>
  <c r="B22" i="1"/>
  <c r="H4" i="1"/>
  <c r="H3" i="1"/>
  <c r="J3" i="1"/>
  <c r="B25" i="1" l="1"/>
  <c r="B26" i="1"/>
  <c r="D4" i="1" l="1"/>
  <c r="D5" i="1" l="1"/>
  <c r="C5" i="1" l="1"/>
  <c r="G5" i="1" s="1"/>
  <c r="J5" i="1" s="1"/>
  <c r="I5" i="1"/>
  <c r="D6" i="1"/>
  <c r="D7" i="1"/>
  <c r="G7" i="1" l="1"/>
  <c r="C7" i="1"/>
  <c r="C6" i="1"/>
  <c r="E5" i="1"/>
  <c r="H5" i="1" s="1"/>
  <c r="D8" i="1"/>
  <c r="E6" i="1" l="1"/>
  <c r="G6" i="1"/>
  <c r="I6" i="1"/>
  <c r="E7" i="1"/>
  <c r="H7" i="1" s="1"/>
  <c r="I8" i="1"/>
  <c r="G8" i="1"/>
  <c r="J8" i="1" s="1"/>
  <c r="C8" i="1"/>
  <c r="I7" i="1"/>
  <c r="J7" i="1" s="1"/>
  <c r="D9" i="1"/>
  <c r="C9" i="1" l="1"/>
  <c r="G9" i="1" s="1"/>
  <c r="H6" i="1"/>
  <c r="J6" i="1"/>
  <c r="E8" i="1"/>
  <c r="H8" i="1" s="1"/>
  <c r="D10" i="1"/>
  <c r="C10" i="1" l="1"/>
  <c r="G10" i="1"/>
  <c r="J10" i="1" s="1"/>
  <c r="E9" i="1"/>
  <c r="H9" i="1" s="1"/>
  <c r="I9" i="1"/>
  <c r="J9" i="1" s="1"/>
  <c r="D11" i="1"/>
  <c r="E10" i="1" l="1"/>
  <c r="H10" i="1" s="1"/>
  <c r="I10" i="1"/>
  <c r="C11" i="1"/>
  <c r="I11" i="1"/>
  <c r="G11" i="1"/>
  <c r="J11" i="1" s="1"/>
  <c r="D12" i="1"/>
  <c r="C12" i="1" l="1"/>
  <c r="I12" i="1"/>
  <c r="G12" i="1"/>
  <c r="E11" i="1"/>
  <c r="H11" i="1" s="1"/>
  <c r="D13" i="1"/>
  <c r="G13" i="1" l="1"/>
  <c r="C13" i="1"/>
  <c r="J12" i="1"/>
  <c r="E12" i="1"/>
  <c r="H12" i="1" s="1"/>
  <c r="D14" i="1"/>
  <c r="C14" i="1" l="1"/>
  <c r="E13" i="1"/>
  <c r="H13" i="1" s="1"/>
  <c r="I13" i="1"/>
  <c r="D15" i="1"/>
  <c r="J13" i="1" l="1"/>
  <c r="E14" i="1"/>
  <c r="H14" i="1" s="1"/>
  <c r="G14" i="1"/>
  <c r="C15" i="1"/>
  <c r="I15" i="1" s="1"/>
  <c r="I14" i="1"/>
  <c r="D16" i="1"/>
  <c r="E15" i="1" l="1"/>
  <c r="H15" i="1" s="1"/>
  <c r="G15" i="1"/>
  <c r="J15" i="1" s="1"/>
  <c r="J14" i="1"/>
  <c r="C16" i="1"/>
  <c r="I16" i="1" s="1"/>
  <c r="D17" i="1"/>
  <c r="E16" i="1" l="1"/>
  <c r="H16" i="1" s="1"/>
  <c r="G16" i="1"/>
  <c r="J16" i="1" s="1"/>
  <c r="C17" i="1"/>
  <c r="I17" i="1"/>
  <c r="D18" i="1"/>
  <c r="C18" i="1" l="1"/>
  <c r="E17" i="1"/>
  <c r="H17" i="1" s="1"/>
  <c r="G17" i="1"/>
  <c r="J17" i="1" s="1"/>
  <c r="D19" i="1"/>
  <c r="E18" i="1" l="1"/>
  <c r="C19" i="1"/>
  <c r="I19" i="1"/>
  <c r="G19" i="1"/>
  <c r="J19" i="1" s="1"/>
  <c r="G18" i="1"/>
  <c r="J18" i="1" s="1"/>
  <c r="I18" i="1"/>
  <c r="D20" i="1"/>
  <c r="E19" i="1" l="1"/>
  <c r="H19" i="1" s="1"/>
  <c r="H18" i="1"/>
  <c r="C20" i="1"/>
  <c r="I20" i="1"/>
  <c r="G20" i="1"/>
  <c r="J20" i="1" s="1"/>
  <c r="D21" i="1"/>
  <c r="C21" i="1" l="1"/>
  <c r="I21" i="1" s="1"/>
  <c r="E20" i="1"/>
  <c r="H20" i="1" s="1"/>
  <c r="D22" i="1"/>
  <c r="G21" i="1" l="1"/>
  <c r="J21" i="1" s="1"/>
  <c r="C22" i="1"/>
  <c r="E21" i="1"/>
  <c r="H21" i="1" s="1"/>
  <c r="D23" i="1"/>
  <c r="E22" i="1" l="1"/>
  <c r="H22" i="1" s="1"/>
  <c r="G22" i="1"/>
  <c r="I22" i="1"/>
  <c r="C23" i="1"/>
  <c r="D24" i="1"/>
  <c r="E23" i="1" l="1"/>
  <c r="I23" i="1"/>
  <c r="G23" i="1"/>
  <c r="J23" i="1" s="1"/>
  <c r="J22" i="1"/>
  <c r="I24" i="1"/>
  <c r="G24" i="1"/>
  <c r="J24" i="1" s="1"/>
  <c r="C24" i="1"/>
  <c r="D25" i="1"/>
  <c r="C25" i="1" l="1"/>
  <c r="I25" i="1"/>
  <c r="G25" i="1"/>
  <c r="J25" i="1" s="1"/>
  <c r="H23" i="1"/>
  <c r="E24" i="1"/>
  <c r="H24" i="1" s="1"/>
  <c r="D26" i="1"/>
  <c r="C26" i="1" l="1"/>
  <c r="G26" i="1" s="1"/>
  <c r="E25" i="1"/>
  <c r="H25" i="1" s="1"/>
  <c r="E26" i="1" l="1"/>
  <c r="H26" i="1" s="1"/>
  <c r="I26" i="1"/>
  <c r="J26" i="1" s="1"/>
</calcChain>
</file>

<file path=xl/sharedStrings.xml><?xml version="1.0" encoding="utf-8"?>
<sst xmlns="http://schemas.openxmlformats.org/spreadsheetml/2006/main" count="12" uniqueCount="10">
  <si>
    <t>Present Value</t>
  </si>
  <si>
    <t>Future Value</t>
  </si>
  <si>
    <t>Excel</t>
  </si>
  <si>
    <t>Code</t>
  </si>
  <si>
    <t>Rate</t>
  </si>
  <si>
    <t>Simple</t>
  </si>
  <si>
    <t>Continuous</t>
  </si>
  <si>
    <t>Manual</t>
  </si>
  <si>
    <t>Ratio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</si>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</sst>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00000_);_(* \(#,##0.000000\);_(* &quot;-&quot;??_);_(@_)"/>
    <numFmt numFmtId="166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0" fillId="0" borderId="0" xfId="1" applyNumberFormat="1" applyFont="1"/>
    <xf numFmtId="165" fontId="0" fillId="0" borderId="2" xfId="1" applyNumberFormat="1" applyFont="1" applyBorder="1"/>
    <xf numFmtId="43" fontId="2" fillId="0" borderId="0" xfId="1" applyNumberFormat="1" applyFont="1"/>
    <xf numFmtId="43" fontId="0" fillId="0" borderId="0" xfId="1" applyNumberFormat="1" applyFont="1"/>
    <xf numFmtId="43" fontId="2" fillId="0" borderId="0" xfId="1" applyNumberFormat="1" applyFont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2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43" fontId="2" fillId="0" borderId="0" xfId="1" applyNumberFormat="1" applyFont="1" applyBorder="1" applyAlignment="1">
      <alignment horizontal="right"/>
    </xf>
    <xf numFmtId="43" fontId="0" fillId="0" borderId="0" xfId="1" applyNumberFormat="1" applyFont="1" applyBorder="1"/>
    <xf numFmtId="165" fontId="2" fillId="0" borderId="2" xfId="1" applyNumberFormat="1" applyFont="1" applyBorder="1" applyAlignment="1"/>
    <xf numFmtId="43" fontId="2" fillId="0" borderId="0" xfId="1" applyNumberFormat="1" applyFont="1" applyBorder="1" applyAlignment="1"/>
    <xf numFmtId="166" fontId="2" fillId="0" borderId="2" xfId="1" applyNumberFormat="1" applyFont="1" applyBorder="1" applyAlignment="1"/>
    <xf numFmtId="0" fontId="2" fillId="0" borderId="0" xfId="0" applyFont="1" applyAlignment="1"/>
    <xf numFmtId="166" fontId="2" fillId="0" borderId="1" xfId="1" applyNumberFormat="1" applyFont="1" applyBorder="1" applyAlignment="1"/>
    <xf numFmtId="166" fontId="2" fillId="0" borderId="1" xfId="1" applyNumberFormat="1" applyFont="1" applyBorder="1" applyAlignment="1">
      <alignment horizontal="right"/>
    </xf>
    <xf numFmtId="166" fontId="0" fillId="0" borderId="1" xfId="1" applyNumberFormat="1" applyFont="1" applyBorder="1"/>
    <xf numFmtId="166" fontId="2" fillId="0" borderId="0" xfId="1" applyNumberFormat="1" applyFont="1" applyBorder="1" applyAlignment="1"/>
    <xf numFmtId="166" fontId="2" fillId="0" borderId="0" xfId="1" applyNumberFormat="1" applyFont="1" applyBorder="1" applyAlignment="1">
      <alignment horizontal="right"/>
    </xf>
    <xf numFmtId="166" fontId="0" fillId="0" borderId="0" xfId="1" applyNumberFormat="1" applyFont="1" applyBorder="1"/>
    <xf numFmtId="166" fontId="2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G1" workbookViewId="0">
      <pane ySplit="2" topLeftCell="A3" activePane="bottomLeft" state="frozen"/>
      <selection activeCell="C1" sqref="C1"/>
      <selection pane="bottomLeft" activeCell="I29" sqref="I29"/>
    </sheetView>
  </sheetViews>
  <sheetFormatPr defaultRowHeight="14.4" x14ac:dyDescent="0.3"/>
  <cols>
    <col min="2" max="2" width="11.88671875" style="3" customWidth="1"/>
    <col min="3" max="3" width="18.44140625" style="6" customWidth="1"/>
    <col min="4" max="4" width="19.88671875" style="6" customWidth="1"/>
    <col min="5" max="5" width="10.21875" style="19" customWidth="1"/>
    <col min="6" max="6" width="12.77734375" style="4" customWidth="1"/>
    <col min="7" max="7" width="16.5546875" style="19" customWidth="1"/>
    <col min="8" max="8" width="16.5546875" style="12" customWidth="1"/>
    <col min="9" max="9" width="17.33203125" style="22" customWidth="1"/>
    <col min="10" max="10" width="12.5546875" style="10" customWidth="1"/>
    <col min="11" max="11" width="45.88671875" customWidth="1"/>
  </cols>
  <sheetData>
    <row r="1" spans="1:14" s="1" customFormat="1" x14ac:dyDescent="0.3">
      <c r="B1" s="2"/>
      <c r="C1" s="5"/>
      <c r="D1" s="5"/>
      <c r="E1" s="17" t="s">
        <v>2</v>
      </c>
      <c r="F1" s="13"/>
      <c r="G1" s="17" t="s">
        <v>7</v>
      </c>
      <c r="H1" s="14"/>
      <c r="I1" s="20"/>
      <c r="J1" s="15"/>
      <c r="K1" s="16"/>
      <c r="L1" s="16"/>
      <c r="M1" s="16"/>
      <c r="N1" s="16"/>
    </row>
    <row r="2" spans="1:14" s="1" customFormat="1" x14ac:dyDescent="0.3">
      <c r="A2" s="1" t="s">
        <v>9</v>
      </c>
      <c r="B2" s="23" t="s">
        <v>4</v>
      </c>
      <c r="C2" s="7" t="s">
        <v>0</v>
      </c>
      <c r="D2" s="7" t="s">
        <v>1</v>
      </c>
      <c r="E2" s="18" t="s">
        <v>5</v>
      </c>
      <c r="F2" s="8" t="s">
        <v>6</v>
      </c>
      <c r="G2" s="18" t="s">
        <v>5</v>
      </c>
      <c r="H2" s="11"/>
      <c r="I2" s="21" t="s">
        <v>6</v>
      </c>
      <c r="J2" s="9" t="s">
        <v>8</v>
      </c>
      <c r="K2" s="1" t="s">
        <v>3</v>
      </c>
    </row>
    <row r="3" spans="1:14" x14ac:dyDescent="0.3">
      <c r="A3">
        <v>1</v>
      </c>
      <c r="B3" s="3">
        <v>0.01</v>
      </c>
      <c r="C3" s="6">
        <f>-D3*0.1</f>
        <v>-0.1</v>
      </c>
      <c r="D3" s="6">
        <v>1</v>
      </c>
      <c r="E3" s="19">
        <f>NPER(B3,0,C3,D3)</f>
        <v>231.40789255876095</v>
      </c>
      <c r="G3" s="19">
        <f>LOG(-D3/C3,1+B3)</f>
        <v>231.40789255876095</v>
      </c>
      <c r="H3" s="12">
        <f t="shared" ref="H3:H4" si="0">IF(E3=0,1,G3/E3)</f>
        <v>1</v>
      </c>
      <c r="I3" s="22">
        <f>LN(-D3/C3)/B3</f>
        <v>230.25850929940458</v>
      </c>
      <c r="J3" s="10">
        <f>IF(G3=0,1,I3/G3)</f>
        <v>0.99503308531680912</v>
      </c>
      <c r="K3" t="str">
        <f>CONCATENATE("compare_to_excel(",A3, ", ", B3, "f64, ", C3, "f64, ", D3, "f64, ", E3, "f64, ", G3, "f64, ", I3, "f64);")</f>
        <v>compare_to_excel(1, 0.01f64, -0.1f64, 1f64, 231.407892558761f64, 231.407892558761f64, 230.258509299405f64);</v>
      </c>
    </row>
    <row r="4" spans="1:14" x14ac:dyDescent="0.3">
      <c r="A4">
        <v>2</v>
      </c>
      <c r="B4" s="3">
        <v>7.0000000000000007E-2</v>
      </c>
      <c r="C4" s="6">
        <f>-D4*0.7</f>
        <v>1.0499999999999998</v>
      </c>
      <c r="D4" s="6">
        <f>D3*-1.5</f>
        <v>-1.5</v>
      </c>
      <c r="E4" s="19">
        <f t="shared" ref="E4:E26" si="1">NPER(B4,0,C4,D4)</f>
        <v>5.2716829553101743</v>
      </c>
      <c r="G4" s="19">
        <f t="shared" ref="G4:G26" si="2">LOG(-D4/C4,1+B4)</f>
        <v>5.2716829553101743</v>
      </c>
      <c r="H4" s="12">
        <f t="shared" si="0"/>
        <v>1</v>
      </c>
      <c r="I4" s="22">
        <f t="shared" ref="I4:I26" si="3">LN(-D4/C4)/B4</f>
        <v>5.0953563419818932</v>
      </c>
      <c r="J4" s="10">
        <f t="shared" ref="J4:J26" si="4">IF(G4=0,1,I4/G4)</f>
        <v>0.96655212105449795</v>
      </c>
      <c r="K4" t="str">
        <f t="shared" ref="K4:K26" si="5">CONCATENATE("compare_to_excel(",A4, ", ", B4, "f64, ", C4, "f64, ", D4, "f64, ", E4, "f64, ", G4, "f64, ", I4, "f64);")</f>
        <v>compare_to_excel(2, 0.07f64, 1.05f64, -1.5f64, 5.27168295531017f64, 5.27168295531017f64, 5.09535634198189f64);</v>
      </c>
    </row>
    <row r="5" spans="1:14" x14ac:dyDescent="0.3">
      <c r="A5">
        <v>3</v>
      </c>
      <c r="B5" s="3">
        <v>0.05</v>
      </c>
      <c r="C5" s="6">
        <f>-D5</f>
        <v>-2.25</v>
      </c>
      <c r="D5" s="6">
        <f t="shared" ref="D5:D26" si="6">D4*-1.5</f>
        <v>2.25</v>
      </c>
      <c r="E5" s="19">
        <f t="shared" si="1"/>
        <v>0</v>
      </c>
      <c r="G5" s="19">
        <f t="shared" si="2"/>
        <v>0</v>
      </c>
      <c r="H5" s="12">
        <f>IF(E5=0,1,G5/E5)</f>
        <v>1</v>
      </c>
      <c r="I5" s="22">
        <f t="shared" si="3"/>
        <v>0</v>
      </c>
      <c r="J5" s="10">
        <f t="shared" si="4"/>
        <v>1</v>
      </c>
      <c r="K5" t="str">
        <f t="shared" si="5"/>
        <v>compare_to_excel(3, 0.05f64, -2.25f64, 2.25f64, 0f64, 0f64, 0f64);</v>
      </c>
    </row>
    <row r="6" spans="1:14" x14ac:dyDescent="0.3">
      <c r="A6">
        <v>4</v>
      </c>
      <c r="B6" s="3">
        <v>-0.01</v>
      </c>
      <c r="C6" s="6">
        <f>-D6*1.3</f>
        <v>4.3875000000000002</v>
      </c>
      <c r="D6" s="6">
        <f t="shared" si="6"/>
        <v>-3.375</v>
      </c>
      <c r="E6" s="19">
        <f t="shared" si="1"/>
        <v>26.105024577470779</v>
      </c>
      <c r="G6" s="19">
        <f t="shared" si="2"/>
        <v>26.105024577470779</v>
      </c>
      <c r="H6" s="12">
        <f t="shared" ref="H6:H26" si="7">IF(E6=0,1,G6/E6)</f>
        <v>1</v>
      </c>
      <c r="I6" s="22">
        <f t="shared" si="3"/>
        <v>26.23642644674911</v>
      </c>
      <c r="J6" s="10">
        <f t="shared" si="4"/>
        <v>1.0050335853501449</v>
      </c>
      <c r="K6" t="str">
        <f t="shared" si="5"/>
        <v>compare_to_excel(4, -0.01f64, 4.3875f64, -3.375f64, 26.1050245774708f64, 26.1050245774708f64, 26.2364264467491f64);</v>
      </c>
    </row>
    <row r="7" spans="1:14" x14ac:dyDescent="0.3">
      <c r="A7">
        <v>5</v>
      </c>
      <c r="B7" s="3">
        <v>-7.0000000000000007E-2</v>
      </c>
      <c r="C7" s="6">
        <f>-D7*2</f>
        <v>-10.125</v>
      </c>
      <c r="D7" s="6">
        <f t="shared" si="6"/>
        <v>5.0625</v>
      </c>
      <c r="E7" s="19">
        <f t="shared" si="1"/>
        <v>9.5513375094473361</v>
      </c>
      <c r="G7" s="19">
        <f t="shared" si="2"/>
        <v>9.5513375094473361</v>
      </c>
      <c r="H7" s="12">
        <f t="shared" si="7"/>
        <v>1</v>
      </c>
      <c r="I7" s="22">
        <f t="shared" si="3"/>
        <v>9.9021025794277886</v>
      </c>
      <c r="J7" s="10">
        <f t="shared" si="4"/>
        <v>1.0367241833547927</v>
      </c>
      <c r="K7" t="str">
        <f t="shared" si="5"/>
        <v>compare_to_excel(5, -0.07f64, -10.125f64, 5.0625f64, 9.55133750944734f64, 9.55133750944734f64, 9.90210257942779f64);</v>
      </c>
    </row>
    <row r="8" spans="1:14" x14ac:dyDescent="0.3">
      <c r="A8">
        <v>6</v>
      </c>
      <c r="B8" s="3">
        <f>B3*1.1</f>
        <v>1.1000000000000001E-2</v>
      </c>
      <c r="C8" s="6">
        <f>-D8*0.1</f>
        <v>0.75937500000000002</v>
      </c>
      <c r="D8" s="6">
        <f t="shared" si="6"/>
        <v>-7.59375</v>
      </c>
      <c r="E8" s="19">
        <f t="shared" si="1"/>
        <v>210.47511091702859</v>
      </c>
      <c r="G8" s="19">
        <f t="shared" si="2"/>
        <v>210.47511091702859</v>
      </c>
      <c r="H8" s="12">
        <f t="shared" si="7"/>
        <v>1</v>
      </c>
      <c r="I8" s="22">
        <f t="shared" si="3"/>
        <v>209.32591754491324</v>
      </c>
      <c r="J8" s="10">
        <f t="shared" si="4"/>
        <v>0.99454000348493288</v>
      </c>
      <c r="K8" t="str">
        <f t="shared" si="5"/>
        <v>compare_to_excel(6, 0.011f64, 0.759375f64, -7.59375f64, 210.475110917029f64, 210.475110917029f64, 209.325917544913f64);</v>
      </c>
    </row>
    <row r="9" spans="1:14" x14ac:dyDescent="0.3">
      <c r="A9">
        <v>7</v>
      </c>
      <c r="B9" s="3">
        <f t="shared" ref="B9:B26" si="8">B4*1.1</f>
        <v>7.7000000000000013E-2</v>
      </c>
      <c r="C9" s="6">
        <f>-D9*0.7</f>
        <v>-7.9734374999999993</v>
      </c>
      <c r="D9" s="6">
        <f t="shared" si="6"/>
        <v>11.390625</v>
      </c>
      <c r="E9" s="19">
        <f t="shared" si="1"/>
        <v>4.8082749754976923</v>
      </c>
      <c r="G9" s="19">
        <f t="shared" si="2"/>
        <v>4.8082749754976906</v>
      </c>
      <c r="H9" s="12">
        <f t="shared" si="7"/>
        <v>0.99999999999999967</v>
      </c>
      <c r="I9" s="22">
        <f t="shared" si="3"/>
        <v>4.6321421290744462</v>
      </c>
      <c r="J9" s="10">
        <f t="shared" si="4"/>
        <v>0.96336880745781117</v>
      </c>
      <c r="K9" t="str">
        <f t="shared" si="5"/>
        <v>compare_to_excel(7, 0.077f64, -7.9734375f64, 11.390625f64, 4.80827497549769f64, 4.80827497549769f64, 4.63214212907445f64);</v>
      </c>
    </row>
    <row r="10" spans="1:14" x14ac:dyDescent="0.3">
      <c r="A10">
        <v>8</v>
      </c>
      <c r="B10" s="3">
        <f t="shared" si="8"/>
        <v>5.5000000000000007E-2</v>
      </c>
      <c r="C10" s="6">
        <f>-D10</f>
        <v>17.0859375</v>
      </c>
      <c r="D10" s="6">
        <f t="shared" si="6"/>
        <v>-17.0859375</v>
      </c>
      <c r="E10" s="19">
        <f t="shared" si="1"/>
        <v>0</v>
      </c>
      <c r="G10" s="19">
        <f t="shared" si="2"/>
        <v>0</v>
      </c>
      <c r="H10" s="12">
        <f t="shared" si="7"/>
        <v>1</v>
      </c>
      <c r="I10" s="22">
        <f t="shared" si="3"/>
        <v>0</v>
      </c>
      <c r="J10" s="10">
        <f t="shared" si="4"/>
        <v>1</v>
      </c>
      <c r="K10" t="str">
        <f t="shared" si="5"/>
        <v>compare_to_excel(8, 0.055f64, 17.0859375f64, -17.0859375f64, 0f64, 0f64, 0f64);</v>
      </c>
    </row>
    <row r="11" spans="1:14" x14ac:dyDescent="0.3">
      <c r="A11">
        <v>9</v>
      </c>
      <c r="B11" s="3">
        <f t="shared" si="8"/>
        <v>-1.1000000000000001E-2</v>
      </c>
      <c r="C11" s="6">
        <f>-D11*1.3</f>
        <v>-33.317578125000004</v>
      </c>
      <c r="D11" s="6">
        <f t="shared" si="6"/>
        <v>25.62890625</v>
      </c>
      <c r="E11" s="19">
        <f t="shared" si="1"/>
        <v>23.719872804921426</v>
      </c>
      <c r="G11" s="19">
        <f t="shared" si="2"/>
        <v>23.719872804921412</v>
      </c>
      <c r="H11" s="12">
        <f t="shared" si="7"/>
        <v>0.99999999999999944</v>
      </c>
      <c r="I11" s="22">
        <f t="shared" si="3"/>
        <v>23.851296769771917</v>
      </c>
      <c r="J11" s="10">
        <f t="shared" si="4"/>
        <v>1.0055406690386315</v>
      </c>
      <c r="K11" t="str">
        <f t="shared" si="5"/>
        <v>compare_to_excel(9, -0.011f64, -33.317578125f64, 25.62890625f64, 23.7198728049214f64, 23.7198728049214f64, 23.8512967697719f64);</v>
      </c>
    </row>
    <row r="12" spans="1:14" x14ac:dyDescent="0.3">
      <c r="A12">
        <v>10</v>
      </c>
      <c r="B12" s="3">
        <f t="shared" si="8"/>
        <v>-7.7000000000000013E-2</v>
      </c>
      <c r="C12" s="6">
        <f>-D12*2</f>
        <v>76.88671875</v>
      </c>
      <c r="D12" s="6">
        <f t="shared" si="6"/>
        <v>-38.443359375</v>
      </c>
      <c r="E12" s="19">
        <f t="shared" si="1"/>
        <v>8.650710078907565</v>
      </c>
      <c r="G12" s="19">
        <f t="shared" si="2"/>
        <v>8.650710078907565</v>
      </c>
      <c r="H12" s="12">
        <f t="shared" si="7"/>
        <v>1</v>
      </c>
      <c r="I12" s="22">
        <f t="shared" si="3"/>
        <v>9.0019114358434429</v>
      </c>
      <c r="J12" s="10">
        <f t="shared" si="4"/>
        <v>1.0405979802504524</v>
      </c>
      <c r="K12" t="str">
        <f t="shared" si="5"/>
        <v>compare_to_excel(10, -0.077f64, 76.88671875f64, -38.443359375f64, 8.65071007890757f64, 8.65071007890757f64, 9.00191143584344f64);</v>
      </c>
    </row>
    <row r="13" spans="1:14" x14ac:dyDescent="0.3">
      <c r="A13">
        <v>11</v>
      </c>
      <c r="B13" s="3">
        <f t="shared" si="8"/>
        <v>1.2100000000000001E-2</v>
      </c>
      <c r="C13" s="6">
        <f>-D13*0.1</f>
        <v>-5.7665039062500005</v>
      </c>
      <c r="D13" s="6">
        <f t="shared" si="6"/>
        <v>57.6650390625</v>
      </c>
      <c r="E13" s="19">
        <f t="shared" si="1"/>
        <v>191.4452733903895</v>
      </c>
      <c r="G13" s="19">
        <f t="shared" si="2"/>
        <v>191.4452733903895</v>
      </c>
      <c r="H13" s="12">
        <f t="shared" si="7"/>
        <v>1</v>
      </c>
      <c r="I13" s="22">
        <f t="shared" si="3"/>
        <v>190.29628867719381</v>
      </c>
      <c r="J13" s="10">
        <f t="shared" si="4"/>
        <v>0.99399836468747538</v>
      </c>
      <c r="K13" t="str">
        <f t="shared" si="5"/>
        <v>compare_to_excel(11, 0.0121f64, -5.76650390625f64, 57.6650390625f64, 191.44527339039f64, 191.44527339039f64, 190.296288677194f64);</v>
      </c>
    </row>
    <row r="14" spans="1:14" x14ac:dyDescent="0.3">
      <c r="A14">
        <v>12</v>
      </c>
      <c r="B14" s="3">
        <f t="shared" si="8"/>
        <v>8.4700000000000025E-2</v>
      </c>
      <c r="C14" s="6">
        <f>-D14*0.7</f>
        <v>60.548291015624997</v>
      </c>
      <c r="D14" s="6">
        <f t="shared" si="6"/>
        <v>-86.49755859375</v>
      </c>
      <c r="E14" s="19">
        <f t="shared" si="1"/>
        <v>4.386959462001367</v>
      </c>
      <c r="G14" s="19">
        <f t="shared" si="2"/>
        <v>4.3869594620013652</v>
      </c>
      <c r="H14" s="12">
        <f t="shared" si="7"/>
        <v>0.99999999999999956</v>
      </c>
      <c r="I14" s="22">
        <f t="shared" si="3"/>
        <v>4.2110382991585862</v>
      </c>
      <c r="J14" s="10">
        <f t="shared" si="4"/>
        <v>0.95989906805235847</v>
      </c>
      <c r="K14" t="str">
        <f t="shared" si="5"/>
        <v>compare_to_excel(12, 0.0847f64, 60.548291015625f64, -86.49755859375f64, 4.38695946200137f64, 4.38695946200137f64, 4.21103829915859f64);</v>
      </c>
    </row>
    <row r="15" spans="1:14" x14ac:dyDescent="0.3">
      <c r="A15">
        <v>13</v>
      </c>
      <c r="B15" s="3">
        <f t="shared" si="8"/>
        <v>6.0500000000000012E-2</v>
      </c>
      <c r="C15" s="6">
        <f>-D15</f>
        <v>-129.746337890625</v>
      </c>
      <c r="D15" s="6">
        <f t="shared" si="6"/>
        <v>129.746337890625</v>
      </c>
      <c r="E15" s="19">
        <f t="shared" si="1"/>
        <v>0</v>
      </c>
      <c r="G15" s="19">
        <f t="shared" si="2"/>
        <v>0</v>
      </c>
      <c r="H15" s="12">
        <f t="shared" si="7"/>
        <v>1</v>
      </c>
      <c r="I15" s="22">
        <f t="shared" si="3"/>
        <v>0</v>
      </c>
      <c r="J15" s="10">
        <f t="shared" si="4"/>
        <v>1</v>
      </c>
      <c r="K15" t="str">
        <f t="shared" si="5"/>
        <v>compare_to_excel(13, 0.0605f64, -129.746337890625f64, 129.746337890625f64, 0f64, 0f64, 0f64);</v>
      </c>
    </row>
    <row r="16" spans="1:14" x14ac:dyDescent="0.3">
      <c r="A16">
        <v>14</v>
      </c>
      <c r="B16" s="3">
        <f t="shared" si="8"/>
        <v>-1.2100000000000001E-2</v>
      </c>
      <c r="C16" s="6">
        <f>-D16*1.3</f>
        <v>253.00535888671877</v>
      </c>
      <c r="D16" s="6">
        <f t="shared" si="6"/>
        <v>-194.6195068359375</v>
      </c>
      <c r="E16" s="19">
        <f t="shared" si="1"/>
        <v>21.55154876765878</v>
      </c>
      <c r="G16" s="19">
        <f t="shared" si="2"/>
        <v>21.551548767658765</v>
      </c>
      <c r="H16" s="12">
        <f t="shared" si="7"/>
        <v>0.99999999999999933</v>
      </c>
      <c r="I16" s="22">
        <f t="shared" si="3"/>
        <v>21.682997063429017</v>
      </c>
      <c r="J16" s="10">
        <f t="shared" si="4"/>
        <v>1.0060992505544433</v>
      </c>
      <c r="K16" t="str">
        <f t="shared" si="5"/>
        <v>compare_to_excel(14, -0.0121f64, 253.005358886719f64, -194.619506835937f64, 21.5515487676588f64, 21.5515487676588f64, 21.682997063429f64);</v>
      </c>
    </row>
    <row r="17" spans="1:11" x14ac:dyDescent="0.3">
      <c r="A17">
        <v>15</v>
      </c>
      <c r="B17" s="3">
        <f t="shared" si="8"/>
        <v>-8.4700000000000025E-2</v>
      </c>
      <c r="C17" s="6">
        <f>-D17*2</f>
        <v>-583.8585205078125</v>
      </c>
      <c r="D17" s="6">
        <f t="shared" si="6"/>
        <v>291.92926025390625</v>
      </c>
      <c r="E17" s="19">
        <f t="shared" si="1"/>
        <v>7.8318707709748088</v>
      </c>
      <c r="G17" s="19">
        <f t="shared" si="2"/>
        <v>7.8318707709748088</v>
      </c>
      <c r="H17" s="12">
        <f t="shared" si="7"/>
        <v>1</v>
      </c>
      <c r="I17" s="22">
        <f t="shared" si="3"/>
        <v>8.1835558507667656</v>
      </c>
      <c r="J17" s="10">
        <f t="shared" si="4"/>
        <v>1.0449043517284931</v>
      </c>
      <c r="K17" t="str">
        <f t="shared" si="5"/>
        <v>compare_to_excel(15, -0.0847f64, -583.858520507812f64, 291.929260253906f64, 7.83187077097481f64, 7.83187077097481f64, 8.18355585076677f64);</v>
      </c>
    </row>
    <row r="18" spans="1:11" x14ac:dyDescent="0.3">
      <c r="A18">
        <v>16</v>
      </c>
      <c r="B18" s="3">
        <f t="shared" si="8"/>
        <v>1.3310000000000002E-2</v>
      </c>
      <c r="C18" s="6">
        <f>-D18*0.1</f>
        <v>43.789389038085943</v>
      </c>
      <c r="D18" s="6">
        <f t="shared" si="6"/>
        <v>-437.89389038085938</v>
      </c>
      <c r="E18" s="19">
        <f t="shared" si="1"/>
        <v>174.14538152064949</v>
      </c>
      <c r="G18" s="19">
        <f t="shared" si="2"/>
        <v>174.14538152064947</v>
      </c>
      <c r="H18" s="12">
        <f t="shared" si="7"/>
        <v>0.99999999999999989</v>
      </c>
      <c r="I18" s="22">
        <f t="shared" si="3"/>
        <v>172.99662607017618</v>
      </c>
      <c r="J18" s="10">
        <f t="shared" si="4"/>
        <v>0.99340346875442642</v>
      </c>
      <c r="K18" t="str">
        <f t="shared" si="5"/>
        <v>compare_to_excel(16, 0.01331f64, 43.7893890380859f64, -437.893890380859f64, 174.145381520649f64, 174.145381520649f64, 172.996626070176f64);</v>
      </c>
    </row>
    <row r="19" spans="1:11" x14ac:dyDescent="0.3">
      <c r="A19">
        <v>17</v>
      </c>
      <c r="B19" s="3">
        <f t="shared" si="8"/>
        <v>9.3170000000000031E-2</v>
      </c>
      <c r="C19" s="6">
        <f>-D19*0.7</f>
        <v>-459.78858489990233</v>
      </c>
      <c r="D19" s="6">
        <f t="shared" si="6"/>
        <v>656.84083557128906</v>
      </c>
      <c r="E19" s="19">
        <f t="shared" si="1"/>
        <v>4.0039066892035811</v>
      </c>
      <c r="G19" s="19">
        <f t="shared" si="2"/>
        <v>4.0039066892035811</v>
      </c>
      <c r="H19" s="12">
        <f t="shared" si="7"/>
        <v>1</v>
      </c>
      <c r="I19" s="22">
        <f t="shared" si="3"/>
        <v>3.8282166355987148</v>
      </c>
      <c r="J19" s="10">
        <f t="shared" si="4"/>
        <v>0.95612034264469514</v>
      </c>
      <c r="K19" t="str">
        <f t="shared" si="5"/>
        <v>compare_to_excel(17, 0.09317f64, -459.788584899902f64, 656.840835571289f64, 4.00390668920358f64, 4.00390668920358f64, 3.82821663559871f64);</v>
      </c>
    </row>
    <row r="20" spans="1:11" x14ac:dyDescent="0.3">
      <c r="A20">
        <v>18</v>
      </c>
      <c r="B20" s="3">
        <f t="shared" si="8"/>
        <v>6.6550000000000012E-2</v>
      </c>
      <c r="C20" s="6">
        <f>-D20</f>
        <v>985.26125335693359</v>
      </c>
      <c r="D20" s="6">
        <f t="shared" si="6"/>
        <v>-985.26125335693359</v>
      </c>
      <c r="E20" s="19">
        <f t="shared" si="1"/>
        <v>0</v>
      </c>
      <c r="G20" s="19">
        <f t="shared" si="2"/>
        <v>0</v>
      </c>
      <c r="H20" s="12">
        <f t="shared" si="7"/>
        <v>1</v>
      </c>
      <c r="I20" s="22">
        <f t="shared" si="3"/>
        <v>0</v>
      </c>
      <c r="J20" s="10">
        <f t="shared" si="4"/>
        <v>1</v>
      </c>
      <c r="K20" t="str">
        <f t="shared" si="5"/>
        <v>compare_to_excel(18, 0.06655f64, 985.261253356933f64, -985.261253356933f64, 0f64, 0f64, 0f64);</v>
      </c>
    </row>
    <row r="21" spans="1:11" x14ac:dyDescent="0.3">
      <c r="A21">
        <v>19</v>
      </c>
      <c r="B21" s="3">
        <f t="shared" si="8"/>
        <v>-1.3310000000000002E-2</v>
      </c>
      <c r="C21" s="6">
        <f>-D21*1.3</f>
        <v>-1921.2594440460205</v>
      </c>
      <c r="D21" s="6">
        <f t="shared" si="6"/>
        <v>1477.8918800354004</v>
      </c>
      <c r="E21" s="19">
        <f t="shared" si="1"/>
        <v>19.580340421153569</v>
      </c>
      <c r="G21" s="19">
        <f t="shared" si="2"/>
        <v>19.580340421153569</v>
      </c>
      <c r="H21" s="12">
        <f t="shared" si="7"/>
        <v>1</v>
      </c>
      <c r="I21" s="22">
        <f t="shared" si="3"/>
        <v>19.711815512208187</v>
      </c>
      <c r="J21" s="10">
        <f t="shared" si="4"/>
        <v>1.0067146478675406</v>
      </c>
      <c r="K21" t="str">
        <f t="shared" si="5"/>
        <v>compare_to_excel(19, -0.01331f64, -1921.25944404602f64, 1477.8918800354f64, 19.5803404211536f64, 19.5803404211536f64, 19.7118155122082f64);</v>
      </c>
    </row>
    <row r="22" spans="1:11" x14ac:dyDescent="0.3">
      <c r="A22">
        <v>20</v>
      </c>
      <c r="B22" s="3">
        <f t="shared" si="8"/>
        <v>-9.3170000000000031E-2</v>
      </c>
      <c r="C22" s="6">
        <f>-D22*2</f>
        <v>4433.6756401062012</v>
      </c>
      <c r="D22" s="6">
        <f t="shared" si="6"/>
        <v>-2216.8378200531006</v>
      </c>
      <c r="E22" s="19">
        <f t="shared" si="1"/>
        <v>7.0873743724938771</v>
      </c>
      <c r="G22" s="19">
        <f t="shared" si="2"/>
        <v>7.0873743724938771</v>
      </c>
      <c r="H22" s="12">
        <f t="shared" si="7"/>
        <v>1</v>
      </c>
      <c r="I22" s="22">
        <f t="shared" si="3"/>
        <v>7.4395962279697869</v>
      </c>
      <c r="J22" s="10">
        <f t="shared" si="4"/>
        <v>1.0496970862500059</v>
      </c>
      <c r="K22" t="str">
        <f t="shared" si="5"/>
        <v>compare_to_excel(20, -0.09317f64, 4433.6756401062f64, -2216.8378200531f64, 7.08737437249388f64, 7.08737437249388f64, 7.43959622796979f64);</v>
      </c>
    </row>
    <row r="23" spans="1:11" x14ac:dyDescent="0.3">
      <c r="A23">
        <v>21</v>
      </c>
      <c r="B23" s="3">
        <f t="shared" si="8"/>
        <v>1.4641000000000003E-2</v>
      </c>
      <c r="C23" s="6">
        <f>-D23*0.1</f>
        <v>-332.52567300796511</v>
      </c>
      <c r="D23" s="6">
        <f t="shared" si="6"/>
        <v>3325.2567300796509</v>
      </c>
      <c r="E23" s="19">
        <f t="shared" si="1"/>
        <v>158.41816364167693</v>
      </c>
      <c r="G23" s="19">
        <f t="shared" si="2"/>
        <v>158.41816364167695</v>
      </c>
      <c r="H23" s="12">
        <f t="shared" si="7"/>
        <v>1.0000000000000002</v>
      </c>
      <c r="I23" s="22">
        <f t="shared" si="3"/>
        <v>157.26966006379655</v>
      </c>
      <c r="J23" s="10">
        <f t="shared" si="4"/>
        <v>0.99275017743244276</v>
      </c>
      <c r="K23" t="str">
        <f t="shared" si="5"/>
        <v>compare_to_excel(21, 0.014641f64, -332.525673007965f64, 3325.25673007965f64, 158.418163641677f64, 158.418163641677f64, 157.269660063797f64);</v>
      </c>
    </row>
    <row r="24" spans="1:11" x14ac:dyDescent="0.3">
      <c r="A24">
        <v>22</v>
      </c>
      <c r="B24" s="3">
        <f t="shared" si="8"/>
        <v>0.10248700000000004</v>
      </c>
      <c r="C24" s="6">
        <f>-D24*0.7</f>
        <v>3491.5195665836332</v>
      </c>
      <c r="D24" s="6">
        <f t="shared" si="6"/>
        <v>-4987.8850951194763</v>
      </c>
      <c r="E24" s="19">
        <f t="shared" si="1"/>
        <v>3.6556348524014179</v>
      </c>
      <c r="G24" s="19">
        <f t="shared" si="2"/>
        <v>3.6556348524014179</v>
      </c>
      <c r="H24" s="12">
        <f t="shared" si="7"/>
        <v>1</v>
      </c>
      <c r="I24" s="22">
        <f t="shared" si="3"/>
        <v>3.4801969414533773</v>
      </c>
      <c r="J24" s="10">
        <f t="shared" si="4"/>
        <v>0.95200890733580956</v>
      </c>
      <c r="K24" t="str">
        <f t="shared" si="5"/>
        <v>compare_to_excel(22, 0.102487f64, 3491.51956658363f64, -4987.88509511947f64, 3.65563485240142f64, 3.65563485240142f64, 3.48019694145338f64);</v>
      </c>
    </row>
    <row r="25" spans="1:11" x14ac:dyDescent="0.3">
      <c r="A25">
        <v>23</v>
      </c>
      <c r="B25" s="3">
        <f t="shared" si="8"/>
        <v>7.320500000000002E-2</v>
      </c>
      <c r="C25" s="6">
        <f>-D25</f>
        <v>-7481.8276426792145</v>
      </c>
      <c r="D25" s="6">
        <f t="shared" si="6"/>
        <v>7481.8276426792145</v>
      </c>
      <c r="E25" s="19">
        <f t="shared" si="1"/>
        <v>0</v>
      </c>
      <c r="G25" s="19">
        <f t="shared" si="2"/>
        <v>0</v>
      </c>
      <c r="H25" s="12">
        <f t="shared" si="7"/>
        <v>1</v>
      </c>
      <c r="I25" s="22">
        <f t="shared" si="3"/>
        <v>0</v>
      </c>
      <c r="J25" s="10">
        <f t="shared" si="4"/>
        <v>1</v>
      </c>
      <c r="K25" t="str">
        <f t="shared" si="5"/>
        <v>compare_to_excel(23, 0.073205f64, -7481.82764267921f64, 7481.82764267921f64, 0f64, 0f64, 0f64);</v>
      </c>
    </row>
    <row r="26" spans="1:11" x14ac:dyDescent="0.3">
      <c r="A26">
        <v>24</v>
      </c>
      <c r="B26" s="3">
        <f t="shared" si="8"/>
        <v>-1.4641000000000003E-2</v>
      </c>
      <c r="C26" s="6">
        <f>-D26*1.3</f>
        <v>14589.563903224469</v>
      </c>
      <c r="D26" s="6">
        <f t="shared" si="6"/>
        <v>-11222.741464018822</v>
      </c>
      <c r="E26" s="19">
        <f t="shared" si="1"/>
        <v>17.788327680030097</v>
      </c>
      <c r="G26" s="19">
        <f t="shared" si="2"/>
        <v>17.788327680030104</v>
      </c>
      <c r="H26" s="12">
        <f t="shared" si="7"/>
        <v>1.0000000000000004</v>
      </c>
      <c r="I26" s="22">
        <f t="shared" si="3"/>
        <v>17.919832283825631</v>
      </c>
      <c r="J26" s="10">
        <f t="shared" si="4"/>
        <v>1.0073927468709247</v>
      </c>
      <c r="K26" t="str">
        <f t="shared" si="5"/>
        <v>compare_to_excel(24, -0.014641f64, 14589.5639032245f64, -11222.7414640188f64, 17.7883276800301f64, 17.7883276800301f64, 17.9198322838256f64);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Periods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2020-04-07T15:20:42Z</dcterms:created>
  <dcterms:modified xsi:type="dcterms:W3CDTF">2020-05-23T23:30:07Z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0b380315-d940-4078-addc-297da032d892</vt:lpwstr>
  </property>
</Properties>
</file>