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s\Rust\open\finance-solution-dev\"/>
    </mc:Choice>
  </mc:AlternateContent>
  <bookViews>
    <workbookView xWindow="0" yWindow="0" windowWidth="13824" windowHeight="15048"/>
  </bookViews>
  <sheets>
    <sheet name="Ra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G3" i="1" l="1"/>
  <c r="H3" i="1" s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4" i="1"/>
  <c r="H5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4" i="1"/>
  <c r="C5" i="1"/>
  <c r="C3" i="1"/>
  <c r="J3" i="1" l="1"/>
  <c r="B16" i="1" l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B24" i="1"/>
  <c r="D4" i="1" l="1"/>
  <c r="D5" i="1" l="1"/>
  <c r="D6" i="1"/>
  <c r="D7" i="1" l="1"/>
  <c r="D8" i="1" l="1"/>
  <c r="D9" i="1" l="1"/>
  <c r="D10" i="1" l="1"/>
  <c r="D11" i="1" l="1"/>
  <c r="D12" i="1" l="1"/>
  <c r="D13" i="1" l="1"/>
  <c r="D14" i="1" l="1"/>
  <c r="D15" i="1" l="1"/>
  <c r="D16" i="1" l="1"/>
  <c r="D17" i="1" l="1"/>
  <c r="D18" i="1" l="1"/>
  <c r="D19" i="1" l="1"/>
  <c r="D20" i="1" l="1"/>
  <c r="D21" i="1" l="1"/>
  <c r="D22" i="1" l="1"/>
  <c r="D23" i="1" l="1"/>
  <c r="D24" i="1" l="1"/>
  <c r="D25" i="1" l="1"/>
  <c r="D26" i="1" l="1"/>
</calcChain>
</file>

<file path=xl/sharedStrings.xml><?xml version="1.0" encoding="utf-8"?>
<sst xmlns="http://schemas.openxmlformats.org/spreadsheetml/2006/main" count="12" uniqueCount="10">
  <si>
    <t>Periods</t>
  </si>
  <si>
    <t>Present Value</t>
  </si>
  <si>
    <t>Future Value</t>
  </si>
  <si>
    <t>Excel</t>
  </si>
  <si>
    <t>Code</t>
  </si>
  <si>
    <t>Simple</t>
  </si>
  <si>
    <t>Continuous</t>
  </si>
  <si>
    <t>Manual</t>
  </si>
  <si>
    <t>Ratio</t>
  </si>
  <si>
    <t>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</si>
</sst>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_(* #,##0.000000_);_(* \(#,##0.000000\);_(* &quot;-&quot;??_);_(@_)"/>
    <numFmt numFmtId="166" formatCode="_(* #,##0.0000_);_(* \(#,##0.0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0" fillId="0" borderId="0" xfId="1" applyNumberFormat="1" applyFont="1"/>
    <xf numFmtId="165" fontId="0" fillId="0" borderId="2" xfId="1" applyNumberFormat="1" applyFont="1" applyBorder="1"/>
    <xf numFmtId="43" fontId="2" fillId="0" borderId="0" xfId="1" applyNumberFormat="1" applyFont="1"/>
    <xf numFmtId="43" fontId="0" fillId="0" borderId="0" xfId="1" applyNumberFormat="1" applyFont="1"/>
    <xf numFmtId="164" fontId="2" fillId="0" borderId="0" xfId="1" applyNumberFormat="1" applyFont="1" applyAlignment="1">
      <alignment horizontal="right"/>
    </xf>
    <xf numFmtId="43" fontId="2" fillId="0" borderId="0" xfId="1" applyNumberFormat="1" applyFont="1" applyAlignment="1">
      <alignment horizontal="right"/>
    </xf>
    <xf numFmtId="165" fontId="2" fillId="0" borderId="2" xfId="1" applyNumberFormat="1" applyFont="1" applyBorder="1" applyAlignment="1">
      <alignment horizontal="right"/>
    </xf>
    <xf numFmtId="166" fontId="2" fillId="0" borderId="2" xfId="1" applyNumberFormat="1" applyFont="1" applyBorder="1" applyAlignment="1">
      <alignment horizontal="right"/>
    </xf>
    <xf numFmtId="166" fontId="0" fillId="0" borderId="2" xfId="1" applyNumberFormat="1" applyFont="1" applyBorder="1"/>
    <xf numFmtId="43" fontId="2" fillId="0" borderId="0" xfId="1" applyNumberFormat="1" applyFont="1" applyBorder="1" applyAlignment="1">
      <alignment horizontal="right"/>
    </xf>
    <xf numFmtId="43" fontId="0" fillId="0" borderId="0" xfId="1" applyNumberFormat="1" applyFont="1" applyBorder="1"/>
    <xf numFmtId="165" fontId="2" fillId="0" borderId="2" xfId="1" applyNumberFormat="1" applyFont="1" applyBorder="1" applyAlignment="1"/>
    <xf numFmtId="43" fontId="2" fillId="0" borderId="0" xfId="1" applyNumberFormat="1" applyFont="1" applyBorder="1" applyAlignment="1"/>
    <xf numFmtId="166" fontId="2" fillId="0" borderId="2" xfId="1" applyNumberFormat="1" applyFont="1" applyBorder="1" applyAlignment="1"/>
    <xf numFmtId="0" fontId="2" fillId="0" borderId="0" xfId="0" applyFont="1" applyAlignment="1"/>
    <xf numFmtId="166" fontId="2" fillId="0" borderId="1" xfId="1" applyNumberFormat="1" applyFont="1" applyBorder="1" applyAlignment="1"/>
    <xf numFmtId="166" fontId="2" fillId="0" borderId="1" xfId="1" applyNumberFormat="1" applyFont="1" applyBorder="1" applyAlignment="1">
      <alignment horizontal="right"/>
    </xf>
    <xf numFmtId="166" fontId="0" fillId="0" borderId="1" xfId="1" applyNumberFormat="1" applyFont="1" applyBorder="1"/>
    <xf numFmtId="166" fontId="2" fillId="0" borderId="0" xfId="1" applyNumberFormat="1" applyFont="1" applyBorder="1" applyAlignment="1"/>
    <xf numFmtId="166" fontId="2" fillId="0" borderId="0" xfId="1" applyNumberFormat="1" applyFont="1" applyBorder="1" applyAlignment="1">
      <alignment horizontal="right"/>
    </xf>
    <xf numFmtId="166" fontId="0" fillId="0" borderId="0" xfId="1" applyNumberFormat="1" applyFont="1" applyBorder="1"/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topLeftCell="G1" workbookViewId="0">
      <pane ySplit="2" topLeftCell="A3" activePane="bottomLeft" state="frozen"/>
      <selection activeCell="C1" sqref="C1"/>
      <selection pane="bottomLeft" activeCell="H1" sqref="H1"/>
    </sheetView>
  </sheetViews>
  <sheetFormatPr defaultRowHeight="14.4" x14ac:dyDescent="0.3"/>
  <cols>
    <col min="2" max="2" width="11.88671875" style="3" customWidth="1"/>
    <col min="3" max="3" width="18.44140625" style="6" customWidth="1"/>
    <col min="4" max="4" width="19.88671875" style="6" customWidth="1"/>
    <col min="5" max="5" width="10.21875" style="20" customWidth="1"/>
    <col min="6" max="6" width="12.77734375" style="4" customWidth="1"/>
    <col min="7" max="7" width="16.5546875" style="20" customWidth="1"/>
    <col min="8" max="8" width="16.5546875" style="13" customWidth="1"/>
    <col min="9" max="9" width="17.33203125" style="23" customWidth="1"/>
    <col min="10" max="10" width="12.5546875" style="11" customWidth="1"/>
    <col min="11" max="11" width="45.88671875" customWidth="1"/>
  </cols>
  <sheetData>
    <row r="1" spans="1:14" s="1" customFormat="1" x14ac:dyDescent="0.3">
      <c r="B1" s="2"/>
      <c r="C1" s="5"/>
      <c r="D1" s="5"/>
      <c r="E1" s="18" t="s">
        <v>3</v>
      </c>
      <c r="F1" s="14"/>
      <c r="G1" s="18" t="s">
        <v>7</v>
      </c>
      <c r="H1" s="15"/>
      <c r="I1" s="21"/>
      <c r="J1" s="16"/>
      <c r="K1" s="17"/>
      <c r="L1" s="17"/>
      <c r="M1" s="17"/>
      <c r="N1" s="17"/>
    </row>
    <row r="2" spans="1:14" s="1" customFormat="1" x14ac:dyDescent="0.3">
      <c r="A2" s="1" t="s">
        <v>9</v>
      </c>
      <c r="B2" s="7" t="s">
        <v>0</v>
      </c>
      <c r="C2" s="8" t="s">
        <v>1</v>
      </c>
      <c r="D2" s="8" t="s">
        <v>2</v>
      </c>
      <c r="E2" s="19" t="s">
        <v>5</v>
      </c>
      <c r="F2" s="9" t="s">
        <v>6</v>
      </c>
      <c r="G2" s="19" t="s">
        <v>5</v>
      </c>
      <c r="H2" s="12"/>
      <c r="I2" s="22" t="s">
        <v>6</v>
      </c>
      <c r="J2" s="10" t="s">
        <v>8</v>
      </c>
      <c r="K2" s="1" t="s">
        <v>4</v>
      </c>
    </row>
    <row r="3" spans="1:14" x14ac:dyDescent="0.3">
      <c r="A3">
        <v>1</v>
      </c>
      <c r="B3" s="3">
        <f t="shared" ref="B3:B15" si="0">B4+5</f>
        <v>90</v>
      </c>
      <c r="C3" s="6">
        <f>-D3*0.1</f>
        <v>-0.1</v>
      </c>
      <c r="D3" s="6">
        <v>1</v>
      </c>
      <c r="E3" s="20">
        <f>RATE(B3,0,C3,D3)</f>
        <v>2.5914365470011948E-2</v>
      </c>
      <c r="G3" s="20">
        <f>POWER(-D3/C3,1/B3) - 1</f>
        <v>2.5914365470009804E-2</v>
      </c>
      <c r="H3" s="13">
        <f t="shared" ref="H3:H4" si="1">IF(E3=0,1,G3/E3)</f>
        <v>0.99999999999991729</v>
      </c>
      <c r="I3" s="23">
        <f>LN(-D3/C3)/B3</f>
        <v>2.5584278811044955E-2</v>
      </c>
      <c r="J3" s="11">
        <f>IF(G3=0,1,I3/G3)</f>
        <v>0.98726240627628525</v>
      </c>
      <c r="K3" t="str">
        <f>CONCATENATE("compare_to_excel(",A3, ", ", B3, ", ", C3, "f64, ", D3, "f64, ", E3, "f64, ", G3, "f64, ", I3, "f64);")</f>
        <v>compare_to_excel(1, 90, -0.1f64, 1f64, 0.0259143654700119f64, 0.0259143654700098f64, 0.025584278811045f64);</v>
      </c>
    </row>
    <row r="4" spans="1:14" x14ac:dyDescent="0.3">
      <c r="A4">
        <v>2</v>
      </c>
      <c r="B4" s="3">
        <f t="shared" si="0"/>
        <v>85</v>
      </c>
      <c r="C4" s="6">
        <f>-D4*0.7</f>
        <v>1.0499999999999998</v>
      </c>
      <c r="D4" s="6">
        <f>D3*-1.5</f>
        <v>-1.5</v>
      </c>
      <c r="E4" s="20">
        <f t="shared" ref="E4:E26" si="2">RATE(B4,0,C4,D4)</f>
        <v>4.204992083994428E-3</v>
      </c>
      <c r="G4" s="20">
        <f t="shared" ref="G4:G26" si="3">POWER(-D4/C4,1/B4) - 1</f>
        <v>4.2049920839930532E-3</v>
      </c>
      <c r="H4" s="13">
        <f t="shared" si="1"/>
        <v>0.99999999999967304</v>
      </c>
      <c r="I4" s="23">
        <f t="shared" ref="I4:I26" si="4">LN(-D4/C4)/B4</f>
        <v>4.1961758110439125E-3</v>
      </c>
      <c r="J4" s="11">
        <f t="shared" ref="J4:J26" si="5">IF(G4=0,1,I4/G4)</f>
        <v>0.99790337941831064</v>
      </c>
      <c r="K4" t="str">
        <f t="shared" ref="K4:K26" si="6">CONCATENATE("compare_to_excel(",A4, ", ", B4, ", ", C4, "f64, ", D4, "f64, ", E4, "f64, ", G4, "f64, ", I4, "f64);")</f>
        <v>compare_to_excel(2, 85, 1.05f64, -1.5f64, 0.00420499208399443f64, 0.00420499208399305f64, 0.00419617581104391f64);</v>
      </c>
    </row>
    <row r="5" spans="1:14" x14ac:dyDescent="0.3">
      <c r="A5">
        <v>3</v>
      </c>
      <c r="B5" s="3">
        <f t="shared" si="0"/>
        <v>80</v>
      </c>
      <c r="C5" s="6">
        <f>-D5</f>
        <v>-2.25</v>
      </c>
      <c r="D5" s="6">
        <f t="shared" ref="D5:D26" si="7">D4*-1.5</f>
        <v>2.25</v>
      </c>
      <c r="E5" s="20">
        <f t="shared" si="2"/>
        <v>8.1049013213531104E-16</v>
      </c>
      <c r="G5" s="20">
        <f t="shared" si="3"/>
        <v>0</v>
      </c>
      <c r="H5" s="13">
        <f>IF(E5=0,1,G5/E5)</f>
        <v>0</v>
      </c>
      <c r="I5" s="23">
        <f t="shared" si="4"/>
        <v>0</v>
      </c>
      <c r="J5" s="11">
        <f t="shared" si="5"/>
        <v>1</v>
      </c>
      <c r="K5" t="str">
        <f t="shared" si="6"/>
        <v>compare_to_excel(3, 80, -2.25f64, 2.25f64, 8.10490132135311E-16f64, 0f64, 0f64);</v>
      </c>
    </row>
    <row r="6" spans="1:14" x14ac:dyDescent="0.3">
      <c r="A6">
        <v>4</v>
      </c>
      <c r="B6" s="3">
        <f t="shared" si="0"/>
        <v>75</v>
      </c>
      <c r="C6" s="6">
        <f>-D6*1.3</f>
        <v>4.3875000000000002</v>
      </c>
      <c r="D6" s="6">
        <f t="shared" si="7"/>
        <v>-3.375</v>
      </c>
      <c r="E6" s="20">
        <f t="shared" si="2"/>
        <v>-3.492078652835331E-3</v>
      </c>
      <c r="G6" s="20">
        <f t="shared" si="3"/>
        <v>-3.4920786541057236E-3</v>
      </c>
      <c r="H6" s="13">
        <f t="shared" ref="H6:H26" si="8">IF(E6=0,1,G6/E6)</f>
        <v>1.0000000003637928</v>
      </c>
      <c r="I6" s="23">
        <f t="shared" si="4"/>
        <v>-3.4981901928998814E-3</v>
      </c>
      <c r="J6" s="11">
        <f t="shared" si="5"/>
        <v>1.001750114874123</v>
      </c>
      <c r="K6" t="str">
        <f t="shared" si="6"/>
        <v>compare_to_excel(4, 75, 4.3875f64, -3.375f64, -0.00349207865283533f64, -0.00349207865410572f64, -0.00349819019289988f64);</v>
      </c>
    </row>
    <row r="7" spans="1:14" x14ac:dyDescent="0.3">
      <c r="A7">
        <v>5</v>
      </c>
      <c r="B7" s="3">
        <f t="shared" si="0"/>
        <v>70</v>
      </c>
      <c r="C7" s="6">
        <f>-D7*2</f>
        <v>-10.125</v>
      </c>
      <c r="D7" s="6">
        <f t="shared" si="7"/>
        <v>5.0625</v>
      </c>
      <c r="E7" s="20">
        <f t="shared" si="2"/>
        <v>-9.8532381791793175E-3</v>
      </c>
      <c r="G7" s="20">
        <f t="shared" si="3"/>
        <v>-9.8532381814433467E-3</v>
      </c>
      <c r="H7" s="13">
        <f t="shared" si="8"/>
        <v>1.0000000002297751</v>
      </c>
      <c r="I7" s="23">
        <f t="shared" si="4"/>
        <v>-9.9021025794277899E-3</v>
      </c>
      <c r="J7" s="11">
        <f t="shared" si="5"/>
        <v>1.0049592222459891</v>
      </c>
      <c r="K7" t="str">
        <f t="shared" si="6"/>
        <v>compare_to_excel(5, 70, -10.125f64, 5.0625f64, -0.00985323817917932f64, -0.00985323818144335f64, -0.00990210257942779f64);</v>
      </c>
    </row>
    <row r="8" spans="1:14" x14ac:dyDescent="0.3">
      <c r="A8">
        <v>6</v>
      </c>
      <c r="B8" s="3">
        <f t="shared" si="0"/>
        <v>65</v>
      </c>
      <c r="C8" s="6">
        <f>-D8*0.1</f>
        <v>0.75937500000000002</v>
      </c>
      <c r="D8" s="6">
        <f t="shared" si="7"/>
        <v>-7.59375</v>
      </c>
      <c r="E8" s="20">
        <f t="shared" si="2"/>
        <v>3.6059304626408793E-2</v>
      </c>
      <c r="G8" s="20">
        <f t="shared" si="3"/>
        <v>3.6059304625634336E-2</v>
      </c>
      <c r="H8" s="13">
        <f t="shared" si="8"/>
        <v>0.99999999997852274</v>
      </c>
      <c r="I8" s="23">
        <f t="shared" si="4"/>
        <v>3.5424386046062246E-2</v>
      </c>
      <c r="J8" s="11">
        <f t="shared" si="5"/>
        <v>0.98239237871712226</v>
      </c>
      <c r="K8" t="str">
        <f t="shared" si="6"/>
        <v>compare_to_excel(6, 65, 0.759375f64, -7.59375f64, 0.0360593046264088f64, 0.0360593046256343f64, 0.0354243860460622f64);</v>
      </c>
    </row>
    <row r="9" spans="1:14" x14ac:dyDescent="0.3">
      <c r="A9">
        <v>7</v>
      </c>
      <c r="B9" s="3">
        <f t="shared" si="0"/>
        <v>60</v>
      </c>
      <c r="C9" s="6">
        <f>-D9*0.7</f>
        <v>-7.9734374999999993</v>
      </c>
      <c r="D9" s="6">
        <f t="shared" si="7"/>
        <v>11.390625</v>
      </c>
      <c r="E9" s="20">
        <f t="shared" si="2"/>
        <v>5.9622865014350556E-3</v>
      </c>
      <c r="G9" s="20">
        <f t="shared" si="3"/>
        <v>5.9622864926904828E-3</v>
      </c>
      <c r="H9" s="13">
        <f t="shared" si="8"/>
        <v>0.99999999853335242</v>
      </c>
      <c r="I9" s="23">
        <f t="shared" si="4"/>
        <v>5.9445823989788728E-3</v>
      </c>
      <c r="J9" s="11">
        <f t="shared" si="5"/>
        <v>0.99703065363710475</v>
      </c>
      <c r="K9" t="str">
        <f t="shared" si="6"/>
        <v>compare_to_excel(7, 60, -7.9734375f64, 11.390625f64, 0.00596228650143506f64, 0.00596228649269048f64, 0.00594458239897887f64);</v>
      </c>
    </row>
    <row r="10" spans="1:14" x14ac:dyDescent="0.3">
      <c r="A10">
        <v>8</v>
      </c>
      <c r="B10" s="3">
        <f t="shared" si="0"/>
        <v>55</v>
      </c>
      <c r="C10" s="6">
        <f>-D10</f>
        <v>17.0859375</v>
      </c>
      <c r="D10" s="6">
        <f t="shared" si="7"/>
        <v>-17.0859375</v>
      </c>
      <c r="E10" s="20">
        <f t="shared" si="2"/>
        <v>4.3199591949031134E-13</v>
      </c>
      <c r="G10" s="20">
        <f t="shared" si="3"/>
        <v>0</v>
      </c>
      <c r="H10" s="13">
        <f t="shared" si="8"/>
        <v>0</v>
      </c>
      <c r="I10" s="23">
        <f t="shared" si="4"/>
        <v>0</v>
      </c>
      <c r="J10" s="11">
        <f t="shared" si="5"/>
        <v>1</v>
      </c>
      <c r="K10" t="str">
        <f t="shared" si="6"/>
        <v>compare_to_excel(8, 55, 17.0859375f64, -17.0859375f64, 4.31995919490311E-13f64, 0f64, 0f64);</v>
      </c>
    </row>
    <row r="11" spans="1:14" x14ac:dyDescent="0.3">
      <c r="A11">
        <v>9</v>
      </c>
      <c r="B11" s="3">
        <f t="shared" si="0"/>
        <v>50</v>
      </c>
      <c r="C11" s="6">
        <f>-D11*1.3</f>
        <v>-33.317578125000004</v>
      </c>
      <c r="D11" s="6">
        <f t="shared" si="7"/>
        <v>25.62890625</v>
      </c>
      <c r="E11" s="20">
        <f t="shared" si="2"/>
        <v>-5.2335423361107745E-3</v>
      </c>
      <c r="G11" s="20">
        <f t="shared" si="3"/>
        <v>-5.2335423361353772E-3</v>
      </c>
      <c r="H11" s="13">
        <f t="shared" si="8"/>
        <v>1.0000000000047009</v>
      </c>
      <c r="I11" s="23">
        <f t="shared" si="4"/>
        <v>-5.2472852893498227E-3</v>
      </c>
      <c r="J11" s="11">
        <f t="shared" si="5"/>
        <v>1.0026259371438646</v>
      </c>
      <c r="K11" t="str">
        <f t="shared" si="6"/>
        <v>compare_to_excel(9, 50, -33.317578125f64, 25.62890625f64, -0.00523354233611077f64, -0.00523354233613538f64, -0.00524728528934982f64);</v>
      </c>
    </row>
    <row r="12" spans="1:14" x14ac:dyDescent="0.3">
      <c r="A12">
        <v>10</v>
      </c>
      <c r="B12" s="3">
        <f t="shared" si="0"/>
        <v>45</v>
      </c>
      <c r="C12" s="6">
        <f>-D12*2</f>
        <v>76.88671875</v>
      </c>
      <c r="D12" s="6">
        <f t="shared" si="7"/>
        <v>-38.443359375</v>
      </c>
      <c r="E12" s="20">
        <f t="shared" si="2"/>
        <v>-1.5285247065565655E-2</v>
      </c>
      <c r="G12" s="20">
        <f t="shared" si="3"/>
        <v>-1.5285247065568774E-2</v>
      </c>
      <c r="H12" s="13">
        <f t="shared" si="8"/>
        <v>1.0000000000002041</v>
      </c>
      <c r="I12" s="23">
        <f t="shared" si="4"/>
        <v>-1.5403270679109895E-2</v>
      </c>
      <c r="J12" s="11">
        <f t="shared" si="5"/>
        <v>1.0077214069903377</v>
      </c>
      <c r="K12" t="str">
        <f t="shared" si="6"/>
        <v>compare_to_excel(10, 45, 76.88671875f64, -38.443359375f64, -0.0152852470655657f64, -0.0152852470655688f64, -0.0154032706791099f64);</v>
      </c>
    </row>
    <row r="13" spans="1:14" x14ac:dyDescent="0.3">
      <c r="A13">
        <v>11</v>
      </c>
      <c r="B13" s="3">
        <f t="shared" si="0"/>
        <v>40</v>
      </c>
      <c r="C13" s="6">
        <f>-D13*0.1</f>
        <v>-5.7665039062500005</v>
      </c>
      <c r="D13" s="6">
        <f t="shared" si="7"/>
        <v>57.6650390625</v>
      </c>
      <c r="E13" s="20">
        <f t="shared" si="2"/>
        <v>5.9253725177289836E-2</v>
      </c>
      <c r="G13" s="20">
        <f t="shared" si="3"/>
        <v>5.9253725177288885E-2</v>
      </c>
      <c r="H13" s="13">
        <f t="shared" si="8"/>
        <v>0.9999999999999839</v>
      </c>
      <c r="I13" s="23">
        <f t="shared" si="4"/>
        <v>5.7564627324851139E-2</v>
      </c>
      <c r="J13" s="11">
        <f t="shared" si="5"/>
        <v>0.97149381161464676</v>
      </c>
      <c r="K13" t="str">
        <f t="shared" si="6"/>
        <v>compare_to_excel(11, 40, -5.76650390625f64, 57.6650390625f64, 0.0592537251772898f64, 0.0592537251772889f64, 0.0575646273248511f64);</v>
      </c>
    </row>
    <row r="14" spans="1:14" x14ac:dyDescent="0.3">
      <c r="A14">
        <v>12</v>
      </c>
      <c r="B14" s="3">
        <f t="shared" si="0"/>
        <v>35</v>
      </c>
      <c r="C14" s="6">
        <f>-D14*0.7</f>
        <v>60.548291015624997</v>
      </c>
      <c r="D14" s="6">
        <f t="shared" si="7"/>
        <v>-86.49755859375</v>
      </c>
      <c r="E14" s="20">
        <f t="shared" si="2"/>
        <v>1.0242814832087039E-2</v>
      </c>
      <c r="G14" s="20">
        <f t="shared" si="3"/>
        <v>1.0242814832071456E-2</v>
      </c>
      <c r="H14" s="13">
        <f t="shared" si="8"/>
        <v>0.99999999999847866</v>
      </c>
      <c r="I14" s="23">
        <f t="shared" si="4"/>
        <v>1.0190712683963783E-2</v>
      </c>
      <c r="J14" s="11">
        <f t="shared" si="5"/>
        <v>0.99491329786178151</v>
      </c>
      <c r="K14" t="str">
        <f t="shared" si="6"/>
        <v>compare_to_excel(12, 35, 60.548291015625f64, -86.49755859375f64, 0.010242814832087f64, 0.0102428148320715f64, 0.0101907126839638f64);</v>
      </c>
    </row>
    <row r="15" spans="1:14" x14ac:dyDescent="0.3">
      <c r="A15">
        <v>13</v>
      </c>
      <c r="B15" s="3">
        <f t="shared" si="0"/>
        <v>30</v>
      </c>
      <c r="C15" s="6">
        <f>-D15</f>
        <v>-129.746337890625</v>
      </c>
      <c r="D15" s="6">
        <f t="shared" si="7"/>
        <v>129.746337890625</v>
      </c>
      <c r="E15" s="20">
        <f t="shared" si="2"/>
        <v>2.538085427754454E-15</v>
      </c>
      <c r="G15" s="20">
        <f t="shared" si="3"/>
        <v>0</v>
      </c>
      <c r="H15" s="13">
        <f t="shared" si="8"/>
        <v>0</v>
      </c>
      <c r="I15" s="23">
        <f t="shared" si="4"/>
        <v>0</v>
      </c>
      <c r="J15" s="11">
        <f t="shared" si="5"/>
        <v>1</v>
      </c>
      <c r="K15" t="str">
        <f t="shared" si="6"/>
        <v>compare_to_excel(13, 30, -129.746337890625f64, 129.746337890625f64, 2.53808542775445E-15f64, 0f64, 0f64);</v>
      </c>
    </row>
    <row r="16" spans="1:14" x14ac:dyDescent="0.3">
      <c r="A16">
        <v>14</v>
      </c>
      <c r="B16" s="3">
        <f>B17+5</f>
        <v>25</v>
      </c>
      <c r="C16" s="6">
        <f>-D16*1.3</f>
        <v>253.00535888671877</v>
      </c>
      <c r="D16" s="6">
        <f t="shared" si="7"/>
        <v>-194.6195068359375</v>
      </c>
      <c r="E16" s="20">
        <f t="shared" si="2"/>
        <v>-1.0439694698184218E-2</v>
      </c>
      <c r="G16" s="20">
        <f t="shared" si="3"/>
        <v>-1.043969470688666E-2</v>
      </c>
      <c r="H16" s="13">
        <f t="shared" si="8"/>
        <v>1.0000000008335916</v>
      </c>
      <c r="I16" s="23">
        <f t="shared" si="4"/>
        <v>-1.0494570578699645E-2</v>
      </c>
      <c r="J16" s="11">
        <f t="shared" si="5"/>
        <v>1.0052564632734697</v>
      </c>
      <c r="K16" t="str">
        <f t="shared" si="6"/>
        <v>compare_to_excel(14, 25, 253.005358886719f64, -194.619506835937f64, -0.0104396946981842f64, -0.0104396947068867f64, -0.0104945705786996f64);</v>
      </c>
    </row>
    <row r="17" spans="1:11" x14ac:dyDescent="0.3">
      <c r="A17">
        <v>15</v>
      </c>
      <c r="B17" s="3">
        <v>20</v>
      </c>
      <c r="C17" s="6">
        <f>-D17*2</f>
        <v>-583.8585205078125</v>
      </c>
      <c r="D17" s="6">
        <f t="shared" si="7"/>
        <v>291.92926025390625</v>
      </c>
      <c r="E17" s="20">
        <f t="shared" si="2"/>
        <v>-3.4063671069660365E-2</v>
      </c>
      <c r="G17" s="20">
        <f t="shared" si="3"/>
        <v>-3.40636710751544E-2</v>
      </c>
      <c r="H17" s="13">
        <f t="shared" si="8"/>
        <v>1.0000000001612872</v>
      </c>
      <c r="I17" s="23">
        <f t="shared" si="4"/>
        <v>-3.4657359027997263E-2</v>
      </c>
      <c r="J17" s="11">
        <f t="shared" si="5"/>
        <v>1.01742877188818</v>
      </c>
      <c r="K17" t="str">
        <f t="shared" si="6"/>
        <v>compare_to_excel(15, 20, -583.858520507812f64, 291.929260253906f64, -0.0340636710696604f64, -0.0340636710751544f64, -0.0346573590279973f64);</v>
      </c>
    </row>
    <row r="18" spans="1:11" x14ac:dyDescent="0.3">
      <c r="A18">
        <v>16</v>
      </c>
      <c r="B18" s="3">
        <v>15</v>
      </c>
      <c r="C18" s="6">
        <f>-D18*0.1</f>
        <v>43.789389038085943</v>
      </c>
      <c r="D18" s="6">
        <f t="shared" si="7"/>
        <v>-437.89389038085938</v>
      </c>
      <c r="E18" s="20">
        <f t="shared" si="2"/>
        <v>0.16591440118003306</v>
      </c>
      <c r="G18" s="20">
        <f t="shared" si="3"/>
        <v>0.16591440117983169</v>
      </c>
      <c r="H18" s="13">
        <f t="shared" si="8"/>
        <v>0.9999999999987863</v>
      </c>
      <c r="I18" s="23">
        <f t="shared" si="4"/>
        <v>0.1535056728662697</v>
      </c>
      <c r="J18" s="11">
        <f t="shared" si="5"/>
        <v>0.9252100587693266</v>
      </c>
      <c r="K18" t="str">
        <f t="shared" si="6"/>
        <v>compare_to_excel(16, 15, 43.7893890380859f64, -437.893890380859f64, 0.165914401180033f64, 0.165914401179832f64, 0.15350567286627f64);</v>
      </c>
    </row>
    <row r="19" spans="1:11" x14ac:dyDescent="0.3">
      <c r="A19">
        <v>17</v>
      </c>
      <c r="B19" s="3">
        <v>12</v>
      </c>
      <c r="C19" s="6">
        <f>-D19*0.7</f>
        <v>-459.78858489990233</v>
      </c>
      <c r="D19" s="6">
        <f t="shared" si="7"/>
        <v>656.84083557128906</v>
      </c>
      <c r="E19" s="20">
        <f t="shared" si="2"/>
        <v>3.016904692507064E-2</v>
      </c>
      <c r="G19" s="20">
        <f t="shared" si="3"/>
        <v>3.0169046916694864E-2</v>
      </c>
      <c r="H19" s="13">
        <f t="shared" si="8"/>
        <v>0.99999999972237186</v>
      </c>
      <c r="I19" s="23">
        <f t="shared" si="4"/>
        <v>2.9722911994894366E-2</v>
      </c>
      <c r="J19" s="11">
        <f t="shared" si="5"/>
        <v>0.98521216387669119</v>
      </c>
      <c r="K19" t="str">
        <f t="shared" si="6"/>
        <v>compare_to_excel(17, 12, -459.788584899902f64, 656.840835571289f64, 0.0301690469250706f64, 0.0301690469166949f64, 0.0297229119948944f64);</v>
      </c>
    </row>
    <row r="20" spans="1:11" x14ac:dyDescent="0.3">
      <c r="A20">
        <v>18</v>
      </c>
      <c r="B20" s="3">
        <v>10</v>
      </c>
      <c r="C20" s="6">
        <f>-D20</f>
        <v>985.26125335693359</v>
      </c>
      <c r="D20" s="6">
        <f t="shared" si="7"/>
        <v>-985.26125335693359</v>
      </c>
      <c r="E20" s="20">
        <f t="shared" si="2"/>
        <v>3.2611000811399932E-16</v>
      </c>
      <c r="G20" s="20">
        <f t="shared" si="3"/>
        <v>0</v>
      </c>
      <c r="H20" s="13">
        <f t="shared" si="8"/>
        <v>0</v>
      </c>
      <c r="I20" s="23">
        <f t="shared" si="4"/>
        <v>0</v>
      </c>
      <c r="J20" s="11">
        <f t="shared" si="5"/>
        <v>1</v>
      </c>
      <c r="K20" t="str">
        <f t="shared" si="6"/>
        <v>compare_to_excel(18, 10, 985.261253356933f64, -985.261253356933f64, 3.26110008113999E-16f64, 0f64, 0f64);</v>
      </c>
    </row>
    <row r="21" spans="1:11" x14ac:dyDescent="0.3">
      <c r="A21">
        <v>19</v>
      </c>
      <c r="B21" s="3">
        <v>7</v>
      </c>
      <c r="C21" s="6">
        <f>-D21*1.3</f>
        <v>-1921.2594440460205</v>
      </c>
      <c r="D21" s="6">
        <f t="shared" si="7"/>
        <v>1477.8918800354004</v>
      </c>
      <c r="E21" s="20">
        <f t="shared" si="2"/>
        <v>-3.6786904997066681E-2</v>
      </c>
      <c r="G21" s="20">
        <f t="shared" si="3"/>
        <v>-3.6786904997066716E-2</v>
      </c>
      <c r="H21" s="13">
        <f t="shared" si="8"/>
        <v>1.0000000000000009</v>
      </c>
      <c r="I21" s="23">
        <f t="shared" si="4"/>
        <v>-3.7480609209641573E-2</v>
      </c>
      <c r="J21" s="11">
        <f t="shared" si="5"/>
        <v>1.0188573682029018</v>
      </c>
      <c r="K21" t="str">
        <f t="shared" si="6"/>
        <v>compare_to_excel(19, 7, -1921.25944404602f64, 1477.8918800354f64, -0.0367869049970667f64, -0.0367869049970667f64, -0.0374806092096416f64);</v>
      </c>
    </row>
    <row r="22" spans="1:11" x14ac:dyDescent="0.3">
      <c r="A22">
        <v>20</v>
      </c>
      <c r="B22" s="3">
        <v>5</v>
      </c>
      <c r="C22" s="6">
        <f>-D22*2</f>
        <v>4433.6756401062012</v>
      </c>
      <c r="D22" s="6">
        <f t="shared" si="7"/>
        <v>-2216.8378200531006</v>
      </c>
      <c r="E22" s="20">
        <f t="shared" si="2"/>
        <v>-0.12944943670385881</v>
      </c>
      <c r="G22" s="20">
        <f t="shared" si="3"/>
        <v>-0.12944943670387588</v>
      </c>
      <c r="H22" s="13">
        <f t="shared" si="8"/>
        <v>1.0000000000001319</v>
      </c>
      <c r="I22" s="23">
        <f t="shared" si="4"/>
        <v>-0.13862943611198905</v>
      </c>
      <c r="J22" s="11">
        <f t="shared" si="5"/>
        <v>1.0709157153701103</v>
      </c>
      <c r="K22" t="str">
        <f t="shared" si="6"/>
        <v>compare_to_excel(20, 5, 4433.6756401062f64, -2216.8378200531f64, -0.129449436703859f64, -0.129449436703876f64, -0.138629436111989f64);</v>
      </c>
    </row>
    <row r="23" spans="1:11" x14ac:dyDescent="0.3">
      <c r="A23">
        <v>21</v>
      </c>
      <c r="B23" s="3">
        <v>4</v>
      </c>
      <c r="C23" s="6">
        <f>-D23*0.1</f>
        <v>-332.52567300796511</v>
      </c>
      <c r="D23" s="6">
        <f t="shared" si="7"/>
        <v>3325.2567300796509</v>
      </c>
      <c r="E23" s="20">
        <f t="shared" si="2"/>
        <v>0.77827941003892287</v>
      </c>
      <c r="G23" s="20">
        <f t="shared" si="3"/>
        <v>0.77827941003892298</v>
      </c>
      <c r="H23" s="13">
        <f t="shared" si="8"/>
        <v>1.0000000000000002</v>
      </c>
      <c r="I23" s="23">
        <f t="shared" si="4"/>
        <v>0.57564627324851148</v>
      </c>
      <c r="J23" s="11">
        <f t="shared" si="5"/>
        <v>0.73963960220882952</v>
      </c>
      <c r="K23" t="str">
        <f t="shared" si="6"/>
        <v>compare_to_excel(21, 4, -332.525673007965f64, 3325.25673007965f64, 0.778279410038923f64, 0.778279410038923f64, 0.575646273248511f64);</v>
      </c>
    </row>
    <row r="24" spans="1:11" x14ac:dyDescent="0.3">
      <c r="A24">
        <v>22</v>
      </c>
      <c r="B24" s="3">
        <f>B25+B26</f>
        <v>3</v>
      </c>
      <c r="C24" s="6">
        <f>-D24*0.7</f>
        <v>3491.5195665836332</v>
      </c>
      <c r="D24" s="6">
        <f t="shared" si="7"/>
        <v>-4987.8850951194763</v>
      </c>
      <c r="E24" s="20">
        <f t="shared" si="2"/>
        <v>0.12624788044369725</v>
      </c>
      <c r="G24" s="20">
        <f t="shared" si="3"/>
        <v>0.12624788044360602</v>
      </c>
      <c r="H24" s="13">
        <f t="shared" si="8"/>
        <v>0.99999999999927736</v>
      </c>
      <c r="I24" s="23">
        <f t="shared" si="4"/>
        <v>0.11889164797957746</v>
      </c>
      <c r="J24" s="11">
        <f t="shared" si="5"/>
        <v>0.94173183392718796</v>
      </c>
      <c r="K24" t="str">
        <f t="shared" si="6"/>
        <v>compare_to_excel(22, 3, 3491.51956658363f64, -4987.88509511947f64, 0.126247880443697f64, 0.126247880443606f64, 0.118891647979577f64);</v>
      </c>
    </row>
    <row r="25" spans="1:11" x14ac:dyDescent="0.3">
      <c r="A25">
        <v>23</v>
      </c>
      <c r="B25" s="3">
        <v>2</v>
      </c>
      <c r="C25" s="6">
        <f>-D25</f>
        <v>-7481.8276426792145</v>
      </c>
      <c r="D25" s="6">
        <f t="shared" si="7"/>
        <v>7481.8276426792145</v>
      </c>
      <c r="E25" s="20">
        <f t="shared" si="2"/>
        <v>-9.1997349682415249E-17</v>
      </c>
      <c r="G25" s="20">
        <f t="shared" si="3"/>
        <v>0</v>
      </c>
      <c r="H25" s="13">
        <f t="shared" si="8"/>
        <v>0</v>
      </c>
      <c r="I25" s="23">
        <f t="shared" si="4"/>
        <v>0</v>
      </c>
      <c r="J25" s="11">
        <f t="shared" si="5"/>
        <v>1</v>
      </c>
      <c r="K25" t="str">
        <f t="shared" si="6"/>
        <v>compare_to_excel(23, 2, -7481.82764267921f64, 7481.82764267921f64, -9.19973496824152E-17f64, 0f64, 0f64);</v>
      </c>
    </row>
    <row r="26" spans="1:11" x14ac:dyDescent="0.3">
      <c r="A26">
        <v>24</v>
      </c>
      <c r="B26" s="3">
        <v>1</v>
      </c>
      <c r="C26" s="6">
        <f>-D26*1.3</f>
        <v>14589.563903224469</v>
      </c>
      <c r="D26" s="6">
        <f t="shared" si="7"/>
        <v>-11222.741464018822</v>
      </c>
      <c r="E26" s="20">
        <f t="shared" si="2"/>
        <v>-0.23076923076923081</v>
      </c>
      <c r="G26" s="20">
        <f t="shared" si="3"/>
        <v>-0.23076923076923084</v>
      </c>
      <c r="H26" s="13">
        <f t="shared" si="8"/>
        <v>1.0000000000000002</v>
      </c>
      <c r="I26" s="23">
        <f t="shared" si="4"/>
        <v>-0.26236426446749112</v>
      </c>
      <c r="J26" s="11">
        <f t="shared" si="5"/>
        <v>1.1369118126924611</v>
      </c>
      <c r="K26" t="str">
        <f t="shared" si="6"/>
        <v>compare_to_excel(24, 1, 14589.5639032245f64, -11222.7414640188f64, -0.230769230769231f64, -0.230769230769231f64, -0.262364264467491f64);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Rate</vt:lpstr>
    </vt:vector>
  </TitlesOfParts>
  <Company>ECWise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Thureson</dc:creator>
  <cp:lastModifiedBy>David Thureson</cp:lastModifiedBy>
  <dcterms:created xsi:type="dcterms:W3CDTF">2020-04-07T15:20:42Z</dcterms:created>
  <dcterms:modified xsi:type="dcterms:W3CDTF">2020-05-23T23:21:10Z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0b380315-d940-4078-addc-297da032d892</vt:lpwstr>
  </property>
</Properties>
</file>