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4/Design/"/>
    </mc:Choice>
  </mc:AlternateContent>
  <xr:revisionPtr revIDLastSave="0" documentId="13_ncr:1_{2293EC5A-21FD-004B-B464-ED8AC4AE8204}" xr6:coauthVersionLast="47" xr6:coauthVersionMax="47" xr10:uidLastSave="{00000000-0000-0000-0000-000000000000}"/>
  <bookViews>
    <workbookView xWindow="0" yWindow="760" windowWidth="34560" windowHeight="21580" xr2:uid="{45A7D401-52D5-674B-B0ED-F75810941A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G74" i="1"/>
  <c r="G72" i="1"/>
  <c r="G71" i="1"/>
  <c r="G73" i="1" s="1"/>
  <c r="D72" i="1"/>
  <c r="D71" i="1"/>
  <c r="Z28" i="1"/>
  <c r="DN66" i="1"/>
  <c r="DN64" i="1"/>
  <c r="DN63" i="1"/>
  <c r="DN65" i="1" s="1"/>
  <c r="DK66" i="1"/>
  <c r="DK64" i="1"/>
  <c r="DK63" i="1"/>
  <c r="DK65" i="1" s="1"/>
  <c r="DH66" i="1"/>
  <c r="DH64" i="1"/>
  <c r="DH63" i="1"/>
  <c r="DE66" i="1"/>
  <c r="DE65" i="1" s="1"/>
  <c r="DE64" i="1"/>
  <c r="DE63" i="1"/>
  <c r="DB66" i="1"/>
  <c r="DB64" i="1"/>
  <c r="DB63" i="1"/>
  <c r="DB65" i="1" s="1"/>
  <c r="CY66" i="1"/>
  <c r="CY65" i="1" s="1"/>
  <c r="CY64" i="1"/>
  <c r="CY63" i="1"/>
  <c r="CV66" i="1"/>
  <c r="CV64" i="1"/>
  <c r="CV63" i="1"/>
  <c r="CS66" i="1"/>
  <c r="CS64" i="1"/>
  <c r="CS63" i="1"/>
  <c r="CS65" i="1" s="1"/>
  <c r="CP66" i="1"/>
  <c r="CP64" i="1"/>
  <c r="CP63" i="1"/>
  <c r="CP65" i="1" s="1"/>
  <c r="CM66" i="1"/>
  <c r="CM64" i="1"/>
  <c r="CM63" i="1"/>
  <c r="CJ66" i="1"/>
  <c r="CJ64" i="1"/>
  <c r="CJ63" i="1"/>
  <c r="CJ65" i="1" s="1"/>
  <c r="CG66" i="1"/>
  <c r="CG64" i="1"/>
  <c r="CG63" i="1"/>
  <c r="CG65" i="1" s="1"/>
  <c r="CD66" i="1"/>
  <c r="CD64" i="1"/>
  <c r="CD63" i="1"/>
  <c r="CD65" i="1" s="1"/>
  <c r="CA66" i="1"/>
  <c r="CA64" i="1"/>
  <c r="CA63" i="1"/>
  <c r="BX66" i="1"/>
  <c r="BX64" i="1"/>
  <c r="BX63" i="1"/>
  <c r="BX65" i="1" s="1"/>
  <c r="BU66" i="1"/>
  <c r="BU64" i="1"/>
  <c r="BU63" i="1"/>
  <c r="BU65" i="1" s="1"/>
  <c r="BR66" i="1"/>
  <c r="BR64" i="1"/>
  <c r="BR63" i="1"/>
  <c r="BO66" i="1"/>
  <c r="BO64" i="1"/>
  <c r="BO63" i="1"/>
  <c r="BO65" i="1" s="1"/>
  <c r="BL66" i="1"/>
  <c r="BL64" i="1"/>
  <c r="BL63" i="1"/>
  <c r="BL65" i="1" s="1"/>
  <c r="BI66" i="1"/>
  <c r="BI64" i="1"/>
  <c r="BI63" i="1"/>
  <c r="BI65" i="1" s="1"/>
  <c r="BF66" i="1"/>
  <c r="BF64" i="1"/>
  <c r="BF63" i="1"/>
  <c r="BF65" i="1" s="1"/>
  <c r="BC66" i="1"/>
  <c r="BC64" i="1"/>
  <c r="BC63" i="1"/>
  <c r="BC65" i="1" s="1"/>
  <c r="AZ66" i="1"/>
  <c r="AZ64" i="1"/>
  <c r="AZ63" i="1"/>
  <c r="AZ65" i="1" s="1"/>
  <c r="AW66" i="1"/>
  <c r="AW64" i="1"/>
  <c r="AW63" i="1"/>
  <c r="AT66" i="1"/>
  <c r="AT64" i="1"/>
  <c r="AT63" i="1"/>
  <c r="AT65" i="1" s="1"/>
  <c r="AQ66" i="1"/>
  <c r="AQ64" i="1"/>
  <c r="AQ63" i="1"/>
  <c r="AQ65" i="1" s="1"/>
  <c r="AN66" i="1"/>
  <c r="AN64" i="1"/>
  <c r="AN63" i="1"/>
  <c r="AK66" i="1"/>
  <c r="AK64" i="1"/>
  <c r="AK63" i="1"/>
  <c r="AK65" i="1" s="1"/>
  <c r="AH66" i="1"/>
  <c r="AH64" i="1"/>
  <c r="AH63" i="1"/>
  <c r="AH65" i="1" s="1"/>
  <c r="AE66" i="1"/>
  <c r="AE64" i="1"/>
  <c r="AE63" i="1"/>
  <c r="AE65" i="1" s="1"/>
  <c r="AB66" i="1"/>
  <c r="AB64" i="1"/>
  <c r="AB63" i="1"/>
  <c r="AB65" i="1" s="1"/>
  <c r="Y66" i="1"/>
  <c r="Y64" i="1"/>
  <c r="Y63" i="1"/>
  <c r="Y65" i="1" s="1"/>
  <c r="V66" i="1"/>
  <c r="V64" i="1"/>
  <c r="V63" i="1"/>
  <c r="V65" i="1" s="1"/>
  <c r="S66" i="1"/>
  <c r="S64" i="1"/>
  <c r="S63" i="1"/>
  <c r="P66" i="1"/>
  <c r="P64" i="1"/>
  <c r="P63" i="1"/>
  <c r="P65" i="1" s="1"/>
  <c r="M66" i="1"/>
  <c r="M64" i="1"/>
  <c r="M63" i="1"/>
  <c r="J66" i="1"/>
  <c r="J64" i="1"/>
  <c r="J63" i="1"/>
  <c r="G66" i="1"/>
  <c r="G65" i="1" s="1"/>
  <c r="G64" i="1"/>
  <c r="G63" i="1"/>
  <c r="D66" i="1"/>
  <c r="D64" i="1"/>
  <c r="D63" i="1"/>
  <c r="Z24" i="1"/>
  <c r="DQ58" i="1"/>
  <c r="DQ56" i="1"/>
  <c r="DQ55" i="1"/>
  <c r="DN58" i="1"/>
  <c r="DN56" i="1"/>
  <c r="DN55" i="1"/>
  <c r="DK58" i="1"/>
  <c r="DK56" i="1"/>
  <c r="DK55" i="1"/>
  <c r="DH58" i="1"/>
  <c r="DH56" i="1"/>
  <c r="DH55" i="1"/>
  <c r="DE58" i="1"/>
  <c r="DE56" i="1"/>
  <c r="DE55" i="1"/>
  <c r="DE57" i="1" s="1"/>
  <c r="DB58" i="1"/>
  <c r="DB56" i="1"/>
  <c r="DB55" i="1"/>
  <c r="CY58" i="1"/>
  <c r="CY56" i="1"/>
  <c r="CY55" i="1"/>
  <c r="CV58" i="1"/>
  <c r="CV56" i="1"/>
  <c r="CV55" i="1"/>
  <c r="CS58" i="1"/>
  <c r="CS56" i="1"/>
  <c r="CS55" i="1"/>
  <c r="CP58" i="1"/>
  <c r="CP56" i="1"/>
  <c r="CP55" i="1"/>
  <c r="CM58" i="1"/>
  <c r="CM56" i="1"/>
  <c r="CM55" i="1"/>
  <c r="CM57" i="1" s="1"/>
  <c r="CJ58" i="1"/>
  <c r="CJ56" i="1"/>
  <c r="CJ55" i="1"/>
  <c r="CJ57" i="1" s="1"/>
  <c r="CG58" i="1"/>
  <c r="CG56" i="1"/>
  <c r="CG55" i="1"/>
  <c r="CD58" i="1"/>
  <c r="CD56" i="1"/>
  <c r="CD55" i="1"/>
  <c r="CA58" i="1"/>
  <c r="CA56" i="1"/>
  <c r="CA55" i="1"/>
  <c r="CA57" i="1" s="1"/>
  <c r="BX58" i="1"/>
  <c r="BX56" i="1"/>
  <c r="BX55" i="1"/>
  <c r="BX57" i="1" s="1"/>
  <c r="BU58" i="1"/>
  <c r="BU56" i="1"/>
  <c r="BU55" i="1"/>
  <c r="BR58" i="1"/>
  <c r="BR56" i="1"/>
  <c r="BR55" i="1"/>
  <c r="BR57" i="1" s="1"/>
  <c r="BO58" i="1"/>
  <c r="BO56" i="1"/>
  <c r="BO55" i="1"/>
  <c r="BO57" i="1" s="1"/>
  <c r="BL58" i="1"/>
  <c r="BL56" i="1"/>
  <c r="BL55" i="1"/>
  <c r="BI58" i="1"/>
  <c r="BI56" i="1"/>
  <c r="BI55" i="1"/>
  <c r="BI57" i="1" s="1"/>
  <c r="BF58" i="1"/>
  <c r="BF56" i="1"/>
  <c r="BF55" i="1"/>
  <c r="BC58" i="1"/>
  <c r="BC56" i="1"/>
  <c r="BC55" i="1"/>
  <c r="AZ58" i="1"/>
  <c r="AZ56" i="1"/>
  <c r="AZ55" i="1"/>
  <c r="AW58" i="1"/>
  <c r="AW56" i="1"/>
  <c r="AW55" i="1"/>
  <c r="AW57" i="1" s="1"/>
  <c r="AT58" i="1"/>
  <c r="AT56" i="1"/>
  <c r="AT55" i="1"/>
  <c r="AQ58" i="1"/>
  <c r="AQ56" i="1"/>
  <c r="AQ55" i="1"/>
  <c r="AN58" i="1"/>
  <c r="AN56" i="1"/>
  <c r="AN55" i="1"/>
  <c r="AN57" i="1" s="1"/>
  <c r="AK58" i="1"/>
  <c r="AK56" i="1"/>
  <c r="AK55" i="1"/>
  <c r="AH58" i="1"/>
  <c r="AH56" i="1"/>
  <c r="AH55" i="1"/>
  <c r="AE58" i="1"/>
  <c r="AE56" i="1"/>
  <c r="AE55" i="1"/>
  <c r="AE57" i="1" s="1"/>
  <c r="AB58" i="1"/>
  <c r="AB56" i="1"/>
  <c r="AB55" i="1"/>
  <c r="Y58" i="1"/>
  <c r="Y56" i="1"/>
  <c r="Y55" i="1"/>
  <c r="V58" i="1"/>
  <c r="V56" i="1"/>
  <c r="V55" i="1"/>
  <c r="S58" i="1"/>
  <c r="S56" i="1"/>
  <c r="S55" i="1"/>
  <c r="P58" i="1"/>
  <c r="P56" i="1"/>
  <c r="P55" i="1"/>
  <c r="M58" i="1"/>
  <c r="M56" i="1"/>
  <c r="M55" i="1"/>
  <c r="J58" i="1"/>
  <c r="J56" i="1"/>
  <c r="J55" i="1"/>
  <c r="J57" i="1" s="1"/>
  <c r="G58" i="1"/>
  <c r="G56" i="1"/>
  <c r="G55" i="1"/>
  <c r="D58" i="1"/>
  <c r="D57" i="1"/>
  <c r="D56" i="1"/>
  <c r="D55" i="1"/>
  <c r="CP50" i="1"/>
  <c r="DT48" i="1"/>
  <c r="DT47" i="1"/>
  <c r="DQ48" i="1"/>
  <c r="DQ47" i="1"/>
  <c r="DN48" i="1"/>
  <c r="DN47" i="1"/>
  <c r="DK48" i="1"/>
  <c r="DK47" i="1"/>
  <c r="DH48" i="1"/>
  <c r="DH47" i="1"/>
  <c r="DE48" i="1"/>
  <c r="DE47" i="1"/>
  <c r="DB48" i="1"/>
  <c r="DB47" i="1"/>
  <c r="CY48" i="1"/>
  <c r="CY47" i="1"/>
  <c r="CV48" i="1"/>
  <c r="CV47" i="1"/>
  <c r="CS48" i="1"/>
  <c r="CS47" i="1"/>
  <c r="CP48" i="1"/>
  <c r="CP47" i="1"/>
  <c r="CM48" i="1"/>
  <c r="CM47" i="1"/>
  <c r="CJ48" i="1"/>
  <c r="CJ47" i="1"/>
  <c r="CG48" i="1"/>
  <c r="CG47" i="1"/>
  <c r="CD48" i="1"/>
  <c r="CD49" i="1" s="1"/>
  <c r="CD47" i="1"/>
  <c r="CA48" i="1"/>
  <c r="CA47" i="1"/>
  <c r="BX48" i="1"/>
  <c r="BX47" i="1"/>
  <c r="BU48" i="1"/>
  <c r="BU47" i="1"/>
  <c r="BR48" i="1"/>
  <c r="BR47" i="1"/>
  <c r="BO48" i="1"/>
  <c r="BO47" i="1"/>
  <c r="BL48" i="1"/>
  <c r="BL47" i="1"/>
  <c r="BI48" i="1"/>
  <c r="BI47" i="1"/>
  <c r="BF48" i="1"/>
  <c r="BF47" i="1"/>
  <c r="BC48" i="1"/>
  <c r="BC47" i="1"/>
  <c r="AZ48" i="1"/>
  <c r="AZ47" i="1"/>
  <c r="AW48" i="1"/>
  <c r="AW47" i="1"/>
  <c r="AT48" i="1"/>
  <c r="AT47" i="1"/>
  <c r="AQ48" i="1"/>
  <c r="AQ47" i="1"/>
  <c r="AN48" i="1"/>
  <c r="AN47" i="1"/>
  <c r="AK48" i="1"/>
  <c r="AK47" i="1"/>
  <c r="AH48" i="1"/>
  <c r="AH47" i="1"/>
  <c r="AE48" i="1"/>
  <c r="AE47" i="1"/>
  <c r="AB48" i="1"/>
  <c r="AB47" i="1"/>
  <c r="Y48" i="1"/>
  <c r="Y47" i="1"/>
  <c r="V48" i="1"/>
  <c r="V47" i="1"/>
  <c r="S48" i="1"/>
  <c r="S47" i="1"/>
  <c r="P48" i="1"/>
  <c r="P47" i="1"/>
  <c r="M48" i="1"/>
  <c r="M47" i="1"/>
  <c r="J48" i="1"/>
  <c r="J47" i="1"/>
  <c r="G48" i="1"/>
  <c r="G47" i="1"/>
  <c r="D48" i="1"/>
  <c r="D47" i="1"/>
  <c r="BL39" i="1"/>
  <c r="BI39" i="1"/>
  <c r="BF39" i="1"/>
  <c r="BC39" i="1"/>
  <c r="AZ39" i="1"/>
  <c r="AW39" i="1"/>
  <c r="AT39" i="1"/>
  <c r="AQ39" i="1"/>
  <c r="AN39" i="1"/>
  <c r="AK39" i="1"/>
  <c r="AH39" i="1"/>
  <c r="AE39" i="1"/>
  <c r="AB39" i="1"/>
  <c r="Y39" i="1"/>
  <c r="V39" i="1"/>
  <c r="S39" i="1"/>
  <c r="P39" i="1"/>
  <c r="AH33" i="1"/>
  <c r="AH32" i="1"/>
  <c r="AE33" i="1"/>
  <c r="AE32" i="1"/>
  <c r="AE34" i="1" s="1"/>
  <c r="AB33" i="1"/>
  <c r="AB32" i="1"/>
  <c r="Y33" i="1"/>
  <c r="Y32" i="1"/>
  <c r="V33" i="1"/>
  <c r="V32" i="1"/>
  <c r="S33" i="1"/>
  <c r="S32" i="1"/>
  <c r="P33" i="1"/>
  <c r="P32" i="1"/>
  <c r="D35" i="1"/>
  <c r="DT50" i="1"/>
  <c r="DT49" i="1" s="1"/>
  <c r="DQ50" i="1"/>
  <c r="DN50" i="1"/>
  <c r="DK50" i="1"/>
  <c r="DK49" i="1" s="1"/>
  <c r="DH50" i="1"/>
  <c r="DH49" i="1" s="1"/>
  <c r="CP49" i="1"/>
  <c r="CS50" i="1"/>
  <c r="DE50" i="1"/>
  <c r="DE49" i="1" s="1"/>
  <c r="DB50" i="1"/>
  <c r="CY50" i="1"/>
  <c r="CV50" i="1"/>
  <c r="D50" i="1"/>
  <c r="CM50" i="1"/>
  <c r="CJ50" i="1"/>
  <c r="CJ49" i="1" s="1"/>
  <c r="CG50" i="1"/>
  <c r="CD50" i="1"/>
  <c r="CA50" i="1"/>
  <c r="CA49" i="1" s="1"/>
  <c r="BX50" i="1"/>
  <c r="BU50" i="1"/>
  <c r="BR50" i="1"/>
  <c r="BO50" i="1"/>
  <c r="BO49" i="1" s="1"/>
  <c r="BL50" i="1"/>
  <c r="BI50" i="1"/>
  <c r="BF50" i="1"/>
  <c r="BF49" i="1" s="1"/>
  <c r="BC50" i="1"/>
  <c r="AZ50" i="1"/>
  <c r="AW50" i="1"/>
  <c r="AW49" i="1" s="1"/>
  <c r="AT50" i="1"/>
  <c r="AQ50" i="1"/>
  <c r="AN50" i="1"/>
  <c r="AK50" i="1"/>
  <c r="AH50" i="1"/>
  <c r="AE50" i="1"/>
  <c r="AB50" i="1"/>
  <c r="AB49" i="1" s="1"/>
  <c r="Y50" i="1"/>
  <c r="V50" i="1"/>
  <c r="S50" i="1"/>
  <c r="S49" i="1" s="1"/>
  <c r="P50" i="1"/>
  <c r="M50" i="1"/>
  <c r="J50" i="1"/>
  <c r="G50" i="1"/>
  <c r="BC42" i="1"/>
  <c r="G42" i="1"/>
  <c r="G35" i="1"/>
  <c r="BI42" i="1"/>
  <c r="BF42" i="1"/>
  <c r="AZ42" i="1"/>
  <c r="AW42" i="1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D42" i="1"/>
  <c r="BL43" i="1"/>
  <c r="BL42" i="1" s="1"/>
  <c r="BL40" i="1"/>
  <c r="BI40" i="1"/>
  <c r="AH35" i="1"/>
  <c r="BF40" i="1"/>
  <c r="BC40" i="1"/>
  <c r="AZ40" i="1"/>
  <c r="AW40" i="1"/>
  <c r="AT40" i="1"/>
  <c r="AQ40" i="1"/>
  <c r="AN40" i="1"/>
  <c r="AK40" i="1"/>
  <c r="AH40" i="1"/>
  <c r="D40" i="1"/>
  <c r="AE40" i="1"/>
  <c r="AB40" i="1"/>
  <c r="Y40" i="1"/>
  <c r="V40" i="1"/>
  <c r="S40" i="1"/>
  <c r="P40" i="1"/>
  <c r="M40" i="1"/>
  <c r="J40" i="1"/>
  <c r="G40" i="1"/>
  <c r="M39" i="1"/>
  <c r="J39" i="1"/>
  <c r="G39" i="1"/>
  <c r="D39" i="1"/>
  <c r="AB35" i="1"/>
  <c r="Y35" i="1"/>
  <c r="V35" i="1"/>
  <c r="S35" i="1"/>
  <c r="P35" i="1"/>
  <c r="M35" i="1"/>
  <c r="J35" i="1"/>
  <c r="M33" i="1"/>
  <c r="J33" i="1"/>
  <c r="G33" i="1"/>
  <c r="D33" i="1"/>
  <c r="M32" i="1"/>
  <c r="J32" i="1"/>
  <c r="G32" i="1"/>
  <c r="D32" i="1"/>
  <c r="D73" i="1" l="1"/>
  <c r="CM65" i="1"/>
  <c r="DH65" i="1"/>
  <c r="S65" i="1"/>
  <c r="AW65" i="1"/>
  <c r="CA65" i="1"/>
  <c r="AN65" i="1"/>
  <c r="BR65" i="1"/>
  <c r="CV65" i="1"/>
  <c r="M65" i="1"/>
  <c r="J65" i="1"/>
  <c r="D65" i="1"/>
  <c r="DQ57" i="1"/>
  <c r="DN57" i="1"/>
  <c r="DK57" i="1"/>
  <c r="DH57" i="1"/>
  <c r="DB57" i="1"/>
  <c r="CY57" i="1"/>
  <c r="CV57" i="1"/>
  <c r="CS57" i="1"/>
  <c r="CP57" i="1"/>
  <c r="CG57" i="1"/>
  <c r="CD57" i="1"/>
  <c r="BU57" i="1"/>
  <c r="BL57" i="1"/>
  <c r="BF57" i="1"/>
  <c r="BC57" i="1"/>
  <c r="AZ57" i="1"/>
  <c r="AT57" i="1"/>
  <c r="AQ57" i="1"/>
  <c r="AK57" i="1"/>
  <c r="AH57" i="1"/>
  <c r="AB57" i="1"/>
  <c r="Y57" i="1"/>
  <c r="V57" i="1"/>
  <c r="S57" i="1"/>
  <c r="P57" i="1"/>
  <c r="M57" i="1"/>
  <c r="G57" i="1"/>
  <c r="CM49" i="1"/>
  <c r="DN49" i="1"/>
  <c r="DQ49" i="1"/>
  <c r="DB49" i="1"/>
  <c r="D34" i="1"/>
  <c r="CS49" i="1"/>
  <c r="P49" i="1"/>
  <c r="BX49" i="1"/>
  <c r="V49" i="1"/>
  <c r="AZ49" i="1"/>
  <c r="AK49" i="1"/>
  <c r="AN49" i="1"/>
  <c r="CY49" i="1"/>
  <c r="Y49" i="1"/>
  <c r="CG49" i="1"/>
  <c r="M34" i="1"/>
  <c r="AH49" i="1"/>
  <c r="CV49" i="1"/>
  <c r="BU49" i="1"/>
  <c r="BR49" i="1"/>
  <c r="BL49" i="1"/>
  <c r="BI49" i="1"/>
  <c r="BC49" i="1"/>
  <c r="AT49" i="1"/>
  <c r="AQ49" i="1"/>
  <c r="M49" i="1"/>
  <c r="AE49" i="1"/>
  <c r="AQ41" i="1"/>
  <c r="G49" i="1"/>
  <c r="D49" i="1"/>
  <c r="Z18" i="1" s="1"/>
  <c r="D41" i="1"/>
  <c r="M41" i="1"/>
  <c r="J49" i="1"/>
  <c r="BL41" i="1"/>
  <c r="AH34" i="1"/>
  <c r="Y41" i="1"/>
  <c r="AB41" i="1"/>
  <c r="S41" i="1"/>
  <c r="BI41" i="1"/>
  <c r="BF41" i="1"/>
  <c r="BC41" i="1"/>
  <c r="AZ41" i="1"/>
  <c r="AW41" i="1"/>
  <c r="AT41" i="1"/>
  <c r="AN41" i="1"/>
  <c r="AK41" i="1"/>
  <c r="AH41" i="1"/>
  <c r="V41" i="1"/>
  <c r="P41" i="1"/>
  <c r="J41" i="1"/>
  <c r="AE41" i="1"/>
  <c r="G41" i="1"/>
  <c r="P34" i="1"/>
  <c r="AB34" i="1"/>
  <c r="Y34" i="1"/>
  <c r="S34" i="1"/>
  <c r="V34" i="1"/>
  <c r="J34" i="1"/>
  <c r="G34" i="1"/>
  <c r="N28" i="1" l="1"/>
  <c r="N19" i="1" s="1"/>
  <c r="Z19" i="1"/>
  <c r="D24" i="1"/>
  <c r="AB15" i="1"/>
  <c r="AF14" i="1" s="1"/>
  <c r="I24" i="1"/>
  <c r="N24" i="1"/>
  <c r="N18" i="1" s="1"/>
  <c r="D18" i="1"/>
  <c r="I28" i="1"/>
  <c r="I19" i="1" s="1"/>
  <c r="I18" i="1"/>
  <c r="D28" i="1"/>
  <c r="D19" i="1" s="1"/>
  <c r="N20" i="1" l="1"/>
  <c r="P15" i="1" s="1"/>
  <c r="I20" i="1"/>
  <c r="D15" i="1" s="1"/>
  <c r="D20" i="1"/>
  <c r="D14" i="1" s="1"/>
  <c r="D10" i="1" l="1"/>
  <c r="I3" i="1" s="1"/>
  <c r="AB14" i="1"/>
  <c r="P14" i="1"/>
  <c r="T14" i="1" s="1"/>
  <c r="H14" i="1"/>
</calcChain>
</file>

<file path=xl/sharedStrings.xml><?xml version="1.0" encoding="utf-8"?>
<sst xmlns="http://schemas.openxmlformats.org/spreadsheetml/2006/main" count="1057" uniqueCount="220">
  <si>
    <t>Main</t>
  </si>
  <si>
    <t>x=</t>
  </si>
  <si>
    <t>dof=</t>
  </si>
  <si>
    <t>variables</t>
  </si>
  <si>
    <t>valores</t>
  </si>
  <si>
    <t>resultado=</t>
  </si>
  <si>
    <t>prob1=</t>
  </si>
  <si>
    <t>sumOdds=</t>
  </si>
  <si>
    <t>sumEvens=</t>
  </si>
  <si>
    <t>integral=</t>
  </si>
  <si>
    <t>numerator=</t>
  </si>
  <si>
    <t>denominator=</t>
  </si>
  <si>
    <t>suma=</t>
  </si>
  <si>
    <t>input</t>
  </si>
  <si>
    <t>llamada (id. 01)</t>
  </si>
  <si>
    <t>llamada (id. 00)</t>
  </si>
  <si>
    <t>00. CalculateIntegrateBySimpsonsRule</t>
  </si>
  <si>
    <t>01. IntegrateWithSimpsonsRule</t>
  </si>
  <si>
    <t>llamada (id. 02)</t>
  </si>
  <si>
    <t>llamada (id. 03)</t>
  </si>
  <si>
    <t>02. SimpsonsRuleIntegration</t>
  </si>
  <si>
    <t>llamada (id. 04)</t>
  </si>
  <si>
    <t>Gamma((dof + 1)/2)</t>
  </si>
  <si>
    <t>Gamma(dof/2)*((dof*pi)^.5))</t>
  </si>
  <si>
    <t>numerator/denominator*(1+(x^2/dof))^(-(dof+1)/2)</t>
  </si>
  <si>
    <t>resultado =</t>
  </si>
  <si>
    <t>03. sumOdds</t>
  </si>
  <si>
    <t>04. sumEvens</t>
  </si>
  <si>
    <t>llamada (05-09)</t>
  </si>
  <si>
    <t>llamada (10-13)</t>
  </si>
  <si>
    <t>05. TDistirbutionPDF</t>
  </si>
  <si>
    <t>06. TDistirbutionPDF</t>
  </si>
  <si>
    <t>07. TDistirbutionPDF</t>
  </si>
  <si>
    <t>08. TDistirbutionPDF</t>
  </si>
  <si>
    <t>09. TDistirbutionPDF</t>
  </si>
  <si>
    <t>10. TDistirbutionPDF</t>
  </si>
  <si>
    <t>11. TDistirbutionPDF</t>
  </si>
  <si>
    <t>12. TDistirbutionPDF</t>
  </si>
  <si>
    <t>13. TDistirbutionPDF</t>
  </si>
  <si>
    <t>14. TDistirbutionPDF</t>
  </si>
  <si>
    <t>15. TDistirbutionPDF</t>
  </si>
  <si>
    <t>W/3*(llamada(id.14)+ sumOdds+sumEvens+ llamada(id.15))</t>
  </si>
  <si>
    <t>prob2=</t>
  </si>
  <si>
    <t>llamada (id. 14)</t>
  </si>
  <si>
    <t>14. SimpsonsRuleIntegration</t>
  </si>
  <si>
    <t>18. TDistirbutionPDF</t>
  </si>
  <si>
    <t>19. TDistirbutionPDF</t>
  </si>
  <si>
    <t>20. TDistirbutionPDF</t>
  </si>
  <si>
    <t>21. TDistirbutionPDF</t>
  </si>
  <si>
    <t>22. TDistirbutionPDF</t>
  </si>
  <si>
    <t>23. TDistirbutionPDF</t>
  </si>
  <si>
    <t>24. TDistirbutionPDF</t>
  </si>
  <si>
    <t>25. TDistirbutionPDF</t>
  </si>
  <si>
    <t>26. TDistirbutionPDF</t>
  </si>
  <si>
    <t>27. TDistirbutionPDF</t>
  </si>
  <si>
    <t>Prueba de Escritorio 1</t>
  </si>
  <si>
    <t>28. TDistirbutionPDF</t>
  </si>
  <si>
    <t>29. TDistirbutionPDF</t>
  </si>
  <si>
    <t>30. TDistirbutionPDF</t>
  </si>
  <si>
    <t>31. TDistirbutionPDF</t>
  </si>
  <si>
    <t>32. TDistirbutionPDF</t>
  </si>
  <si>
    <t>33. TDistirbutionPDF</t>
  </si>
  <si>
    <t>34. TDistirbutionPDF</t>
  </si>
  <si>
    <t>35. TDistirbutionPDF</t>
  </si>
  <si>
    <t>36. TDistirbutionPDF</t>
  </si>
  <si>
    <t>37. TDistirbutionPDF</t>
  </si>
  <si>
    <t>n=</t>
  </si>
  <si>
    <t>starts in 10</t>
  </si>
  <si>
    <t>Resultado</t>
  </si>
  <si>
    <t>Revisión para saber si seguir obteniendo resultados</t>
  </si>
  <si>
    <t>respuesta</t>
  </si>
  <si>
    <t>prob2 anterior</t>
  </si>
  <si>
    <t>llamada (id. 16)</t>
  </si>
  <si>
    <t>16. sumOdds</t>
  </si>
  <si>
    <t>17. sumEvens</t>
  </si>
  <si>
    <t>llamada (id. 36)</t>
  </si>
  <si>
    <t>llamada (18-27)</t>
  </si>
  <si>
    <t>llamada (28-36)</t>
  </si>
  <si>
    <t>38. TDistirbutionPDF</t>
  </si>
  <si>
    <t>W/3*(llamada(id.37)+ sumOdds+sumEvens+ llamada(id.38))</t>
  </si>
  <si>
    <t>llamada (id. 39)</t>
  </si>
  <si>
    <t>39. SimpsonsRuleIntegration</t>
  </si>
  <si>
    <t>llamada (id. 40)</t>
  </si>
  <si>
    <t>llamada (id. 41)</t>
  </si>
  <si>
    <t>40. sumOdds</t>
  </si>
  <si>
    <t>41. sumEvens</t>
  </si>
  <si>
    <t>40. TDistirbutionPDF</t>
  </si>
  <si>
    <t>41. TDistirbutionPDF</t>
  </si>
  <si>
    <t>42. TDistirbutionPDF</t>
  </si>
  <si>
    <t>43. TDistirbutionPDF</t>
  </si>
  <si>
    <t>44. TDistirbutionPDF</t>
  </si>
  <si>
    <t>45. TDistirbutionPDF</t>
  </si>
  <si>
    <t>46. TDistirbutionPDF</t>
  </si>
  <si>
    <t>47. TDistirbutionPDF</t>
  </si>
  <si>
    <t>48. TDistirbutionPDF</t>
  </si>
  <si>
    <t>49. TDistirbutionPDF</t>
  </si>
  <si>
    <t>50. TDistirbutionPDF</t>
  </si>
  <si>
    <t>51. TDistirbutionPDF</t>
  </si>
  <si>
    <t>52. TDistirbutionPDF</t>
  </si>
  <si>
    <t>53. TDistirbutionPDF</t>
  </si>
  <si>
    <t>54. TDistirbutionPDF</t>
  </si>
  <si>
    <t>55. TDistirbutionPDF</t>
  </si>
  <si>
    <t>56. TDistirbutionPDF</t>
  </si>
  <si>
    <t>57. TDistirbutionPDF</t>
  </si>
  <si>
    <t>58. TDistirbutionPDF</t>
  </si>
  <si>
    <t>59. TDistirbutionPDF</t>
  </si>
  <si>
    <t>60. TDistirbutionPDF</t>
  </si>
  <si>
    <t>61. TDistirbutionPDF</t>
  </si>
  <si>
    <t>62. TDistirbutionPDF</t>
  </si>
  <si>
    <t>63. TDistirbutionPDF</t>
  </si>
  <si>
    <t>64. TDistirbutionPDF</t>
  </si>
  <si>
    <t>65. TDistirbutionPDF</t>
  </si>
  <si>
    <t>66. TDistirbutionPDF</t>
  </si>
  <si>
    <t>67. TDistirbutionPDF</t>
  </si>
  <si>
    <t>68. TDistirbutionPDF</t>
  </si>
  <si>
    <t>69. TDistirbutionPDF</t>
  </si>
  <si>
    <t>70. TDistirbutionPDF</t>
  </si>
  <si>
    <t>W/3*(llamada(id.69)+ sumOdds+sumEvens+ llamada(id.70))</t>
  </si>
  <si>
    <t>llamada (40-54,71-75)</t>
  </si>
  <si>
    <t>llamada (55-68,76-80)</t>
  </si>
  <si>
    <t>71. TDistirbutionPDF</t>
  </si>
  <si>
    <t>72. TDistirbutionPDF</t>
  </si>
  <si>
    <t>73 TDistirbutionPDF</t>
  </si>
  <si>
    <t>74. TDistirbutionPDF</t>
  </si>
  <si>
    <t>75. TDistirbutionPDF</t>
  </si>
  <si>
    <t>76. TDistirbutionPDF</t>
  </si>
  <si>
    <t>77. TDistirbutionPDF</t>
  </si>
  <si>
    <t>78. TDistirbutionPDF</t>
  </si>
  <si>
    <t>79. TDistirbutionPDF</t>
  </si>
  <si>
    <t>80. TDistirbutionPDF</t>
  </si>
  <si>
    <t>81. SimpsonsRuleIntegration</t>
  </si>
  <si>
    <t>llamada (id. 81)</t>
  </si>
  <si>
    <t>llamada (id. 82)</t>
  </si>
  <si>
    <t>llamada (id. 83)</t>
  </si>
  <si>
    <t>82. sumOdds</t>
  </si>
  <si>
    <t>83. sumEvens</t>
  </si>
  <si>
    <t>84. TDistirbutionPDF</t>
  </si>
  <si>
    <t>85. TDistirbutionPDF</t>
  </si>
  <si>
    <t>86. TDistirbutionPDF</t>
  </si>
  <si>
    <t>87. TDistirbutionPDF</t>
  </si>
  <si>
    <t>88. TDistirbutionPDF</t>
  </si>
  <si>
    <t>89. TDistirbutionPDF</t>
  </si>
  <si>
    <t>90. TDistirbutionPDF</t>
  </si>
  <si>
    <t>91. TDistirbutionPDF</t>
  </si>
  <si>
    <t>92. TDistirbutionPDF</t>
  </si>
  <si>
    <t>93. TDistirbutionPDF</t>
  </si>
  <si>
    <t>94. TDistirbutionPDF</t>
  </si>
  <si>
    <t>95. TDistirbutionPDF</t>
  </si>
  <si>
    <t>96. TDistirbutionPDF</t>
  </si>
  <si>
    <t>97. TDistirbutionPDF</t>
  </si>
  <si>
    <t>98. TDistirbutionPDF</t>
  </si>
  <si>
    <t>99. TDistirbutionPDF</t>
  </si>
  <si>
    <t>100. TDistirbutionPDF</t>
  </si>
  <si>
    <t>101. TDistirbutionPDF</t>
  </si>
  <si>
    <t>102. TDistirbutionPDF</t>
  </si>
  <si>
    <t>103. TDistirbutionPDF</t>
  </si>
  <si>
    <t>104. TDistirbutionPDF</t>
  </si>
  <si>
    <t>105. TDistirbutionPDF</t>
  </si>
  <si>
    <t>106. TDistirbutionPDF</t>
  </si>
  <si>
    <t>107. TDistirbutionPDF</t>
  </si>
  <si>
    <t>108. TDistirbutionPDF</t>
  </si>
  <si>
    <t>109. TDistirbutionPDF</t>
  </si>
  <si>
    <t>110. TDistirbutionPDF</t>
  </si>
  <si>
    <t>111. TDistirbutionPDF</t>
  </si>
  <si>
    <t>112. TDistirbutionPDF</t>
  </si>
  <si>
    <t>113. TDistirbutionPDF</t>
  </si>
  <si>
    <t>114. TDistirbutionPDF</t>
  </si>
  <si>
    <t>115. TDistirbutionPDF</t>
  </si>
  <si>
    <t>116. TDistirbutionPDF</t>
  </si>
  <si>
    <t>117. TDistirbutionPDF</t>
  </si>
  <si>
    <t>118. TDistirbutionPDF</t>
  </si>
  <si>
    <t>119. TDistirbutionPDF</t>
  </si>
  <si>
    <t>120. TDistirbutionPDF</t>
  </si>
  <si>
    <t>121. TDistirbutionPDF</t>
  </si>
  <si>
    <t>122. TDistirbutionPDF</t>
  </si>
  <si>
    <t>123. TDistirbutionPDF</t>
  </si>
  <si>
    <t>llamada (84-123)</t>
  </si>
  <si>
    <t>llamada (124-162)</t>
  </si>
  <si>
    <t>124. TDistirbutionPDF</t>
  </si>
  <si>
    <t>125. TDistirbutionPDF</t>
  </si>
  <si>
    <t>126. TDistirbutionPDF</t>
  </si>
  <si>
    <t>127. TDistirbutionPDF</t>
  </si>
  <si>
    <t>128. TDistirbutionPDF</t>
  </si>
  <si>
    <t>129. TDistirbutionPDF</t>
  </si>
  <si>
    <t>130. TDistirbutionPDF</t>
  </si>
  <si>
    <t>131. TDistirbutionPDF</t>
  </si>
  <si>
    <t>132. TDistirbutionPDF</t>
  </si>
  <si>
    <t>144. TDistirbutionPDF</t>
  </si>
  <si>
    <t>133. TDistirbutionPDF</t>
  </si>
  <si>
    <t>134. TDistirbutionPDF</t>
  </si>
  <si>
    <t>135. TDistirbutionPDF</t>
  </si>
  <si>
    <t>136. TDistirbutionPDF</t>
  </si>
  <si>
    <t>137. TDistirbutionPDF</t>
  </si>
  <si>
    <t>138. TDistirbutionPDF</t>
  </si>
  <si>
    <t>139. TDistirbutionPDF</t>
  </si>
  <si>
    <t>140. TDistirbutionPDF</t>
  </si>
  <si>
    <t>141. TDistirbutionPDF</t>
  </si>
  <si>
    <t>142. TDistirbutionPDF</t>
  </si>
  <si>
    <t>143. TDistirbutionPDF</t>
  </si>
  <si>
    <t>145. TDistirbutionPDF</t>
  </si>
  <si>
    <t>146. TDistirbutionPDF</t>
  </si>
  <si>
    <t>147. TDistirbutionPDF</t>
  </si>
  <si>
    <t>148. TDistirbutionPDF</t>
  </si>
  <si>
    <t>149. TDistirbutionPDF</t>
  </si>
  <si>
    <t>150. TDistirbutionPDF</t>
  </si>
  <si>
    <t>151. TDistirbutionPDF</t>
  </si>
  <si>
    <t>152. TDistirbutionPDF</t>
  </si>
  <si>
    <t>153. TDistirbutionPDF</t>
  </si>
  <si>
    <t>154. TDistirbutionPDF</t>
  </si>
  <si>
    <t>155. TDistirbutionPDF</t>
  </si>
  <si>
    <t>156. TDistirbutionPDF</t>
  </si>
  <si>
    <t>157. TDistirbutionPDF</t>
  </si>
  <si>
    <t>158. TDistirbutionPDF</t>
  </si>
  <si>
    <t>159. TDistirbutionPDF</t>
  </si>
  <si>
    <t>160. TDistirbutionPDF</t>
  </si>
  <si>
    <t>161. TDistirbutionPDF</t>
  </si>
  <si>
    <t>162. TDistirbutionPDF</t>
  </si>
  <si>
    <t>W/3*(llamada(id.163)+ sumOdds+sumEvens+ llamada(id.164))</t>
  </si>
  <si>
    <t>163. TDistirbutionPDF</t>
  </si>
  <si>
    <t>164. TDistirbutionPDF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</si>
</sst>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154A-F5AF-0F48-A82A-A125BF568801}">
  <dimension ref="A1:DT104"/>
  <sheetViews>
    <sheetView tabSelected="1" topLeftCell="K1" workbookViewId="0">
      <selection activeCell="AC18" sqref="AC18"/>
    </sheetView>
  </sheetViews>
  <sheetFormatPr baseColWidth="10" defaultRowHeight="16" x14ac:dyDescent="0.2"/>
  <cols>
    <col min="1" max="1" width="13.5" customWidth="1"/>
    <col min="2" max="2" width="13.33203125" customWidth="1"/>
    <col min="3" max="3" width="12.6640625" customWidth="1"/>
    <col min="4" max="4" width="12.1640625" bestFit="1" customWidth="1"/>
    <col min="6" max="6" width="11.5" bestFit="1" customWidth="1"/>
    <col min="8" max="8" width="11.5" bestFit="1" customWidth="1"/>
    <col min="20" max="20" width="11.5" customWidth="1"/>
    <col min="32" max="32" width="11.5" bestFit="1" customWidth="1"/>
  </cols>
  <sheetData>
    <row r="1" spans="1:32" ht="29" x14ac:dyDescent="0.35">
      <c r="A1" s="2" t="s">
        <v>55</v>
      </c>
    </row>
    <row r="2" spans="1:32" ht="19" x14ac:dyDescent="0.25">
      <c r="C2" s="1" t="s">
        <v>0</v>
      </c>
      <c r="F2" s="1" t="s">
        <v>68</v>
      </c>
    </row>
    <row r="3" spans="1:32" x14ac:dyDescent="0.2">
      <c r="C3" s="3" t="s">
        <v>3</v>
      </c>
      <c r="D3" s="3" t="s">
        <v>4</v>
      </c>
      <c r="F3" s="8" t="s">
        <v>15</v>
      </c>
      <c r="G3" s="8"/>
      <c r="H3" t="s">
        <v>25</v>
      </c>
      <c r="I3">
        <f>D10</f>
        <v>0.4950000448067205</v>
      </c>
    </row>
    <row r="4" spans="1:32" x14ac:dyDescent="0.2">
      <c r="A4" s="8" t="s">
        <v>13</v>
      </c>
      <c r="B4" s="8"/>
      <c r="C4" t="s">
        <v>1</v>
      </c>
      <c r="D4">
        <v>2.75</v>
      </c>
    </row>
    <row r="5" spans="1:32" x14ac:dyDescent="0.2">
      <c r="A5" s="8" t="s">
        <v>13</v>
      </c>
      <c r="B5" s="8"/>
      <c r="C5" t="s">
        <v>2</v>
      </c>
      <c r="D5">
        <v>30</v>
      </c>
    </row>
    <row r="6" spans="1:32" x14ac:dyDescent="0.2">
      <c r="A6" s="8" t="s">
        <v>67</v>
      </c>
      <c r="B6" s="8"/>
      <c r="C6" t="s">
        <v>66</v>
      </c>
      <c r="D6">
        <v>10</v>
      </c>
    </row>
    <row r="8" spans="1:32" ht="19" x14ac:dyDescent="0.25">
      <c r="C8" s="1" t="s">
        <v>16</v>
      </c>
    </row>
    <row r="9" spans="1:32" x14ac:dyDescent="0.2">
      <c r="C9" s="3" t="s">
        <v>3</v>
      </c>
      <c r="D9" s="3" t="s">
        <v>4</v>
      </c>
    </row>
    <row r="10" spans="1:32" x14ac:dyDescent="0.2">
      <c r="A10" s="8" t="s">
        <v>14</v>
      </c>
      <c r="B10" s="8"/>
      <c r="C10" t="s">
        <v>5</v>
      </c>
      <c r="D10">
        <f>P15</f>
        <v>0.4950000448067205</v>
      </c>
    </row>
    <row r="12" spans="1:32" ht="19" x14ac:dyDescent="0.25">
      <c r="C12" s="1" t="s">
        <v>17</v>
      </c>
      <c r="G12" s="1" t="s">
        <v>69</v>
      </c>
      <c r="O12" s="1" t="s">
        <v>17</v>
      </c>
      <c r="S12" s="1" t="s">
        <v>69</v>
      </c>
      <c r="AA12" s="1" t="s">
        <v>17</v>
      </c>
      <c r="AE12" s="1" t="s">
        <v>69</v>
      </c>
    </row>
    <row r="13" spans="1:32" x14ac:dyDescent="0.2">
      <c r="C13" s="3" t="s">
        <v>3</v>
      </c>
      <c r="D13" s="3" t="s">
        <v>4</v>
      </c>
      <c r="O13" s="3" t="s">
        <v>3</v>
      </c>
      <c r="P13" s="3" t="s">
        <v>4</v>
      </c>
      <c r="AA13" s="3" t="s">
        <v>3</v>
      </c>
      <c r="AB13" s="3" t="s">
        <v>4</v>
      </c>
    </row>
    <row r="14" spans="1:32" x14ac:dyDescent="0.2">
      <c r="A14" s="8" t="s">
        <v>18</v>
      </c>
      <c r="B14" s="8"/>
      <c r="C14" t="s">
        <v>6</v>
      </c>
      <c r="D14">
        <f>D20</f>
        <v>0.49499694425039131</v>
      </c>
      <c r="E14" s="4"/>
      <c r="G14" t="s">
        <v>70</v>
      </c>
      <c r="H14" t="b">
        <f>ABS(D14-D15)&gt;0.0000001</f>
        <v>1</v>
      </c>
      <c r="M14" s="8" t="s">
        <v>71</v>
      </c>
      <c r="N14" s="8"/>
      <c r="O14" t="s">
        <v>6</v>
      </c>
      <c r="P14">
        <f>D15</f>
        <v>0.49499986247041128</v>
      </c>
      <c r="Q14" s="4"/>
      <c r="S14" t="s">
        <v>70</v>
      </c>
      <c r="T14" t="b">
        <f>ABS(P14-P15)&gt;0.0000001</f>
        <v>1</v>
      </c>
      <c r="Y14" s="8" t="s">
        <v>71</v>
      </c>
      <c r="Z14" s="8"/>
      <c r="AA14" t="s">
        <v>6</v>
      </c>
      <c r="AB14">
        <f>P15</f>
        <v>0.4950000448067205</v>
      </c>
      <c r="AC14" s="4"/>
      <c r="AE14" t="s">
        <v>70</v>
      </c>
      <c r="AF14" t="b">
        <f>ABS(AB14-AB15)&gt;0.0000001</f>
        <v>0</v>
      </c>
    </row>
    <row r="15" spans="1:32" x14ac:dyDescent="0.2">
      <c r="A15" s="8" t="s">
        <v>43</v>
      </c>
      <c r="B15" s="8"/>
      <c r="C15" t="s">
        <v>42</v>
      </c>
      <c r="D15">
        <f>I20</f>
        <v>0.49499986247041128</v>
      </c>
      <c r="M15" s="8" t="s">
        <v>80</v>
      </c>
      <c r="N15" s="8"/>
      <c r="O15" t="s">
        <v>42</v>
      </c>
      <c r="P15">
        <f>N20</f>
        <v>0.4950000448067205</v>
      </c>
      <c r="Y15" s="8" t="s">
        <v>131</v>
      </c>
      <c r="Z15" s="8"/>
      <c r="AA15" t="s">
        <v>42</v>
      </c>
      <c r="AB15">
        <f>Z20</f>
        <v>0.49500005619901799</v>
      </c>
    </row>
    <row r="16" spans="1:32" ht="19" x14ac:dyDescent="0.25">
      <c r="C16" s="1" t="s">
        <v>20</v>
      </c>
      <c r="H16" s="1" t="s">
        <v>44</v>
      </c>
      <c r="M16" s="1" t="s">
        <v>81</v>
      </c>
      <c r="Y16" s="1" t="s">
        <v>130</v>
      </c>
    </row>
    <row r="17" spans="1:34" x14ac:dyDescent="0.2">
      <c r="C17" s="3" t="s">
        <v>3</v>
      </c>
      <c r="D17" s="3" t="s">
        <v>4</v>
      </c>
      <c r="H17" s="3" t="s">
        <v>3</v>
      </c>
      <c r="I17" s="3" t="s">
        <v>4</v>
      </c>
      <c r="M17" s="3" t="s">
        <v>3</v>
      </c>
      <c r="N17" s="3" t="s">
        <v>4</v>
      </c>
      <c r="Y17" s="3" t="s">
        <v>3</v>
      </c>
      <c r="Z17" s="3" t="s">
        <v>4</v>
      </c>
    </row>
    <row r="18" spans="1:34" x14ac:dyDescent="0.2">
      <c r="A18" s="8" t="s">
        <v>19</v>
      </c>
      <c r="B18" s="8"/>
      <c r="C18" t="s">
        <v>7</v>
      </c>
      <c r="D18">
        <f>D24</f>
        <v>3.6024454094761351</v>
      </c>
      <c r="F18" s="8" t="s">
        <v>72</v>
      </c>
      <c r="G18" s="8"/>
      <c r="H18" t="s">
        <v>7</v>
      </c>
      <c r="I18">
        <f>I24</f>
        <v>7.2012530395427721</v>
      </c>
      <c r="K18" s="8" t="s">
        <v>82</v>
      </c>
      <c r="L18" s="8"/>
      <c r="M18" t="s">
        <v>7</v>
      </c>
      <c r="N18">
        <f>N24</f>
        <v>14.400631475619306</v>
      </c>
      <c r="W18" s="8" t="s">
        <v>132</v>
      </c>
      <c r="X18" s="8"/>
      <c r="Y18" t="s">
        <v>7</v>
      </c>
      <c r="Z18">
        <f>Z24</f>
        <v>28.800318687248875</v>
      </c>
    </row>
    <row r="19" spans="1:34" x14ac:dyDescent="0.2">
      <c r="A19" s="8" t="s">
        <v>21</v>
      </c>
      <c r="B19" s="8"/>
      <c r="C19" t="s">
        <v>8</v>
      </c>
      <c r="D19">
        <f>D28</f>
        <v>1.3897558353750659</v>
      </c>
      <c r="F19" s="8" t="s">
        <v>75</v>
      </c>
      <c r="G19" s="8"/>
      <c r="H19" t="s">
        <v>8</v>
      </c>
      <c r="I19">
        <f>I28</f>
        <v>3.1909785401131332</v>
      </c>
      <c r="K19" s="8" t="s">
        <v>83</v>
      </c>
      <c r="L19" s="8"/>
      <c r="M19" t="s">
        <v>8</v>
      </c>
      <c r="N19">
        <f>N28</f>
        <v>6.7916050598845175</v>
      </c>
      <c r="W19" s="8" t="s">
        <v>133</v>
      </c>
      <c r="X19" s="8"/>
      <c r="Y19" t="s">
        <v>8</v>
      </c>
      <c r="Z19">
        <f>Z28</f>
        <v>13.991920797694172</v>
      </c>
    </row>
    <row r="20" spans="1:34" ht="48" customHeight="1" x14ac:dyDescent="0.2">
      <c r="A20" s="9" t="s">
        <v>41</v>
      </c>
      <c r="B20" s="9"/>
      <c r="C20" t="s">
        <v>9</v>
      </c>
      <c r="D20">
        <f>(($D$4/10)/3)*(AE34+D18+D19+AH34)</f>
        <v>0.49499694425039131</v>
      </c>
      <c r="F20" s="9" t="s">
        <v>79</v>
      </c>
      <c r="G20" s="9"/>
      <c r="H20" t="s">
        <v>9</v>
      </c>
      <c r="I20">
        <f>((($D$4/($D$6*2))/3)*(BI41+I18+I19+BL41))</f>
        <v>0.49499986247041128</v>
      </c>
      <c r="K20" s="9" t="s">
        <v>117</v>
      </c>
      <c r="L20" s="9"/>
      <c r="M20" t="s">
        <v>9</v>
      </c>
      <c r="N20">
        <f>((($D$4/($D$6*2*2))/3)*(CM49+N18+N19+CP49))</f>
        <v>0.4950000448067205</v>
      </c>
      <c r="W20" s="9" t="s">
        <v>217</v>
      </c>
      <c r="X20" s="9"/>
      <c r="Y20" t="s">
        <v>9</v>
      </c>
      <c r="Z20">
        <f>((($D$4/($D$6*2*2*2))/3)*(D73+Z18+Z19+G73))</f>
        <v>0.49500005619901799</v>
      </c>
    </row>
    <row r="22" spans="1:34" ht="19" x14ac:dyDescent="0.25">
      <c r="C22" s="1" t="s">
        <v>26</v>
      </c>
      <c r="H22" s="1" t="s">
        <v>73</v>
      </c>
      <c r="M22" s="1" t="s">
        <v>84</v>
      </c>
      <c r="Y22" s="1" t="s">
        <v>134</v>
      </c>
    </row>
    <row r="23" spans="1:34" x14ac:dyDescent="0.2">
      <c r="C23" s="3" t="s">
        <v>3</v>
      </c>
      <c r="D23" s="3" t="s">
        <v>4</v>
      </c>
      <c r="H23" s="3" t="s">
        <v>3</v>
      </c>
      <c r="I23" s="3" t="s">
        <v>4</v>
      </c>
      <c r="M23" s="3" t="s">
        <v>3</v>
      </c>
      <c r="N23" s="3" t="s">
        <v>4</v>
      </c>
      <c r="Y23" s="3" t="s">
        <v>3</v>
      </c>
      <c r="Z23" s="3" t="s">
        <v>4</v>
      </c>
    </row>
    <row r="24" spans="1:34" x14ac:dyDescent="0.2">
      <c r="A24" s="8" t="s">
        <v>28</v>
      </c>
      <c r="B24" s="8"/>
      <c r="C24" t="s">
        <v>12</v>
      </c>
      <c r="D24">
        <f>4*SUM(C34:P34)</f>
        <v>3.6024454094761351</v>
      </c>
      <c r="F24" s="8" t="s">
        <v>76</v>
      </c>
      <c r="G24" s="8"/>
      <c r="H24" t="s">
        <v>12</v>
      </c>
      <c r="I24">
        <f>4*(D41+G41+J41+M41+P41+S41+V41+Y41+AB41+AE41)</f>
        <v>7.2012530395427721</v>
      </c>
      <c r="K24" s="8" t="s">
        <v>118</v>
      </c>
      <c r="L24" s="8"/>
      <c r="M24" t="s">
        <v>12</v>
      </c>
      <c r="N24">
        <f>4*(D49+G49+J49+M49+P49+S49+V49+Y49+AB49+AE49+AH49+AK49+AN49+AQ49+AT49+CS49+CV49+CY49+DB49+DE49)</f>
        <v>14.400631475619306</v>
      </c>
      <c r="W24" s="8" t="s">
        <v>176</v>
      </c>
      <c r="X24" s="8"/>
      <c r="Y24" t="s">
        <v>12</v>
      </c>
      <c r="Z24">
        <f>4*SUM(D57:DQ57)</f>
        <v>28.800318687248875</v>
      </c>
    </row>
    <row r="26" spans="1:34" ht="19" x14ac:dyDescent="0.25">
      <c r="C26" s="1" t="s">
        <v>27</v>
      </c>
      <c r="H26" s="1" t="s">
        <v>74</v>
      </c>
      <c r="M26" s="1" t="s">
        <v>85</v>
      </c>
      <c r="Y26" s="1" t="s">
        <v>135</v>
      </c>
    </row>
    <row r="27" spans="1:34" x14ac:dyDescent="0.2">
      <c r="C27" s="3" t="s">
        <v>3</v>
      </c>
      <c r="D27" s="3" t="s">
        <v>4</v>
      </c>
      <c r="H27" s="3" t="s">
        <v>3</v>
      </c>
      <c r="I27" s="3" t="s">
        <v>4</v>
      </c>
      <c r="M27" s="3" t="s">
        <v>3</v>
      </c>
      <c r="N27" s="3" t="s">
        <v>4</v>
      </c>
      <c r="Y27" s="3" t="s">
        <v>3</v>
      </c>
      <c r="Z27" s="3" t="s">
        <v>4</v>
      </c>
    </row>
    <row r="28" spans="1:34" x14ac:dyDescent="0.2">
      <c r="A28" s="8" t="s">
        <v>29</v>
      </c>
      <c r="B28" s="8"/>
      <c r="C28" t="s">
        <v>12</v>
      </c>
      <c r="D28">
        <f>2*S34+2*V34+2*Y34+2*AB34</f>
        <v>1.3897558353750659</v>
      </c>
      <c r="F28" s="8" t="s">
        <v>77</v>
      </c>
      <c r="G28" s="8"/>
      <c r="H28" t="s">
        <v>12</v>
      </c>
      <c r="I28">
        <f>2*(AH41+AK41+AN41+AQ41+AT41+AW41+AZ41+BC41+BF41)</f>
        <v>3.1909785401131332</v>
      </c>
      <c r="K28" s="8" t="s">
        <v>119</v>
      </c>
      <c r="L28" s="8"/>
      <c r="M28" t="s">
        <v>12</v>
      </c>
      <c r="N28">
        <f>2*(AW49+AZ49+BC49+BF49+BI49+BL49+BO49+BR49+BU49+BX49+CA49+CD49+CG49+CJ49+DH49+DK49+DN49+DQ49+DT49)</f>
        <v>6.7916050598845175</v>
      </c>
      <c r="W28" s="8" t="s">
        <v>177</v>
      </c>
      <c r="X28" s="8"/>
      <c r="Y28" t="s">
        <v>12</v>
      </c>
      <c r="Z28">
        <f>2*SUM(D65:DQ65)</f>
        <v>13.991920797694172</v>
      </c>
    </row>
    <row r="30" spans="1:34" ht="19" x14ac:dyDescent="0.25">
      <c r="C30" s="1" t="s">
        <v>30</v>
      </c>
      <c r="F30" s="1" t="s">
        <v>31</v>
      </c>
      <c r="I30" s="1" t="s">
        <v>32</v>
      </c>
      <c r="L30" s="1" t="s">
        <v>33</v>
      </c>
      <c r="O30" s="1" t="s">
        <v>34</v>
      </c>
      <c r="R30" s="1" t="s">
        <v>35</v>
      </c>
      <c r="U30" s="1" t="s">
        <v>36</v>
      </c>
      <c r="X30" s="1" t="s">
        <v>37</v>
      </c>
      <c r="AA30" s="1" t="s">
        <v>38</v>
      </c>
      <c r="AD30" s="1" t="s">
        <v>39</v>
      </c>
      <c r="AG30" s="1" t="s">
        <v>40</v>
      </c>
    </row>
    <row r="31" spans="1:34" x14ac:dyDescent="0.2">
      <c r="C31" s="3" t="s">
        <v>3</v>
      </c>
      <c r="D31" s="3" t="s">
        <v>4</v>
      </c>
      <c r="F31" s="3" t="s">
        <v>3</v>
      </c>
      <c r="G31" s="3" t="s">
        <v>4</v>
      </c>
      <c r="I31" s="3" t="s">
        <v>3</v>
      </c>
      <c r="J31" s="3" t="s">
        <v>4</v>
      </c>
      <c r="L31" s="3" t="s">
        <v>3</v>
      </c>
      <c r="M31" s="3" t="s">
        <v>4</v>
      </c>
      <c r="O31" s="3" t="s">
        <v>3</v>
      </c>
      <c r="P31" s="3" t="s">
        <v>4</v>
      </c>
      <c r="R31" s="3" t="s">
        <v>3</v>
      </c>
      <c r="S31" s="3" t="s">
        <v>4</v>
      </c>
      <c r="U31" s="3" t="s">
        <v>3</v>
      </c>
      <c r="V31" s="3" t="s">
        <v>4</v>
      </c>
      <c r="X31" s="3" t="s">
        <v>3</v>
      </c>
      <c r="Y31" s="3" t="s">
        <v>4</v>
      </c>
      <c r="AA31" s="3" t="s">
        <v>3</v>
      </c>
      <c r="AB31" s="3" t="s">
        <v>4</v>
      </c>
      <c r="AD31" s="3" t="s">
        <v>3</v>
      </c>
      <c r="AE31" s="3" t="s">
        <v>4</v>
      </c>
      <c r="AG31" s="3" t="s">
        <v>3</v>
      </c>
      <c r="AH31" s="3" t="s">
        <v>4</v>
      </c>
    </row>
    <row r="32" spans="1:34" x14ac:dyDescent="0.2">
      <c r="A32" s="8" t="s">
        <v>22</v>
      </c>
      <c r="B32" s="8"/>
      <c r="C32" t="s">
        <v>10</v>
      </c>
      <c r="D32">
        <f>_xlfn.GAMMA(($D$5+1)/2)</f>
        <v>334838609873.55646</v>
      </c>
      <c r="F32" t="s">
        <v>10</v>
      </c>
      <c r="G32">
        <f>_xlfn.GAMMA(($D$5+1)/2)</f>
        <v>334838609873.55646</v>
      </c>
      <c r="I32" t="s">
        <v>10</v>
      </c>
      <c r="J32">
        <f>_xlfn.GAMMA(($D$5+1)/2)</f>
        <v>334838609873.55646</v>
      </c>
      <c r="L32" t="s">
        <v>10</v>
      </c>
      <c r="M32">
        <f>_xlfn.GAMMA(($D$5+1)/2)</f>
        <v>334838609873.55646</v>
      </c>
      <c r="O32" t="s">
        <v>10</v>
      </c>
      <c r="P32">
        <f>_xlfn.GAMMA(($D$5+1)/2)</f>
        <v>334838609873.55646</v>
      </c>
      <c r="R32" t="s">
        <v>10</v>
      </c>
      <c r="S32">
        <f>_xlfn.GAMMA(($D$5+1)/2)</f>
        <v>334838609873.55646</v>
      </c>
      <c r="U32" t="s">
        <v>10</v>
      </c>
      <c r="V32">
        <f>_xlfn.GAMMA(($D$5+1)/2)</f>
        <v>334838609873.55646</v>
      </c>
      <c r="X32" t="s">
        <v>10</v>
      </c>
      <c r="Y32">
        <f>_xlfn.GAMMA(($D$5+1)/2)</f>
        <v>334838609873.55646</v>
      </c>
      <c r="AA32" t="s">
        <v>10</v>
      </c>
      <c r="AB32">
        <f>_xlfn.GAMMA(($D$5+1)/2)</f>
        <v>334838609873.55646</v>
      </c>
      <c r="AD32" t="s">
        <v>10</v>
      </c>
      <c r="AE32">
        <f>_xlfn.GAMMA(($D$5+1)/2)</f>
        <v>334838609873.55646</v>
      </c>
      <c r="AG32" t="s">
        <v>10</v>
      </c>
      <c r="AH32">
        <f>_xlfn.GAMMA(($D$5+1)/2)</f>
        <v>334838609873.55646</v>
      </c>
    </row>
    <row r="33" spans="1:124" x14ac:dyDescent="0.2">
      <c r="A33" s="8" t="s">
        <v>23</v>
      </c>
      <c r="B33" s="8"/>
      <c r="C33" t="s">
        <v>11</v>
      </c>
      <c r="D33">
        <f>_xlfn.GAMMA($D$5/2)*(($D$5*3.1415926)^0.5)</f>
        <v>846338138812.74634</v>
      </c>
      <c r="F33" t="s">
        <v>11</v>
      </c>
      <c r="G33">
        <f>_xlfn.GAMMA($D$5/2)*(($D$5*3.1415926)^0.5)</f>
        <v>846338138812.74634</v>
      </c>
      <c r="I33" t="s">
        <v>11</v>
      </c>
      <c r="J33">
        <f>_xlfn.GAMMA($D$5/2)*(($D$5*3.1415926)^0.5)</f>
        <v>846338138812.74634</v>
      </c>
      <c r="L33" t="s">
        <v>11</v>
      </c>
      <c r="M33">
        <f>_xlfn.GAMMA($D$5/2)*(($D$5*3.1415926)^0.5)</f>
        <v>846338138812.74634</v>
      </c>
      <c r="O33" t="s">
        <v>11</v>
      </c>
      <c r="P33">
        <f>_xlfn.GAMMA($D$5/2)*(($D$5*3.1415926)^0.5)</f>
        <v>846338138812.74634</v>
      </c>
      <c r="R33" t="s">
        <v>11</v>
      </c>
      <c r="S33">
        <f>_xlfn.GAMMA($D$5/2)*(($D$5*3.1415926)^0.5)</f>
        <v>846338138812.74634</v>
      </c>
      <c r="U33" t="s">
        <v>11</v>
      </c>
      <c r="V33">
        <f>_xlfn.GAMMA($D$5/2)*(($D$5*3.1415926)^0.5)</f>
        <v>846338138812.74634</v>
      </c>
      <c r="X33" t="s">
        <v>11</v>
      </c>
      <c r="Y33">
        <f>_xlfn.GAMMA($D$5/2)*(($D$5*3.1415926)^0.5)</f>
        <v>846338138812.74634</v>
      </c>
      <c r="AA33" t="s">
        <v>11</v>
      </c>
      <c r="AB33">
        <f>_xlfn.GAMMA($D$5/2)*(($D$5*3.1415926)^0.5)</f>
        <v>846338138812.74634</v>
      </c>
      <c r="AD33" t="s">
        <v>11</v>
      </c>
      <c r="AE33">
        <f>_xlfn.GAMMA($D$5/2)*(($D$5*3.1415926)^0.5)</f>
        <v>846338138812.74634</v>
      </c>
      <c r="AG33" t="s">
        <v>11</v>
      </c>
      <c r="AH33">
        <f>_xlfn.GAMMA($D$5/2)*(($D$5*3.1415926)^0.5)</f>
        <v>846338138812.74634</v>
      </c>
    </row>
    <row r="34" spans="1:124" ht="33" customHeight="1" x14ac:dyDescent="0.2">
      <c r="A34" s="9" t="s">
        <v>24</v>
      </c>
      <c r="B34" s="9"/>
      <c r="C34" t="s">
        <v>5</v>
      </c>
      <c r="D34">
        <f>(D32/D33)*(1+((D35^2)/$D$5))^(-($D$5+1)/2)</f>
        <v>0.38049050044571431</v>
      </c>
      <c r="F34" t="s">
        <v>5</v>
      </c>
      <c r="G34">
        <f>(G32/G33)*(1+((G35^2)/$D$5))^(-($D$5+1)/2)</f>
        <v>0.2794318643417768</v>
      </c>
      <c r="I34" t="s">
        <v>5</v>
      </c>
      <c r="J34">
        <f>(J32/J33)*(1+((J35^2)/$D$5))^(-($D$5+1)/2)</f>
        <v>0.15342427861927641</v>
      </c>
      <c r="L34" t="s">
        <v>5</v>
      </c>
      <c r="M34">
        <f>(M32/M33)*(1+((M35^2)/$D$5))^(-($D$5+1)/2)</f>
        <v>6.5055512805043625E-2</v>
      </c>
      <c r="O34" t="s">
        <v>5</v>
      </c>
      <c r="P34">
        <f>(P32/P33)*(1+((P35^2)/$D$5))^(-($D$5+1)/2)</f>
        <v>2.2209196157222666E-2</v>
      </c>
      <c r="R34" t="s">
        <v>5</v>
      </c>
      <c r="S34">
        <f>(S32/S33)*(1+((S35^2)/$D$5))^(-($D$5+1)/2)</f>
        <v>0.3386530082804764</v>
      </c>
      <c r="U34" t="s">
        <v>5</v>
      </c>
      <c r="V34">
        <f>(V32/V33)*(1+((V35^2)/$D$5))^(-($D$5+1)/2)</f>
        <v>0.21434711968482437</v>
      </c>
      <c r="X34" t="s">
        <v>5</v>
      </c>
      <c r="Y34">
        <f>(Y32/Y33)*(1+((Y35^2)/$D$5))^(-($D$5+1)/2)</f>
        <v>0.10293206425708223</v>
      </c>
      <c r="AA34" t="s">
        <v>5</v>
      </c>
      <c r="AB34">
        <f>(AB32/AB33)*(1+((AB35^2)/$D$5))^(-($D$5+1)/2)</f>
        <v>3.8945725465149975E-2</v>
      </c>
      <c r="AD34" t="s">
        <v>5</v>
      </c>
      <c r="AE34">
        <f>(AE32/AE33)*(1+((AE35^2)/$D$5))^(-($D$5+1)/2)</f>
        <v>0.39563218826847651</v>
      </c>
      <c r="AG34" t="s">
        <v>5</v>
      </c>
      <c r="AH34">
        <f>(AH32/AH33)*(1+((AH35^2)/$D$5))^(-($D$5+1)/2)</f>
        <v>1.2133231430045261E-2</v>
      </c>
    </row>
    <row r="35" spans="1:124" ht="37" customHeight="1" x14ac:dyDescent="0.2">
      <c r="D35">
        <f>1*($D$4/$D$6)</f>
        <v>0.27500000000000002</v>
      </c>
      <c r="G35">
        <f>3*($D$4/10)</f>
        <v>0.82500000000000007</v>
      </c>
      <c r="J35">
        <f>5*($D$4/10)</f>
        <v>1.375</v>
      </c>
      <c r="M35">
        <f>7*($D$4/10)</f>
        <v>1.9250000000000003</v>
      </c>
      <c r="P35">
        <f>9*($D$4/10)</f>
        <v>2.4750000000000001</v>
      </c>
      <c r="S35">
        <f>2*($D$4/10)</f>
        <v>0.55000000000000004</v>
      </c>
      <c r="V35">
        <f>4*($D$4/10)</f>
        <v>1.1000000000000001</v>
      </c>
      <c r="Y35">
        <f>6*($D$4/10)</f>
        <v>1.6500000000000001</v>
      </c>
      <c r="AB35">
        <f>8*($D$4/10)</f>
        <v>2.2000000000000002</v>
      </c>
      <c r="AE35">
        <v>0</v>
      </c>
      <c r="AH35">
        <f>D4</f>
        <v>2.75</v>
      </c>
    </row>
    <row r="37" spans="1:124" ht="19" x14ac:dyDescent="0.25">
      <c r="C37" s="1" t="s">
        <v>45</v>
      </c>
      <c r="F37" s="1" t="s">
        <v>46</v>
      </c>
      <c r="I37" s="1" t="s">
        <v>47</v>
      </c>
      <c r="L37" s="1" t="s">
        <v>48</v>
      </c>
      <c r="O37" s="1" t="s">
        <v>49</v>
      </c>
      <c r="R37" s="1" t="s">
        <v>50</v>
      </c>
      <c r="U37" s="1" t="s">
        <v>51</v>
      </c>
      <c r="X37" s="1" t="s">
        <v>52</v>
      </c>
      <c r="AA37" s="1" t="s">
        <v>53</v>
      </c>
      <c r="AD37" s="1" t="s">
        <v>54</v>
      </c>
      <c r="AG37" s="1" t="s">
        <v>56</v>
      </c>
      <c r="AJ37" s="1" t="s">
        <v>57</v>
      </c>
      <c r="AM37" s="1" t="s">
        <v>58</v>
      </c>
      <c r="AP37" s="1" t="s">
        <v>59</v>
      </c>
      <c r="AS37" s="1" t="s">
        <v>60</v>
      </c>
      <c r="AV37" s="1" t="s">
        <v>61</v>
      </c>
      <c r="AY37" s="1" t="s">
        <v>62</v>
      </c>
      <c r="BB37" s="1" t="s">
        <v>63</v>
      </c>
      <c r="BE37" s="1" t="s">
        <v>64</v>
      </c>
      <c r="BH37" s="1" t="s">
        <v>65</v>
      </c>
      <c r="BK37" s="1" t="s">
        <v>78</v>
      </c>
    </row>
    <row r="38" spans="1:124" x14ac:dyDescent="0.2">
      <c r="C38" s="3" t="s">
        <v>3</v>
      </c>
      <c r="D38" s="3" t="s">
        <v>4</v>
      </c>
      <c r="F38" s="3" t="s">
        <v>3</v>
      </c>
      <c r="G38" s="3" t="s">
        <v>4</v>
      </c>
      <c r="I38" s="3" t="s">
        <v>3</v>
      </c>
      <c r="J38" s="3" t="s">
        <v>4</v>
      </c>
      <c r="L38" s="3" t="s">
        <v>3</v>
      </c>
      <c r="M38" s="3" t="s">
        <v>4</v>
      </c>
      <c r="O38" s="3" t="s">
        <v>3</v>
      </c>
      <c r="P38" s="3" t="s">
        <v>4</v>
      </c>
      <c r="R38" s="3" t="s">
        <v>3</v>
      </c>
      <c r="S38" s="3" t="s">
        <v>4</v>
      </c>
      <c r="U38" s="3" t="s">
        <v>3</v>
      </c>
      <c r="V38" s="3" t="s">
        <v>4</v>
      </c>
      <c r="X38" s="3" t="s">
        <v>3</v>
      </c>
      <c r="Y38" s="3" t="s">
        <v>4</v>
      </c>
      <c r="AA38" s="3" t="s">
        <v>3</v>
      </c>
      <c r="AB38" s="3" t="s">
        <v>4</v>
      </c>
      <c r="AD38" s="3" t="s">
        <v>3</v>
      </c>
      <c r="AE38" s="3" t="s">
        <v>4</v>
      </c>
      <c r="AG38" s="3" t="s">
        <v>3</v>
      </c>
      <c r="AH38" s="3" t="s">
        <v>4</v>
      </c>
      <c r="AJ38" s="3" t="s">
        <v>3</v>
      </c>
      <c r="AK38" s="3" t="s">
        <v>4</v>
      </c>
      <c r="AM38" s="3" t="s">
        <v>3</v>
      </c>
      <c r="AN38" s="3" t="s">
        <v>4</v>
      </c>
      <c r="AP38" s="3" t="s">
        <v>3</v>
      </c>
      <c r="AQ38" s="3" t="s">
        <v>4</v>
      </c>
      <c r="AS38" s="3" t="s">
        <v>3</v>
      </c>
      <c r="AT38" s="3" t="s">
        <v>4</v>
      </c>
      <c r="AV38" s="3" t="s">
        <v>3</v>
      </c>
      <c r="AW38" s="3" t="s">
        <v>4</v>
      </c>
      <c r="AY38" s="3" t="s">
        <v>3</v>
      </c>
      <c r="AZ38" s="3" t="s">
        <v>4</v>
      </c>
      <c r="BB38" s="3" t="s">
        <v>3</v>
      </c>
      <c r="BC38" s="3" t="s">
        <v>4</v>
      </c>
      <c r="BE38" s="3" t="s">
        <v>3</v>
      </c>
      <c r="BF38" s="3" t="s">
        <v>4</v>
      </c>
      <c r="BH38" s="3" t="s">
        <v>3</v>
      </c>
      <c r="BI38" s="3" t="s">
        <v>4</v>
      </c>
      <c r="BK38" s="3" t="s">
        <v>3</v>
      </c>
      <c r="BL38" s="3" t="s">
        <v>4</v>
      </c>
    </row>
    <row r="39" spans="1:124" x14ac:dyDescent="0.2">
      <c r="A39" s="8" t="s">
        <v>22</v>
      </c>
      <c r="B39" s="8"/>
      <c r="C39" t="s">
        <v>10</v>
      </c>
      <c r="D39">
        <f>_xlfn.GAMMA(($D$5+1)/2)</f>
        <v>334838609873.55646</v>
      </c>
      <c r="F39" t="s">
        <v>10</v>
      </c>
      <c r="G39">
        <f>_xlfn.GAMMA(($D$5+1)/2)</f>
        <v>334838609873.55646</v>
      </c>
      <c r="I39" t="s">
        <v>10</v>
      </c>
      <c r="J39">
        <f>_xlfn.GAMMA(($D$5+1)/2)</f>
        <v>334838609873.55646</v>
      </c>
      <c r="L39" t="s">
        <v>10</v>
      </c>
      <c r="M39">
        <f>_xlfn.GAMMA(($D$5+1)/2)</f>
        <v>334838609873.55646</v>
      </c>
      <c r="O39" t="s">
        <v>10</v>
      </c>
      <c r="P39">
        <f>_xlfn.GAMMA(($D$5+1)/2)</f>
        <v>334838609873.55646</v>
      </c>
      <c r="R39" t="s">
        <v>10</v>
      </c>
      <c r="S39">
        <f>_xlfn.GAMMA(($D$5+1)/2)</f>
        <v>334838609873.55646</v>
      </c>
      <c r="U39" t="s">
        <v>10</v>
      </c>
      <c r="V39">
        <f>_xlfn.GAMMA(($D$5+1)/2)</f>
        <v>334838609873.55646</v>
      </c>
      <c r="X39" t="s">
        <v>10</v>
      </c>
      <c r="Y39">
        <f>_xlfn.GAMMA(($D$5+1)/2)</f>
        <v>334838609873.55646</v>
      </c>
      <c r="AA39" t="s">
        <v>10</v>
      </c>
      <c r="AB39">
        <f>_xlfn.GAMMA(($D$5+1)/2)</f>
        <v>334838609873.55646</v>
      </c>
      <c r="AD39" t="s">
        <v>10</v>
      </c>
      <c r="AE39">
        <f>_xlfn.GAMMA(($D$5+1)/2)</f>
        <v>334838609873.55646</v>
      </c>
      <c r="AG39" t="s">
        <v>10</v>
      </c>
      <c r="AH39">
        <f>_xlfn.GAMMA(($D$5+1)/2)</f>
        <v>334838609873.55646</v>
      </c>
      <c r="AJ39" t="s">
        <v>10</v>
      </c>
      <c r="AK39">
        <f>_xlfn.GAMMA(($D$5+1)/2)</f>
        <v>334838609873.55646</v>
      </c>
      <c r="AM39" t="s">
        <v>10</v>
      </c>
      <c r="AN39">
        <f>_xlfn.GAMMA(($D$5+1)/2)</f>
        <v>334838609873.55646</v>
      </c>
      <c r="AP39" t="s">
        <v>10</v>
      </c>
      <c r="AQ39">
        <f>_xlfn.GAMMA(($D$5+1)/2)</f>
        <v>334838609873.55646</v>
      </c>
      <c r="AS39" t="s">
        <v>10</v>
      </c>
      <c r="AT39">
        <f>_xlfn.GAMMA(($D$5+1)/2)</f>
        <v>334838609873.55646</v>
      </c>
      <c r="AV39" t="s">
        <v>10</v>
      </c>
      <c r="AW39">
        <f>_xlfn.GAMMA(($D$5+1)/2)</f>
        <v>334838609873.55646</v>
      </c>
      <c r="AY39" t="s">
        <v>10</v>
      </c>
      <c r="AZ39">
        <f>_xlfn.GAMMA(($D$5+1)/2)</f>
        <v>334838609873.55646</v>
      </c>
      <c r="BB39" t="s">
        <v>10</v>
      </c>
      <c r="BC39">
        <f>_xlfn.GAMMA(($D$5+1)/2)</f>
        <v>334838609873.55646</v>
      </c>
      <c r="BE39" t="s">
        <v>10</v>
      </c>
      <c r="BF39">
        <f>_xlfn.GAMMA(($D$5+1)/2)</f>
        <v>334838609873.55646</v>
      </c>
      <c r="BH39" t="s">
        <v>10</v>
      </c>
      <c r="BI39">
        <f>_xlfn.GAMMA(($D$5+1)/2)</f>
        <v>334838609873.55646</v>
      </c>
      <c r="BK39" t="s">
        <v>10</v>
      </c>
      <c r="BL39">
        <f>_xlfn.GAMMA(($D$5+1)/2)</f>
        <v>334838609873.55646</v>
      </c>
    </row>
    <row r="40" spans="1:124" x14ac:dyDescent="0.2">
      <c r="A40" s="8" t="s">
        <v>23</v>
      </c>
      <c r="B40" s="8"/>
      <c r="C40" t="s">
        <v>11</v>
      </c>
      <c r="D40">
        <f>_xlfn.GAMMA($D$5/2)*(($D$5*3.1415926)^0.5)</f>
        <v>846338138812.74634</v>
      </c>
      <c r="F40" t="s">
        <v>11</v>
      </c>
      <c r="G40">
        <f>_xlfn.GAMMA($D$5/2)*(($D$5*3.1415926)^0.5)</f>
        <v>846338138812.74634</v>
      </c>
      <c r="I40" t="s">
        <v>11</v>
      </c>
      <c r="J40">
        <f>_xlfn.GAMMA($D$5/2)*(($D$5*3.1415926)^0.5)</f>
        <v>846338138812.74634</v>
      </c>
      <c r="L40" t="s">
        <v>11</v>
      </c>
      <c r="M40">
        <f>_xlfn.GAMMA($D$5/2)*(($D$5*3.1415926)^0.5)</f>
        <v>846338138812.74634</v>
      </c>
      <c r="O40" t="s">
        <v>11</v>
      </c>
      <c r="P40">
        <f>_xlfn.GAMMA($D$5/2)*(($D$5*3.1415926)^0.5)</f>
        <v>846338138812.74634</v>
      </c>
      <c r="R40" t="s">
        <v>11</v>
      </c>
      <c r="S40">
        <f>_xlfn.GAMMA($D$5/2)*(($D$5*3.1415926)^0.5)</f>
        <v>846338138812.74634</v>
      </c>
      <c r="U40" t="s">
        <v>11</v>
      </c>
      <c r="V40">
        <f>_xlfn.GAMMA($D$5/2)*(($D$5*3.1415926)^0.5)</f>
        <v>846338138812.74634</v>
      </c>
      <c r="X40" t="s">
        <v>11</v>
      </c>
      <c r="Y40">
        <f>_xlfn.GAMMA($D$5/2)*(($D$5*3.1415926)^0.5)</f>
        <v>846338138812.74634</v>
      </c>
      <c r="AA40" t="s">
        <v>11</v>
      </c>
      <c r="AB40">
        <f>_xlfn.GAMMA($D$5/2)*(($D$5*3.1415926)^0.5)</f>
        <v>846338138812.74634</v>
      </c>
      <c r="AD40" t="s">
        <v>11</v>
      </c>
      <c r="AE40">
        <f>_xlfn.GAMMA($D$5/2)*(($D$5*3.1415926)^0.5)</f>
        <v>846338138812.74634</v>
      </c>
      <c r="AG40" t="s">
        <v>11</v>
      </c>
      <c r="AH40">
        <f>_xlfn.GAMMA($D$5/2)*(($D$5*3.1415926)^0.5)</f>
        <v>846338138812.74634</v>
      </c>
      <c r="AJ40" t="s">
        <v>11</v>
      </c>
      <c r="AK40">
        <f>_xlfn.GAMMA($D$5/2)*(($D$5*3.1415926)^0.5)</f>
        <v>846338138812.74634</v>
      </c>
      <c r="AM40" t="s">
        <v>11</v>
      </c>
      <c r="AN40">
        <f>_xlfn.GAMMA($D$5/2)*(($D$5*3.1415926)^0.5)</f>
        <v>846338138812.74634</v>
      </c>
      <c r="AP40" t="s">
        <v>11</v>
      </c>
      <c r="AQ40">
        <f>_xlfn.GAMMA($D$5/2)*(($D$5*3.1415926)^0.5)</f>
        <v>846338138812.74634</v>
      </c>
      <c r="AS40" t="s">
        <v>11</v>
      </c>
      <c r="AT40">
        <f>_xlfn.GAMMA($D$5/2)*(($D$5*3.1415926)^0.5)</f>
        <v>846338138812.74634</v>
      </c>
      <c r="AV40" t="s">
        <v>11</v>
      </c>
      <c r="AW40">
        <f>_xlfn.GAMMA($D$5/2)*(($D$5*3.1415926)^0.5)</f>
        <v>846338138812.74634</v>
      </c>
      <c r="AY40" t="s">
        <v>11</v>
      </c>
      <c r="AZ40">
        <f>_xlfn.GAMMA($D$5/2)*(($D$5*3.1415926)^0.5)</f>
        <v>846338138812.74634</v>
      </c>
      <c r="BB40" t="s">
        <v>11</v>
      </c>
      <c r="BC40">
        <f>_xlfn.GAMMA($D$5/2)*(($D$5*3.1415926)^0.5)</f>
        <v>846338138812.74634</v>
      </c>
      <c r="BE40" t="s">
        <v>11</v>
      </c>
      <c r="BF40">
        <f>_xlfn.GAMMA($D$5/2)*(($D$5*3.1415926)^0.5)</f>
        <v>846338138812.74634</v>
      </c>
      <c r="BH40" t="s">
        <v>11</v>
      </c>
      <c r="BI40">
        <f>_xlfn.GAMMA($D$5/2)*(($D$5*3.1415926)^0.5)</f>
        <v>846338138812.74634</v>
      </c>
      <c r="BK40" t="s">
        <v>11</v>
      </c>
      <c r="BL40">
        <f>_xlfn.GAMMA($D$5/2)*(($D$5*3.1415926)^0.5)</f>
        <v>846338138812.74634</v>
      </c>
    </row>
    <row r="41" spans="1:124" ht="33" customHeight="1" x14ac:dyDescent="0.2">
      <c r="A41" s="9" t="s">
        <v>24</v>
      </c>
      <c r="B41" s="9"/>
      <c r="C41" t="s">
        <v>5</v>
      </c>
      <c r="D41">
        <f>(D39/D40)*(1+((D42^2)/$D$5))^(-($D$5+1)/2)</f>
        <v>0.39178758177154832</v>
      </c>
      <c r="F41" t="s">
        <v>5</v>
      </c>
      <c r="G41">
        <f>(G39/G40)*(1+((G42^2)/$D$5))^(-($D$5+1)/2)</f>
        <v>0.36242562458115773</v>
      </c>
      <c r="I41" t="s">
        <v>5</v>
      </c>
      <c r="J41">
        <f>(J39/J40)*(1+((J42^2)/$D$5))^(-($D$5+1)/2)</f>
        <v>0.31049972593313829</v>
      </c>
      <c r="L41" t="s">
        <v>5</v>
      </c>
      <c r="M41">
        <f>(M39/M40)*(1+((M42^2)/$D$5))^(-($D$5+1)/2)</f>
        <v>0.24692467494183756</v>
      </c>
      <c r="O41" t="s">
        <v>5</v>
      </c>
      <c r="P41">
        <f>(P39/P40)*(1+((P42^2)/$D$5))^(-($D$5+1)/2)</f>
        <v>0.18287287645669548</v>
      </c>
      <c r="R41" t="s">
        <v>5</v>
      </c>
      <c r="S41">
        <f>(S39/S40)*(1+((S42^2)/$D$5))^(-($D$5+1)/2)</f>
        <v>0.12664994128641124</v>
      </c>
      <c r="U41" t="s">
        <v>5</v>
      </c>
      <c r="V41">
        <f>(V39/V40)*(1+((V42^2)/$D$5))^(-($D$5+1)/2)</f>
        <v>8.2416268887738939E-2</v>
      </c>
      <c r="X41" t="s">
        <v>5</v>
      </c>
      <c r="Y41">
        <f>(Y39/Y40)*(1+((Y42^2)/$D$5))^(-($D$5+1)/2)</f>
        <v>5.065991332970278E-2</v>
      </c>
      <c r="AA41" t="s">
        <v>5</v>
      </c>
      <c r="AB41">
        <f>(AB39/AB40)*(1+((AB42^2)/$D$5))^(-($D$5+1)/2)</f>
        <v>2.9578709895102279E-2</v>
      </c>
      <c r="AD41" t="s">
        <v>5</v>
      </c>
      <c r="AE41">
        <f>(AE39/AE40)*(1+((AE42^2)/$D$5))^(-($D$5+1)/2)</f>
        <v>1.6497942802360076E-2</v>
      </c>
      <c r="AG41" t="s">
        <v>5</v>
      </c>
      <c r="AH41">
        <f>(AH39/AH40)*(1+((AH42^2)/$D$5))^(-($D$5+1)/2)</f>
        <v>0.38049050044571431</v>
      </c>
      <c r="AJ41" t="s">
        <v>5</v>
      </c>
      <c r="AK41">
        <f>(AK39/AK40)*(1+((AK42^2)/$D$5))^(-($D$5+1)/2)</f>
        <v>0.3386530082804764</v>
      </c>
      <c r="AM41" t="s">
        <v>5</v>
      </c>
      <c r="AN41">
        <f>(AN39/AN40)*(1+((AN42^2)/$D$5))^(-($D$5+1)/2)</f>
        <v>0.2794318643417768</v>
      </c>
      <c r="AP41" t="s">
        <v>5</v>
      </c>
      <c r="AQ41">
        <f>(AQ39/AQ40)*(1+((AQ42^2)/$D$5))^(-($D$5+1)/2)</f>
        <v>0.21434711968482437</v>
      </c>
      <c r="AS41" t="s">
        <v>5</v>
      </c>
      <c r="AT41">
        <f>(AT39/AT40)*(1+((AT42^2)/$D$5))^(-($D$5+1)/2)</f>
        <v>0.15342427861927641</v>
      </c>
      <c r="AV41" t="s">
        <v>5</v>
      </c>
      <c r="AW41">
        <f>(AW39/AW40)*(1+((AW42^2)/$D$5))^(-($D$5+1)/2)</f>
        <v>0.10293206425708223</v>
      </c>
      <c r="AY41" t="s">
        <v>5</v>
      </c>
      <c r="AZ41">
        <f>(AZ39/AZ40)*(1+((AZ42^2)/$D$5))^(-($D$5+1)/2)</f>
        <v>6.5055512805043625E-2</v>
      </c>
      <c r="BB41" t="s">
        <v>5</v>
      </c>
      <c r="BC41">
        <f>(BC39/BC40)*(1+((BC42^2)/$D$5))^(-($D$5+1)/2)</f>
        <v>3.8945725465149975E-2</v>
      </c>
      <c r="BE41" t="s">
        <v>5</v>
      </c>
      <c r="BF41">
        <f>(BF39/BF40)*(1+((BF42^2)/$D$5))^(-($D$5+1)/2)</f>
        <v>2.2209196157222666E-2</v>
      </c>
      <c r="BH41" t="s">
        <v>5</v>
      </c>
      <c r="BI41">
        <f>(BI39/BI40)*(1+((BI42^2)/$D$5))^(-($D$5+1)/2)</f>
        <v>0.39563218826847651</v>
      </c>
      <c r="BK41" t="s">
        <v>5</v>
      </c>
      <c r="BL41">
        <f>(BL39/BL40)*(1+((BL42^2)/$D$5))^(-($D$5+1)/2)</f>
        <v>1.2133231430045261E-2</v>
      </c>
    </row>
    <row r="42" spans="1:124" x14ac:dyDescent="0.2">
      <c r="D42">
        <f>D43*($D$4/($D$6*2))</f>
        <v>0.13750000000000001</v>
      </c>
      <c r="G42">
        <f>G43*($D$4/($D$6*2))</f>
        <v>0.41250000000000003</v>
      </c>
      <c r="J42">
        <f>J43*($D$4/($D$6*2))</f>
        <v>0.6875</v>
      </c>
      <c r="M42">
        <f>M43*($D$4/($D$6*2))</f>
        <v>0.96250000000000013</v>
      </c>
      <c r="P42">
        <f>P43*($D$4/($D$6*2))</f>
        <v>1.2375</v>
      </c>
      <c r="S42">
        <f>S43*($D$4/($D$6*2))</f>
        <v>1.5125000000000002</v>
      </c>
      <c r="V42">
        <f>V43*($D$4/($D$6*2))</f>
        <v>1.7875000000000001</v>
      </c>
      <c r="Y42">
        <f>Y43*($D$4/($D$6*2))</f>
        <v>2.0625</v>
      </c>
      <c r="AB42">
        <f>AB43*($D$4/($D$6*2))</f>
        <v>2.3375000000000004</v>
      </c>
      <c r="AE42">
        <f>AE43*($D$4/($D$6*2))</f>
        <v>2.6125000000000003</v>
      </c>
      <c r="AH42">
        <f>AH43*($D$4/($D$6*2))</f>
        <v>0.27500000000000002</v>
      </c>
      <c r="AK42">
        <f>AK43*($D$4/($D$6*2))</f>
        <v>0.55000000000000004</v>
      </c>
      <c r="AN42">
        <f>AN43*($D$4/($D$6*2))</f>
        <v>0.82500000000000007</v>
      </c>
      <c r="AQ42">
        <f>AQ43*($D$4/($D$6*2))</f>
        <v>1.1000000000000001</v>
      </c>
      <c r="AT42">
        <f>AT43*($D$4/($D$6*2))</f>
        <v>1.375</v>
      </c>
      <c r="AW42">
        <f>AW43*($D$4/($D$6*2))</f>
        <v>1.6500000000000001</v>
      </c>
      <c r="AZ42">
        <f>AZ43*($D$4/($D$6*2))</f>
        <v>1.9250000000000003</v>
      </c>
      <c r="BC42">
        <f>BC43*($D$4/($D$6*2))</f>
        <v>2.2000000000000002</v>
      </c>
      <c r="BF42">
        <f>BF43*($D$4/($D$6*2))</f>
        <v>2.4750000000000001</v>
      </c>
      <c r="BI42">
        <f>BI43*($D$4/($D$6*2))</f>
        <v>0</v>
      </c>
      <c r="BL42">
        <f>BL43</f>
        <v>2.75</v>
      </c>
    </row>
    <row r="43" spans="1:124" x14ac:dyDescent="0.2">
      <c r="D43">
        <v>1</v>
      </c>
      <c r="G43">
        <v>3</v>
      </c>
      <c r="J43">
        <v>5</v>
      </c>
      <c r="M43">
        <v>7</v>
      </c>
      <c r="P43">
        <v>9</v>
      </c>
      <c r="S43">
        <v>11</v>
      </c>
      <c r="V43">
        <v>13</v>
      </c>
      <c r="Y43">
        <v>15</v>
      </c>
      <c r="AB43">
        <v>17</v>
      </c>
      <c r="AE43">
        <v>19</v>
      </c>
      <c r="AH43">
        <v>2</v>
      </c>
      <c r="AK43">
        <v>4</v>
      </c>
      <c r="AN43">
        <v>6</v>
      </c>
      <c r="AQ43">
        <v>8</v>
      </c>
      <c r="AT43">
        <v>10</v>
      </c>
      <c r="AW43">
        <v>12</v>
      </c>
      <c r="AZ43">
        <v>14</v>
      </c>
      <c r="BC43">
        <v>16</v>
      </c>
      <c r="BF43">
        <v>18</v>
      </c>
      <c r="BI43">
        <v>0</v>
      </c>
      <c r="BL43">
        <f>D4</f>
        <v>2.75</v>
      </c>
    </row>
    <row r="45" spans="1:124" ht="19" x14ac:dyDescent="0.25">
      <c r="C45" s="1" t="s">
        <v>86</v>
      </c>
      <c r="F45" s="1" t="s">
        <v>87</v>
      </c>
      <c r="I45" s="1" t="s">
        <v>88</v>
      </c>
      <c r="L45" s="1" t="s">
        <v>89</v>
      </c>
      <c r="O45" s="1" t="s">
        <v>90</v>
      </c>
      <c r="R45" s="1" t="s">
        <v>91</v>
      </c>
      <c r="U45" s="1" t="s">
        <v>92</v>
      </c>
      <c r="X45" s="1" t="s">
        <v>93</v>
      </c>
      <c r="AA45" s="1" t="s">
        <v>94</v>
      </c>
      <c r="AD45" s="1" t="s">
        <v>95</v>
      </c>
      <c r="AG45" s="1" t="s">
        <v>96</v>
      </c>
      <c r="AJ45" s="5" t="s">
        <v>97</v>
      </c>
      <c r="AK45" s="5"/>
      <c r="AM45" s="5" t="s">
        <v>98</v>
      </c>
      <c r="AN45" s="5"/>
      <c r="AP45" s="5" t="s">
        <v>99</v>
      </c>
      <c r="AQ45" s="5"/>
      <c r="AS45" s="5" t="s">
        <v>100</v>
      </c>
      <c r="AT45" s="5"/>
      <c r="AV45" s="5" t="s">
        <v>101</v>
      </c>
      <c r="AW45" s="5"/>
      <c r="AY45" s="5" t="s">
        <v>102</v>
      </c>
      <c r="AZ45" s="5"/>
      <c r="BB45" s="5" t="s">
        <v>103</v>
      </c>
      <c r="BC45" s="5"/>
      <c r="BE45" s="5" t="s">
        <v>104</v>
      </c>
      <c r="BF45" s="5"/>
      <c r="BH45" s="5" t="s">
        <v>105</v>
      </c>
      <c r="BI45" s="5"/>
      <c r="BK45" s="5" t="s">
        <v>106</v>
      </c>
      <c r="BL45" s="5"/>
      <c r="BN45" s="5" t="s">
        <v>107</v>
      </c>
      <c r="BO45" s="5"/>
      <c r="BQ45" s="5" t="s">
        <v>108</v>
      </c>
      <c r="BR45" s="5"/>
      <c r="BT45" s="5" t="s">
        <v>109</v>
      </c>
      <c r="BU45" s="5"/>
      <c r="BW45" s="5" t="s">
        <v>110</v>
      </c>
      <c r="BX45" s="5"/>
      <c r="BZ45" s="5" t="s">
        <v>111</v>
      </c>
      <c r="CA45" s="5"/>
      <c r="CC45" s="5" t="s">
        <v>112</v>
      </c>
      <c r="CD45" s="5"/>
      <c r="CF45" s="5" t="s">
        <v>113</v>
      </c>
      <c r="CG45" s="5"/>
      <c r="CI45" s="5" t="s">
        <v>114</v>
      </c>
      <c r="CJ45" s="5"/>
      <c r="CL45" s="5" t="s">
        <v>115</v>
      </c>
      <c r="CM45" s="5"/>
      <c r="CO45" s="5" t="s">
        <v>116</v>
      </c>
      <c r="CP45" s="5"/>
      <c r="CR45" s="5" t="s">
        <v>120</v>
      </c>
      <c r="CS45" s="5"/>
      <c r="CU45" s="5" t="s">
        <v>121</v>
      </c>
      <c r="CV45" s="5"/>
      <c r="CX45" s="5" t="s">
        <v>122</v>
      </c>
      <c r="CY45" s="5"/>
      <c r="DA45" s="5" t="s">
        <v>123</v>
      </c>
      <c r="DB45" s="5"/>
      <c r="DD45" s="5" t="s">
        <v>124</v>
      </c>
      <c r="DE45" s="5"/>
      <c r="DG45" s="5" t="s">
        <v>125</v>
      </c>
      <c r="DH45" s="5"/>
      <c r="DJ45" s="5" t="s">
        <v>126</v>
      </c>
      <c r="DK45" s="5"/>
      <c r="DM45" s="5" t="s">
        <v>127</v>
      </c>
      <c r="DN45" s="5"/>
      <c r="DP45" s="5" t="s">
        <v>128</v>
      </c>
      <c r="DQ45" s="5"/>
      <c r="DS45" s="5" t="s">
        <v>129</v>
      </c>
      <c r="DT45" s="5"/>
    </row>
    <row r="46" spans="1:124" x14ac:dyDescent="0.2">
      <c r="C46" s="3" t="s">
        <v>3</v>
      </c>
      <c r="D46" s="3" t="s">
        <v>4</v>
      </c>
      <c r="F46" s="3" t="s">
        <v>3</v>
      </c>
      <c r="G46" s="3" t="s">
        <v>4</v>
      </c>
      <c r="I46" s="3" t="s">
        <v>3</v>
      </c>
      <c r="J46" s="3" t="s">
        <v>4</v>
      </c>
      <c r="L46" s="3" t="s">
        <v>3</v>
      </c>
      <c r="M46" s="3" t="s">
        <v>4</v>
      </c>
      <c r="O46" s="3" t="s">
        <v>3</v>
      </c>
      <c r="P46" s="3" t="s">
        <v>4</v>
      </c>
      <c r="R46" s="3" t="s">
        <v>3</v>
      </c>
      <c r="S46" s="3" t="s">
        <v>4</v>
      </c>
      <c r="U46" s="3" t="s">
        <v>3</v>
      </c>
      <c r="V46" s="3" t="s">
        <v>4</v>
      </c>
      <c r="X46" s="3" t="s">
        <v>3</v>
      </c>
      <c r="Y46" s="3" t="s">
        <v>4</v>
      </c>
      <c r="AA46" s="3" t="s">
        <v>3</v>
      </c>
      <c r="AB46" s="3" t="s">
        <v>4</v>
      </c>
      <c r="AD46" s="3" t="s">
        <v>3</v>
      </c>
      <c r="AE46" s="3" t="s">
        <v>4</v>
      </c>
      <c r="AG46" s="3" t="s">
        <v>3</v>
      </c>
      <c r="AH46" s="3" t="s">
        <v>4</v>
      </c>
      <c r="AJ46" s="6" t="s">
        <v>3</v>
      </c>
      <c r="AK46" s="6" t="s">
        <v>4</v>
      </c>
      <c r="AM46" s="6" t="s">
        <v>3</v>
      </c>
      <c r="AN46" s="6" t="s">
        <v>4</v>
      </c>
      <c r="AP46" s="6" t="s">
        <v>3</v>
      </c>
      <c r="AQ46" s="6" t="s">
        <v>4</v>
      </c>
      <c r="AS46" s="6" t="s">
        <v>3</v>
      </c>
      <c r="AT46" s="6" t="s">
        <v>4</v>
      </c>
      <c r="AV46" s="6" t="s">
        <v>3</v>
      </c>
      <c r="AW46" s="6" t="s">
        <v>4</v>
      </c>
      <c r="AY46" s="6" t="s">
        <v>3</v>
      </c>
      <c r="AZ46" s="6" t="s">
        <v>4</v>
      </c>
      <c r="BB46" s="6" t="s">
        <v>3</v>
      </c>
      <c r="BC46" s="6" t="s">
        <v>4</v>
      </c>
      <c r="BE46" s="6" t="s">
        <v>3</v>
      </c>
      <c r="BF46" s="6" t="s">
        <v>4</v>
      </c>
      <c r="BH46" s="6" t="s">
        <v>3</v>
      </c>
      <c r="BI46" s="6" t="s">
        <v>4</v>
      </c>
      <c r="BK46" s="6" t="s">
        <v>3</v>
      </c>
      <c r="BL46" s="6" t="s">
        <v>4</v>
      </c>
      <c r="BN46" s="6" t="s">
        <v>3</v>
      </c>
      <c r="BO46" s="6" t="s">
        <v>4</v>
      </c>
      <c r="BQ46" s="6" t="s">
        <v>3</v>
      </c>
      <c r="BR46" s="6" t="s">
        <v>4</v>
      </c>
      <c r="BT46" s="6" t="s">
        <v>3</v>
      </c>
      <c r="BU46" s="6" t="s">
        <v>4</v>
      </c>
      <c r="BW46" s="6" t="s">
        <v>3</v>
      </c>
      <c r="BX46" s="6" t="s">
        <v>4</v>
      </c>
      <c r="BZ46" s="6" t="s">
        <v>3</v>
      </c>
      <c r="CA46" s="6" t="s">
        <v>4</v>
      </c>
      <c r="CC46" s="6" t="s">
        <v>3</v>
      </c>
      <c r="CD46" s="6" t="s">
        <v>4</v>
      </c>
      <c r="CF46" s="6" t="s">
        <v>3</v>
      </c>
      <c r="CG46" s="6" t="s">
        <v>4</v>
      </c>
      <c r="CI46" s="6" t="s">
        <v>3</v>
      </c>
      <c r="CJ46" s="6" t="s">
        <v>4</v>
      </c>
      <c r="CL46" s="6" t="s">
        <v>3</v>
      </c>
      <c r="CM46" s="6" t="s">
        <v>4</v>
      </c>
      <c r="CO46" s="6" t="s">
        <v>3</v>
      </c>
      <c r="CP46" s="6" t="s">
        <v>4</v>
      </c>
      <c r="CR46" s="6" t="s">
        <v>3</v>
      </c>
      <c r="CS46" s="6" t="s">
        <v>4</v>
      </c>
      <c r="CU46" s="6" t="s">
        <v>3</v>
      </c>
      <c r="CV46" s="6" t="s">
        <v>4</v>
      </c>
      <c r="CX46" s="6" t="s">
        <v>3</v>
      </c>
      <c r="CY46" s="6" t="s">
        <v>4</v>
      </c>
      <c r="DA46" s="6" t="s">
        <v>3</v>
      </c>
      <c r="DB46" s="6" t="s">
        <v>4</v>
      </c>
      <c r="DD46" s="6" t="s">
        <v>3</v>
      </c>
      <c r="DE46" s="6" t="s">
        <v>4</v>
      </c>
      <c r="DG46" s="6" t="s">
        <v>3</v>
      </c>
      <c r="DH46" s="6" t="s">
        <v>4</v>
      </c>
      <c r="DJ46" s="6" t="s">
        <v>3</v>
      </c>
      <c r="DK46" s="6" t="s">
        <v>4</v>
      </c>
      <c r="DM46" s="6" t="s">
        <v>3</v>
      </c>
      <c r="DN46" s="6" t="s">
        <v>4</v>
      </c>
      <c r="DP46" s="6" t="s">
        <v>3</v>
      </c>
      <c r="DQ46" s="6" t="s">
        <v>4</v>
      </c>
      <c r="DS46" s="6" t="s">
        <v>3</v>
      </c>
      <c r="DT46" s="6" t="s">
        <v>4</v>
      </c>
    </row>
    <row r="47" spans="1:124" x14ac:dyDescent="0.2">
      <c r="A47" s="8" t="s">
        <v>22</v>
      </c>
      <c r="B47" s="8"/>
      <c r="C47" t="s">
        <v>10</v>
      </c>
      <c r="D47">
        <f>_xlfn.GAMMA(($D$5+1)/2)</f>
        <v>334838609873.55646</v>
      </c>
      <c r="F47" t="s">
        <v>10</v>
      </c>
      <c r="G47">
        <f>_xlfn.GAMMA(($D$5+1)/2)</f>
        <v>334838609873.55646</v>
      </c>
      <c r="I47" t="s">
        <v>10</v>
      </c>
      <c r="J47">
        <f>_xlfn.GAMMA(($D$5+1)/2)</f>
        <v>334838609873.55646</v>
      </c>
      <c r="L47" t="s">
        <v>10</v>
      </c>
      <c r="M47">
        <f>_xlfn.GAMMA(($D$5+1)/2)</f>
        <v>334838609873.55646</v>
      </c>
      <c r="O47" t="s">
        <v>10</v>
      </c>
      <c r="P47">
        <f>_xlfn.GAMMA(($D$5+1)/2)</f>
        <v>334838609873.55646</v>
      </c>
      <c r="R47" t="s">
        <v>10</v>
      </c>
      <c r="S47">
        <f>_xlfn.GAMMA(($D$5+1)/2)</f>
        <v>334838609873.55646</v>
      </c>
      <c r="U47" t="s">
        <v>10</v>
      </c>
      <c r="V47">
        <f>_xlfn.GAMMA(($D$5+1)/2)</f>
        <v>334838609873.55646</v>
      </c>
      <c r="X47" t="s">
        <v>10</v>
      </c>
      <c r="Y47">
        <f>_xlfn.GAMMA(($D$5+1)/2)</f>
        <v>334838609873.55646</v>
      </c>
      <c r="AA47" t="s">
        <v>10</v>
      </c>
      <c r="AB47">
        <f>_xlfn.GAMMA(($D$5+1)/2)</f>
        <v>334838609873.55646</v>
      </c>
      <c r="AD47" t="s">
        <v>10</v>
      </c>
      <c r="AE47">
        <f>_xlfn.GAMMA(($D$5+1)/2)</f>
        <v>334838609873.55646</v>
      </c>
      <c r="AG47" t="s">
        <v>10</v>
      </c>
      <c r="AH47">
        <f>_xlfn.GAMMA(($D$5+1)/2)</f>
        <v>334838609873.55646</v>
      </c>
      <c r="AJ47" s="7" t="s">
        <v>10</v>
      </c>
      <c r="AK47">
        <f>_xlfn.GAMMA(($D$5+1)/2)</f>
        <v>334838609873.55646</v>
      </c>
      <c r="AM47" s="7" t="s">
        <v>10</v>
      </c>
      <c r="AN47">
        <f>_xlfn.GAMMA(($D$5+1)/2)</f>
        <v>334838609873.55646</v>
      </c>
      <c r="AP47" s="7" t="s">
        <v>10</v>
      </c>
      <c r="AQ47">
        <f>_xlfn.GAMMA(($D$5+1)/2)</f>
        <v>334838609873.55646</v>
      </c>
      <c r="AS47" s="7" t="s">
        <v>10</v>
      </c>
      <c r="AT47">
        <f>_xlfn.GAMMA(($D$5+1)/2)</f>
        <v>334838609873.55646</v>
      </c>
      <c r="AV47" s="7" t="s">
        <v>10</v>
      </c>
      <c r="AW47">
        <f>_xlfn.GAMMA(($D$5+1)/2)</f>
        <v>334838609873.55646</v>
      </c>
      <c r="AY47" s="7" t="s">
        <v>10</v>
      </c>
      <c r="AZ47">
        <f>_xlfn.GAMMA(($D$5+1)/2)</f>
        <v>334838609873.55646</v>
      </c>
      <c r="BB47" s="7" t="s">
        <v>10</v>
      </c>
      <c r="BC47">
        <f>_xlfn.GAMMA(($D$5+1)/2)</f>
        <v>334838609873.55646</v>
      </c>
      <c r="BE47" s="7" t="s">
        <v>10</v>
      </c>
      <c r="BF47">
        <f>_xlfn.GAMMA(($D$5+1)/2)</f>
        <v>334838609873.55646</v>
      </c>
      <c r="BH47" s="7" t="s">
        <v>10</v>
      </c>
      <c r="BI47">
        <f>_xlfn.GAMMA(($D$5+1)/2)</f>
        <v>334838609873.55646</v>
      </c>
      <c r="BK47" s="7" t="s">
        <v>10</v>
      </c>
      <c r="BL47">
        <f>_xlfn.GAMMA(($D$5+1)/2)</f>
        <v>334838609873.55646</v>
      </c>
      <c r="BN47" s="7" t="s">
        <v>10</v>
      </c>
      <c r="BO47">
        <f>_xlfn.GAMMA(($D$5+1)/2)</f>
        <v>334838609873.55646</v>
      </c>
      <c r="BQ47" s="7" t="s">
        <v>10</v>
      </c>
      <c r="BR47">
        <f>_xlfn.GAMMA(($D$5+1)/2)</f>
        <v>334838609873.55646</v>
      </c>
      <c r="BT47" s="7" t="s">
        <v>10</v>
      </c>
      <c r="BU47">
        <f>_xlfn.GAMMA(($D$5+1)/2)</f>
        <v>334838609873.55646</v>
      </c>
      <c r="BW47" s="7" t="s">
        <v>10</v>
      </c>
      <c r="BX47">
        <f>_xlfn.GAMMA(($D$5+1)/2)</f>
        <v>334838609873.55646</v>
      </c>
      <c r="BZ47" s="7" t="s">
        <v>10</v>
      </c>
      <c r="CA47">
        <f>_xlfn.GAMMA(($D$5+1)/2)</f>
        <v>334838609873.55646</v>
      </c>
      <c r="CC47" s="7" t="s">
        <v>10</v>
      </c>
      <c r="CD47">
        <f>_xlfn.GAMMA(($D$5+1)/2)</f>
        <v>334838609873.55646</v>
      </c>
      <c r="CF47" s="7" t="s">
        <v>10</v>
      </c>
      <c r="CG47">
        <f>_xlfn.GAMMA(($D$5+1)/2)</f>
        <v>334838609873.55646</v>
      </c>
      <c r="CI47" s="7" t="s">
        <v>10</v>
      </c>
      <c r="CJ47">
        <f>_xlfn.GAMMA(($D$5+1)/2)</f>
        <v>334838609873.55646</v>
      </c>
      <c r="CL47" s="7" t="s">
        <v>10</v>
      </c>
      <c r="CM47">
        <f>_xlfn.GAMMA(($D$5+1)/2)</f>
        <v>334838609873.55646</v>
      </c>
      <c r="CO47" s="7" t="s">
        <v>10</v>
      </c>
      <c r="CP47">
        <f>_xlfn.GAMMA(($D$5+1)/2)</f>
        <v>334838609873.55646</v>
      </c>
      <c r="CR47" s="7" t="s">
        <v>10</v>
      </c>
      <c r="CS47">
        <f>_xlfn.GAMMA(($D$5+1)/2)</f>
        <v>334838609873.55646</v>
      </c>
      <c r="CU47" s="7" t="s">
        <v>10</v>
      </c>
      <c r="CV47">
        <f>_xlfn.GAMMA(($D$5+1)/2)</f>
        <v>334838609873.55646</v>
      </c>
      <c r="CX47" s="7" t="s">
        <v>10</v>
      </c>
      <c r="CY47">
        <f>_xlfn.GAMMA(($D$5+1)/2)</f>
        <v>334838609873.55646</v>
      </c>
      <c r="DA47" s="7" t="s">
        <v>10</v>
      </c>
      <c r="DB47">
        <f>_xlfn.GAMMA(($D$5+1)/2)</f>
        <v>334838609873.55646</v>
      </c>
      <c r="DD47" s="7" t="s">
        <v>10</v>
      </c>
      <c r="DE47">
        <f>_xlfn.GAMMA(($D$5+1)/2)</f>
        <v>334838609873.55646</v>
      </c>
      <c r="DG47" s="7" t="s">
        <v>10</v>
      </c>
      <c r="DH47">
        <f>_xlfn.GAMMA(($D$5+1)/2)</f>
        <v>334838609873.55646</v>
      </c>
      <c r="DJ47" s="7" t="s">
        <v>10</v>
      </c>
      <c r="DK47">
        <f>_xlfn.GAMMA(($D$5+1)/2)</f>
        <v>334838609873.55646</v>
      </c>
      <c r="DM47" s="7" t="s">
        <v>10</v>
      </c>
      <c r="DN47">
        <f>_xlfn.GAMMA(($D$5+1)/2)</f>
        <v>334838609873.55646</v>
      </c>
      <c r="DP47" s="7" t="s">
        <v>10</v>
      </c>
      <c r="DQ47">
        <f>_xlfn.GAMMA(($D$5+1)/2)</f>
        <v>334838609873.55646</v>
      </c>
      <c r="DS47" s="7" t="s">
        <v>10</v>
      </c>
      <c r="DT47">
        <f>_xlfn.GAMMA(($D$5+1)/2)</f>
        <v>334838609873.55646</v>
      </c>
    </row>
    <row r="48" spans="1:124" x14ac:dyDescent="0.2">
      <c r="A48" s="8" t="s">
        <v>23</v>
      </c>
      <c r="B48" s="8"/>
      <c r="C48" t="s">
        <v>11</v>
      </c>
      <c r="D48">
        <f>_xlfn.GAMMA($D$5/2)*(($D$5*3.1415926)^0.5)</f>
        <v>846338138812.74634</v>
      </c>
      <c r="F48" t="s">
        <v>11</v>
      </c>
      <c r="G48">
        <f>_xlfn.GAMMA($D$5/2)*(($D$5*3.1415926)^0.5)</f>
        <v>846338138812.74634</v>
      </c>
      <c r="I48" t="s">
        <v>11</v>
      </c>
      <c r="J48">
        <f>_xlfn.GAMMA($D$5/2)*(($D$5*3.1415926)^0.5)</f>
        <v>846338138812.74634</v>
      </c>
      <c r="L48" t="s">
        <v>11</v>
      </c>
      <c r="M48">
        <f>_xlfn.GAMMA($D$5/2)*(($D$5*3.1415926)^0.5)</f>
        <v>846338138812.74634</v>
      </c>
      <c r="O48" t="s">
        <v>11</v>
      </c>
      <c r="P48">
        <f>_xlfn.GAMMA($D$5/2)*(($D$5*3.1415926)^0.5)</f>
        <v>846338138812.74634</v>
      </c>
      <c r="R48" t="s">
        <v>11</v>
      </c>
      <c r="S48">
        <f>_xlfn.GAMMA($D$5/2)*(($D$5*3.1415926)^0.5)</f>
        <v>846338138812.74634</v>
      </c>
      <c r="U48" t="s">
        <v>11</v>
      </c>
      <c r="V48">
        <f>_xlfn.GAMMA($D$5/2)*(($D$5*3.1415926)^0.5)</f>
        <v>846338138812.74634</v>
      </c>
      <c r="X48" t="s">
        <v>11</v>
      </c>
      <c r="Y48">
        <f>_xlfn.GAMMA($D$5/2)*(($D$5*3.1415926)^0.5)</f>
        <v>846338138812.74634</v>
      </c>
      <c r="AA48" t="s">
        <v>11</v>
      </c>
      <c r="AB48">
        <f>_xlfn.GAMMA($D$5/2)*(($D$5*3.1415926)^0.5)</f>
        <v>846338138812.74634</v>
      </c>
      <c r="AD48" t="s">
        <v>11</v>
      </c>
      <c r="AE48">
        <f>_xlfn.GAMMA($D$5/2)*(($D$5*3.1415926)^0.5)</f>
        <v>846338138812.74634</v>
      </c>
      <c r="AG48" t="s">
        <v>11</v>
      </c>
      <c r="AH48">
        <f>_xlfn.GAMMA($D$5/2)*(($D$5*3.1415926)^0.5)</f>
        <v>846338138812.74634</v>
      </c>
      <c r="AJ48" s="7" t="s">
        <v>11</v>
      </c>
      <c r="AK48">
        <f>_xlfn.GAMMA($D$5/2)*(($D$5*3.1415926)^0.5)</f>
        <v>846338138812.74634</v>
      </c>
      <c r="AM48" s="7" t="s">
        <v>11</v>
      </c>
      <c r="AN48">
        <f>_xlfn.GAMMA($D$5/2)*(($D$5*3.1415926)^0.5)</f>
        <v>846338138812.74634</v>
      </c>
      <c r="AP48" s="7" t="s">
        <v>11</v>
      </c>
      <c r="AQ48">
        <f>_xlfn.GAMMA($D$5/2)*(($D$5*3.1415926)^0.5)</f>
        <v>846338138812.74634</v>
      </c>
      <c r="AS48" s="7" t="s">
        <v>11</v>
      </c>
      <c r="AT48">
        <f>_xlfn.GAMMA($D$5/2)*(($D$5*3.1415926)^0.5)</f>
        <v>846338138812.74634</v>
      </c>
      <c r="AV48" s="7" t="s">
        <v>11</v>
      </c>
      <c r="AW48">
        <f>_xlfn.GAMMA($D$5/2)*(($D$5*3.1415926)^0.5)</f>
        <v>846338138812.74634</v>
      </c>
      <c r="AY48" s="7" t="s">
        <v>11</v>
      </c>
      <c r="AZ48">
        <f>_xlfn.GAMMA($D$5/2)*(($D$5*3.1415926)^0.5)</f>
        <v>846338138812.74634</v>
      </c>
      <c r="BB48" s="7" t="s">
        <v>11</v>
      </c>
      <c r="BC48">
        <f>_xlfn.GAMMA($D$5/2)*(($D$5*3.1415926)^0.5)</f>
        <v>846338138812.74634</v>
      </c>
      <c r="BE48" s="7" t="s">
        <v>11</v>
      </c>
      <c r="BF48">
        <f>_xlfn.GAMMA($D$5/2)*(($D$5*3.1415926)^0.5)</f>
        <v>846338138812.74634</v>
      </c>
      <c r="BH48" s="7" t="s">
        <v>11</v>
      </c>
      <c r="BI48">
        <f>_xlfn.GAMMA($D$5/2)*(($D$5*3.1415926)^0.5)</f>
        <v>846338138812.74634</v>
      </c>
      <c r="BK48" s="7" t="s">
        <v>11</v>
      </c>
      <c r="BL48">
        <f>_xlfn.GAMMA($D$5/2)*(($D$5*3.1415926)^0.5)</f>
        <v>846338138812.74634</v>
      </c>
      <c r="BN48" s="7" t="s">
        <v>11</v>
      </c>
      <c r="BO48">
        <f>_xlfn.GAMMA($D$5/2)*(($D$5*3.1415926)^0.5)</f>
        <v>846338138812.74634</v>
      </c>
      <c r="BQ48" s="7" t="s">
        <v>11</v>
      </c>
      <c r="BR48">
        <f>_xlfn.GAMMA($D$5/2)*(($D$5*3.1415926)^0.5)</f>
        <v>846338138812.74634</v>
      </c>
      <c r="BT48" s="7" t="s">
        <v>11</v>
      </c>
      <c r="BU48">
        <f>_xlfn.GAMMA($D$5/2)*(($D$5*3.1415926)^0.5)</f>
        <v>846338138812.74634</v>
      </c>
      <c r="BW48" s="7" t="s">
        <v>11</v>
      </c>
      <c r="BX48">
        <f>_xlfn.GAMMA($D$5/2)*(($D$5*3.1415926)^0.5)</f>
        <v>846338138812.74634</v>
      </c>
      <c r="BZ48" s="7" t="s">
        <v>11</v>
      </c>
      <c r="CA48">
        <f>_xlfn.GAMMA($D$5/2)*(($D$5*3.1415926)^0.5)</f>
        <v>846338138812.74634</v>
      </c>
      <c r="CC48" s="7" t="s">
        <v>11</v>
      </c>
      <c r="CD48">
        <f>_xlfn.GAMMA($D$5/2)*(($D$5*3.1415926)^0.5)</f>
        <v>846338138812.74634</v>
      </c>
      <c r="CF48" s="7" t="s">
        <v>11</v>
      </c>
      <c r="CG48">
        <f>_xlfn.GAMMA($D$5/2)*(($D$5*3.1415926)^0.5)</f>
        <v>846338138812.74634</v>
      </c>
      <c r="CI48" s="7" t="s">
        <v>11</v>
      </c>
      <c r="CJ48">
        <f>_xlfn.GAMMA($D$5/2)*(($D$5*3.1415926)^0.5)</f>
        <v>846338138812.74634</v>
      </c>
      <c r="CL48" s="7" t="s">
        <v>11</v>
      </c>
      <c r="CM48">
        <f>_xlfn.GAMMA($D$5/2)*(($D$5*3.1415926)^0.5)</f>
        <v>846338138812.74634</v>
      </c>
      <c r="CO48" s="7" t="s">
        <v>11</v>
      </c>
      <c r="CP48">
        <f>_xlfn.GAMMA($D$5/2)*(($D$5*3.1415926)^0.5)</f>
        <v>846338138812.74634</v>
      </c>
      <c r="CR48" s="7" t="s">
        <v>11</v>
      </c>
      <c r="CS48">
        <f>_xlfn.GAMMA($D$5/2)*(($D$5*3.1415926)^0.5)</f>
        <v>846338138812.74634</v>
      </c>
      <c r="CU48" s="7" t="s">
        <v>11</v>
      </c>
      <c r="CV48">
        <f>_xlfn.GAMMA($D$5/2)*(($D$5*3.1415926)^0.5)</f>
        <v>846338138812.74634</v>
      </c>
      <c r="CX48" s="7" t="s">
        <v>11</v>
      </c>
      <c r="CY48">
        <f>_xlfn.GAMMA($D$5/2)*(($D$5*3.1415926)^0.5)</f>
        <v>846338138812.74634</v>
      </c>
      <c r="DA48" s="7" t="s">
        <v>11</v>
      </c>
      <c r="DB48">
        <f>_xlfn.GAMMA($D$5/2)*(($D$5*3.1415926)^0.5)</f>
        <v>846338138812.74634</v>
      </c>
      <c r="DD48" s="7" t="s">
        <v>11</v>
      </c>
      <c r="DE48">
        <f>_xlfn.GAMMA($D$5/2)*(($D$5*3.1415926)^0.5)</f>
        <v>846338138812.74634</v>
      </c>
      <c r="DG48" s="7" t="s">
        <v>11</v>
      </c>
      <c r="DH48">
        <f>_xlfn.GAMMA($D$5/2)*(($D$5*3.1415926)^0.5)</f>
        <v>846338138812.74634</v>
      </c>
      <c r="DJ48" s="7" t="s">
        <v>11</v>
      </c>
      <c r="DK48">
        <f>_xlfn.GAMMA($D$5/2)*(($D$5*3.1415926)^0.5)</f>
        <v>846338138812.74634</v>
      </c>
      <c r="DM48" s="7" t="s">
        <v>11</v>
      </c>
      <c r="DN48">
        <f>_xlfn.GAMMA($D$5/2)*(($D$5*3.1415926)^0.5)</f>
        <v>846338138812.74634</v>
      </c>
      <c r="DP48" s="7" t="s">
        <v>11</v>
      </c>
      <c r="DQ48">
        <f>_xlfn.GAMMA($D$5/2)*(($D$5*3.1415926)^0.5)</f>
        <v>846338138812.74634</v>
      </c>
      <c r="DS48" s="7" t="s">
        <v>11</v>
      </c>
      <c r="DT48">
        <f>_xlfn.GAMMA($D$5/2)*(($D$5*3.1415926)^0.5)</f>
        <v>846338138812.74634</v>
      </c>
    </row>
    <row r="49" spans="1:124" ht="33" customHeight="1" x14ac:dyDescent="0.2">
      <c r="A49" s="9" t="s">
        <v>24</v>
      </c>
      <c r="B49" s="9"/>
      <c r="C49" t="s">
        <v>5</v>
      </c>
      <c r="D49">
        <f>(D47/D48)*(1+((D50^2)/$D$5))^(-($D$5+1)/2)</f>
        <v>0.39466728645968602</v>
      </c>
      <c r="F49" t="s">
        <v>5</v>
      </c>
      <c r="G49">
        <f>(G47/G48)*(1+((G50^2)/$D$5))^(-($D$5+1)/2)</f>
        <v>0.38703766513220161</v>
      </c>
      <c r="I49" t="s">
        <v>5</v>
      </c>
      <c r="J49">
        <f>(J47/J48)*(1+((J50^2)/$D$5))^(-($D$5+1)/2)</f>
        <v>0.37224545047767094</v>
      </c>
      <c r="L49" t="s">
        <v>5</v>
      </c>
      <c r="M49">
        <f>(M47/M48)*(1+((M50^2)/$D$5))^(-($D$5+1)/2)</f>
        <v>0.35117465247957014</v>
      </c>
      <c r="O49" t="s">
        <v>5</v>
      </c>
      <c r="P49">
        <f>(P47/P48)*(1+((P50^2)/$D$5))^(-($D$5+1)/2)</f>
        <v>0.32503402242863771</v>
      </c>
      <c r="R49" t="s">
        <v>5</v>
      </c>
      <c r="S49">
        <f>(S47/S48)*(1+((S50^2)/$D$5))^(-($D$5+1)/2)</f>
        <v>0.29523667087969807</v>
      </c>
      <c r="U49" t="s">
        <v>5</v>
      </c>
      <c r="V49">
        <f>(V47/V48)*(1+((V50^2)/$D$5))^(-($D$5+1)/2)</f>
        <v>0.26326894008257362</v>
      </c>
      <c r="X49" t="s">
        <v>5</v>
      </c>
      <c r="Y49">
        <f>(Y47/Y48)*(1+((Y50^2)/$D$5))^(-($D$5+1)/2)</f>
        <v>0.23056593578147577</v>
      </c>
      <c r="AA49" t="s">
        <v>5</v>
      </c>
      <c r="AB49">
        <f>(AB47/AB48)*(1+((AB50^2)/$D$5))^(-($D$5+1)/2)</f>
        <v>0.19840812613784675</v>
      </c>
      <c r="AD49" t="s">
        <v>5</v>
      </c>
      <c r="AE49">
        <f>(AE47/AE48)*(1+((AE50^2)/$D$5))^(-($D$5+1)/2)</f>
        <v>0.16784837389832261</v>
      </c>
      <c r="AG49" t="s">
        <v>5</v>
      </c>
      <c r="AH49">
        <f>(AH47/AH48)*(1+((AH50^2)/$D$5))^(-($D$5+1)/2)</f>
        <v>0.13967295560470078</v>
      </c>
      <c r="AJ49" s="7" t="s">
        <v>5</v>
      </c>
      <c r="AK49">
        <f>(AK47/AK48)*(1+((AK50^2)/$D$5))^(-($D$5+1)/2)</f>
        <v>0.11439476596332225</v>
      </c>
      <c r="AM49" s="7" t="s">
        <v>5</v>
      </c>
      <c r="AN49">
        <f>(AN47/AN48)*(1+((AN50^2)/$D$5))^(-($D$5+1)/2)</f>
        <v>9.227290441424342E-2</v>
      </c>
      <c r="AP49" s="7" t="s">
        <v>5</v>
      </c>
      <c r="AQ49">
        <f>(AQ47/AQ48)*(1+((AQ50^2)/$D$5))^(-($D$5+1)/2)</f>
        <v>7.3350622777031013E-2</v>
      </c>
      <c r="AS49" s="7" t="s">
        <v>5</v>
      </c>
      <c r="AT49">
        <f>(AT47/AT48)*(1+((AT50^2)/$D$5))^(-($D$5+1)/2)</f>
        <v>5.750314697589369E-2</v>
      </c>
      <c r="AV49" s="7" t="s">
        <v>5</v>
      </c>
      <c r="AW49">
        <f>(AW47/AW48)*(1+((AW50^2)/$D$5))^(-($D$5+1)/2)</f>
        <v>0.39178758177154832</v>
      </c>
      <c r="AY49" s="7" t="s">
        <v>5</v>
      </c>
      <c r="AZ49">
        <f>(AZ47/AZ48)*(1+((AZ50^2)/$D$5))^(-($D$5+1)/2)</f>
        <v>0.38049050044571431</v>
      </c>
      <c r="BB49" s="7" t="s">
        <v>5</v>
      </c>
      <c r="BC49">
        <f>(BC47/BC48)*(1+((BC50^2)/$D$5))^(-($D$5+1)/2)</f>
        <v>0.36242562458115773</v>
      </c>
      <c r="BE49" s="7" t="s">
        <v>5</v>
      </c>
      <c r="BF49">
        <f>(BF47/BF48)*(1+((BF50^2)/$D$5))^(-($D$5+1)/2)</f>
        <v>0.3386530082804764</v>
      </c>
      <c r="BH49" s="7" t="s">
        <v>5</v>
      </c>
      <c r="BI49">
        <f>(BI47/BI48)*(1+((BI50^2)/$D$5))^(-($D$5+1)/2)</f>
        <v>0.31049972593313829</v>
      </c>
      <c r="BK49" s="7" t="s">
        <v>5</v>
      </c>
      <c r="BL49">
        <f>(BL47/BL48)*(1+((BL50^2)/$D$5))^(-($D$5+1)/2)</f>
        <v>0.2794318643417768</v>
      </c>
      <c r="BN49" s="7" t="s">
        <v>5</v>
      </c>
      <c r="BO49">
        <f>(BO47/BO48)*(1+((BO50^2)/$D$5))^(-($D$5+1)/2)</f>
        <v>0.24692467494183756</v>
      </c>
      <c r="BQ49" s="7" t="s">
        <v>5</v>
      </c>
      <c r="BR49">
        <f>(BR47/BR48)*(1+((BR50^2)/$D$5))^(-($D$5+1)/2)</f>
        <v>0.21434711968482437</v>
      </c>
      <c r="BT49" s="7" t="s">
        <v>5</v>
      </c>
      <c r="BU49">
        <f>(BU47/BU48)*(1+((BU50^2)/$D$5))^(-($D$5+1)/2)</f>
        <v>0.18287287645669548</v>
      </c>
      <c r="BW49" s="7" t="s">
        <v>5</v>
      </c>
      <c r="BX49">
        <f>(BX47/BX48)*(1+((BX50^2)/$D$5))^(-($D$5+1)/2)</f>
        <v>0.15342427861927641</v>
      </c>
      <c r="BZ49" s="7" t="s">
        <v>5</v>
      </c>
      <c r="CA49">
        <f>(CA47/CA48)*(1+((CA50^2)/$D$5))^(-($D$5+1)/2)</f>
        <v>0.12664994128641124</v>
      </c>
      <c r="CC49" s="7" t="s">
        <v>5</v>
      </c>
      <c r="CD49">
        <f>(CD47/CD48)*(1+((CD50^2)/$D$5))^(-($D$5+1)/2)</f>
        <v>0.10293206425708223</v>
      </c>
      <c r="CF49" s="7" t="s">
        <v>5</v>
      </c>
      <c r="CG49">
        <f>(CG47/CG48)*(1+((CG50^2)/$D$5))^(-($D$5+1)/2)</f>
        <v>8.2416268887738939E-2</v>
      </c>
      <c r="CI49" s="7" t="s">
        <v>5</v>
      </c>
      <c r="CJ49">
        <f>(CJ47/CJ48)*(1+((CJ50^2)/$D$5))^(-($D$5+1)/2)</f>
        <v>6.5055512805043625E-2</v>
      </c>
      <c r="CL49" s="7" t="s">
        <v>5</v>
      </c>
      <c r="CM49">
        <f>(CM47/CM48)*(1+((CM50^2)/$D$5))^(-($D$5+1)/2)</f>
        <v>0.39563218826847651</v>
      </c>
      <c r="CO49" s="7" t="s">
        <v>5</v>
      </c>
      <c r="CP49">
        <f>(CP47/CP48)*(1+((CP50^2)/$D$5))^(-($D$5+1)/2)</f>
        <v>1.2133231430045261E-2</v>
      </c>
      <c r="CR49" s="7" t="s">
        <v>5</v>
      </c>
      <c r="CS49">
        <f>(CS47/CS48)*(1+((CS50^2)/$D$5))^(-($D$5+1)/2)</f>
        <v>4.4487804781487131E-2</v>
      </c>
      <c r="CU49" s="7" t="s">
        <v>5</v>
      </c>
      <c r="CV49">
        <f>(CV47/CV48)*(1+((CV50^2)/$D$5))^(-($D$5+1)/2)</f>
        <v>3.3990661950136912E-2</v>
      </c>
      <c r="CX49" s="7" t="s">
        <v>5</v>
      </c>
      <c r="CY49">
        <f>(CY47/CY48)*(1+((CY50^2)/$D$5))^(-($D$5+1)/2)</f>
        <v>2.5665952973882959E-2</v>
      </c>
      <c r="DA49" s="7" t="s">
        <v>5</v>
      </c>
      <c r="DB49">
        <f>(DB47/DB48)*(1+((DB50^2)/$D$5))^(-($D$5+1)/2)</f>
        <v>1.9166559630644776E-2</v>
      </c>
      <c r="DD49" s="7" t="s">
        <v>5</v>
      </c>
      <c r="DE49">
        <f>(DE47/DE48)*(1+((DE50^2)/$D$5))^(-($D$5+1)/2)</f>
        <v>1.4165370075799944E-2</v>
      </c>
      <c r="DG49" s="7" t="s">
        <v>5</v>
      </c>
      <c r="DH49">
        <f>(DH47/DH48)*(1+((DH50^2)/$D$5))^(-($D$5+1)/2)</f>
        <v>5.065991332970278E-2</v>
      </c>
      <c r="DJ49" s="7" t="s">
        <v>5</v>
      </c>
      <c r="DK49">
        <f>(DK47/DK48)*(1+((DK50^2)/$D$5))^(-($D$5+1)/2)</f>
        <v>3.8945725465149975E-2</v>
      </c>
      <c r="DM49" s="7" t="s">
        <v>5</v>
      </c>
      <c r="DN49">
        <f>(DN47/DN48)*(1+((DN50^2)/$D$5))^(-($D$5+1)/2)</f>
        <v>2.9578709895102279E-2</v>
      </c>
      <c r="DP49" s="7" t="s">
        <v>5</v>
      </c>
      <c r="DQ49">
        <f>(DQ47/DQ48)*(1+((DQ50^2)/$D$5))^(-($D$5+1)/2)</f>
        <v>2.2209196157222666E-2</v>
      </c>
      <c r="DS49" s="7" t="s">
        <v>5</v>
      </c>
      <c r="DT49">
        <f>(DT47/DT48)*(1+((DT50^2)/$D$5))^(-($D$5+1)/2)</f>
        <v>1.6497942802360076E-2</v>
      </c>
    </row>
    <row r="50" spans="1:124" x14ac:dyDescent="0.2">
      <c r="D50">
        <f>D51*($D$4/($D$6*2*2))</f>
        <v>6.8750000000000006E-2</v>
      </c>
      <c r="G50">
        <f>G51*($D$4/($D$6*2*2))</f>
        <v>0.20625000000000002</v>
      </c>
      <c r="J50">
        <f>J51*($D$4/($D$6*2*2))</f>
        <v>0.34375</v>
      </c>
      <c r="M50">
        <f>M51*($D$4/($D$6*2*2))</f>
        <v>0.48125000000000007</v>
      </c>
      <c r="P50">
        <f>P51*($D$4/($D$6*2*2))</f>
        <v>0.61875000000000002</v>
      </c>
      <c r="S50">
        <f>S51*($D$4/($D$6*2*2))</f>
        <v>0.75625000000000009</v>
      </c>
      <c r="V50">
        <f>V51*($D$4/($D$6*2*2))</f>
        <v>0.89375000000000004</v>
      </c>
      <c r="Y50">
        <f>Y51*($D$4/($D$6*2*2))</f>
        <v>1.03125</v>
      </c>
      <c r="AB50">
        <f>AB51*($D$4/($D$6*2*2))</f>
        <v>1.1687500000000002</v>
      </c>
      <c r="AE50">
        <f>AE51*($D$4/($D$6*2*2))</f>
        <v>1.3062500000000001</v>
      </c>
      <c r="AH50">
        <f>AH51*($D$4/($D$6*2*2))</f>
        <v>1.4437500000000001</v>
      </c>
      <c r="AJ50" s="7"/>
      <c r="AK50">
        <f>AK51*($D$4/($D$6*2*2))</f>
        <v>1.58125</v>
      </c>
      <c r="AM50" s="7"/>
      <c r="AN50">
        <f>AN51*($D$4/($D$6*2*2))</f>
        <v>1.7187500000000002</v>
      </c>
      <c r="AP50" s="7"/>
      <c r="AQ50">
        <f>AQ51*($D$4/($D$6*2*2))</f>
        <v>1.8562500000000002</v>
      </c>
      <c r="AS50" s="7"/>
      <c r="AT50">
        <f>AT51*($D$4/($D$6*2*2))</f>
        <v>1.9937500000000001</v>
      </c>
      <c r="AV50" s="7"/>
      <c r="AW50">
        <f>AW51*($D$4/($D$6*2*2))</f>
        <v>0.13750000000000001</v>
      </c>
      <c r="AY50" s="7"/>
      <c r="AZ50">
        <f>AZ51*($D$4/($D$6*2*2))</f>
        <v>0.27500000000000002</v>
      </c>
      <c r="BB50" s="7"/>
      <c r="BC50">
        <f>BC51*($D$4/($D$6*2*2))</f>
        <v>0.41250000000000003</v>
      </c>
      <c r="BE50" s="7"/>
      <c r="BF50">
        <f>BF51*($D$4/($D$6*2*2))</f>
        <v>0.55000000000000004</v>
      </c>
      <c r="BH50" s="7"/>
      <c r="BI50">
        <f>BI51*($D$4/($D$6*2*2))</f>
        <v>0.6875</v>
      </c>
      <c r="BK50" s="7"/>
      <c r="BL50">
        <f>BL51*($D$4/($D$6*2*2))</f>
        <v>0.82500000000000007</v>
      </c>
      <c r="BN50" s="7"/>
      <c r="BO50">
        <f>BO51*($D$4/($D$6*2*2))</f>
        <v>0.96250000000000013</v>
      </c>
      <c r="BQ50" s="7"/>
      <c r="BR50">
        <f>BR51*($D$4/($D$6*2*2))</f>
        <v>1.1000000000000001</v>
      </c>
      <c r="BT50" s="7"/>
      <c r="BU50">
        <f>BU51*($D$4/($D$6*2*2))</f>
        <v>1.2375</v>
      </c>
      <c r="BW50" s="7"/>
      <c r="BX50">
        <f>BX51*($D$4/($D$6*2*2))</f>
        <v>1.375</v>
      </c>
      <c r="BZ50" s="7"/>
      <c r="CA50">
        <f>CA51*($D$4/($D$6*2*2))</f>
        <v>1.5125000000000002</v>
      </c>
      <c r="CC50" s="7"/>
      <c r="CD50">
        <f>CD51*($D$4/($D$6*2*2))</f>
        <v>1.6500000000000001</v>
      </c>
      <c r="CF50" s="7"/>
      <c r="CG50">
        <f>CG51*($D$4/($D$6*2*2))</f>
        <v>1.7875000000000001</v>
      </c>
      <c r="CI50" s="7"/>
      <c r="CJ50">
        <f>CJ51*($D$4/($D$6*2*2))</f>
        <v>1.9250000000000003</v>
      </c>
      <c r="CL50" s="7"/>
      <c r="CM50">
        <f>CM51*($D$4/($D$6*2*2))</f>
        <v>0</v>
      </c>
      <c r="CO50" s="7"/>
      <c r="CP50">
        <f>D4</f>
        <v>2.75</v>
      </c>
      <c r="CR50" s="7"/>
      <c r="CS50">
        <f>CS51*($D$4/($D$6*2*2))</f>
        <v>2.1312500000000001</v>
      </c>
      <c r="CU50" s="7"/>
      <c r="CV50">
        <f>CV51*($D$4/($D$6*2*2))</f>
        <v>2.2687500000000003</v>
      </c>
      <c r="CX50" s="7"/>
      <c r="CY50">
        <f>CY51*($D$4/($D$6*2*2))</f>
        <v>2.40625</v>
      </c>
      <c r="DA50" s="7"/>
      <c r="DB50">
        <f>DB51*($D$4/($D$6*2*2))</f>
        <v>2.5437500000000002</v>
      </c>
      <c r="DD50" s="7"/>
      <c r="DE50">
        <f>DE51*($D$4/($D$6*2*2))</f>
        <v>2.6812500000000004</v>
      </c>
      <c r="DG50" s="7"/>
      <c r="DH50">
        <f>DH51*($D$4/($D$6*2*2))</f>
        <v>2.0625</v>
      </c>
      <c r="DJ50" s="7"/>
      <c r="DK50">
        <f>DK51*($D$4/($D$6*2*2))</f>
        <v>2.2000000000000002</v>
      </c>
      <c r="DM50" s="7"/>
      <c r="DN50">
        <f>DN51*($D$4/($D$6*2*2))</f>
        <v>2.3375000000000004</v>
      </c>
      <c r="DP50" s="7"/>
      <c r="DQ50">
        <f>DQ51*($D$4/($D$6*2*2))</f>
        <v>2.4750000000000001</v>
      </c>
      <c r="DS50" s="7"/>
      <c r="DT50">
        <f>DT51*($D$4/($D$6*2*2))</f>
        <v>2.6125000000000003</v>
      </c>
    </row>
    <row r="51" spans="1:124" x14ac:dyDescent="0.2">
      <c r="D51">
        <v>1</v>
      </c>
      <c r="G51">
        <v>3</v>
      </c>
      <c r="J51">
        <v>5</v>
      </c>
      <c r="M51">
        <v>7</v>
      </c>
      <c r="P51">
        <v>9</v>
      </c>
      <c r="S51">
        <v>11</v>
      </c>
      <c r="V51">
        <v>13</v>
      </c>
      <c r="Y51">
        <v>15</v>
      </c>
      <c r="AB51">
        <v>17</v>
      </c>
      <c r="AE51">
        <v>19</v>
      </c>
      <c r="AH51">
        <v>21</v>
      </c>
      <c r="AJ51" s="7"/>
      <c r="AK51" s="7">
        <v>23</v>
      </c>
      <c r="AM51" s="7"/>
      <c r="AN51" s="7">
        <v>25</v>
      </c>
      <c r="AP51" s="7"/>
      <c r="AQ51" s="7">
        <v>27</v>
      </c>
      <c r="AS51" s="7"/>
      <c r="AT51" s="7">
        <v>29</v>
      </c>
      <c r="AV51" s="7"/>
      <c r="AW51" s="7">
        <v>2</v>
      </c>
      <c r="AY51" s="7"/>
      <c r="AZ51" s="7">
        <v>4</v>
      </c>
      <c r="BB51" s="7"/>
      <c r="BC51" s="7">
        <v>6</v>
      </c>
      <c r="BE51" s="7"/>
      <c r="BF51" s="7">
        <v>8</v>
      </c>
      <c r="BH51" s="7"/>
      <c r="BI51" s="7">
        <v>10</v>
      </c>
      <c r="BK51" s="7"/>
      <c r="BL51" s="7">
        <v>12</v>
      </c>
      <c r="BN51" s="7"/>
      <c r="BO51" s="7">
        <v>14</v>
      </c>
      <c r="BQ51" s="7"/>
      <c r="BR51" s="7">
        <v>16</v>
      </c>
      <c r="BT51" s="7"/>
      <c r="BU51" s="7">
        <v>18</v>
      </c>
      <c r="BW51" s="7"/>
      <c r="BX51" s="7">
        <v>20</v>
      </c>
      <c r="BZ51" s="7"/>
      <c r="CA51" s="7">
        <v>22</v>
      </c>
      <c r="CC51" s="7"/>
      <c r="CD51" s="7">
        <v>24</v>
      </c>
      <c r="CF51" s="7"/>
      <c r="CG51" s="7">
        <v>26</v>
      </c>
      <c r="CI51" s="7"/>
      <c r="CJ51" s="7">
        <v>28</v>
      </c>
      <c r="CL51" s="7"/>
      <c r="CM51" s="7">
        <v>0</v>
      </c>
      <c r="CO51" s="7"/>
      <c r="CP51" s="7"/>
      <c r="CR51" s="7"/>
      <c r="CS51" s="7">
        <v>31</v>
      </c>
      <c r="CU51" s="7"/>
      <c r="CV51" s="7">
        <v>33</v>
      </c>
      <c r="CX51" s="7"/>
      <c r="CY51" s="7">
        <v>35</v>
      </c>
      <c r="DA51" s="7"/>
      <c r="DB51" s="7">
        <v>37</v>
      </c>
      <c r="DD51" s="7"/>
      <c r="DE51" s="7">
        <v>39</v>
      </c>
      <c r="DG51" s="7"/>
      <c r="DH51" s="7">
        <v>30</v>
      </c>
      <c r="DJ51" s="7"/>
      <c r="DK51" s="7">
        <v>32</v>
      </c>
      <c r="DM51" s="7"/>
      <c r="DN51" s="7">
        <v>34</v>
      </c>
      <c r="DP51" s="7"/>
      <c r="DQ51" s="7">
        <v>36</v>
      </c>
      <c r="DS51" s="7"/>
      <c r="DT51" s="7">
        <v>38</v>
      </c>
    </row>
    <row r="53" spans="1:124" ht="19" x14ac:dyDescent="0.25">
      <c r="C53" s="1" t="s">
        <v>136</v>
      </c>
      <c r="F53" s="1" t="s">
        <v>137</v>
      </c>
      <c r="I53" s="1" t="s">
        <v>138</v>
      </c>
      <c r="L53" s="1" t="s">
        <v>139</v>
      </c>
      <c r="O53" s="1" t="s">
        <v>140</v>
      </c>
      <c r="R53" s="1" t="s">
        <v>141</v>
      </c>
      <c r="U53" s="1" t="s">
        <v>142</v>
      </c>
      <c r="X53" s="1" t="s">
        <v>143</v>
      </c>
      <c r="AA53" s="1" t="s">
        <v>144</v>
      </c>
      <c r="AD53" s="1" t="s">
        <v>145</v>
      </c>
      <c r="AG53" s="1" t="s">
        <v>146</v>
      </c>
      <c r="AJ53" s="1" t="s">
        <v>147</v>
      </c>
      <c r="AM53" s="1" t="s">
        <v>148</v>
      </c>
      <c r="AP53" s="1" t="s">
        <v>149</v>
      </c>
      <c r="AS53" s="1" t="s">
        <v>150</v>
      </c>
      <c r="AV53" s="1" t="s">
        <v>151</v>
      </c>
      <c r="AY53" s="1" t="s">
        <v>152</v>
      </c>
      <c r="BB53" s="1" t="s">
        <v>153</v>
      </c>
      <c r="BE53" s="1" t="s">
        <v>154</v>
      </c>
      <c r="BH53" s="1" t="s">
        <v>155</v>
      </c>
      <c r="BK53" s="1" t="s">
        <v>156</v>
      </c>
      <c r="BN53" s="1" t="s">
        <v>157</v>
      </c>
      <c r="BQ53" s="1" t="s">
        <v>158</v>
      </c>
      <c r="BT53" s="1" t="s">
        <v>159</v>
      </c>
      <c r="BW53" s="1" t="s">
        <v>160</v>
      </c>
      <c r="BZ53" s="1" t="s">
        <v>161</v>
      </c>
      <c r="CC53" s="1" t="s">
        <v>162</v>
      </c>
      <c r="CF53" s="1" t="s">
        <v>163</v>
      </c>
      <c r="CI53" s="1" t="s">
        <v>164</v>
      </c>
      <c r="CL53" s="1" t="s">
        <v>165</v>
      </c>
      <c r="CO53" s="1" t="s">
        <v>166</v>
      </c>
      <c r="CR53" s="1" t="s">
        <v>167</v>
      </c>
      <c r="CU53" s="1" t="s">
        <v>168</v>
      </c>
      <c r="CX53" s="1" t="s">
        <v>169</v>
      </c>
      <c r="DA53" s="1" t="s">
        <v>170</v>
      </c>
      <c r="DD53" s="1" t="s">
        <v>171</v>
      </c>
      <c r="DG53" s="1" t="s">
        <v>172</v>
      </c>
      <c r="DJ53" s="1" t="s">
        <v>173</v>
      </c>
      <c r="DM53" s="1" t="s">
        <v>174</v>
      </c>
      <c r="DP53" s="1" t="s">
        <v>175</v>
      </c>
    </row>
    <row r="54" spans="1:124" x14ac:dyDescent="0.2">
      <c r="C54" s="3" t="s">
        <v>3</v>
      </c>
      <c r="D54" s="3" t="s">
        <v>4</v>
      </c>
      <c r="F54" s="3" t="s">
        <v>3</v>
      </c>
      <c r="G54" s="3" t="s">
        <v>4</v>
      </c>
      <c r="I54" s="3" t="s">
        <v>3</v>
      </c>
      <c r="J54" s="3" t="s">
        <v>4</v>
      </c>
      <c r="L54" s="3" t="s">
        <v>3</v>
      </c>
      <c r="M54" s="3" t="s">
        <v>4</v>
      </c>
      <c r="O54" s="3" t="s">
        <v>3</v>
      </c>
      <c r="P54" s="3" t="s">
        <v>4</v>
      </c>
      <c r="R54" s="3" t="s">
        <v>3</v>
      </c>
      <c r="S54" s="3" t="s">
        <v>4</v>
      </c>
      <c r="U54" s="3" t="s">
        <v>3</v>
      </c>
      <c r="V54" s="3" t="s">
        <v>4</v>
      </c>
      <c r="X54" s="3" t="s">
        <v>3</v>
      </c>
      <c r="Y54" s="3" t="s">
        <v>4</v>
      </c>
      <c r="AA54" s="3" t="s">
        <v>3</v>
      </c>
      <c r="AB54" s="3" t="s">
        <v>4</v>
      </c>
      <c r="AD54" s="3" t="s">
        <v>3</v>
      </c>
      <c r="AE54" s="3" t="s">
        <v>4</v>
      </c>
      <c r="AG54" s="3" t="s">
        <v>3</v>
      </c>
      <c r="AH54" s="3" t="s">
        <v>4</v>
      </c>
      <c r="AJ54" s="3" t="s">
        <v>3</v>
      </c>
      <c r="AK54" s="3" t="s">
        <v>4</v>
      </c>
      <c r="AM54" s="3" t="s">
        <v>3</v>
      </c>
      <c r="AN54" s="3" t="s">
        <v>4</v>
      </c>
      <c r="AP54" s="3" t="s">
        <v>3</v>
      </c>
      <c r="AQ54" s="3" t="s">
        <v>4</v>
      </c>
      <c r="AS54" s="3" t="s">
        <v>3</v>
      </c>
      <c r="AT54" s="3" t="s">
        <v>4</v>
      </c>
      <c r="AV54" s="3" t="s">
        <v>3</v>
      </c>
      <c r="AW54" s="3" t="s">
        <v>4</v>
      </c>
      <c r="AY54" s="3" t="s">
        <v>3</v>
      </c>
      <c r="AZ54" s="3" t="s">
        <v>4</v>
      </c>
      <c r="BB54" s="3" t="s">
        <v>3</v>
      </c>
      <c r="BC54" s="3" t="s">
        <v>4</v>
      </c>
      <c r="BE54" s="3" t="s">
        <v>3</v>
      </c>
      <c r="BF54" s="3" t="s">
        <v>4</v>
      </c>
      <c r="BH54" s="3" t="s">
        <v>3</v>
      </c>
      <c r="BI54" s="3" t="s">
        <v>4</v>
      </c>
      <c r="BK54" s="3" t="s">
        <v>3</v>
      </c>
      <c r="BL54" s="3" t="s">
        <v>4</v>
      </c>
      <c r="BN54" s="3" t="s">
        <v>3</v>
      </c>
      <c r="BO54" s="3" t="s">
        <v>4</v>
      </c>
      <c r="BQ54" s="3" t="s">
        <v>3</v>
      </c>
      <c r="BR54" s="3" t="s">
        <v>4</v>
      </c>
      <c r="BT54" s="3" t="s">
        <v>3</v>
      </c>
      <c r="BU54" s="3" t="s">
        <v>4</v>
      </c>
      <c r="BW54" s="3" t="s">
        <v>3</v>
      </c>
      <c r="BX54" s="3" t="s">
        <v>4</v>
      </c>
      <c r="BZ54" s="3" t="s">
        <v>3</v>
      </c>
      <c r="CA54" s="3" t="s">
        <v>4</v>
      </c>
      <c r="CC54" s="3" t="s">
        <v>3</v>
      </c>
      <c r="CD54" s="3" t="s">
        <v>4</v>
      </c>
      <c r="CF54" s="3" t="s">
        <v>3</v>
      </c>
      <c r="CG54" s="3" t="s">
        <v>4</v>
      </c>
      <c r="CI54" s="3" t="s">
        <v>3</v>
      </c>
      <c r="CJ54" s="3" t="s">
        <v>4</v>
      </c>
      <c r="CL54" s="3" t="s">
        <v>3</v>
      </c>
      <c r="CM54" s="3" t="s">
        <v>4</v>
      </c>
      <c r="CO54" s="3" t="s">
        <v>3</v>
      </c>
      <c r="CP54" s="3" t="s">
        <v>4</v>
      </c>
      <c r="CR54" s="3" t="s">
        <v>3</v>
      </c>
      <c r="CS54" s="3" t="s">
        <v>4</v>
      </c>
      <c r="CU54" s="3" t="s">
        <v>3</v>
      </c>
      <c r="CV54" s="3" t="s">
        <v>4</v>
      </c>
      <c r="CX54" s="3" t="s">
        <v>3</v>
      </c>
      <c r="CY54" s="3" t="s">
        <v>4</v>
      </c>
      <c r="DA54" s="3" t="s">
        <v>3</v>
      </c>
      <c r="DB54" s="3" t="s">
        <v>4</v>
      </c>
      <c r="DD54" s="3" t="s">
        <v>3</v>
      </c>
      <c r="DE54" s="3" t="s">
        <v>4</v>
      </c>
      <c r="DG54" s="3" t="s">
        <v>3</v>
      </c>
      <c r="DH54" s="3" t="s">
        <v>4</v>
      </c>
      <c r="DJ54" s="3" t="s">
        <v>3</v>
      </c>
      <c r="DK54" s="3" t="s">
        <v>4</v>
      </c>
      <c r="DM54" s="3" t="s">
        <v>3</v>
      </c>
      <c r="DN54" s="3" t="s">
        <v>4</v>
      </c>
      <c r="DP54" s="3" t="s">
        <v>3</v>
      </c>
      <c r="DQ54" s="3" t="s">
        <v>4</v>
      </c>
    </row>
    <row r="55" spans="1:124" x14ac:dyDescent="0.2">
      <c r="A55" s="8" t="s">
        <v>22</v>
      </c>
      <c r="B55" s="8"/>
      <c r="C55" t="s">
        <v>10</v>
      </c>
      <c r="D55">
        <f>_xlfn.GAMMA(($D$5+1)/2)</f>
        <v>334838609873.55646</v>
      </c>
      <c r="F55" t="s">
        <v>10</v>
      </c>
      <c r="G55">
        <f>_xlfn.GAMMA(($D$5+1)/2)</f>
        <v>334838609873.55646</v>
      </c>
      <c r="I55" t="s">
        <v>10</v>
      </c>
      <c r="J55">
        <f>_xlfn.GAMMA(($D$5+1)/2)</f>
        <v>334838609873.55646</v>
      </c>
      <c r="L55" t="s">
        <v>10</v>
      </c>
      <c r="M55">
        <f>_xlfn.GAMMA(($D$5+1)/2)</f>
        <v>334838609873.55646</v>
      </c>
      <c r="O55" t="s">
        <v>10</v>
      </c>
      <c r="P55">
        <f>_xlfn.GAMMA(($D$5+1)/2)</f>
        <v>334838609873.55646</v>
      </c>
      <c r="R55" t="s">
        <v>10</v>
      </c>
      <c r="S55">
        <f>_xlfn.GAMMA(($D$5+1)/2)</f>
        <v>334838609873.55646</v>
      </c>
      <c r="U55" t="s">
        <v>10</v>
      </c>
      <c r="V55">
        <f>_xlfn.GAMMA(($D$5+1)/2)</f>
        <v>334838609873.55646</v>
      </c>
      <c r="X55" t="s">
        <v>10</v>
      </c>
      <c r="Y55">
        <f>_xlfn.GAMMA(($D$5+1)/2)</f>
        <v>334838609873.55646</v>
      </c>
      <c r="AA55" t="s">
        <v>10</v>
      </c>
      <c r="AB55">
        <f>_xlfn.GAMMA(($D$5+1)/2)</f>
        <v>334838609873.55646</v>
      </c>
      <c r="AD55" t="s">
        <v>10</v>
      </c>
      <c r="AE55">
        <f>_xlfn.GAMMA(($D$5+1)/2)</f>
        <v>334838609873.55646</v>
      </c>
      <c r="AG55" t="s">
        <v>10</v>
      </c>
      <c r="AH55">
        <f>_xlfn.GAMMA(($D$5+1)/2)</f>
        <v>334838609873.55646</v>
      </c>
      <c r="AJ55" t="s">
        <v>10</v>
      </c>
      <c r="AK55">
        <f>_xlfn.GAMMA(($D$5+1)/2)</f>
        <v>334838609873.55646</v>
      </c>
      <c r="AM55" t="s">
        <v>10</v>
      </c>
      <c r="AN55">
        <f>_xlfn.GAMMA(($D$5+1)/2)</f>
        <v>334838609873.55646</v>
      </c>
      <c r="AP55" t="s">
        <v>10</v>
      </c>
      <c r="AQ55">
        <f>_xlfn.GAMMA(($D$5+1)/2)</f>
        <v>334838609873.55646</v>
      </c>
      <c r="AS55" t="s">
        <v>10</v>
      </c>
      <c r="AT55">
        <f>_xlfn.GAMMA(($D$5+1)/2)</f>
        <v>334838609873.55646</v>
      </c>
      <c r="AV55" t="s">
        <v>10</v>
      </c>
      <c r="AW55">
        <f>_xlfn.GAMMA(($D$5+1)/2)</f>
        <v>334838609873.55646</v>
      </c>
      <c r="AY55" t="s">
        <v>10</v>
      </c>
      <c r="AZ55">
        <f>_xlfn.GAMMA(($D$5+1)/2)</f>
        <v>334838609873.55646</v>
      </c>
      <c r="BB55" t="s">
        <v>10</v>
      </c>
      <c r="BC55">
        <f>_xlfn.GAMMA(($D$5+1)/2)</f>
        <v>334838609873.55646</v>
      </c>
      <c r="BE55" t="s">
        <v>10</v>
      </c>
      <c r="BF55">
        <f>_xlfn.GAMMA(($D$5+1)/2)</f>
        <v>334838609873.55646</v>
      </c>
      <c r="BH55" t="s">
        <v>10</v>
      </c>
      <c r="BI55">
        <f>_xlfn.GAMMA(($D$5+1)/2)</f>
        <v>334838609873.55646</v>
      </c>
      <c r="BK55" t="s">
        <v>10</v>
      </c>
      <c r="BL55">
        <f>_xlfn.GAMMA(($D$5+1)/2)</f>
        <v>334838609873.55646</v>
      </c>
      <c r="BN55" t="s">
        <v>10</v>
      </c>
      <c r="BO55">
        <f>_xlfn.GAMMA(($D$5+1)/2)</f>
        <v>334838609873.55646</v>
      </c>
      <c r="BQ55" t="s">
        <v>10</v>
      </c>
      <c r="BR55">
        <f>_xlfn.GAMMA(($D$5+1)/2)</f>
        <v>334838609873.55646</v>
      </c>
      <c r="BT55" t="s">
        <v>10</v>
      </c>
      <c r="BU55">
        <f>_xlfn.GAMMA(($D$5+1)/2)</f>
        <v>334838609873.55646</v>
      </c>
      <c r="BW55" t="s">
        <v>10</v>
      </c>
      <c r="BX55">
        <f>_xlfn.GAMMA(($D$5+1)/2)</f>
        <v>334838609873.55646</v>
      </c>
      <c r="BZ55" t="s">
        <v>10</v>
      </c>
      <c r="CA55">
        <f>_xlfn.GAMMA(($D$5+1)/2)</f>
        <v>334838609873.55646</v>
      </c>
      <c r="CC55" t="s">
        <v>10</v>
      </c>
      <c r="CD55">
        <f>_xlfn.GAMMA(($D$5+1)/2)</f>
        <v>334838609873.55646</v>
      </c>
      <c r="CF55" t="s">
        <v>10</v>
      </c>
      <c r="CG55">
        <f>_xlfn.GAMMA(($D$5+1)/2)</f>
        <v>334838609873.55646</v>
      </c>
      <c r="CI55" t="s">
        <v>10</v>
      </c>
      <c r="CJ55">
        <f>_xlfn.GAMMA(($D$5+1)/2)</f>
        <v>334838609873.55646</v>
      </c>
      <c r="CL55" t="s">
        <v>10</v>
      </c>
      <c r="CM55">
        <f>_xlfn.GAMMA(($D$5+1)/2)</f>
        <v>334838609873.55646</v>
      </c>
      <c r="CO55" t="s">
        <v>10</v>
      </c>
      <c r="CP55">
        <f>_xlfn.GAMMA(($D$5+1)/2)</f>
        <v>334838609873.55646</v>
      </c>
      <c r="CR55" t="s">
        <v>10</v>
      </c>
      <c r="CS55">
        <f>_xlfn.GAMMA(($D$5+1)/2)</f>
        <v>334838609873.55646</v>
      </c>
      <c r="CU55" t="s">
        <v>10</v>
      </c>
      <c r="CV55">
        <f>_xlfn.GAMMA(($D$5+1)/2)</f>
        <v>334838609873.55646</v>
      </c>
      <c r="CX55" t="s">
        <v>10</v>
      </c>
      <c r="CY55">
        <f>_xlfn.GAMMA(($D$5+1)/2)</f>
        <v>334838609873.55646</v>
      </c>
      <c r="DA55" t="s">
        <v>10</v>
      </c>
      <c r="DB55">
        <f>_xlfn.GAMMA(($D$5+1)/2)</f>
        <v>334838609873.55646</v>
      </c>
      <c r="DD55" t="s">
        <v>10</v>
      </c>
      <c r="DE55">
        <f>_xlfn.GAMMA(($D$5+1)/2)</f>
        <v>334838609873.55646</v>
      </c>
      <c r="DG55" t="s">
        <v>10</v>
      </c>
      <c r="DH55">
        <f>_xlfn.GAMMA(($D$5+1)/2)</f>
        <v>334838609873.55646</v>
      </c>
      <c r="DJ55" t="s">
        <v>10</v>
      </c>
      <c r="DK55">
        <f>_xlfn.GAMMA(($D$5+1)/2)</f>
        <v>334838609873.55646</v>
      </c>
      <c r="DM55" t="s">
        <v>10</v>
      </c>
      <c r="DN55">
        <f>_xlfn.GAMMA(($D$5+1)/2)</f>
        <v>334838609873.55646</v>
      </c>
      <c r="DP55" t="s">
        <v>10</v>
      </c>
      <c r="DQ55">
        <f>_xlfn.GAMMA(($D$5+1)/2)</f>
        <v>334838609873.55646</v>
      </c>
    </row>
    <row r="56" spans="1:124" x14ac:dyDescent="0.2">
      <c r="A56" s="8" t="s">
        <v>23</v>
      </c>
      <c r="B56" s="8"/>
      <c r="C56" t="s">
        <v>11</v>
      </c>
      <c r="D56">
        <f>_xlfn.GAMMA($D$5/2)*(($D$5*3.1415926)^0.5)</f>
        <v>846338138812.74634</v>
      </c>
      <c r="F56" t="s">
        <v>11</v>
      </c>
      <c r="G56">
        <f>_xlfn.GAMMA($D$5/2)*(($D$5*3.1415926)^0.5)</f>
        <v>846338138812.74634</v>
      </c>
      <c r="I56" t="s">
        <v>11</v>
      </c>
      <c r="J56">
        <f>_xlfn.GAMMA($D$5/2)*(($D$5*3.1415926)^0.5)</f>
        <v>846338138812.74634</v>
      </c>
      <c r="L56" t="s">
        <v>11</v>
      </c>
      <c r="M56">
        <f>_xlfn.GAMMA($D$5/2)*(($D$5*3.1415926)^0.5)</f>
        <v>846338138812.74634</v>
      </c>
      <c r="O56" t="s">
        <v>11</v>
      </c>
      <c r="P56">
        <f>_xlfn.GAMMA($D$5/2)*(($D$5*3.1415926)^0.5)</f>
        <v>846338138812.74634</v>
      </c>
      <c r="R56" t="s">
        <v>11</v>
      </c>
      <c r="S56">
        <f>_xlfn.GAMMA($D$5/2)*(($D$5*3.1415926)^0.5)</f>
        <v>846338138812.74634</v>
      </c>
      <c r="U56" t="s">
        <v>11</v>
      </c>
      <c r="V56">
        <f>_xlfn.GAMMA($D$5/2)*(($D$5*3.1415926)^0.5)</f>
        <v>846338138812.74634</v>
      </c>
      <c r="X56" t="s">
        <v>11</v>
      </c>
      <c r="Y56">
        <f>_xlfn.GAMMA($D$5/2)*(($D$5*3.1415926)^0.5)</f>
        <v>846338138812.74634</v>
      </c>
      <c r="AA56" t="s">
        <v>11</v>
      </c>
      <c r="AB56">
        <f>_xlfn.GAMMA($D$5/2)*(($D$5*3.1415926)^0.5)</f>
        <v>846338138812.74634</v>
      </c>
      <c r="AD56" t="s">
        <v>11</v>
      </c>
      <c r="AE56">
        <f>_xlfn.GAMMA($D$5/2)*(($D$5*3.1415926)^0.5)</f>
        <v>846338138812.74634</v>
      </c>
      <c r="AG56" t="s">
        <v>11</v>
      </c>
      <c r="AH56">
        <f>_xlfn.GAMMA($D$5/2)*(($D$5*3.1415926)^0.5)</f>
        <v>846338138812.74634</v>
      </c>
      <c r="AJ56" t="s">
        <v>11</v>
      </c>
      <c r="AK56">
        <f>_xlfn.GAMMA($D$5/2)*(($D$5*3.1415926)^0.5)</f>
        <v>846338138812.74634</v>
      </c>
      <c r="AM56" t="s">
        <v>11</v>
      </c>
      <c r="AN56">
        <f>_xlfn.GAMMA($D$5/2)*(($D$5*3.1415926)^0.5)</f>
        <v>846338138812.74634</v>
      </c>
      <c r="AP56" t="s">
        <v>11</v>
      </c>
      <c r="AQ56">
        <f>_xlfn.GAMMA($D$5/2)*(($D$5*3.1415926)^0.5)</f>
        <v>846338138812.74634</v>
      </c>
      <c r="AS56" t="s">
        <v>11</v>
      </c>
      <c r="AT56">
        <f>_xlfn.GAMMA($D$5/2)*(($D$5*3.1415926)^0.5)</f>
        <v>846338138812.74634</v>
      </c>
      <c r="AV56" t="s">
        <v>11</v>
      </c>
      <c r="AW56">
        <f>_xlfn.GAMMA($D$5/2)*(($D$5*3.1415926)^0.5)</f>
        <v>846338138812.74634</v>
      </c>
      <c r="AY56" t="s">
        <v>11</v>
      </c>
      <c r="AZ56">
        <f>_xlfn.GAMMA($D$5/2)*(($D$5*3.1415926)^0.5)</f>
        <v>846338138812.74634</v>
      </c>
      <c r="BB56" t="s">
        <v>11</v>
      </c>
      <c r="BC56">
        <f>_xlfn.GAMMA($D$5/2)*(($D$5*3.1415926)^0.5)</f>
        <v>846338138812.74634</v>
      </c>
      <c r="BE56" t="s">
        <v>11</v>
      </c>
      <c r="BF56">
        <f>_xlfn.GAMMA($D$5/2)*(($D$5*3.1415926)^0.5)</f>
        <v>846338138812.74634</v>
      </c>
      <c r="BH56" t="s">
        <v>11</v>
      </c>
      <c r="BI56">
        <f>_xlfn.GAMMA($D$5/2)*(($D$5*3.1415926)^0.5)</f>
        <v>846338138812.74634</v>
      </c>
      <c r="BK56" t="s">
        <v>11</v>
      </c>
      <c r="BL56">
        <f>_xlfn.GAMMA($D$5/2)*(($D$5*3.1415926)^0.5)</f>
        <v>846338138812.74634</v>
      </c>
      <c r="BN56" t="s">
        <v>11</v>
      </c>
      <c r="BO56">
        <f>_xlfn.GAMMA($D$5/2)*(($D$5*3.1415926)^0.5)</f>
        <v>846338138812.74634</v>
      </c>
      <c r="BQ56" t="s">
        <v>11</v>
      </c>
      <c r="BR56">
        <f>_xlfn.GAMMA($D$5/2)*(($D$5*3.1415926)^0.5)</f>
        <v>846338138812.74634</v>
      </c>
      <c r="BT56" t="s">
        <v>11</v>
      </c>
      <c r="BU56">
        <f>_xlfn.GAMMA($D$5/2)*(($D$5*3.1415926)^0.5)</f>
        <v>846338138812.74634</v>
      </c>
      <c r="BW56" t="s">
        <v>11</v>
      </c>
      <c r="BX56">
        <f>_xlfn.GAMMA($D$5/2)*(($D$5*3.1415926)^0.5)</f>
        <v>846338138812.74634</v>
      </c>
      <c r="BZ56" t="s">
        <v>11</v>
      </c>
      <c r="CA56">
        <f>_xlfn.GAMMA($D$5/2)*(($D$5*3.1415926)^0.5)</f>
        <v>846338138812.74634</v>
      </c>
      <c r="CC56" t="s">
        <v>11</v>
      </c>
      <c r="CD56">
        <f>_xlfn.GAMMA($D$5/2)*(($D$5*3.1415926)^0.5)</f>
        <v>846338138812.74634</v>
      </c>
      <c r="CF56" t="s">
        <v>11</v>
      </c>
      <c r="CG56">
        <f>_xlfn.GAMMA($D$5/2)*(($D$5*3.1415926)^0.5)</f>
        <v>846338138812.74634</v>
      </c>
      <c r="CI56" t="s">
        <v>11</v>
      </c>
      <c r="CJ56">
        <f>_xlfn.GAMMA($D$5/2)*(($D$5*3.1415926)^0.5)</f>
        <v>846338138812.74634</v>
      </c>
      <c r="CL56" t="s">
        <v>11</v>
      </c>
      <c r="CM56">
        <f>_xlfn.GAMMA($D$5/2)*(($D$5*3.1415926)^0.5)</f>
        <v>846338138812.74634</v>
      </c>
      <c r="CO56" t="s">
        <v>11</v>
      </c>
      <c r="CP56">
        <f>_xlfn.GAMMA($D$5/2)*(($D$5*3.1415926)^0.5)</f>
        <v>846338138812.74634</v>
      </c>
      <c r="CR56" t="s">
        <v>11</v>
      </c>
      <c r="CS56">
        <f>_xlfn.GAMMA($D$5/2)*(($D$5*3.1415926)^0.5)</f>
        <v>846338138812.74634</v>
      </c>
      <c r="CU56" t="s">
        <v>11</v>
      </c>
      <c r="CV56">
        <f>_xlfn.GAMMA($D$5/2)*(($D$5*3.1415926)^0.5)</f>
        <v>846338138812.74634</v>
      </c>
      <c r="CX56" t="s">
        <v>11</v>
      </c>
      <c r="CY56">
        <f>_xlfn.GAMMA($D$5/2)*(($D$5*3.1415926)^0.5)</f>
        <v>846338138812.74634</v>
      </c>
      <c r="DA56" t="s">
        <v>11</v>
      </c>
      <c r="DB56">
        <f>_xlfn.GAMMA($D$5/2)*(($D$5*3.1415926)^0.5)</f>
        <v>846338138812.74634</v>
      </c>
      <c r="DD56" t="s">
        <v>11</v>
      </c>
      <c r="DE56">
        <f>_xlfn.GAMMA($D$5/2)*(($D$5*3.1415926)^0.5)</f>
        <v>846338138812.74634</v>
      </c>
      <c r="DG56" t="s">
        <v>11</v>
      </c>
      <c r="DH56">
        <f>_xlfn.GAMMA($D$5/2)*(($D$5*3.1415926)^0.5)</f>
        <v>846338138812.74634</v>
      </c>
      <c r="DJ56" t="s">
        <v>11</v>
      </c>
      <c r="DK56">
        <f>_xlfn.GAMMA($D$5/2)*(($D$5*3.1415926)^0.5)</f>
        <v>846338138812.74634</v>
      </c>
      <c r="DM56" t="s">
        <v>11</v>
      </c>
      <c r="DN56">
        <f>_xlfn.GAMMA($D$5/2)*(($D$5*3.1415926)^0.5)</f>
        <v>846338138812.74634</v>
      </c>
      <c r="DP56" t="s">
        <v>11</v>
      </c>
      <c r="DQ56">
        <f>_xlfn.GAMMA($D$5/2)*(($D$5*3.1415926)^0.5)</f>
        <v>846338138812.74634</v>
      </c>
    </row>
    <row r="57" spans="1:124" x14ac:dyDescent="0.2">
      <c r="A57" s="9" t="s">
        <v>24</v>
      </c>
      <c r="B57" s="9"/>
      <c r="C57" t="s">
        <v>5</v>
      </c>
      <c r="D57">
        <f>(D55/D56)*(1+((D58^2)/$D$5))^(-($D$5+1)/2)</f>
        <v>0.39539072762132038</v>
      </c>
      <c r="F57" t="s">
        <v>5</v>
      </c>
      <c r="G57">
        <f>(G55/G56)*(1+((G58^2)/$D$5))^(-($D$5+1)/2)</f>
        <v>0.39346468064744244</v>
      </c>
      <c r="I57" t="s">
        <v>5</v>
      </c>
      <c r="J57">
        <f>(J55/J56)*(1+((J58^2)/$D$5))^(-($D$5+1)/2)</f>
        <v>0.38964248509262817</v>
      </c>
      <c r="L57" t="s">
        <v>5</v>
      </c>
      <c r="M57">
        <f>(M55/M56)*(1+((M58^2)/$D$5))^(-($D$5+1)/2)</f>
        <v>0.38398311934540419</v>
      </c>
      <c r="O57" t="s">
        <v>5</v>
      </c>
      <c r="P57">
        <f>(P55/P56)*(1+((P58^2)/$D$5))^(-($D$5+1)/2)</f>
        <v>0.37657303805808306</v>
      </c>
      <c r="R57" t="s">
        <v>5</v>
      </c>
      <c r="S57">
        <f>(S55/S56)*(1+((S58^2)/$D$5))^(-($D$5+1)/2)</f>
        <v>0.36752384740174382</v>
      </c>
      <c r="U57" t="s">
        <v>5</v>
      </c>
      <c r="V57">
        <f>(V55/V56)*(1+((V58^2)/$D$5))^(-($D$5+1)/2)</f>
        <v>0.35696935140428177</v>
      </c>
      <c r="X57" t="s">
        <v>5</v>
      </c>
      <c r="Y57">
        <f>(Y55/Y56)*(1+((Y58^2)/$D$5))^(-($D$5+1)/2)</f>
        <v>0.34506208432274299</v>
      </c>
      <c r="AA57" t="s">
        <v>5</v>
      </c>
      <c r="AB57">
        <f>(AB55/AB56)*(1+((AB58^2)/$D$5))^(-($D$5+1)/2)</f>
        <v>0.33196946083453432</v>
      </c>
      <c r="AD57" t="s">
        <v>5</v>
      </c>
      <c r="AE57">
        <f>(AE55/AE56)*(1+((AE58^2)/$D$5))^(-($D$5+1)/2)</f>
        <v>0.31786968594542486</v>
      </c>
      <c r="AG57" t="s">
        <v>5</v>
      </c>
      <c r="AH57">
        <f>(AH55/AH56)*(1+((AH58^2)/$D$5))^(-($D$5+1)/2)</f>
        <v>0.30294756964202701</v>
      </c>
      <c r="AJ57" t="s">
        <v>5</v>
      </c>
      <c r="AK57">
        <f>(AK55/AK56)*(1+((AK58^2)/$D$5))^(-($D$5+1)/2)</f>
        <v>0.28739038763392266</v>
      </c>
      <c r="AM57" t="s">
        <v>5</v>
      </c>
      <c r="AN57">
        <f>(AN55/AN56)*(1+((AN58^2)/$D$5))^(-($D$5+1)/2)</f>
        <v>0.27138391960682218</v>
      </c>
      <c r="AP57" t="s">
        <v>5</v>
      </c>
      <c r="AQ57">
        <f>(AQ55/AQ56)*(1+((AQ58^2)/$D$5))^(-($D$5+1)/2)</f>
        <v>0.25510878115211516</v>
      </c>
      <c r="AS57" t="s">
        <v>5</v>
      </c>
      <c r="AT57">
        <f>(AT55/AT56)*(1+((AT58^2)/$D$5))^(-($D$5+1)/2)</f>
        <v>0.23873714611319233</v>
      </c>
      <c r="AV57" t="s">
        <v>5</v>
      </c>
      <c r="AW57">
        <f>(AW55/AW56)*(1+((AW58^2)/$D$5))^(-($D$5+1)/2)</f>
        <v>0.22242993381619688</v>
      </c>
      <c r="AY57" t="s">
        <v>5</v>
      </c>
      <c r="AZ57">
        <f>(AZ55/AZ56)*(1+((AZ58^2)/$D$5))^(-($D$5+1)/2)</f>
        <v>0.20633451191171226</v>
      </c>
      <c r="BB57" t="s">
        <v>5</v>
      </c>
      <c r="BC57">
        <f>(BC55/BC56)*(1+((BC58^2)/$D$5))^(-($D$5+1)/2)</f>
        <v>0.19058294168559384</v>
      </c>
      <c r="BE57" t="s">
        <v>5</v>
      </c>
      <c r="BF57">
        <f>(BF55/BF56)*(1+((BF58^2)/$D$5))^(-($D$5+1)/2)</f>
        <v>0.1752907699219988</v>
      </c>
      <c r="BH57" t="s">
        <v>5</v>
      </c>
      <c r="BI57">
        <f>(BI55/BI56)*(1+((BI58^2)/$D$5))^(-($D$5+1)/2)</f>
        <v>0.16055635075190552</v>
      </c>
      <c r="BK57" t="s">
        <v>5</v>
      </c>
      <c r="BL57">
        <f>(BL55/BL56)*(1+((BL58^2)/$D$5))^(-($D$5+1)/2)</f>
        <v>0.14646066319531173</v>
      </c>
      <c r="BN57" t="s">
        <v>5</v>
      </c>
      <c r="BO57">
        <f>(BO55/BO56)*(1+((BO58^2)/$D$5))^(-($D$5+1)/2)</f>
        <v>0.13306757584696738</v>
      </c>
      <c r="BQ57" t="s">
        <v>5</v>
      </c>
      <c r="BR57">
        <f>(BR55/BR56)*(1+((BR58^2)/$D$5))^(-($D$5+1)/2)</f>
        <v>0.12042449964652431</v>
      </c>
      <c r="BT57" t="s">
        <v>5</v>
      </c>
      <c r="BU57">
        <f>(BU55/BU56)*(1+((BU58^2)/$D$5))^(-($D$5+1)/2)</f>
        <v>0.10856336295311453</v>
      </c>
      <c r="BW57" t="s">
        <v>5</v>
      </c>
      <c r="BX57">
        <f>(BX55/BX56)*(1+((BX58^2)/$D$5))^(-($D$5+1)/2)</f>
        <v>9.7501840037131804E-2</v>
      </c>
      <c r="BZ57" t="s">
        <v>5</v>
      </c>
      <c r="CA57">
        <f>(CA55/CA56)*(1+((CA58^2)/$D$5))^(-($D$5+1)/2)</f>
        <v>8.724476426142011E-2</v>
      </c>
      <c r="CC57" t="s">
        <v>5</v>
      </c>
      <c r="CD57">
        <f>(CD55/CD56)*(1+((CD58^2)/$D$5))^(-($D$5+1)/2)</f>
        <v>7.7785660177355609E-2</v>
      </c>
      <c r="CF57" t="s">
        <v>5</v>
      </c>
      <c r="CG57">
        <f>(CG55/CG56)*(1+((CG58^2)/$D$5))^(-($D$5+1)/2)</f>
        <v>6.9108333957277834E-2</v>
      </c>
      <c r="CI57" t="s">
        <v>5</v>
      </c>
      <c r="CJ57">
        <f>(CJ55/CJ56)*(1+((CJ58^2)/$D$5))^(-($D$5+1)/2)</f>
        <v>6.1188468439433867E-2</v>
      </c>
      <c r="CL57" t="s">
        <v>5</v>
      </c>
      <c r="CM57">
        <f>(CM55/CM56)*(1+((CM58^2)/$D$5))^(-($D$5+1)/2)</f>
        <v>5.3995176998048518E-2</v>
      </c>
      <c r="CO57" t="s">
        <v>5</v>
      </c>
      <c r="CP57">
        <f>(CP55/CP56)*(1+((CP58^2)/$D$5))^(-($D$5+1)/2)</f>
        <v>4.749247893192951E-2</v>
      </c>
      <c r="CR57" t="s">
        <v>5</v>
      </c>
      <c r="CS57">
        <f>(CS55/CS56)*(1+((CS58^2)/$D$5))^(-($D$5+1)/2)</f>
        <v>4.1640667616690587E-2</v>
      </c>
      <c r="CU57" t="s">
        <v>5</v>
      </c>
      <c r="CV57">
        <f>(CV55/CV56)*(1+((CV58^2)/$D$5))^(-($D$5+1)/2)</f>
        <v>3.6397550894287797E-2</v>
      </c>
      <c r="CX57" t="s">
        <v>5</v>
      </c>
      <c r="CY57">
        <f>(CY55/CY56)*(1+((CY58^2)/$D$5))^(-($D$5+1)/2)</f>
        <v>3.1719550772502748E-2</v>
      </c>
      <c r="DA57" t="s">
        <v>5</v>
      </c>
      <c r="DB57">
        <f>(DB55/DB56)*(1+((DB58^2)/$D$5))^(-($D$5+1)/2)</f>
        <v>2.756265625773182E-2</v>
      </c>
      <c r="DD57" t="s">
        <v>5</v>
      </c>
      <c r="DE57">
        <f>(DE55/DE56)*(1+((DE58^2)/$D$5))^(-($D$5+1)/2)</f>
        <v>2.3883228911540252E-2</v>
      </c>
      <c r="DG57" t="s">
        <v>5</v>
      </c>
      <c r="DH57">
        <f>(DH55/DH56)*(1+((DH58^2)/$D$5))^(-($D$5+1)/2)</f>
        <v>2.0638665443731479E-2</v>
      </c>
      <c r="DJ57" t="s">
        <v>5</v>
      </c>
      <c r="DK57">
        <f>(DK55/DK56)*(1+((DK58^2)/$D$5))^(-($D$5+1)/2)</f>
        <v>1.7787925333440598E-2</v>
      </c>
      <c r="DM57" t="s">
        <v>5</v>
      </c>
      <c r="DN57">
        <f>(DN55/DN56)*(1+((DN58^2)/$D$5))^(-($D$5+1)/2)</f>
        <v>1.5291934155852352E-2</v>
      </c>
      <c r="DP57" t="s">
        <v>5</v>
      </c>
      <c r="DQ57">
        <f>(DQ55/DQ56)*(1+((DQ58^2)/$D$5))^(-($D$5+1)/2)</f>
        <v>1.3113875072834584E-2</v>
      </c>
    </row>
    <row r="58" spans="1:124" x14ac:dyDescent="0.2">
      <c r="D58">
        <f>D59*($D$4/($D$6*2*2*2))</f>
        <v>3.4375000000000003E-2</v>
      </c>
      <c r="G58">
        <f>G59*($D$4/($D$6*2*2*2))</f>
        <v>0.10312500000000001</v>
      </c>
      <c r="J58">
        <f>J59*($D$4/($D$6*2*2*2))</f>
        <v>0.171875</v>
      </c>
      <c r="M58">
        <f>M59*($D$4/($D$6*2*2*2))</f>
        <v>0.24062500000000003</v>
      </c>
      <c r="P58">
        <f>P59*($D$4/($D$6*2*2*2))</f>
        <v>0.30937500000000001</v>
      </c>
      <c r="S58">
        <f>S59*($D$4/($D$6*2*2*2))</f>
        <v>0.37812500000000004</v>
      </c>
      <c r="V58">
        <f>V59*($D$4/($D$6*2*2*2))</f>
        <v>0.44687500000000002</v>
      </c>
      <c r="Y58">
        <f>Y59*($D$4/($D$6*2*2*2))</f>
        <v>0.515625</v>
      </c>
      <c r="AB58">
        <f>AB59*($D$4/($D$6*2*2*2))</f>
        <v>0.58437500000000009</v>
      </c>
      <c r="AE58">
        <f>AE59*($D$4/($D$6*2*2*2))</f>
        <v>0.65312500000000007</v>
      </c>
      <c r="AH58">
        <f>AH59*($D$4/($D$6*2*2*2))</f>
        <v>0.72187500000000004</v>
      </c>
      <c r="AK58">
        <f>AK59*($D$4/($D$6*2*2*2))</f>
        <v>0.79062500000000002</v>
      </c>
      <c r="AN58">
        <f>AN59*($D$4/($D$6*2*2*2))</f>
        <v>0.85937500000000011</v>
      </c>
      <c r="AQ58">
        <f>AQ59*($D$4/($D$6*2*2*2))</f>
        <v>0.92812500000000009</v>
      </c>
      <c r="AT58">
        <f>AT59*($D$4/($D$6*2*2*2))</f>
        <v>0.99687500000000007</v>
      </c>
      <c r="AW58">
        <f>AW59*($D$4/($D$6*2*2*2))</f>
        <v>1.065625</v>
      </c>
      <c r="AZ58">
        <f>AZ59*($D$4/($D$6*2*2*2))</f>
        <v>1.1343750000000001</v>
      </c>
      <c r="BC58">
        <f>BC59*($D$4/($D$6*2*2*2))</f>
        <v>1.203125</v>
      </c>
      <c r="BF58">
        <f>BF59*($D$4/($D$6*2*2*2))</f>
        <v>1.2718750000000001</v>
      </c>
      <c r="BI58">
        <f>BI59*($D$4/($D$6*2*2*2))</f>
        <v>1.3406250000000002</v>
      </c>
      <c r="BL58">
        <f>BL59*($D$4/($D$6*2*2*2))</f>
        <v>1.409375</v>
      </c>
      <c r="BO58">
        <f>BO59*($D$4/($D$6*2*2*2))</f>
        <v>1.4781250000000001</v>
      </c>
      <c r="BR58">
        <f>BR59*($D$4/($D$6*2*2*2))</f>
        <v>1.5468750000000002</v>
      </c>
      <c r="BU58">
        <f>BU59*($D$4/($D$6*2*2*2))</f>
        <v>1.6156250000000001</v>
      </c>
      <c r="BX58">
        <f>BX59*($D$4/($D$6*2*2*2))</f>
        <v>1.6843750000000002</v>
      </c>
      <c r="CA58">
        <f>CA59*($D$4/($D$6*2*2*2))</f>
        <v>1.753125</v>
      </c>
      <c r="CD58">
        <f>CD59*($D$4/($D$6*2*2*2))</f>
        <v>1.8218750000000001</v>
      </c>
      <c r="CG58">
        <f>CG59*($D$4/($D$6*2*2*2))</f>
        <v>1.8906250000000002</v>
      </c>
      <c r="CJ58">
        <f>CJ59*($D$4/($D$6*2*2*2))</f>
        <v>1.9593750000000001</v>
      </c>
      <c r="CM58">
        <f>CM59*($D$4/($D$6*2*2*2))</f>
        <v>2.0281250000000002</v>
      </c>
      <c r="CP58">
        <f>CP59*($D$4/($D$6*2*2*2))</f>
        <v>2.0968750000000003</v>
      </c>
      <c r="CS58">
        <f>CS59*($D$4/($D$6*2*2*2))</f>
        <v>2.1656250000000004</v>
      </c>
      <c r="CV58">
        <f>CV59*($D$4/($D$6*2*2*2))</f>
        <v>2.234375</v>
      </c>
      <c r="CY58">
        <f>CY59*($D$4/($D$6*2*2*2))</f>
        <v>2.3031250000000001</v>
      </c>
      <c r="DB58">
        <f>DB59*($D$4/($D$6*2*2*2))</f>
        <v>2.3718750000000002</v>
      </c>
      <c r="DE58">
        <f>DE59*($D$4/($D$6*2*2*2))</f>
        <v>2.4406250000000003</v>
      </c>
      <c r="DH58">
        <f>DH59*($D$4/($D$6*2*2*2))</f>
        <v>2.5093750000000004</v>
      </c>
      <c r="DK58">
        <f>DK59*($D$4/($D$6*2*2*2))</f>
        <v>2.578125</v>
      </c>
      <c r="DN58">
        <f>DN59*($D$4/($D$6*2*2*2))</f>
        <v>2.6468750000000001</v>
      </c>
      <c r="DQ58">
        <f>DQ59*($D$4/($D$6*2*2*2))</f>
        <v>2.7156250000000002</v>
      </c>
    </row>
    <row r="59" spans="1:124" x14ac:dyDescent="0.2">
      <c r="D59">
        <v>1</v>
      </c>
      <c r="G59">
        <v>3</v>
      </c>
      <c r="J59">
        <v>5</v>
      </c>
      <c r="M59">
        <v>7</v>
      </c>
      <c r="P59">
        <v>9</v>
      </c>
      <c r="S59">
        <v>11</v>
      </c>
      <c r="V59">
        <v>13</v>
      </c>
      <c r="Y59">
        <v>15</v>
      </c>
      <c r="AB59">
        <v>17</v>
      </c>
      <c r="AE59">
        <v>19</v>
      </c>
      <c r="AH59">
        <v>21</v>
      </c>
      <c r="AK59">
        <v>23</v>
      </c>
      <c r="AN59">
        <v>25</v>
      </c>
      <c r="AQ59">
        <v>27</v>
      </c>
      <c r="AT59">
        <v>29</v>
      </c>
      <c r="AW59">
        <v>31</v>
      </c>
      <c r="AZ59">
        <v>33</v>
      </c>
      <c r="BC59">
        <v>35</v>
      </c>
      <c r="BF59">
        <v>37</v>
      </c>
      <c r="BI59">
        <v>39</v>
      </c>
      <c r="BL59">
        <v>41</v>
      </c>
      <c r="BO59">
        <v>43</v>
      </c>
      <c r="BR59">
        <v>45</v>
      </c>
      <c r="BU59">
        <v>47</v>
      </c>
      <c r="BX59">
        <v>49</v>
      </c>
      <c r="CA59">
        <v>51</v>
      </c>
      <c r="CD59">
        <v>53</v>
      </c>
      <c r="CG59">
        <v>55</v>
      </c>
      <c r="CJ59">
        <v>57</v>
      </c>
      <c r="CM59">
        <v>59</v>
      </c>
      <c r="CP59">
        <v>61</v>
      </c>
      <c r="CS59">
        <v>63</v>
      </c>
      <c r="CV59">
        <v>65</v>
      </c>
      <c r="CY59">
        <v>67</v>
      </c>
      <c r="DB59">
        <v>69</v>
      </c>
      <c r="DE59">
        <v>71</v>
      </c>
      <c r="DH59">
        <v>73</v>
      </c>
      <c r="DK59">
        <v>75</v>
      </c>
      <c r="DN59">
        <v>77</v>
      </c>
      <c r="DQ59">
        <v>79</v>
      </c>
    </row>
    <row r="61" spans="1:124" ht="19" x14ac:dyDescent="0.25">
      <c r="C61" s="1" t="s">
        <v>178</v>
      </c>
      <c r="F61" s="1" t="s">
        <v>179</v>
      </c>
      <c r="I61" s="1" t="s">
        <v>180</v>
      </c>
      <c r="L61" s="1" t="s">
        <v>181</v>
      </c>
      <c r="O61" s="1" t="s">
        <v>182</v>
      </c>
      <c r="R61" s="1" t="s">
        <v>183</v>
      </c>
      <c r="U61" s="1" t="s">
        <v>184</v>
      </c>
      <c r="X61" s="1" t="s">
        <v>185</v>
      </c>
      <c r="AA61" s="1" t="s">
        <v>186</v>
      </c>
      <c r="AD61" s="1" t="s">
        <v>188</v>
      </c>
      <c r="AG61" s="1" t="s">
        <v>189</v>
      </c>
      <c r="AJ61" s="1" t="s">
        <v>190</v>
      </c>
      <c r="AM61" s="1" t="s">
        <v>191</v>
      </c>
      <c r="AP61" s="1" t="s">
        <v>192</v>
      </c>
      <c r="AS61" s="1" t="s">
        <v>193</v>
      </c>
      <c r="AV61" s="1" t="s">
        <v>194</v>
      </c>
      <c r="AY61" s="1" t="s">
        <v>195</v>
      </c>
      <c r="BB61" s="1" t="s">
        <v>196</v>
      </c>
      <c r="BE61" s="1" t="s">
        <v>197</v>
      </c>
      <c r="BH61" s="1" t="s">
        <v>198</v>
      </c>
      <c r="BK61" s="1" t="s">
        <v>187</v>
      </c>
      <c r="BN61" s="1" t="s">
        <v>199</v>
      </c>
      <c r="BQ61" s="1" t="s">
        <v>200</v>
      </c>
      <c r="BT61" s="1" t="s">
        <v>201</v>
      </c>
      <c r="BW61" s="1" t="s">
        <v>202</v>
      </c>
      <c r="BZ61" s="1" t="s">
        <v>203</v>
      </c>
      <c r="CC61" s="1" t="s">
        <v>204</v>
      </c>
      <c r="CF61" s="1" t="s">
        <v>205</v>
      </c>
      <c r="CI61" s="1" t="s">
        <v>206</v>
      </c>
      <c r="CL61" s="1" t="s">
        <v>207</v>
      </c>
      <c r="CO61" s="1" t="s">
        <v>208</v>
      </c>
      <c r="CR61" s="1" t="s">
        <v>209</v>
      </c>
      <c r="CU61" s="1" t="s">
        <v>210</v>
      </c>
      <c r="CX61" s="1" t="s">
        <v>211</v>
      </c>
      <c r="DA61" s="1" t="s">
        <v>212</v>
      </c>
      <c r="DD61" s="1" t="s">
        <v>213</v>
      </c>
      <c r="DG61" s="1" t="s">
        <v>214</v>
      </c>
      <c r="DJ61" s="1" t="s">
        <v>215</v>
      </c>
      <c r="DM61" s="1" t="s">
        <v>216</v>
      </c>
    </row>
    <row r="62" spans="1:124" x14ac:dyDescent="0.2">
      <c r="C62" s="3" t="s">
        <v>3</v>
      </c>
      <c r="D62" s="3" t="s">
        <v>4</v>
      </c>
      <c r="F62" s="3" t="s">
        <v>3</v>
      </c>
      <c r="G62" s="3" t="s">
        <v>4</v>
      </c>
      <c r="I62" s="3" t="s">
        <v>3</v>
      </c>
      <c r="J62" s="3" t="s">
        <v>4</v>
      </c>
      <c r="L62" s="3" t="s">
        <v>3</v>
      </c>
      <c r="M62" s="3" t="s">
        <v>4</v>
      </c>
      <c r="O62" s="3" t="s">
        <v>3</v>
      </c>
      <c r="P62" s="3" t="s">
        <v>4</v>
      </c>
      <c r="R62" s="3" t="s">
        <v>3</v>
      </c>
      <c r="S62" s="3" t="s">
        <v>4</v>
      </c>
      <c r="U62" s="3" t="s">
        <v>3</v>
      </c>
      <c r="V62" s="3" t="s">
        <v>4</v>
      </c>
      <c r="X62" s="3" t="s">
        <v>3</v>
      </c>
      <c r="Y62" s="3" t="s">
        <v>4</v>
      </c>
      <c r="AA62" s="3" t="s">
        <v>3</v>
      </c>
      <c r="AB62" s="3" t="s">
        <v>4</v>
      </c>
      <c r="AD62" s="3" t="s">
        <v>3</v>
      </c>
      <c r="AE62" s="3" t="s">
        <v>4</v>
      </c>
      <c r="AG62" s="3" t="s">
        <v>3</v>
      </c>
      <c r="AH62" s="3" t="s">
        <v>4</v>
      </c>
      <c r="AJ62" s="3" t="s">
        <v>3</v>
      </c>
      <c r="AK62" s="3" t="s">
        <v>4</v>
      </c>
      <c r="AM62" s="3" t="s">
        <v>3</v>
      </c>
      <c r="AN62" s="3" t="s">
        <v>4</v>
      </c>
      <c r="AP62" s="3" t="s">
        <v>3</v>
      </c>
      <c r="AQ62" s="3" t="s">
        <v>4</v>
      </c>
      <c r="AS62" s="3" t="s">
        <v>3</v>
      </c>
      <c r="AT62" s="3" t="s">
        <v>4</v>
      </c>
      <c r="AV62" s="3" t="s">
        <v>3</v>
      </c>
      <c r="AW62" s="3" t="s">
        <v>4</v>
      </c>
      <c r="AY62" s="3" t="s">
        <v>3</v>
      </c>
      <c r="AZ62" s="3" t="s">
        <v>4</v>
      </c>
      <c r="BB62" s="3" t="s">
        <v>3</v>
      </c>
      <c r="BC62" s="3" t="s">
        <v>4</v>
      </c>
      <c r="BE62" s="3" t="s">
        <v>3</v>
      </c>
      <c r="BF62" s="3" t="s">
        <v>4</v>
      </c>
      <c r="BH62" s="3" t="s">
        <v>3</v>
      </c>
      <c r="BI62" s="3" t="s">
        <v>4</v>
      </c>
      <c r="BK62" s="3" t="s">
        <v>3</v>
      </c>
      <c r="BL62" s="3" t="s">
        <v>4</v>
      </c>
      <c r="BN62" s="3" t="s">
        <v>3</v>
      </c>
      <c r="BO62" s="3" t="s">
        <v>4</v>
      </c>
      <c r="BQ62" s="3" t="s">
        <v>3</v>
      </c>
      <c r="BR62" s="3" t="s">
        <v>4</v>
      </c>
      <c r="BT62" s="3" t="s">
        <v>3</v>
      </c>
      <c r="BU62" s="3" t="s">
        <v>4</v>
      </c>
      <c r="BW62" s="3" t="s">
        <v>3</v>
      </c>
      <c r="BX62" s="3" t="s">
        <v>4</v>
      </c>
      <c r="BZ62" s="3" t="s">
        <v>3</v>
      </c>
      <c r="CA62" s="3" t="s">
        <v>4</v>
      </c>
      <c r="CC62" s="3" t="s">
        <v>3</v>
      </c>
      <c r="CD62" s="3" t="s">
        <v>4</v>
      </c>
      <c r="CF62" s="3" t="s">
        <v>3</v>
      </c>
      <c r="CG62" s="3" t="s">
        <v>4</v>
      </c>
      <c r="CI62" s="3" t="s">
        <v>3</v>
      </c>
      <c r="CJ62" s="3" t="s">
        <v>4</v>
      </c>
      <c r="CL62" s="3" t="s">
        <v>3</v>
      </c>
      <c r="CM62" s="3" t="s">
        <v>4</v>
      </c>
      <c r="CO62" s="3" t="s">
        <v>3</v>
      </c>
      <c r="CP62" s="3" t="s">
        <v>4</v>
      </c>
      <c r="CR62" s="3" t="s">
        <v>3</v>
      </c>
      <c r="CS62" s="3" t="s">
        <v>4</v>
      </c>
      <c r="CU62" s="3" t="s">
        <v>3</v>
      </c>
      <c r="CV62" s="3" t="s">
        <v>4</v>
      </c>
      <c r="CX62" s="3" t="s">
        <v>3</v>
      </c>
      <c r="CY62" s="3" t="s">
        <v>4</v>
      </c>
      <c r="DA62" s="3" t="s">
        <v>3</v>
      </c>
      <c r="DB62" s="3" t="s">
        <v>4</v>
      </c>
      <c r="DD62" s="3" t="s">
        <v>3</v>
      </c>
      <c r="DE62" s="3" t="s">
        <v>4</v>
      </c>
      <c r="DG62" s="3" t="s">
        <v>3</v>
      </c>
      <c r="DH62" s="3" t="s">
        <v>4</v>
      </c>
      <c r="DJ62" s="3" t="s">
        <v>3</v>
      </c>
      <c r="DK62" s="3" t="s">
        <v>4</v>
      </c>
      <c r="DM62" s="3" t="s">
        <v>3</v>
      </c>
      <c r="DN62" s="3" t="s">
        <v>4</v>
      </c>
    </row>
    <row r="63" spans="1:124" x14ac:dyDescent="0.2">
      <c r="A63" s="8"/>
      <c r="B63" s="8"/>
      <c r="C63" t="s">
        <v>10</v>
      </c>
      <c r="D63">
        <f>_xlfn.GAMMA(($D$5+1)/2)</f>
        <v>334838609873.55646</v>
      </c>
      <c r="F63" t="s">
        <v>10</v>
      </c>
      <c r="G63">
        <f>_xlfn.GAMMA(($D$5+1)/2)</f>
        <v>334838609873.55646</v>
      </c>
      <c r="I63" t="s">
        <v>10</v>
      </c>
      <c r="J63">
        <f>_xlfn.GAMMA(($D$5+1)/2)</f>
        <v>334838609873.55646</v>
      </c>
      <c r="L63" t="s">
        <v>10</v>
      </c>
      <c r="M63">
        <f>_xlfn.GAMMA(($D$5+1)/2)</f>
        <v>334838609873.55646</v>
      </c>
      <c r="O63" t="s">
        <v>10</v>
      </c>
      <c r="P63">
        <f>_xlfn.GAMMA(($D$5+1)/2)</f>
        <v>334838609873.55646</v>
      </c>
      <c r="R63" t="s">
        <v>10</v>
      </c>
      <c r="S63">
        <f>_xlfn.GAMMA(($D$5+1)/2)</f>
        <v>334838609873.55646</v>
      </c>
      <c r="U63" t="s">
        <v>10</v>
      </c>
      <c r="V63">
        <f>_xlfn.GAMMA(($D$5+1)/2)</f>
        <v>334838609873.55646</v>
      </c>
      <c r="X63" t="s">
        <v>10</v>
      </c>
      <c r="Y63">
        <f>_xlfn.GAMMA(($D$5+1)/2)</f>
        <v>334838609873.55646</v>
      </c>
      <c r="AA63" t="s">
        <v>10</v>
      </c>
      <c r="AB63">
        <f>_xlfn.GAMMA(($D$5+1)/2)</f>
        <v>334838609873.55646</v>
      </c>
      <c r="AD63" t="s">
        <v>10</v>
      </c>
      <c r="AE63">
        <f>_xlfn.GAMMA(($D$5+1)/2)</f>
        <v>334838609873.55646</v>
      </c>
      <c r="AG63" t="s">
        <v>10</v>
      </c>
      <c r="AH63">
        <f>_xlfn.GAMMA(($D$5+1)/2)</f>
        <v>334838609873.55646</v>
      </c>
      <c r="AJ63" t="s">
        <v>10</v>
      </c>
      <c r="AK63">
        <f>_xlfn.GAMMA(($D$5+1)/2)</f>
        <v>334838609873.55646</v>
      </c>
      <c r="AM63" t="s">
        <v>10</v>
      </c>
      <c r="AN63">
        <f>_xlfn.GAMMA(($D$5+1)/2)</f>
        <v>334838609873.55646</v>
      </c>
      <c r="AP63" t="s">
        <v>10</v>
      </c>
      <c r="AQ63">
        <f>_xlfn.GAMMA(($D$5+1)/2)</f>
        <v>334838609873.55646</v>
      </c>
      <c r="AS63" t="s">
        <v>10</v>
      </c>
      <c r="AT63">
        <f>_xlfn.GAMMA(($D$5+1)/2)</f>
        <v>334838609873.55646</v>
      </c>
      <c r="AV63" t="s">
        <v>10</v>
      </c>
      <c r="AW63">
        <f>_xlfn.GAMMA(($D$5+1)/2)</f>
        <v>334838609873.55646</v>
      </c>
      <c r="AY63" t="s">
        <v>10</v>
      </c>
      <c r="AZ63">
        <f>_xlfn.GAMMA(($D$5+1)/2)</f>
        <v>334838609873.55646</v>
      </c>
      <c r="BB63" t="s">
        <v>10</v>
      </c>
      <c r="BC63">
        <f>_xlfn.GAMMA(($D$5+1)/2)</f>
        <v>334838609873.55646</v>
      </c>
      <c r="BE63" t="s">
        <v>10</v>
      </c>
      <c r="BF63">
        <f>_xlfn.GAMMA(($D$5+1)/2)</f>
        <v>334838609873.55646</v>
      </c>
      <c r="BH63" t="s">
        <v>10</v>
      </c>
      <c r="BI63">
        <f>_xlfn.GAMMA(($D$5+1)/2)</f>
        <v>334838609873.55646</v>
      </c>
      <c r="BK63" t="s">
        <v>10</v>
      </c>
      <c r="BL63">
        <f>_xlfn.GAMMA(($D$5+1)/2)</f>
        <v>334838609873.55646</v>
      </c>
      <c r="BN63" t="s">
        <v>10</v>
      </c>
      <c r="BO63">
        <f>_xlfn.GAMMA(($D$5+1)/2)</f>
        <v>334838609873.55646</v>
      </c>
      <c r="BQ63" t="s">
        <v>10</v>
      </c>
      <c r="BR63">
        <f>_xlfn.GAMMA(($D$5+1)/2)</f>
        <v>334838609873.55646</v>
      </c>
      <c r="BT63" t="s">
        <v>10</v>
      </c>
      <c r="BU63">
        <f>_xlfn.GAMMA(($D$5+1)/2)</f>
        <v>334838609873.55646</v>
      </c>
      <c r="BW63" t="s">
        <v>10</v>
      </c>
      <c r="BX63">
        <f>_xlfn.GAMMA(($D$5+1)/2)</f>
        <v>334838609873.55646</v>
      </c>
      <c r="BZ63" t="s">
        <v>10</v>
      </c>
      <c r="CA63">
        <f>_xlfn.GAMMA(($D$5+1)/2)</f>
        <v>334838609873.55646</v>
      </c>
      <c r="CC63" t="s">
        <v>10</v>
      </c>
      <c r="CD63">
        <f>_xlfn.GAMMA(($D$5+1)/2)</f>
        <v>334838609873.55646</v>
      </c>
      <c r="CF63" t="s">
        <v>10</v>
      </c>
      <c r="CG63">
        <f>_xlfn.GAMMA(($D$5+1)/2)</f>
        <v>334838609873.55646</v>
      </c>
      <c r="CI63" t="s">
        <v>10</v>
      </c>
      <c r="CJ63">
        <f>_xlfn.GAMMA(($D$5+1)/2)</f>
        <v>334838609873.55646</v>
      </c>
      <c r="CL63" t="s">
        <v>10</v>
      </c>
      <c r="CM63">
        <f>_xlfn.GAMMA(($D$5+1)/2)</f>
        <v>334838609873.55646</v>
      </c>
      <c r="CO63" t="s">
        <v>10</v>
      </c>
      <c r="CP63">
        <f>_xlfn.GAMMA(($D$5+1)/2)</f>
        <v>334838609873.55646</v>
      </c>
      <c r="CR63" t="s">
        <v>10</v>
      </c>
      <c r="CS63">
        <f>_xlfn.GAMMA(($D$5+1)/2)</f>
        <v>334838609873.55646</v>
      </c>
      <c r="CU63" t="s">
        <v>10</v>
      </c>
      <c r="CV63">
        <f>_xlfn.GAMMA(($D$5+1)/2)</f>
        <v>334838609873.55646</v>
      </c>
      <c r="CX63" t="s">
        <v>10</v>
      </c>
      <c r="CY63">
        <f>_xlfn.GAMMA(($D$5+1)/2)</f>
        <v>334838609873.55646</v>
      </c>
      <c r="DA63" t="s">
        <v>10</v>
      </c>
      <c r="DB63">
        <f>_xlfn.GAMMA(($D$5+1)/2)</f>
        <v>334838609873.55646</v>
      </c>
      <c r="DD63" t="s">
        <v>10</v>
      </c>
      <c r="DE63">
        <f>_xlfn.GAMMA(($D$5+1)/2)</f>
        <v>334838609873.55646</v>
      </c>
      <c r="DG63" t="s">
        <v>10</v>
      </c>
      <c r="DH63">
        <f>_xlfn.GAMMA(($D$5+1)/2)</f>
        <v>334838609873.55646</v>
      </c>
      <c r="DJ63" t="s">
        <v>10</v>
      </c>
      <c r="DK63">
        <f>_xlfn.GAMMA(($D$5+1)/2)</f>
        <v>334838609873.55646</v>
      </c>
      <c r="DM63" t="s">
        <v>10</v>
      </c>
      <c r="DN63">
        <f>_xlfn.GAMMA(($D$5+1)/2)</f>
        <v>334838609873.55646</v>
      </c>
    </row>
    <row r="64" spans="1:124" x14ac:dyDescent="0.2">
      <c r="C64" t="s">
        <v>11</v>
      </c>
      <c r="D64">
        <f>_xlfn.GAMMA($D$5/2)*(($D$5*3.1415926)^0.5)</f>
        <v>846338138812.74634</v>
      </c>
      <c r="F64" t="s">
        <v>11</v>
      </c>
      <c r="G64">
        <f>_xlfn.GAMMA($D$5/2)*(($D$5*3.1415926)^0.5)</f>
        <v>846338138812.74634</v>
      </c>
      <c r="I64" t="s">
        <v>11</v>
      </c>
      <c r="J64">
        <f>_xlfn.GAMMA($D$5/2)*(($D$5*3.1415926)^0.5)</f>
        <v>846338138812.74634</v>
      </c>
      <c r="L64" t="s">
        <v>11</v>
      </c>
      <c r="M64">
        <f>_xlfn.GAMMA($D$5/2)*(($D$5*3.1415926)^0.5)</f>
        <v>846338138812.74634</v>
      </c>
      <c r="O64" t="s">
        <v>11</v>
      </c>
      <c r="P64">
        <f>_xlfn.GAMMA($D$5/2)*(($D$5*3.1415926)^0.5)</f>
        <v>846338138812.74634</v>
      </c>
      <c r="R64" t="s">
        <v>11</v>
      </c>
      <c r="S64">
        <f>_xlfn.GAMMA($D$5/2)*(($D$5*3.1415926)^0.5)</f>
        <v>846338138812.74634</v>
      </c>
      <c r="U64" t="s">
        <v>11</v>
      </c>
      <c r="V64">
        <f>_xlfn.GAMMA($D$5/2)*(($D$5*3.1415926)^0.5)</f>
        <v>846338138812.74634</v>
      </c>
      <c r="X64" t="s">
        <v>11</v>
      </c>
      <c r="Y64">
        <f>_xlfn.GAMMA($D$5/2)*(($D$5*3.1415926)^0.5)</f>
        <v>846338138812.74634</v>
      </c>
      <c r="AA64" t="s">
        <v>11</v>
      </c>
      <c r="AB64">
        <f>_xlfn.GAMMA($D$5/2)*(($D$5*3.1415926)^0.5)</f>
        <v>846338138812.74634</v>
      </c>
      <c r="AD64" t="s">
        <v>11</v>
      </c>
      <c r="AE64">
        <f>_xlfn.GAMMA($D$5/2)*(($D$5*3.1415926)^0.5)</f>
        <v>846338138812.74634</v>
      </c>
      <c r="AG64" t="s">
        <v>11</v>
      </c>
      <c r="AH64">
        <f>_xlfn.GAMMA($D$5/2)*(($D$5*3.1415926)^0.5)</f>
        <v>846338138812.74634</v>
      </c>
      <c r="AJ64" t="s">
        <v>11</v>
      </c>
      <c r="AK64">
        <f>_xlfn.GAMMA($D$5/2)*(($D$5*3.1415926)^0.5)</f>
        <v>846338138812.74634</v>
      </c>
      <c r="AM64" t="s">
        <v>11</v>
      </c>
      <c r="AN64">
        <f>_xlfn.GAMMA($D$5/2)*(($D$5*3.1415926)^0.5)</f>
        <v>846338138812.74634</v>
      </c>
      <c r="AP64" t="s">
        <v>11</v>
      </c>
      <c r="AQ64">
        <f>_xlfn.GAMMA($D$5/2)*(($D$5*3.1415926)^0.5)</f>
        <v>846338138812.74634</v>
      </c>
      <c r="AS64" t="s">
        <v>11</v>
      </c>
      <c r="AT64">
        <f>_xlfn.GAMMA($D$5/2)*(($D$5*3.1415926)^0.5)</f>
        <v>846338138812.74634</v>
      </c>
      <c r="AV64" t="s">
        <v>11</v>
      </c>
      <c r="AW64">
        <f>_xlfn.GAMMA($D$5/2)*(($D$5*3.1415926)^0.5)</f>
        <v>846338138812.74634</v>
      </c>
      <c r="AY64" t="s">
        <v>11</v>
      </c>
      <c r="AZ64">
        <f>_xlfn.GAMMA($D$5/2)*(($D$5*3.1415926)^0.5)</f>
        <v>846338138812.74634</v>
      </c>
      <c r="BB64" t="s">
        <v>11</v>
      </c>
      <c r="BC64">
        <f>_xlfn.GAMMA($D$5/2)*(($D$5*3.1415926)^0.5)</f>
        <v>846338138812.74634</v>
      </c>
      <c r="BE64" t="s">
        <v>11</v>
      </c>
      <c r="BF64">
        <f>_xlfn.GAMMA($D$5/2)*(($D$5*3.1415926)^0.5)</f>
        <v>846338138812.74634</v>
      </c>
      <c r="BH64" t="s">
        <v>11</v>
      </c>
      <c r="BI64">
        <f>_xlfn.GAMMA($D$5/2)*(($D$5*3.1415926)^0.5)</f>
        <v>846338138812.74634</v>
      </c>
      <c r="BK64" t="s">
        <v>11</v>
      </c>
      <c r="BL64">
        <f>_xlfn.GAMMA($D$5/2)*(($D$5*3.1415926)^0.5)</f>
        <v>846338138812.74634</v>
      </c>
      <c r="BN64" t="s">
        <v>11</v>
      </c>
      <c r="BO64">
        <f>_xlfn.GAMMA($D$5/2)*(($D$5*3.1415926)^0.5)</f>
        <v>846338138812.74634</v>
      </c>
      <c r="BQ64" t="s">
        <v>11</v>
      </c>
      <c r="BR64">
        <f>_xlfn.GAMMA($D$5/2)*(($D$5*3.1415926)^0.5)</f>
        <v>846338138812.74634</v>
      </c>
      <c r="BT64" t="s">
        <v>11</v>
      </c>
      <c r="BU64">
        <f>_xlfn.GAMMA($D$5/2)*(($D$5*3.1415926)^0.5)</f>
        <v>846338138812.74634</v>
      </c>
      <c r="BW64" t="s">
        <v>11</v>
      </c>
      <c r="BX64">
        <f>_xlfn.GAMMA($D$5/2)*(($D$5*3.1415926)^0.5)</f>
        <v>846338138812.74634</v>
      </c>
      <c r="BZ64" t="s">
        <v>11</v>
      </c>
      <c r="CA64">
        <f>_xlfn.GAMMA($D$5/2)*(($D$5*3.1415926)^0.5)</f>
        <v>846338138812.74634</v>
      </c>
      <c r="CC64" t="s">
        <v>11</v>
      </c>
      <c r="CD64">
        <f>_xlfn.GAMMA($D$5/2)*(($D$5*3.1415926)^0.5)</f>
        <v>846338138812.74634</v>
      </c>
      <c r="CF64" t="s">
        <v>11</v>
      </c>
      <c r="CG64">
        <f>_xlfn.GAMMA($D$5/2)*(($D$5*3.1415926)^0.5)</f>
        <v>846338138812.74634</v>
      </c>
      <c r="CI64" t="s">
        <v>11</v>
      </c>
      <c r="CJ64">
        <f>_xlfn.GAMMA($D$5/2)*(($D$5*3.1415926)^0.5)</f>
        <v>846338138812.74634</v>
      </c>
      <c r="CL64" t="s">
        <v>11</v>
      </c>
      <c r="CM64">
        <f>_xlfn.GAMMA($D$5/2)*(($D$5*3.1415926)^0.5)</f>
        <v>846338138812.74634</v>
      </c>
      <c r="CO64" t="s">
        <v>11</v>
      </c>
      <c r="CP64">
        <f>_xlfn.GAMMA($D$5/2)*(($D$5*3.1415926)^0.5)</f>
        <v>846338138812.74634</v>
      </c>
      <c r="CR64" t="s">
        <v>11</v>
      </c>
      <c r="CS64">
        <f>_xlfn.GAMMA($D$5/2)*(($D$5*3.1415926)^0.5)</f>
        <v>846338138812.74634</v>
      </c>
      <c r="CU64" t="s">
        <v>11</v>
      </c>
      <c r="CV64">
        <f>_xlfn.GAMMA($D$5/2)*(($D$5*3.1415926)^0.5)</f>
        <v>846338138812.74634</v>
      </c>
      <c r="CX64" t="s">
        <v>11</v>
      </c>
      <c r="CY64">
        <f>_xlfn.GAMMA($D$5/2)*(($D$5*3.1415926)^0.5)</f>
        <v>846338138812.74634</v>
      </c>
      <c r="DA64" t="s">
        <v>11</v>
      </c>
      <c r="DB64">
        <f>_xlfn.GAMMA($D$5/2)*(($D$5*3.1415926)^0.5)</f>
        <v>846338138812.74634</v>
      </c>
      <c r="DD64" t="s">
        <v>11</v>
      </c>
      <c r="DE64">
        <f>_xlfn.GAMMA($D$5/2)*(($D$5*3.1415926)^0.5)</f>
        <v>846338138812.74634</v>
      </c>
      <c r="DG64" t="s">
        <v>11</v>
      </c>
      <c r="DH64">
        <f>_xlfn.GAMMA($D$5/2)*(($D$5*3.1415926)^0.5)</f>
        <v>846338138812.74634</v>
      </c>
      <c r="DJ64" t="s">
        <v>11</v>
      </c>
      <c r="DK64">
        <f>_xlfn.GAMMA($D$5/2)*(($D$5*3.1415926)^0.5)</f>
        <v>846338138812.74634</v>
      </c>
      <c r="DM64" t="s">
        <v>11</v>
      </c>
      <c r="DN64">
        <f>_xlfn.GAMMA($D$5/2)*(($D$5*3.1415926)^0.5)</f>
        <v>846338138812.74634</v>
      </c>
    </row>
    <row r="65" spans="1:118" x14ac:dyDescent="0.2">
      <c r="C65" t="s">
        <v>5</v>
      </c>
      <c r="D65">
        <f>(D63/D64)*(1+((D66^2)/$D$5))^(-($D$5+1)/2)</f>
        <v>0.39466728645968602</v>
      </c>
      <c r="F65" t="s">
        <v>5</v>
      </c>
      <c r="G65">
        <f>(G63/G64)*(1+((G66^2)/$D$5))^(-($D$5+1)/2)</f>
        <v>0.39178758177154832</v>
      </c>
      <c r="I65" t="s">
        <v>5</v>
      </c>
      <c r="J65">
        <f>(J63/J64)*(1+((J66^2)/$D$5))^(-($D$5+1)/2)</f>
        <v>0.38703766513220161</v>
      </c>
      <c r="L65" t="s">
        <v>5</v>
      </c>
      <c r="M65">
        <f>(M63/M64)*(1+((M66^2)/$D$5))^(-($D$5+1)/2)</f>
        <v>0.38049050044571431</v>
      </c>
      <c r="O65" t="s">
        <v>5</v>
      </c>
      <c r="P65">
        <f>(P63/P64)*(1+((P66^2)/$D$5))^(-($D$5+1)/2)</f>
        <v>0.37224545047767094</v>
      </c>
      <c r="R65" t="s">
        <v>5</v>
      </c>
      <c r="S65">
        <f>(S63/S64)*(1+((S66^2)/$D$5))^(-($D$5+1)/2)</f>
        <v>0.36242562458115773</v>
      </c>
      <c r="U65" t="s">
        <v>5</v>
      </c>
      <c r="V65">
        <f>(V63/V64)*(1+((V66^2)/$D$5))^(-($D$5+1)/2)</f>
        <v>0.35117465247957014</v>
      </c>
      <c r="X65" t="s">
        <v>5</v>
      </c>
      <c r="Y65">
        <f>(Y63/Y64)*(1+((Y66^2)/$D$5))^(-($D$5+1)/2)</f>
        <v>0.3386530082804764</v>
      </c>
      <c r="AA65" t="s">
        <v>5</v>
      </c>
      <c r="AB65">
        <f>(AB63/AB64)*(1+((AB66^2)/$D$5))^(-($D$5+1)/2)</f>
        <v>0.32503402242863771</v>
      </c>
      <c r="AD65" t="s">
        <v>5</v>
      </c>
      <c r="AE65">
        <f>(AE63/AE64)*(1+((AE66^2)/$D$5))^(-($D$5+1)/2)</f>
        <v>0.31049972593313829</v>
      </c>
      <c r="AG65" t="s">
        <v>5</v>
      </c>
      <c r="AH65">
        <f>(AH63/AH64)*(1+((AH66^2)/$D$5))^(-($D$5+1)/2)</f>
        <v>0.29523667087969807</v>
      </c>
      <c r="AJ65" t="s">
        <v>5</v>
      </c>
      <c r="AK65">
        <f>(AK63/AK64)*(1+((AK66^2)/$D$5))^(-($D$5+1)/2)</f>
        <v>0.2794318643417768</v>
      </c>
      <c r="AM65" t="s">
        <v>5</v>
      </c>
      <c r="AN65">
        <f>(AN63/AN64)*(1+((AN66^2)/$D$5))^(-($D$5+1)/2)</f>
        <v>0.26326894008257362</v>
      </c>
      <c r="AP65" t="s">
        <v>5</v>
      </c>
      <c r="AQ65">
        <f>(AQ63/AQ64)*(1+((AQ66^2)/$D$5))^(-($D$5+1)/2)</f>
        <v>0.24692467494183756</v>
      </c>
      <c r="AS65" t="s">
        <v>5</v>
      </c>
      <c r="AT65">
        <f>(AT63/AT64)*(1+((AT66^2)/$D$5))^(-($D$5+1)/2)</f>
        <v>0.23056593578147577</v>
      </c>
      <c r="AV65" t="s">
        <v>5</v>
      </c>
      <c r="AW65">
        <f>(AW63/AW64)*(1+((AW66^2)/$D$5))^(-($D$5+1)/2)</f>
        <v>0.21434711968482437</v>
      </c>
      <c r="AY65" t="s">
        <v>5</v>
      </c>
      <c r="AZ65">
        <f>(AZ63/AZ64)*(1+((AZ66^2)/$D$5))^(-($D$5+1)/2)</f>
        <v>0.19840812613784675</v>
      </c>
      <c r="BB65" t="s">
        <v>5</v>
      </c>
      <c r="BC65">
        <f>(BC63/BC64)*(1+((BC66^2)/$D$5))^(-($D$5+1)/2)</f>
        <v>0.18287287645669548</v>
      </c>
      <c r="BE65" t="s">
        <v>5</v>
      </c>
      <c r="BF65">
        <f>(BF63/BF64)*(1+((BF66^2)/$D$5))^(-($D$5+1)/2)</f>
        <v>0.16784837389832261</v>
      </c>
      <c r="BH65" t="s">
        <v>5</v>
      </c>
      <c r="BI65">
        <f>(BI63/BI64)*(1+((BI66^2)/$D$5))^(-($D$5+1)/2)</f>
        <v>0.15342427861927641</v>
      </c>
      <c r="BK65" t="s">
        <v>5</v>
      </c>
      <c r="BL65">
        <f>(BL63/BL64)*(1+((BL66^2)/$D$5))^(-($D$5+1)/2)</f>
        <v>0.13967295560470078</v>
      </c>
      <c r="BN65" t="s">
        <v>5</v>
      </c>
      <c r="BO65">
        <f>(BO63/BO64)*(1+((BO66^2)/$D$5))^(-($D$5+1)/2)</f>
        <v>0.12664994128641124</v>
      </c>
      <c r="BQ65" t="s">
        <v>5</v>
      </c>
      <c r="BR65">
        <f>(BR63/BR64)*(1+((BR66^2)/$D$5))^(-($D$5+1)/2)</f>
        <v>0.11439476596332225</v>
      </c>
      <c r="BT65" t="s">
        <v>5</v>
      </c>
      <c r="BU65">
        <f>(BU63/BU64)*(1+((BU66^2)/$D$5))^(-($D$5+1)/2)</f>
        <v>0.10293206425708223</v>
      </c>
      <c r="BW65" t="s">
        <v>5</v>
      </c>
      <c r="BX65">
        <f>(BX63/BX64)*(1+((BX66^2)/$D$5))^(-($D$5+1)/2)</f>
        <v>9.227290441424342E-2</v>
      </c>
      <c r="BZ65" t="s">
        <v>5</v>
      </c>
      <c r="CA65">
        <f>(CA63/CA64)*(1+((CA66^2)/$D$5))^(-($D$5+1)/2)</f>
        <v>8.2416268887738939E-2</v>
      </c>
      <c r="CC65" t="s">
        <v>5</v>
      </c>
      <c r="CD65">
        <f>(CD63/CD64)*(1+((CD66^2)/$D$5))^(-($D$5+1)/2)</f>
        <v>7.3350622777031013E-2</v>
      </c>
      <c r="CF65" t="s">
        <v>5</v>
      </c>
      <c r="CG65">
        <f>(CG63/CG64)*(1+((CG66^2)/$D$5))^(-($D$5+1)/2)</f>
        <v>6.5055512805043625E-2</v>
      </c>
      <c r="CI65" t="s">
        <v>5</v>
      </c>
      <c r="CJ65">
        <f>(CJ63/CJ64)*(1+((CJ66^2)/$D$5))^(-($D$5+1)/2)</f>
        <v>5.750314697589369E-2</v>
      </c>
      <c r="CL65" t="s">
        <v>5</v>
      </c>
      <c r="CM65">
        <f>(CM63/CM64)*(1+((CM66^2)/$D$5))^(-($D$5+1)/2)</f>
        <v>5.065991332970278E-2</v>
      </c>
      <c r="CO65" t="s">
        <v>5</v>
      </c>
      <c r="CP65">
        <f>(CP63/CP64)*(1+((CP66^2)/$D$5))^(-($D$5+1)/2)</f>
        <v>4.4487804781487131E-2</v>
      </c>
      <c r="CR65" t="s">
        <v>5</v>
      </c>
      <c r="CS65">
        <f>(CS63/CS64)*(1+((CS66^2)/$D$5))^(-($D$5+1)/2)</f>
        <v>3.8945725465149975E-2</v>
      </c>
      <c r="CU65" t="s">
        <v>5</v>
      </c>
      <c r="CV65">
        <f>(CV63/CV64)*(1+((CV66^2)/$D$5))^(-($D$5+1)/2)</f>
        <v>3.3990661950136912E-2</v>
      </c>
      <c r="CX65" t="s">
        <v>5</v>
      </c>
      <c r="CY65">
        <f>(CY63/CY64)*(1+((CY66^2)/$D$5))^(-($D$5+1)/2)</f>
        <v>2.9578709895102279E-2</v>
      </c>
      <c r="DA65" t="s">
        <v>5</v>
      </c>
      <c r="DB65">
        <f>(DB63/DB64)*(1+((DB66^2)/$D$5))^(-($D$5+1)/2)</f>
        <v>2.5665952973882959E-2</v>
      </c>
      <c r="DD65" t="s">
        <v>5</v>
      </c>
      <c r="DE65">
        <f>(DE63/DE64)*(1+((DE66^2)/$D$5))^(-($D$5+1)/2)</f>
        <v>2.2209196157222666E-2</v>
      </c>
      <c r="DG65" t="s">
        <v>5</v>
      </c>
      <c r="DH65">
        <f>(DH63/DH64)*(1+((DH66^2)/$D$5))^(-($D$5+1)/2)</f>
        <v>1.9166559630644776E-2</v>
      </c>
      <c r="DJ65" t="s">
        <v>5</v>
      </c>
      <c r="DK65">
        <f>(DK63/DK64)*(1+((DK66^2)/$D$5))^(-($D$5+1)/2)</f>
        <v>1.6497942802360076E-2</v>
      </c>
      <c r="DM65" t="s">
        <v>5</v>
      </c>
      <c r="DN65">
        <f>(DN63/DN64)*(1+((DN66^2)/$D$5))^(-($D$5+1)/2)</f>
        <v>1.4165370075799944E-2</v>
      </c>
    </row>
    <row r="66" spans="1:118" x14ac:dyDescent="0.2">
      <c r="D66">
        <f>D67*($D$4/($D$6*2*2*2))</f>
        <v>6.8750000000000006E-2</v>
      </c>
      <c r="G66">
        <f>G67*($D$4/($D$6*2*2*2))</f>
        <v>0.13750000000000001</v>
      </c>
      <c r="J66">
        <f>J67*($D$4/($D$6*2*2*2))</f>
        <v>0.20625000000000002</v>
      </c>
      <c r="M66">
        <f>M67*($D$4/($D$6*2*2*2))</f>
        <v>0.27500000000000002</v>
      </c>
      <c r="P66">
        <f>P67*($D$4/($D$6*2*2*2))</f>
        <v>0.34375</v>
      </c>
      <c r="S66">
        <f>S67*($D$4/($D$6*2*2*2))</f>
        <v>0.41250000000000003</v>
      </c>
      <c r="V66">
        <f>V67*($D$4/($D$6*2*2*2))</f>
        <v>0.48125000000000007</v>
      </c>
      <c r="Y66">
        <f>Y67*($D$4/($D$6*2*2*2))</f>
        <v>0.55000000000000004</v>
      </c>
      <c r="AB66">
        <f>AB67*($D$4/($D$6*2*2*2))</f>
        <v>0.61875000000000002</v>
      </c>
      <c r="AE66">
        <f>AE67*($D$4/($D$6*2*2*2))</f>
        <v>0.6875</v>
      </c>
      <c r="AH66">
        <f>AH67*($D$4/($D$6*2*2*2))</f>
        <v>0.75625000000000009</v>
      </c>
      <c r="AK66">
        <f>AK67*($D$4/($D$6*2*2*2))</f>
        <v>0.82500000000000007</v>
      </c>
      <c r="AN66">
        <f>AN67*($D$4/($D$6*2*2*2))</f>
        <v>0.89375000000000004</v>
      </c>
      <c r="AQ66">
        <f>AQ67*($D$4/($D$6*2*2*2))</f>
        <v>0.96250000000000013</v>
      </c>
      <c r="AT66">
        <f>AT67*($D$4/($D$6*2*2*2))</f>
        <v>1.03125</v>
      </c>
      <c r="AW66">
        <f>AW67*($D$4/($D$6*2*2*2))</f>
        <v>1.1000000000000001</v>
      </c>
      <c r="AZ66">
        <f>AZ67*($D$4/($D$6*2*2*2))</f>
        <v>1.1687500000000002</v>
      </c>
      <c r="BC66">
        <f>BC67*($D$4/($D$6*2*2*2))</f>
        <v>1.2375</v>
      </c>
      <c r="BF66">
        <f>BF67*($D$4/($D$6*2*2*2))</f>
        <v>1.3062500000000001</v>
      </c>
      <c r="BI66">
        <f>BI67*($D$4/($D$6*2*2*2))</f>
        <v>1.375</v>
      </c>
      <c r="BL66">
        <f>BL67*($D$4/($D$6*2*2*2))</f>
        <v>1.4437500000000001</v>
      </c>
      <c r="BO66">
        <f>BO67*($D$4/($D$6*2*2*2))</f>
        <v>1.5125000000000002</v>
      </c>
      <c r="BR66">
        <f>BR67*($D$4/($D$6*2*2*2))</f>
        <v>1.58125</v>
      </c>
      <c r="BU66">
        <f>BU67*($D$4/($D$6*2*2*2))</f>
        <v>1.6500000000000001</v>
      </c>
      <c r="BX66">
        <f>BX67*($D$4/($D$6*2*2*2))</f>
        <v>1.7187500000000002</v>
      </c>
      <c r="CA66">
        <f>CA67*($D$4/($D$6*2*2*2))</f>
        <v>1.7875000000000001</v>
      </c>
      <c r="CD66">
        <f>CD67*($D$4/($D$6*2*2*2))</f>
        <v>1.8562500000000002</v>
      </c>
      <c r="CG66">
        <f>CG67*($D$4/($D$6*2*2*2))</f>
        <v>1.9250000000000003</v>
      </c>
      <c r="CJ66">
        <f>CJ67*($D$4/($D$6*2*2*2))</f>
        <v>1.9937500000000001</v>
      </c>
      <c r="CM66">
        <f>CM67*($D$4/($D$6*2*2*2))</f>
        <v>2.0625</v>
      </c>
      <c r="CP66">
        <f>CP67*($D$4/($D$6*2*2*2))</f>
        <v>2.1312500000000001</v>
      </c>
      <c r="CS66">
        <f>CS67*($D$4/($D$6*2*2*2))</f>
        <v>2.2000000000000002</v>
      </c>
      <c r="CV66">
        <f>CV67*($D$4/($D$6*2*2*2))</f>
        <v>2.2687500000000003</v>
      </c>
      <c r="CY66">
        <f>CY67*($D$4/($D$6*2*2*2))</f>
        <v>2.3375000000000004</v>
      </c>
      <c r="DB66">
        <f>DB67*($D$4/($D$6*2*2*2))</f>
        <v>2.40625</v>
      </c>
      <c r="DE66">
        <f>DE67*($D$4/($D$6*2*2*2))</f>
        <v>2.4750000000000001</v>
      </c>
      <c r="DH66">
        <f>DH67*($D$4/($D$6*2*2*2))</f>
        <v>2.5437500000000002</v>
      </c>
      <c r="DK66">
        <f>DK67*($D$4/($D$6*2*2*2))</f>
        <v>2.6125000000000003</v>
      </c>
      <c r="DN66">
        <f>DN67*($D$4/($D$6*2*2*2))</f>
        <v>2.6812500000000004</v>
      </c>
    </row>
    <row r="67" spans="1:118" x14ac:dyDescent="0.2">
      <c r="A67" s="8"/>
      <c r="B67" s="8"/>
      <c r="D67">
        <v>2</v>
      </c>
      <c r="E67" s="4"/>
      <c r="G67">
        <v>4</v>
      </c>
      <c r="J67">
        <v>6</v>
      </c>
      <c r="M67">
        <v>8</v>
      </c>
      <c r="N67" s="4"/>
      <c r="P67">
        <v>10</v>
      </c>
      <c r="Q67" s="4"/>
      <c r="S67">
        <v>12</v>
      </c>
      <c r="V67">
        <v>14</v>
      </c>
      <c r="Y67">
        <v>16</v>
      </c>
      <c r="Z67" s="4"/>
      <c r="AB67">
        <v>18</v>
      </c>
      <c r="AC67" s="4"/>
      <c r="AE67">
        <v>20</v>
      </c>
      <c r="AH67">
        <v>22</v>
      </c>
      <c r="AK67">
        <v>24</v>
      </c>
      <c r="AL67" s="4"/>
      <c r="AN67">
        <v>26</v>
      </c>
      <c r="AO67" s="4"/>
      <c r="AQ67">
        <v>28</v>
      </c>
      <c r="AT67">
        <v>30</v>
      </c>
      <c r="AW67">
        <v>32</v>
      </c>
      <c r="AX67" s="4"/>
      <c r="AZ67">
        <v>34</v>
      </c>
      <c r="BA67" s="4"/>
      <c r="BC67">
        <v>36</v>
      </c>
      <c r="BF67">
        <v>38</v>
      </c>
      <c r="BI67">
        <v>40</v>
      </c>
      <c r="BJ67" s="4"/>
      <c r="BL67">
        <v>42</v>
      </c>
      <c r="BM67" s="4"/>
      <c r="BO67">
        <v>44</v>
      </c>
      <c r="BR67">
        <v>46</v>
      </c>
      <c r="BU67">
        <v>48</v>
      </c>
      <c r="BV67" s="4"/>
      <c r="BX67">
        <v>50</v>
      </c>
      <c r="BY67" s="4"/>
      <c r="CA67">
        <v>52</v>
      </c>
      <c r="CD67">
        <v>54</v>
      </c>
      <c r="CG67">
        <v>56</v>
      </c>
      <c r="CH67" s="4"/>
      <c r="CJ67">
        <v>58</v>
      </c>
      <c r="CK67" s="4"/>
      <c r="CM67">
        <v>60</v>
      </c>
      <c r="CP67">
        <v>62</v>
      </c>
      <c r="CS67">
        <v>64</v>
      </c>
      <c r="CT67" s="4"/>
      <c r="CV67">
        <v>66</v>
      </c>
      <c r="CW67" s="4"/>
      <c r="CY67">
        <v>68</v>
      </c>
      <c r="DB67">
        <v>70</v>
      </c>
      <c r="DE67">
        <v>72</v>
      </c>
      <c r="DF67" s="4"/>
      <c r="DH67">
        <v>74</v>
      </c>
      <c r="DI67" s="4"/>
      <c r="DK67">
        <v>76</v>
      </c>
      <c r="DN67">
        <v>78</v>
      </c>
    </row>
    <row r="68" spans="1:118" x14ac:dyDescent="0.2">
      <c r="A68" s="8"/>
      <c r="B68" s="8"/>
      <c r="M68" s="8"/>
      <c r="N68" s="8"/>
    </row>
    <row r="69" spans="1:118" ht="19" x14ac:dyDescent="0.25">
      <c r="C69" s="1" t="s">
        <v>218</v>
      </c>
      <c r="F69" s="1" t="s">
        <v>219</v>
      </c>
      <c r="M69" s="1"/>
    </row>
    <row r="70" spans="1:118" x14ac:dyDescent="0.2">
      <c r="C70" s="3" t="s">
        <v>3</v>
      </c>
      <c r="D70" s="3" t="s">
        <v>4</v>
      </c>
      <c r="F70" s="3" t="s">
        <v>3</v>
      </c>
      <c r="G70" s="3" t="s">
        <v>4</v>
      </c>
      <c r="I70" s="3"/>
      <c r="M70" s="3"/>
      <c r="N70" s="3"/>
    </row>
    <row r="71" spans="1:118" x14ac:dyDescent="0.2">
      <c r="A71" s="8"/>
      <c r="B71" s="8"/>
      <c r="C71" t="s">
        <v>10</v>
      </c>
      <c r="D71">
        <f>_xlfn.GAMMA(($D$5+1)/2)</f>
        <v>334838609873.55646</v>
      </c>
      <c r="F71" t="s">
        <v>10</v>
      </c>
      <c r="G71">
        <f>_xlfn.GAMMA(($D$5+1)/2)</f>
        <v>334838609873.55646</v>
      </c>
      <c r="K71" s="8"/>
      <c r="L71" s="8"/>
    </row>
    <row r="72" spans="1:118" x14ac:dyDescent="0.2">
      <c r="A72" s="8"/>
      <c r="B72" s="8"/>
      <c r="C72" t="s">
        <v>11</v>
      </c>
      <c r="D72">
        <f>_xlfn.GAMMA($D$5/2)*(($D$5*3.1415926)^0.5)</f>
        <v>846338138812.74634</v>
      </c>
      <c r="F72" t="s">
        <v>11</v>
      </c>
      <c r="G72">
        <f>_xlfn.GAMMA($D$5/2)*(($D$5*3.1415926)^0.5)</f>
        <v>846338138812.74634</v>
      </c>
      <c r="K72" s="8"/>
      <c r="L72" s="8"/>
    </row>
    <row r="73" spans="1:118" x14ac:dyDescent="0.2">
      <c r="A73" s="9"/>
      <c r="B73" s="9"/>
      <c r="C73" t="s">
        <v>5</v>
      </c>
      <c r="D73">
        <f>(D71/D72)*(1+((D74^2)/$D$5))^(-($D$5+1)/2)</f>
        <v>0.39563218826847651</v>
      </c>
      <c r="F73" t="s">
        <v>5</v>
      </c>
      <c r="G73">
        <f>(G71/G72)*(1+((G74^2)/$D$5))^(-($D$5+1)/2)</f>
        <v>1.2133231430045261E-2</v>
      </c>
      <c r="K73" s="9"/>
      <c r="L73" s="9"/>
    </row>
    <row r="74" spans="1:118" x14ac:dyDescent="0.2">
      <c r="D74">
        <v>0</v>
      </c>
      <c r="G74">
        <f>D4</f>
        <v>2.75</v>
      </c>
    </row>
    <row r="75" spans="1:118" ht="19" x14ac:dyDescent="0.25">
      <c r="M75" s="1"/>
    </row>
    <row r="76" spans="1:118" x14ac:dyDescent="0.2">
      <c r="C76" s="3"/>
      <c r="D76" s="3"/>
      <c r="G76" s="11"/>
      <c r="I76" s="3"/>
      <c r="M76" s="3"/>
      <c r="N76" s="3"/>
    </row>
    <row r="77" spans="1:118" x14ac:dyDescent="0.2">
      <c r="A77" s="8"/>
      <c r="B77" s="8"/>
      <c r="G77" s="11"/>
      <c r="K77" s="8"/>
      <c r="L77" s="8"/>
    </row>
    <row r="78" spans="1:118" x14ac:dyDescent="0.2">
      <c r="G78" s="10"/>
    </row>
    <row r="79" spans="1:118" ht="19" x14ac:dyDescent="0.25">
      <c r="C79" s="1"/>
      <c r="G79" s="10"/>
      <c r="M79" s="1"/>
    </row>
    <row r="80" spans="1:118" x14ac:dyDescent="0.2">
      <c r="C80" s="3"/>
      <c r="D80" s="3"/>
      <c r="G80" s="10"/>
      <c r="I80" s="3"/>
      <c r="M80" s="3"/>
      <c r="N80" s="3"/>
    </row>
    <row r="81" spans="1:64" x14ac:dyDescent="0.2">
      <c r="A81" s="8"/>
      <c r="B81" s="8"/>
      <c r="G81" s="10"/>
      <c r="K81" s="8"/>
      <c r="L81" s="8"/>
    </row>
    <row r="82" spans="1:64" x14ac:dyDescent="0.2">
      <c r="G82" s="10"/>
    </row>
    <row r="83" spans="1:64" ht="19" x14ac:dyDescent="0.25">
      <c r="C83" s="1"/>
      <c r="G83" s="10"/>
      <c r="I83" s="1"/>
      <c r="L83" s="1"/>
      <c r="O83" s="1"/>
      <c r="R83" s="1"/>
      <c r="U83" s="1"/>
      <c r="X83" s="1"/>
      <c r="AA83" s="1"/>
      <c r="AD83" s="1"/>
      <c r="AG83" s="1"/>
    </row>
    <row r="84" spans="1:64" x14ac:dyDescent="0.2">
      <c r="C84" s="3"/>
      <c r="D84" s="3"/>
      <c r="G84" s="3"/>
      <c r="I84" s="3"/>
      <c r="J84" s="3"/>
      <c r="L84" s="3"/>
      <c r="M84" s="3"/>
      <c r="O84" s="3"/>
      <c r="P84" s="3"/>
      <c r="R84" s="3"/>
      <c r="S84" s="3"/>
      <c r="U84" s="3"/>
      <c r="V84" s="3"/>
      <c r="X84" s="3"/>
      <c r="Y84" s="3"/>
      <c r="AA84" s="3"/>
      <c r="AB84" s="3"/>
      <c r="AD84" s="3"/>
      <c r="AE84" s="3"/>
      <c r="AG84" s="3"/>
      <c r="AH84" s="3"/>
    </row>
    <row r="85" spans="1:64" x14ac:dyDescent="0.2">
      <c r="A85" s="8"/>
      <c r="B85" s="8"/>
      <c r="G85" s="10"/>
    </row>
    <row r="86" spans="1:64" x14ac:dyDescent="0.2">
      <c r="A86" s="8"/>
      <c r="B86" s="8"/>
      <c r="G86" s="10"/>
    </row>
    <row r="87" spans="1:64" x14ac:dyDescent="0.2">
      <c r="A87" s="9"/>
      <c r="B87" s="9"/>
      <c r="G87" s="10"/>
    </row>
    <row r="88" spans="1:64" x14ac:dyDescent="0.2">
      <c r="G88" s="10"/>
    </row>
    <row r="89" spans="1:64" x14ac:dyDescent="0.2">
      <c r="G89" s="10"/>
    </row>
    <row r="90" spans="1:64" ht="19" x14ac:dyDescent="0.25">
      <c r="C90" s="1"/>
      <c r="G90" s="10"/>
      <c r="I90" s="1"/>
      <c r="L90" s="1"/>
      <c r="O90" s="1"/>
      <c r="R90" s="1"/>
      <c r="U90" s="1"/>
      <c r="X90" s="1"/>
      <c r="AA90" s="1"/>
      <c r="AD90" s="1"/>
      <c r="AG90" s="1"/>
      <c r="AJ90" s="1"/>
      <c r="AM90" s="1"/>
      <c r="AP90" s="1"/>
      <c r="AS90" s="1"/>
      <c r="AV90" s="1"/>
      <c r="AY90" s="1"/>
      <c r="BB90" s="1"/>
      <c r="BE90" s="1"/>
      <c r="BH90" s="1"/>
      <c r="BK90" s="1"/>
    </row>
    <row r="91" spans="1:64" x14ac:dyDescent="0.2">
      <c r="C91" s="3"/>
      <c r="D91" s="3"/>
      <c r="G91" s="3"/>
      <c r="I91" s="3"/>
      <c r="J91" s="3"/>
      <c r="L91" s="3"/>
      <c r="M91" s="3"/>
      <c r="O91" s="3"/>
      <c r="P91" s="3"/>
      <c r="R91" s="3"/>
      <c r="S91" s="3"/>
      <c r="U91" s="3"/>
      <c r="V91" s="3"/>
      <c r="X91" s="3"/>
      <c r="Y91" s="3"/>
      <c r="AA91" s="3"/>
      <c r="AB91" s="3"/>
      <c r="AD91" s="3"/>
      <c r="AE91" s="3"/>
      <c r="AG91" s="3"/>
      <c r="AH91" s="3"/>
      <c r="AJ91" s="3"/>
      <c r="AK91" s="3"/>
      <c r="AM91" s="3"/>
      <c r="AN91" s="3"/>
      <c r="AP91" s="3"/>
      <c r="AQ91" s="3"/>
      <c r="AS91" s="3"/>
      <c r="AT91" s="3"/>
      <c r="AV91" s="3"/>
      <c r="AW91" s="3"/>
      <c r="AY91" s="3"/>
      <c r="AZ91" s="3"/>
      <c r="BB91" s="3"/>
      <c r="BC91" s="3"/>
      <c r="BE91" s="3"/>
      <c r="BF91" s="3"/>
      <c r="BH91" s="3"/>
      <c r="BI91" s="3"/>
      <c r="BK91" s="3"/>
      <c r="BL91" s="3"/>
    </row>
    <row r="92" spans="1:64" x14ac:dyDescent="0.2">
      <c r="A92" s="8"/>
      <c r="B92" s="8"/>
      <c r="G92" s="10"/>
    </row>
    <row r="93" spans="1:64" x14ac:dyDescent="0.2">
      <c r="A93" s="8"/>
      <c r="B93" s="8"/>
      <c r="G93" s="10"/>
    </row>
    <row r="94" spans="1:64" x14ac:dyDescent="0.2">
      <c r="A94" s="9"/>
      <c r="B94" s="9"/>
      <c r="G94" s="10"/>
    </row>
    <row r="95" spans="1:64" x14ac:dyDescent="0.2">
      <c r="G95" s="10"/>
    </row>
    <row r="96" spans="1:64" x14ac:dyDescent="0.2">
      <c r="G96" s="10"/>
    </row>
    <row r="97" spans="1:124" x14ac:dyDescent="0.2">
      <c r="G97" s="10"/>
    </row>
    <row r="98" spans="1:124" ht="19" x14ac:dyDescent="0.25">
      <c r="C98" s="1"/>
      <c r="G98" s="10"/>
      <c r="I98" s="1"/>
      <c r="L98" s="1"/>
      <c r="O98" s="1"/>
      <c r="R98" s="1"/>
      <c r="U98" s="1"/>
      <c r="X98" s="1"/>
      <c r="AA98" s="1"/>
      <c r="AD98" s="1"/>
      <c r="AG98" s="1"/>
      <c r="AJ98" s="5"/>
      <c r="AK98" s="5"/>
      <c r="AM98" s="5"/>
      <c r="AN98" s="5"/>
      <c r="AP98" s="5"/>
      <c r="AQ98" s="5"/>
      <c r="AS98" s="5"/>
      <c r="AT98" s="5"/>
      <c r="AV98" s="5"/>
      <c r="AW98" s="5"/>
      <c r="AY98" s="5"/>
      <c r="AZ98" s="5"/>
      <c r="BB98" s="5"/>
      <c r="BC98" s="5"/>
      <c r="BE98" s="5"/>
      <c r="BF98" s="5"/>
      <c r="BH98" s="5"/>
      <c r="BI98" s="5"/>
      <c r="BK98" s="5"/>
      <c r="BL98" s="5"/>
      <c r="BN98" s="5"/>
      <c r="BO98" s="5"/>
      <c r="BQ98" s="5"/>
      <c r="BR98" s="5"/>
      <c r="BT98" s="5"/>
      <c r="BU98" s="5"/>
      <c r="BW98" s="5"/>
      <c r="BX98" s="5"/>
      <c r="BZ98" s="5"/>
      <c r="CA98" s="5"/>
      <c r="CC98" s="5"/>
      <c r="CD98" s="5"/>
      <c r="CF98" s="5"/>
      <c r="CG98" s="5"/>
      <c r="CI98" s="5"/>
      <c r="CJ98" s="5"/>
      <c r="CL98" s="5"/>
      <c r="CM98" s="5"/>
      <c r="CO98" s="5"/>
      <c r="CP98" s="5"/>
      <c r="CR98" s="5"/>
      <c r="CS98" s="5"/>
      <c r="CU98" s="5"/>
      <c r="CV98" s="5"/>
      <c r="CX98" s="5"/>
      <c r="CY98" s="5"/>
      <c r="DA98" s="5"/>
      <c r="DB98" s="5"/>
      <c r="DD98" s="5"/>
      <c r="DE98" s="5"/>
      <c r="DG98" s="5"/>
      <c r="DH98" s="5"/>
      <c r="DJ98" s="5"/>
      <c r="DK98" s="5"/>
      <c r="DM98" s="5"/>
      <c r="DN98" s="5"/>
      <c r="DP98" s="5"/>
      <c r="DQ98" s="5"/>
      <c r="DS98" s="5"/>
      <c r="DT98" s="5"/>
    </row>
    <row r="99" spans="1:124" x14ac:dyDescent="0.2">
      <c r="C99" s="3"/>
      <c r="D99" s="3"/>
      <c r="G99" s="3"/>
      <c r="I99" s="3"/>
      <c r="J99" s="3"/>
      <c r="L99" s="3"/>
      <c r="M99" s="3"/>
      <c r="O99" s="3"/>
      <c r="P99" s="3"/>
      <c r="R99" s="3"/>
      <c r="S99" s="3"/>
      <c r="U99" s="3"/>
      <c r="V99" s="3"/>
      <c r="X99" s="3"/>
      <c r="Y99" s="3"/>
      <c r="AA99" s="3"/>
      <c r="AB99" s="3"/>
      <c r="AD99" s="3"/>
      <c r="AE99" s="3"/>
      <c r="AG99" s="3"/>
      <c r="AH99" s="3"/>
      <c r="AJ99" s="6"/>
      <c r="AK99" s="6"/>
      <c r="AM99" s="6"/>
      <c r="AN99" s="6"/>
      <c r="AP99" s="6"/>
      <c r="AQ99" s="6"/>
      <c r="AS99" s="6"/>
      <c r="AT99" s="6"/>
      <c r="AV99" s="6"/>
      <c r="AW99" s="6"/>
      <c r="AY99" s="6"/>
      <c r="AZ99" s="6"/>
      <c r="BB99" s="6"/>
      <c r="BC99" s="6"/>
      <c r="BE99" s="6"/>
      <c r="BF99" s="6"/>
      <c r="BH99" s="6"/>
      <c r="BI99" s="6"/>
      <c r="BK99" s="6"/>
      <c r="BL99" s="6"/>
      <c r="BN99" s="6"/>
      <c r="BO99" s="6"/>
      <c r="BQ99" s="6"/>
      <c r="BR99" s="6"/>
      <c r="BT99" s="6"/>
      <c r="BU99" s="6"/>
      <c r="BW99" s="6"/>
      <c r="BX99" s="6"/>
      <c r="BZ99" s="6"/>
      <c r="CA99" s="6"/>
      <c r="CC99" s="6"/>
      <c r="CD99" s="6"/>
      <c r="CF99" s="6"/>
      <c r="CG99" s="6"/>
      <c r="CI99" s="6"/>
      <c r="CJ99" s="6"/>
      <c r="CL99" s="6"/>
      <c r="CM99" s="6"/>
      <c r="CO99" s="6"/>
      <c r="CP99" s="6"/>
      <c r="CR99" s="6"/>
      <c r="CS99" s="6"/>
      <c r="CU99" s="6"/>
      <c r="CV99" s="6"/>
      <c r="CX99" s="6"/>
      <c r="CY99" s="6"/>
      <c r="DA99" s="6"/>
      <c r="DB99" s="6"/>
      <c r="DD99" s="6"/>
      <c r="DE99" s="6"/>
      <c r="DG99" s="6"/>
      <c r="DH99" s="6"/>
      <c r="DJ99" s="6"/>
      <c r="DK99" s="6"/>
      <c r="DM99" s="6"/>
      <c r="DN99" s="6"/>
      <c r="DP99" s="6"/>
      <c r="DQ99" s="6"/>
      <c r="DS99" s="6"/>
      <c r="DT99" s="6"/>
    </row>
    <row r="100" spans="1:124" x14ac:dyDescent="0.2">
      <c r="A100" s="8"/>
      <c r="B100" s="8"/>
      <c r="G100" s="10"/>
      <c r="AJ100" s="7"/>
      <c r="AK100" s="7"/>
      <c r="AM100" s="7"/>
      <c r="AN100" s="7"/>
      <c r="AP100" s="7"/>
      <c r="AQ100" s="7"/>
      <c r="AS100" s="7"/>
      <c r="AT100" s="7"/>
      <c r="AV100" s="7"/>
      <c r="AW100" s="7"/>
      <c r="AY100" s="7"/>
      <c r="AZ100" s="7"/>
      <c r="BB100" s="7"/>
      <c r="BC100" s="7"/>
      <c r="BE100" s="7"/>
      <c r="BF100" s="7"/>
      <c r="BH100" s="7"/>
      <c r="BI100" s="7"/>
      <c r="BK100" s="7"/>
      <c r="BL100" s="7"/>
      <c r="BN100" s="7"/>
      <c r="BO100" s="7"/>
      <c r="BQ100" s="7"/>
      <c r="BR100" s="7"/>
      <c r="BT100" s="7"/>
      <c r="BU100" s="7"/>
      <c r="BW100" s="7"/>
      <c r="BX100" s="7"/>
      <c r="BZ100" s="7"/>
      <c r="CA100" s="7"/>
      <c r="CC100" s="7"/>
      <c r="CD100" s="7"/>
      <c r="CF100" s="7"/>
      <c r="CG100" s="7"/>
      <c r="CI100" s="7"/>
      <c r="CJ100" s="7"/>
      <c r="CL100" s="7"/>
      <c r="CM100" s="7"/>
      <c r="CO100" s="7"/>
      <c r="CP100" s="7"/>
      <c r="CR100" s="7"/>
      <c r="CS100" s="7"/>
      <c r="CU100" s="7"/>
      <c r="CV100" s="7"/>
      <c r="CX100" s="7"/>
      <c r="CY100" s="7"/>
      <c r="DA100" s="7"/>
      <c r="DB100" s="7"/>
      <c r="DD100" s="7"/>
      <c r="DE100" s="7"/>
      <c r="DG100" s="7"/>
      <c r="DH100" s="7"/>
      <c r="DJ100" s="7"/>
      <c r="DK100" s="7"/>
      <c r="DM100" s="7"/>
      <c r="DN100" s="7"/>
      <c r="DP100" s="7"/>
      <c r="DQ100" s="7"/>
      <c r="DS100" s="7"/>
      <c r="DT100" s="7"/>
    </row>
    <row r="101" spans="1:124" x14ac:dyDescent="0.2">
      <c r="A101" s="8"/>
      <c r="B101" s="8"/>
      <c r="G101" s="10"/>
      <c r="AJ101" s="7"/>
      <c r="AK101" s="7"/>
      <c r="AM101" s="7"/>
      <c r="AN101" s="7"/>
      <c r="AP101" s="7"/>
      <c r="AQ101" s="7"/>
      <c r="AS101" s="7"/>
      <c r="AT101" s="7"/>
      <c r="AV101" s="7"/>
      <c r="AW101" s="7"/>
      <c r="AY101" s="7"/>
      <c r="AZ101" s="7"/>
      <c r="BB101" s="7"/>
      <c r="BC101" s="7"/>
      <c r="BE101" s="7"/>
      <c r="BF101" s="7"/>
      <c r="BH101" s="7"/>
      <c r="BI101" s="7"/>
      <c r="BK101" s="7"/>
      <c r="BL101" s="7"/>
      <c r="BN101" s="7"/>
      <c r="BO101" s="7"/>
      <c r="BQ101" s="7"/>
      <c r="BR101" s="7"/>
      <c r="BT101" s="7"/>
      <c r="BU101" s="7"/>
      <c r="BW101" s="7"/>
      <c r="BX101" s="7"/>
      <c r="BZ101" s="7"/>
      <c r="CA101" s="7"/>
      <c r="CC101" s="7"/>
      <c r="CD101" s="7"/>
      <c r="CF101" s="7"/>
      <c r="CG101" s="7"/>
      <c r="CI101" s="7"/>
      <c r="CJ101" s="7"/>
      <c r="CL101" s="7"/>
      <c r="CM101" s="7"/>
      <c r="CO101" s="7"/>
      <c r="CP101" s="7"/>
      <c r="CR101" s="7"/>
      <c r="CS101" s="7"/>
      <c r="CU101" s="7"/>
      <c r="CV101" s="7"/>
      <c r="CX101" s="7"/>
      <c r="CY101" s="7"/>
      <c r="DA101" s="7"/>
      <c r="DB101" s="7"/>
      <c r="DD101" s="7"/>
      <c r="DE101" s="7"/>
      <c r="DG101" s="7"/>
      <c r="DH101" s="7"/>
      <c r="DJ101" s="7"/>
      <c r="DK101" s="7"/>
      <c r="DM101" s="7"/>
      <c r="DN101" s="7"/>
      <c r="DP101" s="7"/>
      <c r="DQ101" s="7"/>
      <c r="DS101" s="7"/>
      <c r="DT101" s="7"/>
    </row>
    <row r="102" spans="1:124" x14ac:dyDescent="0.2">
      <c r="A102" s="9"/>
      <c r="B102" s="9"/>
      <c r="G102" s="10"/>
      <c r="AJ102" s="7"/>
      <c r="AM102" s="7"/>
      <c r="AP102" s="7"/>
      <c r="AS102" s="7"/>
      <c r="AV102" s="7"/>
      <c r="AY102" s="7"/>
      <c r="BB102" s="7"/>
      <c r="BE102" s="7"/>
      <c r="BH102" s="7"/>
      <c r="BK102" s="7"/>
      <c r="BN102" s="7"/>
      <c r="BQ102" s="7"/>
      <c r="BT102" s="7"/>
      <c r="BW102" s="7"/>
      <c r="BZ102" s="7"/>
      <c r="CC102" s="7"/>
      <c r="CF102" s="7"/>
      <c r="CI102" s="7"/>
      <c r="CL102" s="7"/>
      <c r="CO102" s="7"/>
      <c r="CR102" s="7"/>
      <c r="CU102" s="7"/>
      <c r="CX102" s="7"/>
      <c r="DA102" s="7"/>
      <c r="DD102" s="7"/>
      <c r="DG102" s="7"/>
      <c r="DJ102" s="7"/>
      <c r="DM102" s="7"/>
      <c r="DP102" s="7"/>
      <c r="DS102" s="7"/>
    </row>
    <row r="103" spans="1:124" x14ac:dyDescent="0.2">
      <c r="AJ103" s="7"/>
      <c r="AM103" s="7"/>
      <c r="AP103" s="7"/>
      <c r="AS103" s="7"/>
      <c r="AV103" s="7"/>
      <c r="AY103" s="7"/>
      <c r="BB103" s="7"/>
      <c r="BE103" s="7"/>
      <c r="BH103" s="7"/>
      <c r="BK103" s="7"/>
      <c r="BN103" s="7"/>
      <c r="BQ103" s="7"/>
      <c r="BT103" s="7"/>
      <c r="BW103" s="7"/>
      <c r="BZ103" s="7"/>
      <c r="CC103" s="7"/>
      <c r="CF103" s="7"/>
      <c r="CI103" s="7"/>
      <c r="CL103" s="7"/>
      <c r="CO103" s="7"/>
      <c r="CR103" s="7"/>
      <c r="CU103" s="7"/>
      <c r="CX103" s="7"/>
      <c r="DA103" s="7"/>
      <c r="DD103" s="7"/>
      <c r="DG103" s="7"/>
      <c r="DJ103" s="7"/>
      <c r="DM103" s="7"/>
      <c r="DP103" s="7"/>
      <c r="DS103" s="7"/>
    </row>
    <row r="104" spans="1:124" x14ac:dyDescent="0.2">
      <c r="AJ104" s="7"/>
      <c r="AK104" s="7"/>
      <c r="AM104" s="7"/>
      <c r="AN104" s="7"/>
      <c r="AP104" s="7"/>
      <c r="AQ104" s="7"/>
      <c r="AS104" s="7"/>
      <c r="AT104" s="7"/>
      <c r="AV104" s="7"/>
      <c r="AW104" s="7"/>
      <c r="AY104" s="7"/>
      <c r="AZ104" s="7"/>
      <c r="BB104" s="7"/>
      <c r="BC104" s="7"/>
      <c r="BE104" s="7"/>
      <c r="BF104" s="7"/>
      <c r="BH104" s="7"/>
      <c r="BI104" s="7"/>
      <c r="BK104" s="7"/>
      <c r="BL104" s="7"/>
      <c r="BN104" s="7"/>
      <c r="BO104" s="7"/>
      <c r="BQ104" s="7"/>
      <c r="BR104" s="7"/>
      <c r="BT104" s="7"/>
      <c r="BU104" s="7"/>
      <c r="BW104" s="7"/>
      <c r="BX104" s="7"/>
      <c r="BZ104" s="7"/>
      <c r="CA104" s="7"/>
      <c r="CC104" s="7"/>
      <c r="CD104" s="7"/>
      <c r="CF104" s="7"/>
      <c r="CG104" s="7"/>
      <c r="CI104" s="7"/>
      <c r="CJ104" s="7"/>
      <c r="CL104" s="7"/>
      <c r="CM104" s="7"/>
      <c r="CO104" s="7"/>
      <c r="CP104" s="7"/>
      <c r="CR104" s="7"/>
      <c r="CS104" s="7"/>
      <c r="CU104" s="7"/>
      <c r="CV104" s="7"/>
      <c r="CX104" s="7"/>
      <c r="CY104" s="7"/>
      <c r="DA104" s="7"/>
      <c r="DB104" s="7"/>
      <c r="DD104" s="7"/>
      <c r="DE104" s="7"/>
      <c r="DG104" s="7"/>
      <c r="DH104" s="7"/>
      <c r="DJ104" s="7"/>
      <c r="DK104" s="7"/>
      <c r="DM104" s="7"/>
      <c r="DN104" s="7"/>
      <c r="DP104" s="7"/>
      <c r="DQ104" s="7"/>
      <c r="DS104" s="7"/>
      <c r="DT104" s="7"/>
    </row>
  </sheetData>
  <mergeCells count="66">
    <mergeCell ref="W18:X18"/>
    <mergeCell ref="W19:X19"/>
    <mergeCell ref="W20:X20"/>
    <mergeCell ref="W24:X24"/>
    <mergeCell ref="W28:X28"/>
    <mergeCell ref="Y14:Z14"/>
    <mergeCell ref="Y15:Z15"/>
    <mergeCell ref="A94:B94"/>
    <mergeCell ref="A100:B100"/>
    <mergeCell ref="A101:B101"/>
    <mergeCell ref="A102:B102"/>
    <mergeCell ref="A85:B85"/>
    <mergeCell ref="A86:B86"/>
    <mergeCell ref="A87:B87"/>
    <mergeCell ref="A92:B92"/>
    <mergeCell ref="A93:B93"/>
    <mergeCell ref="A77:B77"/>
    <mergeCell ref="K77:L77"/>
    <mergeCell ref="A81:B81"/>
    <mergeCell ref="K81:L81"/>
    <mergeCell ref="A72:B72"/>
    <mergeCell ref="K72:L72"/>
    <mergeCell ref="A73:B73"/>
    <mergeCell ref="K73:L73"/>
    <mergeCell ref="A68:B68"/>
    <mergeCell ref="M68:N68"/>
    <mergeCell ref="A71:B71"/>
    <mergeCell ref="K71:L71"/>
    <mergeCell ref="A63:B63"/>
    <mergeCell ref="A67:B67"/>
    <mergeCell ref="A47:B47"/>
    <mergeCell ref="A48:B48"/>
    <mergeCell ref="A49:B49"/>
    <mergeCell ref="A57:B57"/>
    <mergeCell ref="A55:B55"/>
    <mergeCell ref="A56:B56"/>
    <mergeCell ref="A39:B39"/>
    <mergeCell ref="A40:B40"/>
    <mergeCell ref="A41:B41"/>
    <mergeCell ref="A6:B6"/>
    <mergeCell ref="M14:N14"/>
    <mergeCell ref="M15:N15"/>
    <mergeCell ref="K18:L18"/>
    <mergeCell ref="K19:L19"/>
    <mergeCell ref="K20:L20"/>
    <mergeCell ref="K24:L24"/>
    <mergeCell ref="K28:L28"/>
    <mergeCell ref="F18:G18"/>
    <mergeCell ref="F19:G19"/>
    <mergeCell ref="F20:G20"/>
    <mergeCell ref="F24:G24"/>
    <mergeCell ref="F28:G28"/>
    <mergeCell ref="A34:B34"/>
    <mergeCell ref="A19:B19"/>
    <mergeCell ref="A20:B20"/>
    <mergeCell ref="A28:B28"/>
    <mergeCell ref="A32:B32"/>
    <mergeCell ref="A24:B24"/>
    <mergeCell ref="A33:B33"/>
    <mergeCell ref="A10:B10"/>
    <mergeCell ref="A5:B5"/>
    <mergeCell ref="A4:B4"/>
    <mergeCell ref="F3:G3"/>
    <mergeCell ref="A18:B18"/>
    <mergeCell ref="A14:B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Davo Zavala</cp:lastModifiedBy>
  <dcterms:created xsi:type="dcterms:W3CDTF">2024-03-19T18:20:49Z</dcterms:created>
  <dcterms:modified xsi:type="dcterms:W3CDTF">2024-03-21T02:12:50Z</dcterms:modified>
</cp:coreProperties>
</file>