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" sheetId="1" r:id="rId4"/>
    <sheet state="visible" name="Students" sheetId="2" r:id="rId5"/>
    <sheet state="visible" name="Controls" sheetId="3" r:id="rId6"/>
    <sheet state="visible" name="Gradebook" sheetId="4" r:id="rId7"/>
    <sheet state="visible" name="Output" sheetId="5" r:id="rId8"/>
    <sheet state="visible" name="Input" sheetId="6" r:id="rId9"/>
    <sheet state="visible" name="Pencil" sheetId="7" r:id="rId10"/>
    <sheet state="visible" name="AppleRed" sheetId="8" r:id="rId11"/>
    <sheet state="visible" name="AppleGreen" sheetId="9" r:id="rId12"/>
    <sheet state="visible" name="Input Clean" sheetId="10" r:id="rId13"/>
    <sheet state="visible" name="Input Gradebook" sheetId="11" r:id="rId14"/>
  </sheets>
  <definedNames/>
  <calcPr/>
</workbook>
</file>

<file path=xl/sharedStrings.xml><?xml version="1.0" encoding="utf-8"?>
<sst xmlns="http://schemas.openxmlformats.org/spreadsheetml/2006/main" count="154" uniqueCount="102">
  <si>
    <t>Timestamp</t>
  </si>
  <si>
    <t>Quiz Duration</t>
  </si>
  <si>
    <t>Mode</t>
  </si>
  <si>
    <t>1:30</t>
  </si>
  <si>
    <t>5:00</t>
  </si>
  <si>
    <t>Practice (don't add scores to grade book)</t>
  </si>
  <si>
    <t>Display (Cycle through answer)</t>
  </si>
  <si>
    <t>Test (add score to grade book)</t>
  </si>
  <si>
    <t>Name</t>
  </si>
  <si>
    <t>Multiple Choice</t>
  </si>
  <si>
    <t>Vocab</t>
  </si>
  <si>
    <t>Writing</t>
  </si>
  <si>
    <t>Reading Comp</t>
  </si>
  <si>
    <t>adsfds</t>
  </si>
  <si>
    <t>A Yes</t>
  </si>
  <si>
    <t>asdffgd</t>
  </si>
  <si>
    <t>wae4sgf</t>
  </si>
  <si>
    <t>A Option 1</t>
  </si>
  <si>
    <t>sdgvdxre</t>
  </si>
  <si>
    <t>B No</t>
  </si>
  <si>
    <t>yhfdxb</t>
  </si>
  <si>
    <t>awsd</t>
  </si>
  <si>
    <t>B Option 2</t>
  </si>
  <si>
    <t>dsfgdgr</t>
  </si>
  <si>
    <t>C Maybe</t>
  </si>
  <si>
    <t>avfase</t>
  </si>
  <si>
    <t>fsziocvh</t>
  </si>
  <si>
    <t>C Option 3</t>
  </si>
  <si>
    <t>drh6xcb</t>
  </si>
  <si>
    <t>D So</t>
  </si>
  <si>
    <t>erhsbxdraeb</t>
  </si>
  <si>
    <t>vxikue3</t>
  </si>
  <si>
    <t>D Option 4</t>
  </si>
  <si>
    <t>asdfasdf</t>
  </si>
  <si>
    <t>fdsrseg</t>
  </si>
  <si>
    <t>casec</t>
  </si>
  <si>
    <t>Alexa Wildy</t>
  </si>
  <si>
    <t>Hoolagan</t>
  </si>
  <si>
    <t>Yes sure</t>
  </si>
  <si>
    <t xml:space="preserve">Dillon </t>
  </si>
  <si>
    <t xml:space="preserve">Dingus </t>
  </si>
  <si>
    <t xml:space="preserve">This is not a good quiz because it makes me feel stupid </t>
  </si>
  <si>
    <t xml:space="preserve">Michael Le </t>
  </si>
  <si>
    <t>Yes</t>
  </si>
  <si>
    <t>Mackenzie Marco</t>
  </si>
  <si>
    <t>Onomatopoeia, Chesapeake, Worm</t>
  </si>
  <si>
    <t xml:space="preserve">Sally sells seashells at the seashore. </t>
  </si>
  <si>
    <t>Andrew Riachi</t>
  </si>
  <si>
    <t>Asdffgd</t>
  </si>
  <si>
    <t>So so</t>
  </si>
  <si>
    <t>asdfa</t>
  </si>
  <si>
    <t>cgase</t>
  </si>
  <si>
    <t>awf4f</t>
  </si>
  <si>
    <t>wfe</t>
  </si>
  <si>
    <t>54a3qyge</t>
  </si>
  <si>
    <t>afwf</t>
  </si>
  <si>
    <t>qrwa3zaw</t>
  </si>
  <si>
    <t>awrfe</t>
  </si>
  <si>
    <t>asdfsf</t>
  </si>
  <si>
    <t>134rfea</t>
  </si>
  <si>
    <t>afsees4</t>
  </si>
  <si>
    <t>sgh4egzs</t>
  </si>
  <si>
    <t>awt4rga5ed</t>
  </si>
  <si>
    <t>awfrs</t>
  </si>
  <si>
    <t>Student Form Name
(Name of the forms tab)</t>
  </si>
  <si>
    <t>Teacher Form Name
(Name of the forms tab)</t>
  </si>
  <si>
    <t>Display Question
(Defaults to Random)</t>
  </si>
  <si>
    <t>Apple Color
(Red is Checked)</t>
  </si>
  <si>
    <t>Pencil Length
(Defaults to Timer)</t>
  </si>
  <si>
    <t>Students</t>
  </si>
  <si>
    <t>Teacher</t>
  </si>
  <si>
    <t>Point Values</t>
  </si>
  <si>
    <t>Reading</t>
  </si>
  <si>
    <t>Student Name</t>
  </si>
  <si>
    <t>Test Taken</t>
  </si>
  <si>
    <t>Points Earned</t>
  </si>
  <si>
    <t>Max</t>
  </si>
  <si>
    <t>Score</t>
  </si>
  <si>
    <t>Student Form Name</t>
  </si>
  <si>
    <t>Points</t>
  </si>
  <si>
    <t>Questionn Type</t>
  </si>
  <si>
    <t>Correct Answer</t>
  </si>
  <si>
    <t>A</t>
  </si>
  <si>
    <t>B</t>
  </si>
  <si>
    <t>Teacher Form Name</t>
  </si>
  <si>
    <t>Current time</t>
  </si>
  <si>
    <t>Current Start</t>
  </si>
  <si>
    <t>Duration</t>
  </si>
  <si>
    <t>Current End</t>
  </si>
  <si>
    <t>Mode number</t>
  </si>
  <si>
    <t>Current Pannel Display</t>
  </si>
  <si>
    <t>Total</t>
  </si>
  <si>
    <t>Correct</t>
  </si>
  <si>
    <t>Is Writing type</t>
  </si>
  <si>
    <t>Pencil Lenth</t>
  </si>
  <si>
    <t>correct in current session</t>
  </si>
  <si>
    <t>Rand Answer Select</t>
  </si>
  <si>
    <t>Total Nums</t>
  </si>
  <si>
    <t>Rand Answer</t>
  </si>
  <si>
    <t>Answer Num</t>
  </si>
  <si>
    <t>Current Active</t>
  </si>
  <si>
    <t>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</si>
</sst>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1C232"/>
      <name val="Arial"/>
    </font>
    <font>
      <color rgb="FFFF0000"/>
      <name val="Arial"/>
    </font>
    <font>
      <color rgb="FFFFFFFF"/>
      <name val="Arial"/>
    </font>
    <font>
      <sz val="12.0"/>
      <color rgb="FF000000"/>
      <name val="Cambria"/>
    </font>
    <font>
      <sz val="12.0"/>
      <color theme="1"/>
      <name val="Cambria"/>
    </font>
    <font>
      <sz val="11.0"/>
      <color rgb="FF000000"/>
      <name val="Inconsolata"/>
    </font>
    <font>
      <sz val="12.0"/>
      <color rgb="FF000000"/>
      <name val="Arial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3" fontId="5" numFmtId="0" xfId="0" applyAlignment="1" applyFill="1" applyFont="1">
      <alignment horizontal="right" readingOrder="0" vertical="bottom"/>
    </xf>
    <xf borderId="0" fillId="3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readingOrder="0"/>
    </xf>
    <xf borderId="0" fillId="4" fontId="1" numFmtId="0" xfId="0" applyFill="1" applyFont="1"/>
    <xf borderId="0" fillId="4" fontId="1" numFmtId="164" xfId="0" applyFont="1" applyNumberFormat="1"/>
    <xf borderId="0" fillId="3" fontId="8" numFmtId="0" xfId="0" applyFont="1"/>
    <xf borderId="0" fillId="0" fontId="1" numFmtId="164" xfId="0" applyFont="1" applyNumberFormat="1"/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" numFmtId="19" xfId="0" applyFont="1" applyNumberFormat="1"/>
  </cellXfs>
  <cellStyles count="1">
    <cellStyle xfId="0" name="Normal" builtinId="0"/>
  </cellStyles>
  <dxfs count="14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B45F06"/>
      </font>
      <fill>
        <patternFill patternType="solid">
          <fgColor rgb="FFB45F06"/>
          <bgColor rgb="FFB45F06"/>
        </patternFill>
      </fill>
      <border/>
    </dxf>
    <dxf>
      <font>
        <color rgb="FFCC0000"/>
      </font>
      <fill>
        <patternFill patternType="solid">
          <fgColor rgb="FFCC0000"/>
          <bgColor rgb="FFCC0000"/>
        </patternFill>
      </fill>
      <border/>
    </dxf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6AA84F"/>
      </font>
      <fill>
        <patternFill patternType="solid">
          <fgColor rgb="FF6AA84F"/>
          <bgColor rgb="FF6AA84F"/>
        </patternFill>
      </fill>
      <border/>
    </dxf>
    <dxf>
      <font>
        <color rgb="FF38761D"/>
      </font>
      <fill>
        <patternFill patternType="solid">
          <fgColor rgb="FF38761D"/>
          <bgColor rgb="FF38761D"/>
        </patternFill>
      </fill>
      <border/>
    </dxf>
    <dxf>
      <font>
        <color rgb="FF434343"/>
      </font>
      <fill>
        <patternFill patternType="solid">
          <fgColor rgb="FF434343"/>
          <bgColor rgb="FF434343"/>
        </patternFill>
      </fill>
      <border/>
    </dxf>
    <dxf>
      <font>
        <color rgb="FFF1C232"/>
      </font>
      <fill>
        <patternFill patternType="solid">
          <fgColor rgb="FFF1C232"/>
          <bgColor rgb="FFF1C232"/>
        </patternFill>
      </fill>
      <border/>
    </dxf>
    <dxf>
      <font>
        <color rgb="FFCCCCCC"/>
      </font>
      <fill>
        <patternFill patternType="solid">
          <fgColor rgb="FFCCCCCC"/>
          <bgColor rgb="FFCCCCCC"/>
        </patternFill>
      </fill>
      <border/>
    </dxf>
    <dxf>
      <font>
        <color rgb="FFFF00FF"/>
      </font>
      <fill>
        <patternFill patternType="solid">
          <fgColor rgb="FFFF00FF"/>
          <bgColor rgb="FFFF00FF"/>
        </patternFill>
      </fill>
      <border/>
    </dxf>
    <dxf>
      <font>
        <color rgb="FF9FC5E8"/>
      </font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44660.49409552083</v>
      </c>
      <c r="B2" s="4" t="s">
        <v>3</v>
      </c>
      <c r="C2" s="5"/>
    </row>
    <row r="3">
      <c r="A3" s="3">
        <v>44660.53542082176</v>
      </c>
      <c r="B3" s="4" t="s">
        <v>4</v>
      </c>
      <c r="C3" s="5"/>
    </row>
    <row r="4">
      <c r="A4" s="3">
        <v>44660.56797902778</v>
      </c>
      <c r="B4" s="4" t="s">
        <v>4</v>
      </c>
      <c r="C4" s="5"/>
    </row>
    <row r="5">
      <c r="A5" s="3">
        <v>44660.62714627315</v>
      </c>
      <c r="B5" s="4" t="s">
        <v>4</v>
      </c>
      <c r="C5" s="5"/>
    </row>
    <row r="6">
      <c r="A6" s="3">
        <v>44660.65019447917</v>
      </c>
      <c r="B6" s="4" t="s">
        <v>4</v>
      </c>
      <c r="C6" s="5"/>
    </row>
    <row r="7">
      <c r="A7" s="3">
        <v>44660.91064855324</v>
      </c>
      <c r="B7" s="4" t="s">
        <v>4</v>
      </c>
      <c r="C7" s="2" t="s">
        <v>5</v>
      </c>
    </row>
    <row r="8">
      <c r="A8" s="3">
        <v>44660.91514228009</v>
      </c>
      <c r="B8" s="4" t="s">
        <v>4</v>
      </c>
      <c r="C8" s="2" t="s">
        <v>6</v>
      </c>
    </row>
    <row r="9">
      <c r="A9" s="3">
        <v>44660.93958427083</v>
      </c>
      <c r="B9" s="4" t="s">
        <v>4</v>
      </c>
      <c r="C9" s="2" t="s">
        <v>5</v>
      </c>
    </row>
    <row r="10">
      <c r="A10" s="3">
        <v>44660.94083436343</v>
      </c>
      <c r="B10" s="4" t="s">
        <v>3</v>
      </c>
      <c r="C10" s="2" t="s">
        <v>6</v>
      </c>
    </row>
    <row r="11">
      <c r="A11" s="3">
        <v>44661.08879528935</v>
      </c>
      <c r="B11" s="4" t="s">
        <v>3</v>
      </c>
      <c r="C11" s="2" t="s">
        <v>5</v>
      </c>
    </row>
    <row r="12">
      <c r="A12" s="3">
        <v>44661.09717177083</v>
      </c>
      <c r="B12" s="4" t="s">
        <v>3</v>
      </c>
    </row>
    <row r="13">
      <c r="A13" s="3">
        <v>44661.09760313657</v>
      </c>
      <c r="B13" s="4" t="s">
        <v>3</v>
      </c>
      <c r="C13" s="2" t="s">
        <v>7</v>
      </c>
    </row>
    <row r="14">
      <c r="A14" s="3">
        <v>44661.10001542824</v>
      </c>
      <c r="B14" s="4" t="s">
        <v>3</v>
      </c>
      <c r="C14" s="2" t="s">
        <v>7</v>
      </c>
    </row>
    <row r="15">
      <c r="A15" s="3">
        <v>44661.129549641206</v>
      </c>
      <c r="B15" s="4" t="s">
        <v>4</v>
      </c>
      <c r="C1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3">
        <v>44660.43273778935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>
      <c r="A3" s="3">
        <v>44660.432944155094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  <row r="4">
      <c r="A4" s="3">
        <v>44660.433131342594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</row>
    <row r="5">
      <c r="A5" s="3">
        <v>44660.433369942126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>
      <c r="A6" s="3">
        <v>44660.53709923611</v>
      </c>
      <c r="B6" s="2" t="s">
        <v>33</v>
      </c>
      <c r="C6" s="2" t="s">
        <v>24</v>
      </c>
      <c r="D6" s="2" t="s">
        <v>34</v>
      </c>
      <c r="E6" s="2" t="s">
        <v>35</v>
      </c>
      <c r="F6" s="2" t="s">
        <v>32</v>
      </c>
    </row>
    <row r="7">
      <c r="A7" s="3">
        <v>44660.56839728009</v>
      </c>
      <c r="B7" s="2" t="s">
        <v>36</v>
      </c>
      <c r="C7" s="2" t="s">
        <v>24</v>
      </c>
      <c r="D7" s="2" t="s">
        <v>37</v>
      </c>
      <c r="E7" s="2" t="s">
        <v>38</v>
      </c>
      <c r="F7" s="2" t="s">
        <v>27</v>
      </c>
    </row>
    <row r="8">
      <c r="A8" s="3">
        <v>44660.56865984954</v>
      </c>
      <c r="B8" s="2" t="s">
        <v>39</v>
      </c>
      <c r="C8" s="2" t="s">
        <v>24</v>
      </c>
      <c r="D8" s="2" t="s">
        <v>40</v>
      </c>
      <c r="E8" s="2" t="s">
        <v>41</v>
      </c>
      <c r="F8" s="2" t="s">
        <v>27</v>
      </c>
    </row>
    <row r="9">
      <c r="A9" s="3">
        <v>44660.568696875</v>
      </c>
      <c r="B9" s="2" t="s">
        <v>42</v>
      </c>
      <c r="C9" s="2" t="s">
        <v>14</v>
      </c>
      <c r="D9" s="2" t="s">
        <v>43</v>
      </c>
      <c r="E9" s="2" t="s">
        <v>43</v>
      </c>
      <c r="F9" s="2" t="s">
        <v>17</v>
      </c>
    </row>
    <row r="10">
      <c r="A10" s="3">
        <v>44660.627595115744</v>
      </c>
      <c r="B10" s="2" t="s">
        <v>44</v>
      </c>
      <c r="C10" s="2" t="s">
        <v>14</v>
      </c>
      <c r="D10" s="2" t="s">
        <v>45</v>
      </c>
      <c r="E10" s="2" t="s">
        <v>46</v>
      </c>
      <c r="F10" s="2" t="s">
        <v>22</v>
      </c>
    </row>
    <row r="11">
      <c r="A11" s="3">
        <v>44660.65105366898</v>
      </c>
      <c r="B11" s="2" t="s">
        <v>47</v>
      </c>
      <c r="C11" s="2" t="s">
        <v>14</v>
      </c>
      <c r="D11" s="2" t="s">
        <v>48</v>
      </c>
      <c r="E11" s="2" t="s">
        <v>49</v>
      </c>
      <c r="F11" s="2" t="s">
        <v>22</v>
      </c>
    </row>
    <row r="12">
      <c r="A12" s="3">
        <v>44660.939704131946</v>
      </c>
      <c r="B12" s="2">
        <v>123.0</v>
      </c>
      <c r="C12" s="2" t="s">
        <v>14</v>
      </c>
      <c r="D12" s="2" t="s">
        <v>50</v>
      </c>
      <c r="E12" s="2" t="s">
        <v>51</v>
      </c>
      <c r="F12" s="2" t="s">
        <v>22</v>
      </c>
    </row>
    <row r="13">
      <c r="A13" s="3">
        <v>44660.94019976852</v>
      </c>
      <c r="B13" s="2" t="s">
        <v>52</v>
      </c>
      <c r="C13" s="2" t="s">
        <v>19</v>
      </c>
      <c r="D13" s="2" t="s">
        <v>53</v>
      </c>
      <c r="E13" s="2" t="s">
        <v>54</v>
      </c>
      <c r="F13" s="2" t="s">
        <v>27</v>
      </c>
    </row>
    <row r="14">
      <c r="A14" s="3">
        <v>44660.94035268518</v>
      </c>
      <c r="B14" s="2" t="s">
        <v>55</v>
      </c>
      <c r="C14" s="2" t="s">
        <v>14</v>
      </c>
      <c r="D14" s="2" t="s">
        <v>56</v>
      </c>
      <c r="E14" s="2" t="s">
        <v>57</v>
      </c>
      <c r="F14" s="2" t="s">
        <v>22</v>
      </c>
    </row>
    <row r="15">
      <c r="A15" s="3">
        <v>44661.1297400926</v>
      </c>
      <c r="B15" s="2" t="s">
        <v>58</v>
      </c>
      <c r="C15" s="2" t="s">
        <v>24</v>
      </c>
      <c r="D15" s="2" t="s">
        <v>59</v>
      </c>
      <c r="E15" s="2" t="s">
        <v>60</v>
      </c>
      <c r="F15" s="2" t="s">
        <v>22</v>
      </c>
    </row>
    <row r="16">
      <c r="A16" s="3">
        <v>44661.129900196756</v>
      </c>
      <c r="B16" s="2" t="s">
        <v>61</v>
      </c>
      <c r="C16" s="2" t="s">
        <v>24</v>
      </c>
      <c r="D16" s="2" t="s">
        <v>62</v>
      </c>
      <c r="E16" s="2" t="s">
        <v>63</v>
      </c>
      <c r="F16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5.63"/>
  </cols>
  <sheetData>
    <row r="3">
      <c r="B3" s="6" t="s">
        <v>64</v>
      </c>
      <c r="C3" s="7"/>
      <c r="D3" s="6" t="s">
        <v>65</v>
      </c>
      <c r="E3" s="7"/>
      <c r="F3" s="8" t="s">
        <v>66</v>
      </c>
      <c r="H3" s="2" t="s">
        <v>67</v>
      </c>
      <c r="J3" s="2" t="s">
        <v>68</v>
      </c>
    </row>
    <row r="4">
      <c r="B4" s="5" t="s">
        <v>69</v>
      </c>
      <c r="D4" s="5" t="s">
        <v>70</v>
      </c>
      <c r="H4" s="2">
        <v>1.0</v>
      </c>
    </row>
    <row r="8">
      <c r="C8" s="2" t="s">
        <v>71</v>
      </c>
    </row>
    <row r="10">
      <c r="B10" s="5" t="s">
        <v>9</v>
      </c>
      <c r="C10" s="5" t="s">
        <v>10</v>
      </c>
      <c r="D10" s="5" t="s">
        <v>11</v>
      </c>
      <c r="E10" s="5" t="s">
        <v>72</v>
      </c>
    </row>
    <row r="11">
      <c r="B11" s="2">
        <v>5.0</v>
      </c>
      <c r="C11" s="2">
        <v>5.0</v>
      </c>
      <c r="D11" s="2">
        <v>15.0</v>
      </c>
      <c r="E11" s="2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</cols>
  <sheetData>
    <row r="1">
      <c r="B1" s="9"/>
      <c r="C1" s="2"/>
      <c r="D1" s="10"/>
    </row>
    <row r="2">
      <c r="B2" s="9" t="s">
        <v>73</v>
      </c>
      <c r="C2" s="2" t="s">
        <v>74</v>
      </c>
      <c r="D2" s="10" t="s">
        <v>75</v>
      </c>
    </row>
    <row r="3">
      <c r="B3" s="11" t="str">
        <f>IFERROR(__xludf.DUMMYFUNCTION("UNIQUE('Input Gradebook'!I1:I300)"),"adsfds")</f>
        <v>adsfds</v>
      </c>
      <c r="C3" s="1">
        <f>if(B3="","", COUNTIFS('Input Gradebook'!I:I,CONCATENATE("=",B3),'Input Gradebook'!E:E,1))</f>
        <v>0</v>
      </c>
      <c r="D3" s="12" t="str">
        <f>if(B3="","", CONCATENATE(sumifs('Input Gradebook'!D:D,'Input Gradebook'!E:E,1,'Input Gradebook'!I:I,CONCATENATE("=",B3))," / ",Input!$E$2*C3))</f>
        <v>0 / 0</v>
      </c>
    </row>
    <row r="4">
      <c r="B4" s="11" t="str">
        <f>IFERROR(__xludf.DUMMYFUNCTION("""COMPUTED_VALUE"""),"sdgvdxre")</f>
        <v>sdgvdxre</v>
      </c>
      <c r="C4" s="1">
        <f>if(B4="","", COUNTIFS('Input Gradebook'!I:I,CONCATENATE("=",B4),'Input Gradebook'!E:E,1))</f>
        <v>0</v>
      </c>
      <c r="D4" s="12" t="str">
        <f>if(B4="","", CONCATENATE(sumifs('Input Gradebook'!D:D,'Input Gradebook'!E:E,1,'Input Gradebook'!I:I,CONCATENATE("=",B4))," / ",Input!$E$2*C4))</f>
        <v>0 / 0</v>
      </c>
    </row>
    <row r="5">
      <c r="B5" s="11" t="str">
        <f>IFERROR(__xludf.DUMMYFUNCTION("""COMPUTED_VALUE"""),"dsfgdgr")</f>
        <v>dsfgdgr</v>
      </c>
      <c r="C5" s="1">
        <f>if(B5="","", COUNTIFS('Input Gradebook'!I:I,CONCATENATE("=",B5),'Input Gradebook'!E:E,1))</f>
        <v>0</v>
      </c>
      <c r="D5" s="12" t="str">
        <f>if(B5="","", CONCATENATE(sumifs('Input Gradebook'!D:D,'Input Gradebook'!E:E,1,'Input Gradebook'!I:I,CONCATENATE("=",B5))," / ",Input!$E$2*C5))</f>
        <v>0 / 0</v>
      </c>
    </row>
    <row r="6">
      <c r="B6" s="11" t="str">
        <f>IFERROR(__xludf.DUMMYFUNCTION("""COMPUTED_VALUE"""),"drh6xcb")</f>
        <v>drh6xcb</v>
      </c>
      <c r="C6" s="1">
        <f>if(B6="","", COUNTIFS('Input Gradebook'!I:I,CONCATENATE("=",B6),'Input Gradebook'!E:E,1))</f>
        <v>0</v>
      </c>
      <c r="D6" s="12" t="str">
        <f>if(B6="","", CONCATENATE(sumifs('Input Gradebook'!D:D,'Input Gradebook'!E:E,1,'Input Gradebook'!I:I,CONCATENATE("=",B6))," / ",Input!$E$2*C6))</f>
        <v>0 / 0</v>
      </c>
    </row>
    <row r="7">
      <c r="B7" s="11" t="str">
        <f>IFERROR(__xludf.DUMMYFUNCTION("""COMPUTED_VALUE"""),"asdfasdf")</f>
        <v>asdfasdf</v>
      </c>
      <c r="C7" s="1">
        <f>if(B7="","", COUNTIFS('Input Gradebook'!I:I,CONCATENATE("=",B7),'Input Gradebook'!E:E,1))</f>
        <v>0</v>
      </c>
      <c r="D7" s="12" t="str">
        <f>if(B7="","", CONCATENATE(sumifs('Input Gradebook'!D:D,'Input Gradebook'!E:E,1,'Input Gradebook'!I:I,CONCATENATE("=",B7))," / ",Input!$E$2*C7))</f>
        <v>0 / 0</v>
      </c>
    </row>
    <row r="8">
      <c r="B8" s="11" t="str">
        <f>IFERROR(__xludf.DUMMYFUNCTION("""COMPUTED_VALUE"""),"Alexa Wildy")</f>
        <v>Alexa Wildy</v>
      </c>
      <c r="C8" s="1">
        <f>if(B8="","", COUNTIFS('Input Gradebook'!I:I,CONCATENATE("=",B8),'Input Gradebook'!E:E,1))</f>
        <v>0</v>
      </c>
      <c r="D8" s="12" t="str">
        <f>if(B8="","", CONCATENATE(sumifs('Input Gradebook'!D:D,'Input Gradebook'!E:E,1,'Input Gradebook'!I:I,CONCATENATE("=",B8))," / ",Input!$E$2*C8))</f>
        <v>0 / 0</v>
      </c>
    </row>
    <row r="9">
      <c r="B9" s="11" t="str">
        <f>IFERROR(__xludf.DUMMYFUNCTION("""COMPUTED_VALUE"""),"Dillon ")</f>
        <v>Dillon </v>
      </c>
      <c r="C9" s="1">
        <f>if(B9="","", COUNTIFS('Input Gradebook'!I:I,CONCATENATE("=",B9),'Input Gradebook'!E:E,1))</f>
        <v>0</v>
      </c>
      <c r="D9" s="12" t="str">
        <f>if(B9="","", CONCATENATE(sumifs('Input Gradebook'!D:D,'Input Gradebook'!E:E,1,'Input Gradebook'!I:I,CONCATENATE("=",B9))," / ",Input!$E$2*C9))</f>
        <v>0 / 0</v>
      </c>
    </row>
    <row r="10">
      <c r="B10" s="11" t="str">
        <f>IFERROR(__xludf.DUMMYFUNCTION("""COMPUTED_VALUE"""),"Michael Le ")</f>
        <v>Michael Le </v>
      </c>
      <c r="C10" s="1">
        <f>if(B10="","", COUNTIFS('Input Gradebook'!I:I,CONCATENATE("=",B10),'Input Gradebook'!E:E,1))</f>
        <v>0</v>
      </c>
      <c r="D10" s="12" t="str">
        <f>if(B10="","", CONCATENATE(sumifs('Input Gradebook'!D:D,'Input Gradebook'!E:E,1,'Input Gradebook'!I:I,CONCATENATE("=",B10))," / ",Input!$E$2*C10))</f>
        <v>0 / 0</v>
      </c>
    </row>
    <row r="11">
      <c r="B11" s="11" t="str">
        <f>IFERROR(__xludf.DUMMYFUNCTION("""COMPUTED_VALUE"""),"Mackenzie Marco")</f>
        <v>Mackenzie Marco</v>
      </c>
      <c r="C11" s="1">
        <f>if(B11="","", COUNTIFS('Input Gradebook'!I:I,CONCATENATE("=",B11),'Input Gradebook'!E:E,1))</f>
        <v>0</v>
      </c>
      <c r="D11" s="12" t="str">
        <f>if(B11="","", CONCATENATE(sumifs('Input Gradebook'!D:D,'Input Gradebook'!E:E,1,'Input Gradebook'!I:I,CONCATENATE("=",B11))," / ",Input!$E$2*C11))</f>
        <v>0 / 0</v>
      </c>
    </row>
    <row r="12">
      <c r="B12" s="11" t="str">
        <f>IFERROR(__xludf.DUMMYFUNCTION("""COMPUTED_VALUE"""),"Andrew Riachi")</f>
        <v>Andrew Riachi</v>
      </c>
      <c r="C12" s="1">
        <f>if(B12="","", COUNTIFS('Input Gradebook'!I:I,CONCATENATE("=",B12),'Input Gradebook'!E:E,1))</f>
        <v>0</v>
      </c>
      <c r="D12" s="12" t="str">
        <f>if(B12="","", CONCATENATE(sumifs('Input Gradebook'!D:D,'Input Gradebook'!E:E,1,'Input Gradebook'!I:I,CONCATENATE("=",B12))," / ",Input!$E$2*C12))</f>
        <v>0 / 0</v>
      </c>
    </row>
    <row r="13">
      <c r="B13" s="11">
        <f>IFERROR(__xludf.DUMMYFUNCTION("""COMPUTED_VALUE"""),123.0)</f>
        <v>123</v>
      </c>
      <c r="C13" s="1">
        <f>if(B13="","", COUNTIFS('Input Gradebook'!I:I,CONCATENATE("=",B13),'Input Gradebook'!E:E,1))</f>
        <v>0</v>
      </c>
      <c r="D13" s="12" t="str">
        <f>if(B13="","", CONCATENATE(sumifs('Input Gradebook'!D:D,'Input Gradebook'!E:E,1,'Input Gradebook'!I:I,CONCATENATE("=",B13))," / ",Input!$E$2*C13))</f>
        <v>0 / 0</v>
      </c>
    </row>
    <row r="14">
      <c r="B14" s="11" t="str">
        <f>IFERROR(__xludf.DUMMYFUNCTION("""COMPUTED_VALUE"""),"awf4f")</f>
        <v>awf4f</v>
      </c>
      <c r="C14" s="1">
        <f>if(B14="","", COUNTIFS('Input Gradebook'!I:I,CONCATENATE("=",B14),'Input Gradebook'!E:E,1))</f>
        <v>0</v>
      </c>
      <c r="D14" s="12" t="str">
        <f>if(B14="","", CONCATENATE(sumifs('Input Gradebook'!D:D,'Input Gradebook'!E:E,1,'Input Gradebook'!I:I,CONCATENATE("=",B14))," / ",Input!$E$2*C14))</f>
        <v>0 / 0</v>
      </c>
    </row>
    <row r="15">
      <c r="B15" s="11" t="str">
        <f>IFERROR(__xludf.DUMMYFUNCTION("""COMPUTED_VALUE"""),"afwf")</f>
        <v>afwf</v>
      </c>
      <c r="C15" s="1">
        <f>if(B15="","", COUNTIFS('Input Gradebook'!I:I,CONCATENATE("=",B15),'Input Gradebook'!E:E,1))</f>
        <v>0</v>
      </c>
      <c r="D15" s="12" t="str">
        <f>if(B15="","", CONCATENATE(sumifs('Input Gradebook'!D:D,'Input Gradebook'!E:E,1,'Input Gradebook'!I:I,CONCATENATE("=",B15))," / ",Input!$E$2*C15))</f>
        <v>0 / 0</v>
      </c>
    </row>
    <row r="16">
      <c r="B16" s="11" t="str">
        <f>IFERROR(__xludf.DUMMYFUNCTION("""COMPUTED_VALUE"""),"asdfsf")</f>
        <v>asdfsf</v>
      </c>
      <c r="C16" s="1">
        <f>if(B16="","", COUNTIFS('Input Gradebook'!I:I,CONCATENATE("=",B16),'Input Gradebook'!E:E,1))</f>
        <v>1</v>
      </c>
      <c r="D16" s="12" t="str">
        <f>if(B16="","", CONCATENATE(sumifs('Input Gradebook'!D:D,'Input Gradebook'!E:E,1,'Input Gradebook'!I:I,CONCATENATE("=",B16))," / ",Input!$E$2*C16))</f>
        <v>20 / 40</v>
      </c>
    </row>
    <row r="17">
      <c r="B17" s="11" t="str">
        <f>IFERROR(__xludf.DUMMYFUNCTION("""COMPUTED_VALUE"""),"sgh4egzs")</f>
        <v>sgh4egzs</v>
      </c>
      <c r="C17" s="1">
        <f>if(B17="","", COUNTIFS('Input Gradebook'!I:I,CONCATENATE("=",B17),'Input Gradebook'!E:E,1))</f>
        <v>1</v>
      </c>
      <c r="D17" s="12" t="str">
        <f>if(B17="","", CONCATENATE(sumifs('Input Gradebook'!D:D,'Input Gradebook'!E:E,1,'Input Gradebook'!I:I,CONCATENATE("=",B17))," / ",Input!$E$2*C17))</f>
        <v>20 / 40</v>
      </c>
    </row>
    <row r="18">
      <c r="B18" s="11"/>
      <c r="C18" s="1" t="str">
        <f>if(B18="","", COUNTIFS('Input Gradebook'!I:I,CONCATENATE("=",B18),'Input Gradebook'!E:E,1))</f>
        <v/>
      </c>
      <c r="D18" s="12" t="str">
        <f>if(B18="","", CONCATENATE(sumifs('Input Gradebook'!D:D,'Input Gradebook'!E:E,1,'Input Gradebook'!I:I,CONCATENATE("=",B18))," / ",Input!$E$2*C18))</f>
        <v/>
      </c>
    </row>
    <row r="19">
      <c r="B19" s="11"/>
      <c r="C19" s="1" t="str">
        <f>if(B19="","", COUNTIFS('Input Gradebook'!I:I,CONCATENATE("=",B19),'Input Gradebook'!E:E,1))</f>
        <v/>
      </c>
      <c r="D19" s="12" t="str">
        <f>if(B19="","", CONCATENATE(sumifs('Input Gradebook'!D:D,'Input Gradebook'!E:E,1,'Input Gradebook'!I:I,CONCATENATE("=",B19))," / ",Input!$E$2*C19))</f>
        <v/>
      </c>
    </row>
    <row r="20">
      <c r="B20" s="11"/>
      <c r="C20" s="1" t="str">
        <f>if(B20="","", COUNTIFS('Input Gradebook'!I:I,CONCATENATE("=",B20),'Input Gradebook'!E:E,1))</f>
        <v/>
      </c>
      <c r="D20" s="12" t="str">
        <f>if(B20="","", CONCATENATE(sumifs('Input Gradebook'!D:D,'Input Gradebook'!E:E,1,'Input Gradebook'!I:I,CONCATENATE("=",B20))," / ",Input!$E$2*C20))</f>
        <v/>
      </c>
    </row>
    <row r="21">
      <c r="B21" s="11"/>
      <c r="C21" s="1" t="str">
        <f>if(B21="","", COUNTIFS('Input Gradebook'!I:I,CONCATENATE("=",B21),'Input Gradebook'!E:E,1))</f>
        <v/>
      </c>
      <c r="D21" s="12" t="str">
        <f>if(B21="","", CONCATENATE(sumifs('Input Gradebook'!D:D,'Input Gradebook'!E:E,1,'Input Gradebook'!I:I,CONCATENATE("=",B21))," / ",Input!$E$2*C21))</f>
        <v/>
      </c>
    </row>
    <row r="22">
      <c r="B22" s="11"/>
      <c r="C22" s="1" t="str">
        <f>if(B22="","", COUNTIFS('Input Gradebook'!I:I,CONCATENATE("=",B22),'Input Gradebook'!E:E,1))</f>
        <v/>
      </c>
      <c r="D22" s="12" t="str">
        <f>if(B22="","", CONCATENATE(sumifs('Input Gradebook'!D:D,'Input Gradebook'!E:E,1,'Input Gradebook'!I:I,CONCATENATE("=",B22))," / ",Input!$E$2*C22))</f>
        <v/>
      </c>
    </row>
    <row r="23">
      <c r="B23" s="11"/>
      <c r="C23" s="1" t="str">
        <f>if(B23="","", COUNTIFS('Input Gradebook'!I:I,CONCATENATE("=",B23),'Input Gradebook'!E:E,1))</f>
        <v/>
      </c>
      <c r="D23" s="12" t="str">
        <f>if(B23="","", CONCATENATE(sumifs('Input Gradebook'!D:D,'Input Gradebook'!E:E,1,'Input Gradebook'!I:I,CONCATENATE("=",B23))," / ",Input!$E$2*C23))</f>
        <v/>
      </c>
    </row>
    <row r="24">
      <c r="B24" s="11"/>
      <c r="C24" s="1" t="str">
        <f>if(B24="","", COUNTIFS('Input Gradebook'!I:I,CONCATENATE("=",B24),'Input Gradebook'!E:E,1))</f>
        <v/>
      </c>
      <c r="D24" s="12" t="str">
        <f>if(B24="","", CONCATENATE(sumifs('Input Gradebook'!D:D,'Input Gradebook'!E:E,1,'Input Gradebook'!I:I,CONCATENATE("=",B24))," / ",Input!$E$2*C24))</f>
        <v/>
      </c>
    </row>
    <row r="25">
      <c r="B25" s="11"/>
      <c r="C25" s="1" t="str">
        <f>if(B25="","", COUNTIFS('Input Gradebook'!I:I,CONCATENATE("=",B25),'Input Gradebook'!E:E,1))</f>
        <v/>
      </c>
      <c r="D25" s="12" t="str">
        <f>if(B25="","", CONCATENATE(sumifs('Input Gradebook'!D:D,'Input Gradebook'!E:E,1,'Input Gradebook'!I:I,CONCATENATE("=",B25))," / ",Input!$E$2*C25))</f>
        <v/>
      </c>
    </row>
    <row r="26">
      <c r="B26" s="11"/>
      <c r="C26" s="1" t="str">
        <f>if(B26="","", COUNTIFS('Input Gradebook'!I:I,CONCATENATE("=",B26),'Input Gradebook'!E:E,1))</f>
        <v/>
      </c>
      <c r="D26" s="12" t="str">
        <f>if(B26="","", CONCATENATE(sumifs('Input Gradebook'!D:D,'Input Gradebook'!E:E,1,'Input Gradebook'!I:I,CONCATENATE("=",B26))," / ",Input!$E$2*C26))</f>
        <v/>
      </c>
    </row>
    <row r="27">
      <c r="B27" s="11"/>
      <c r="C27" s="1" t="str">
        <f>if(B27="","", COUNTIFS('Input Gradebook'!I:I,CONCATENATE("=",B27),'Input Gradebook'!E:E,1))</f>
        <v/>
      </c>
      <c r="D27" s="12" t="str">
        <f>if(B27="","", CONCATENATE(sumifs('Input Gradebook'!D:D,'Input Gradebook'!E:E,1,'Input Gradebook'!I:I,CONCATENATE("=",B27))," / ",Input!$E$2*C27))</f>
        <v/>
      </c>
    </row>
    <row r="28">
      <c r="B28" s="11"/>
      <c r="C28" s="1" t="str">
        <f>if(B28="","", COUNTIFS('Input Gradebook'!I:I,CONCATENATE("=",B28),'Input Gradebook'!E:E,1))</f>
        <v/>
      </c>
      <c r="D28" s="12" t="str">
        <f>if(B28="","", CONCATENATE(sumifs('Input Gradebook'!D:D,'Input Gradebook'!E:E,1,'Input Gradebook'!I:I,CONCATENATE("=",B28))," / ",Input!$E$2*C28))</f>
        <v/>
      </c>
    </row>
    <row r="29">
      <c r="B29" s="11"/>
      <c r="C29" s="1" t="str">
        <f>if(B29="","", COUNTIFS('Input Gradebook'!I:I,CONCATENATE("=",B29),'Input Gradebook'!E:E,1))</f>
        <v/>
      </c>
      <c r="D29" s="12" t="str">
        <f>if(B29="","", CONCATENATE(sumifs('Input Gradebook'!D:D,'Input Gradebook'!E:E,1,'Input Gradebook'!I:I,CONCATENATE("=",B29))," / ",Input!$E$2*C29))</f>
        <v/>
      </c>
    </row>
    <row r="30">
      <c r="B30" s="11"/>
      <c r="C30" s="1" t="str">
        <f>if(B30="","", COUNTIFS('Input Gradebook'!I:I,CONCATENATE("=",B30),'Input Gradebook'!E:E,1))</f>
        <v/>
      </c>
      <c r="D30" s="12" t="str">
        <f>if(B30="","", CONCATENATE(sumifs('Input Gradebook'!D:D,'Input Gradebook'!E:E,1,'Input Gradebook'!I:I,CONCATENATE("=",B30))," / ",Input!$E$2*C30))</f>
        <v/>
      </c>
    </row>
    <row r="31">
      <c r="B31" s="11"/>
      <c r="C31" s="1" t="str">
        <f>if(B31="","", COUNTIFS('Input Gradebook'!I:I,CONCATENATE("=",B31),'Input Gradebook'!E:E,1))</f>
        <v/>
      </c>
      <c r="D31" s="12" t="str">
        <f>if(B31="","", CONCATENATE(sumifs('Input Gradebook'!D:D,'Input Gradebook'!E:E,1,'Input Gradebook'!I:I,CONCATENATE("=",B31))," / ",Input!$E$2*C31))</f>
        <v/>
      </c>
    </row>
    <row r="32">
      <c r="B32" s="11"/>
      <c r="C32" s="1" t="str">
        <f>if(B32="","", COUNTIFS('Input Gradebook'!I:I,CONCATENATE("=",B32),'Input Gradebook'!E:E,1))</f>
        <v/>
      </c>
      <c r="D32" s="12" t="str">
        <f>if(B32="","", CONCATENATE(sumifs('Input Gradebook'!D:D,'Input Gradebook'!E:E,1,'Input Gradebook'!I:I,CONCATENATE("=",B32))," / ",Input!$E$2*C32))</f>
        <v/>
      </c>
    </row>
    <row r="33">
      <c r="B33" s="11"/>
      <c r="C33" s="1" t="str">
        <f>if(B33="","", COUNTIFS('Input Gradebook'!I:I,CONCATENATE("=",B33),'Input Gradebook'!E:E,1))</f>
        <v/>
      </c>
      <c r="D33" s="12" t="str">
        <f>if(B33="","", CONCATENATE(sumifs('Input Gradebook'!D:D,'Input Gradebook'!E:E,1,'Input Gradebook'!I:I,CONCATENATE("=",B33))," / ",Input!$E$2*C33))</f>
        <v/>
      </c>
    </row>
    <row r="34">
      <c r="B34" s="11"/>
      <c r="C34" s="1" t="str">
        <f>if(B34="","", COUNTIFS('Input Gradebook'!I:I,CONCATENATE("=",B34),'Input Gradebook'!E:E,1))</f>
        <v/>
      </c>
      <c r="D34" s="12" t="str">
        <f>if(B34="","", CONCATENATE(sumifs('Input Gradebook'!D:D,'Input Gradebook'!E:E,1,'Input Gradebook'!I:I,CONCATENATE("=",B34))," / ",Input!$E$2*C34))</f>
        <v/>
      </c>
    </row>
    <row r="35">
      <c r="B35" s="11"/>
      <c r="C35" s="1" t="str">
        <f>if(B35="","", COUNTIFS('Input Gradebook'!I:I,CONCATENATE("=",B35),'Input Gradebook'!E:E,1))</f>
        <v/>
      </c>
      <c r="D35" s="12" t="str">
        <f>if(B35="","", CONCATENATE(sumifs('Input Gradebook'!D:D,'Input Gradebook'!E:E,1,'Input Gradebook'!I:I,CONCATENATE("=",B35))," / ",Input!$E$2*C35))</f>
        <v/>
      </c>
    </row>
    <row r="36">
      <c r="B36" s="11"/>
      <c r="C36" s="1" t="str">
        <f>if(B36="","", COUNTIFS('Input Gradebook'!I:I,CONCATENATE("=",B36),'Input Gradebook'!E:E,1))</f>
        <v/>
      </c>
      <c r="D36" s="12" t="str">
        <f>if(B36="","", CONCATENATE(sumifs('Input Gradebook'!D:D,'Input Gradebook'!E:E,1,'Input Gradebook'!I:I,CONCATENATE("=",B36))," / ",Input!$E$2*C36))</f>
        <v/>
      </c>
    </row>
    <row r="37">
      <c r="B37" s="11"/>
      <c r="C37" s="1" t="str">
        <f>if(B37="","", COUNTIFS('Input Gradebook'!I:I,CONCATENATE("=",B37),'Input Gradebook'!E:E,1))</f>
        <v/>
      </c>
      <c r="D37" s="12" t="str">
        <f>if(B37="","", CONCATENATE(sumifs('Input Gradebook'!D:D,'Input Gradebook'!E:E,1,'Input Gradebook'!I:I,CONCATENATE("=",B37))," / ",Input!$E$2*C37))</f>
        <v/>
      </c>
    </row>
    <row r="38">
      <c r="B38" s="11"/>
      <c r="C38" s="1" t="str">
        <f>if(B38="","", COUNTIFS('Input Gradebook'!I:I,CONCATENATE("=",B38),'Input Gradebook'!E:E,1))</f>
        <v/>
      </c>
      <c r="D38" s="12" t="str">
        <f>if(B38="","", CONCATENATE(sumifs('Input Gradebook'!D:D,'Input Gradebook'!E:E,1,'Input Gradebook'!I:I,CONCATENATE("=",B38))," / ",Input!$E$2*C38))</f>
        <v/>
      </c>
    </row>
    <row r="39">
      <c r="B39" s="11"/>
      <c r="C39" s="1" t="str">
        <f>if(B39="","", COUNTIFS('Input Gradebook'!I:I,CONCATENATE("=",B39),'Input Gradebook'!E:E,1))</f>
        <v/>
      </c>
      <c r="D39" s="12" t="str">
        <f>if(B39="","", CONCATENATE(sumifs('Input Gradebook'!D:D,'Input Gradebook'!E:E,1,'Input Gradebook'!I:I,CONCATENATE("=",B39))," / ",Input!$E$2*C39))</f>
        <v/>
      </c>
    </row>
    <row r="40">
      <c r="B40" s="11"/>
      <c r="C40" s="1" t="str">
        <f>if(B40="","", COUNTIFS('Input Gradebook'!I:I,CONCATENATE("=",B40),'Input Gradebook'!E:E,1))</f>
        <v/>
      </c>
      <c r="D40" s="12" t="str">
        <f>if(B40="","", CONCATENATE(sumifs('Input Gradebook'!D:D,'Input Gradebook'!E:E,1,'Input Gradebook'!I:I,CONCATENATE("=",B40))," / ",Input!$E$2*C40))</f>
        <v/>
      </c>
    </row>
    <row r="41">
      <c r="B41" s="11"/>
      <c r="C41" s="1" t="str">
        <f>if(B41="","", COUNTIFS('Input Gradebook'!I:I,CONCATENATE("=",B41),'Input Gradebook'!E:E,1))</f>
        <v/>
      </c>
      <c r="D41" s="12" t="str">
        <f>if(B41="","", CONCATENATE(sumifs('Input Gradebook'!D:D,'Input Gradebook'!E:E,1,'Input Gradebook'!I:I,CONCATENATE("=",B41))," / ",Input!$E$2*C41))</f>
        <v/>
      </c>
    </row>
    <row r="42">
      <c r="B42" s="11"/>
      <c r="C42" s="1" t="str">
        <f>if(B42="","", COUNTIFS('Input Gradebook'!I:I,CONCATENATE("=",B42),'Input Gradebook'!E:E,1))</f>
        <v/>
      </c>
      <c r="D42" s="12" t="str">
        <f>if(B42="","", CONCATENATE(sumifs('Input Gradebook'!D:D,'Input Gradebook'!E:E,1,'Input Gradebook'!I:I,CONCATENATE("=",B42))," / ",Input!$E$2*C42))</f>
        <v/>
      </c>
    </row>
    <row r="43">
      <c r="B43" s="11"/>
      <c r="C43" s="1" t="str">
        <f>if(B43="","", COUNTIFS('Input Gradebook'!I:I,CONCATENATE("=",B43),'Input Gradebook'!E:E,1))</f>
        <v/>
      </c>
      <c r="D43" s="12" t="str">
        <f>if(B43="","", CONCATENATE(sumifs('Input Gradebook'!D:D,'Input Gradebook'!E:E,1,'Input Gradebook'!I:I,CONCATENATE("=",B43))," / ",Input!$E$2*C43))</f>
        <v/>
      </c>
    </row>
    <row r="44">
      <c r="B44" s="11"/>
      <c r="C44" s="1" t="str">
        <f>if(B44="","", COUNTIFS('Input Gradebook'!I:I,CONCATENATE("=",B44),'Input Gradebook'!E:E,1))</f>
        <v/>
      </c>
      <c r="D44" s="12" t="str">
        <f>if(B44="","", CONCATENATE(sumifs('Input Gradebook'!D:D,'Input Gradebook'!E:E,1,'Input Gradebook'!I:I,CONCATENATE("=",B44))," / ",Input!$E$2*C44))</f>
        <v/>
      </c>
    </row>
    <row r="45">
      <c r="B45" s="11"/>
      <c r="C45" s="1" t="str">
        <f>if(B45="","", COUNTIFS('Input Gradebook'!I:I,CONCATENATE("=",B45),'Input Gradebook'!E:E,1))</f>
        <v/>
      </c>
      <c r="D45" s="12" t="str">
        <f>if(B45="","", CONCATENATE(sumifs('Input Gradebook'!D:D,'Input Gradebook'!E:E,1,'Input Gradebook'!I:I,CONCATENATE("=",B45))," / ",Input!$E$2*C45))</f>
        <v/>
      </c>
    </row>
    <row r="46">
      <c r="B46" s="11"/>
      <c r="C46" s="1" t="str">
        <f>if(B46="","", COUNTIFS('Input Gradebook'!I:I,CONCATENATE("=",B46),'Input Gradebook'!E:E,1))</f>
        <v/>
      </c>
      <c r="D46" s="12" t="str">
        <f>if(B46="","", CONCATENATE(sumifs('Input Gradebook'!D:D,'Input Gradebook'!E:E,1,'Input Gradebook'!I:I,CONCATENATE("=",B46))," / ",Input!$E$2*C46))</f>
        <v/>
      </c>
    </row>
    <row r="47">
      <c r="B47" s="11"/>
      <c r="C47" s="1" t="str">
        <f>if(B47="","", COUNTIFS('Input Gradebook'!I:I,CONCATENATE("=",B47),'Input Gradebook'!E:E,1))</f>
        <v/>
      </c>
      <c r="D47" s="12" t="str">
        <f>if(B47="","", CONCATENATE(sumifs('Input Gradebook'!D:D,'Input Gradebook'!E:E,1,'Input Gradebook'!I:I,CONCATENATE("=",B47))," / ",Input!$E$2*C47))</f>
        <v/>
      </c>
    </row>
    <row r="48">
      <c r="B48" s="11"/>
      <c r="C48" s="1" t="str">
        <f>if(B48="","", COUNTIFS('Input Gradebook'!I:I,CONCATENATE("=",B48),'Input Gradebook'!E:E,1))</f>
        <v/>
      </c>
      <c r="D48" s="12" t="str">
        <f>if(B48="","", CONCATENATE(sumifs('Input Gradebook'!D:D,'Input Gradebook'!E:E,1,'Input Gradebook'!I:I,CONCATENATE("=",B48))," / ",Input!$E$2*C48))</f>
        <v/>
      </c>
    </row>
    <row r="49">
      <c r="B49" s="11"/>
      <c r="C49" s="1" t="str">
        <f>if(B49="","", COUNTIFS('Input Gradebook'!I:I,CONCATENATE("=",B49),'Input Gradebook'!E:E,1))</f>
        <v/>
      </c>
      <c r="D49" s="12" t="str">
        <f>if(B49="","", CONCATENATE(sumifs('Input Gradebook'!D:D,'Input Gradebook'!E:E,1,'Input Gradebook'!I:I,CONCATENATE("=",B49))," / ",Input!$E$2*C49))</f>
        <v/>
      </c>
    </row>
    <row r="50">
      <c r="B50" s="11"/>
      <c r="C50" s="1" t="str">
        <f>if(B50="","", COUNTIFS('Input Gradebook'!I:I,CONCATENATE("=",B50),'Input Gradebook'!E:E,1))</f>
        <v/>
      </c>
      <c r="D50" s="12" t="str">
        <f>if(B50="","", CONCATENATE(sumifs('Input Gradebook'!D:D,'Input Gradebook'!E:E,1,'Input Gradebook'!I:I,CONCATENATE("=",B50))," / ",Input!$E$2*C50))</f>
        <v/>
      </c>
    </row>
    <row r="51">
      <c r="B51" s="11"/>
      <c r="C51" s="1" t="str">
        <f>if(B51="","", COUNTIFS('Input Gradebook'!I:I,CONCATENATE("=",B51),'Input Gradebook'!E:E,1))</f>
        <v/>
      </c>
      <c r="D51" s="12" t="str">
        <f>if(B51="","", CONCATENATE(sumifs('Input Gradebook'!D:D,'Input Gradebook'!E:E,1,'Input Gradebook'!I:I,CONCATENATE("=",B51))," / ",Input!$E$2*C51))</f>
        <v/>
      </c>
    </row>
    <row r="52">
      <c r="B52" s="11"/>
      <c r="C52" s="1" t="str">
        <f>if(B52="","", COUNTIFS('Input Gradebook'!I:I,CONCATENATE("=",B52),'Input Gradebook'!E:E,1))</f>
        <v/>
      </c>
      <c r="D52" s="12" t="str">
        <f>if(B52="","", CONCATENATE(sumifs('Input Gradebook'!D:D,'Input Gradebook'!E:E,1,'Input Gradebook'!I:I,CONCATENATE("=",B52))," / ",Input!$E$2*C52))</f>
        <v/>
      </c>
    </row>
    <row r="53">
      <c r="B53" s="11"/>
      <c r="C53" s="1" t="str">
        <f>if(B53="","", COUNTIFS('Input Gradebook'!I:I,CONCATENATE("=",B53),'Input Gradebook'!E:E,1))</f>
        <v/>
      </c>
      <c r="D53" s="12" t="str">
        <f>if(B53="","", CONCATENATE(sumifs('Input Gradebook'!D:D,'Input Gradebook'!E:E,1,'Input Gradebook'!I:I,CONCATENATE("=",B53))," / ",Input!$E$2*C53))</f>
        <v/>
      </c>
    </row>
    <row r="54">
      <c r="B54" s="11"/>
      <c r="C54" s="1" t="str">
        <f>if(B54="","", COUNTIFS('Input Gradebook'!I:I,CONCATENATE("=",B54),'Input Gradebook'!E:E,1))</f>
        <v/>
      </c>
      <c r="D54" s="12" t="str">
        <f>if(B54="","", CONCATENATE(sumifs('Input Gradebook'!D:D,'Input Gradebook'!E:E,1,'Input Gradebook'!I:I,CONCATENATE("=",B54))," / ",Input!$E$2*C54))</f>
        <v/>
      </c>
    </row>
    <row r="55">
      <c r="B55" s="11"/>
      <c r="C55" s="1" t="str">
        <f>if(B55="","", COUNTIFS('Input Gradebook'!I:I,CONCATENATE("=",B55),'Input Gradebook'!E:E,1))</f>
        <v/>
      </c>
      <c r="D55" s="12" t="str">
        <f>if(B55="","", CONCATENATE(sumifs('Input Gradebook'!D:D,'Input Gradebook'!E:E,1,'Input Gradebook'!I:I,CONCATENATE("=",B55))," / ",Input!$E$2*C55))</f>
        <v/>
      </c>
    </row>
    <row r="56">
      <c r="B56" s="11"/>
      <c r="C56" s="1" t="str">
        <f>if(B56="","", COUNTIFS('Input Gradebook'!I:I,CONCATENATE("=",B56),'Input Gradebook'!E:E,1))</f>
        <v/>
      </c>
      <c r="D56" s="12" t="str">
        <f>if(B56="","", CONCATENATE(sumifs('Input Gradebook'!D:D,'Input Gradebook'!E:E,1,'Input Gradebook'!I:I,CONCATENATE("=",B56))," / ",Input!$E$2*C56))</f>
        <v/>
      </c>
    </row>
    <row r="57">
      <c r="B57" s="11"/>
      <c r="C57" s="1" t="str">
        <f>if(B57="","", COUNTIFS('Input Gradebook'!I:I,CONCATENATE("=",B57),'Input Gradebook'!E:E,1))</f>
        <v/>
      </c>
      <c r="D57" s="12" t="str">
        <f>if(B57="","", CONCATENATE(sumifs('Input Gradebook'!D:D,'Input Gradebook'!E:E,1,'Input Gradebook'!I:I,CONCATENATE("=",B57))," / ",Input!$E$2*C57))</f>
        <v/>
      </c>
    </row>
    <row r="58">
      <c r="B58" s="11"/>
      <c r="C58" s="1" t="str">
        <f>if(B58="","", COUNTIFS('Input Gradebook'!I:I,CONCATENATE("=",B58),'Input Gradebook'!E:E,1))</f>
        <v/>
      </c>
      <c r="D58" s="12" t="str">
        <f>if(B58="","", CONCATENATE(sumifs('Input Gradebook'!D:D,'Input Gradebook'!E:E,1,'Input Gradebook'!I:I,CONCATENATE("=",B58))," / ",Input!$E$2*C58))</f>
        <v/>
      </c>
    </row>
    <row r="59">
      <c r="B59" s="11"/>
      <c r="C59" s="1" t="str">
        <f>if(B59="","", COUNTIFS('Input Gradebook'!I:I,CONCATENATE("=",B59),'Input Gradebook'!E:E,1))</f>
        <v/>
      </c>
      <c r="D59" s="12" t="str">
        <f>if(B59="","", CONCATENATE(sumifs('Input Gradebook'!D:D,'Input Gradebook'!E:E,1,'Input Gradebook'!I:I,CONCATENATE("=",B59))," / ",Input!$E$2*C59))</f>
        <v/>
      </c>
    </row>
    <row r="60">
      <c r="B60" s="11"/>
      <c r="C60" s="1" t="str">
        <f>if(B60="","", COUNTIFS('Input Gradebook'!I:I,CONCATENATE("=",B60),'Input Gradebook'!E:E,1))</f>
        <v/>
      </c>
      <c r="D60" s="12" t="str">
        <f>if(B60="","", CONCATENATE(sumifs('Input Gradebook'!D:D,'Input Gradebook'!E:E,1,'Input Gradebook'!I:I,CONCATENATE("=",B60))," / ",Input!$E$2*C60))</f>
        <v/>
      </c>
    </row>
    <row r="61">
      <c r="B61" s="11"/>
      <c r="C61" s="1" t="str">
        <f>if(B61="","", COUNTIFS('Input Gradebook'!I:I,CONCATENATE("=",B61),'Input Gradebook'!E:E,1))</f>
        <v/>
      </c>
      <c r="D61" s="12" t="str">
        <f>if(B61="","", CONCATENATE(sumifs('Input Gradebook'!D:D,'Input Gradebook'!E:E,1,'Input Gradebook'!I:I,CONCATENATE("=",B61))," / ",Input!$E$2*C61))</f>
        <v/>
      </c>
    </row>
    <row r="62">
      <c r="B62" s="11"/>
      <c r="C62" s="1" t="str">
        <f>if(B62="","", COUNTIFS('Input Gradebook'!I:I,CONCATENATE("=",B62),'Input Gradebook'!E:E,1))</f>
        <v/>
      </c>
      <c r="D62" s="12" t="str">
        <f>if(B62="","", CONCATENATE(sumifs('Input Gradebook'!D:D,'Input Gradebook'!E:E,1,'Input Gradebook'!I:I,CONCATENATE("=",B62))," / ",Input!$E$2*C62))</f>
        <v/>
      </c>
    </row>
    <row r="63">
      <c r="B63" s="11"/>
      <c r="C63" s="1" t="str">
        <f>if(B63="","", COUNTIFS('Input Gradebook'!I:I,CONCATENATE("=",B63),'Input Gradebook'!E:E,1))</f>
        <v/>
      </c>
      <c r="D63" s="12" t="str">
        <f>if(B63="","", CONCATENATE(sumifs('Input Gradebook'!D:D,'Input Gradebook'!E:E,1,'Input Gradebook'!I:I,CONCATENATE("=",B63))," / ",Input!$E$2*C63))</f>
        <v/>
      </c>
    </row>
    <row r="64">
      <c r="B64" s="11"/>
      <c r="C64" s="1" t="str">
        <f>if(B64="","", COUNTIFS('Input Gradebook'!I:I,CONCATENATE("=",B64),'Input Gradebook'!E:E,1))</f>
        <v/>
      </c>
      <c r="D64" s="12" t="str">
        <f>if(B64="","", CONCATENATE(sumifs('Input Gradebook'!D:D,'Input Gradebook'!E:E,1,'Input Gradebook'!I:I,CONCATENATE("=",B64))," / ",Input!$E$2*C64))</f>
        <v/>
      </c>
    </row>
    <row r="65">
      <c r="B65" s="11"/>
      <c r="C65" s="1" t="str">
        <f>if(B65="","", COUNTIFS('Input Gradebook'!I:I,CONCATENATE("=",B65),'Input Gradebook'!E:E,1))</f>
        <v/>
      </c>
      <c r="D65" s="12" t="str">
        <f>if(B65="","", CONCATENATE(sumifs('Input Gradebook'!D:D,'Input Gradebook'!E:E,1,'Input Gradebook'!I:I,CONCATENATE("=",B65))," / ",Input!$E$2*C65))</f>
        <v/>
      </c>
    </row>
    <row r="66">
      <c r="B66" s="11"/>
      <c r="C66" s="1" t="str">
        <f>if(B66="","", COUNTIFS('Input Gradebook'!I:I,CONCATENATE("=",B66),'Input Gradebook'!E:E,1))</f>
        <v/>
      </c>
      <c r="D66" s="12" t="str">
        <f>if(B66="","", CONCATENATE(sumifs('Input Gradebook'!D:D,'Input Gradebook'!E:E,1,'Input Gradebook'!I:I,CONCATENATE("=",B66))," / ",Input!$E$2*C66))</f>
        <v/>
      </c>
    </row>
    <row r="67">
      <c r="B67" s="11"/>
      <c r="C67" s="1" t="str">
        <f>if(B67="","", COUNTIFS('Input Gradebook'!I:I,CONCATENATE("=",B67),'Input Gradebook'!E:E,1))</f>
        <v/>
      </c>
      <c r="D67" s="12" t="str">
        <f>if(B67="","", CONCATENATE(sumifs('Input Gradebook'!D:D,'Input Gradebook'!E:E,1,'Input Gradebook'!I:I,CONCATENATE("=",B67))," / ",Input!$E$2*C67))</f>
        <v/>
      </c>
    </row>
    <row r="68">
      <c r="B68" s="11"/>
      <c r="C68" s="1" t="str">
        <f>if(B68="","", COUNTIFS('Input Gradebook'!I:I,CONCATENATE("=",B68),'Input Gradebook'!E:E,1))</f>
        <v/>
      </c>
      <c r="D68" s="12" t="str">
        <f>if(B68="","", CONCATENATE(sumifs('Input Gradebook'!D:D,'Input Gradebook'!E:E,1,'Input Gradebook'!I:I,CONCATENATE("=",B68))," / ",Input!$E$2*C68))</f>
        <v/>
      </c>
    </row>
    <row r="69">
      <c r="B69" s="11"/>
      <c r="C69" s="1" t="str">
        <f>if(B69="","", COUNTIFS('Input Gradebook'!I:I,CONCATENATE("=",B69),'Input Gradebook'!E:E,1))</f>
        <v/>
      </c>
      <c r="D69" s="12" t="str">
        <f>if(B69="","", CONCATENATE(sumifs('Input Gradebook'!D:D,'Input Gradebook'!E:E,1,'Input Gradebook'!I:I,CONCATENATE("=",B69))," / ",Input!$E$2*C69))</f>
        <v/>
      </c>
    </row>
    <row r="70">
      <c r="B70" s="11"/>
      <c r="C70" s="1" t="str">
        <f>if(B70="","", COUNTIFS('Input Gradebook'!I:I,CONCATENATE("=",B70),'Input Gradebook'!E:E,1))</f>
        <v/>
      </c>
      <c r="D70" s="12" t="str">
        <f>if(B70="","", CONCATENATE(sumifs('Input Gradebook'!D:D,'Input Gradebook'!E:E,1,'Input Gradebook'!I:I,CONCATENATE("=",B70))," / ",Input!$E$2*C70))</f>
        <v/>
      </c>
    </row>
    <row r="71">
      <c r="B71" s="11"/>
      <c r="C71" s="1" t="str">
        <f>if(B71="","", COUNTIFS('Input Gradebook'!I:I,CONCATENATE("=",B71),'Input Gradebook'!E:E,1))</f>
        <v/>
      </c>
      <c r="D71" s="12" t="str">
        <f>if(B71="","", CONCATENATE(sumifs('Input Gradebook'!D:D,'Input Gradebook'!E:E,1,'Input Gradebook'!I:I,CONCATENATE("=",B71))," / ",Input!$E$2*C71))</f>
        <v/>
      </c>
    </row>
    <row r="72">
      <c r="B72" s="11"/>
      <c r="C72" s="1" t="str">
        <f>if(B72="","", COUNTIFS('Input Gradebook'!I:I,CONCATENATE("=",B72),'Input Gradebook'!E:E,1))</f>
        <v/>
      </c>
      <c r="D72" s="12" t="str">
        <f>if(B72="","", CONCATENATE(sumifs('Input Gradebook'!D:D,'Input Gradebook'!E:E,1,'Input Gradebook'!I:I,CONCATENATE("=",B72))," / ",Input!$E$2*C72))</f>
        <v/>
      </c>
    </row>
    <row r="73">
      <c r="B73" s="11"/>
      <c r="C73" s="1" t="str">
        <f>if(B73="","", COUNTIFS('Input Gradebook'!I:I,CONCATENATE("=",B73),'Input Gradebook'!E:E,1))</f>
        <v/>
      </c>
      <c r="D73" s="12" t="str">
        <f>if(B73="","", CONCATENATE(sumifs('Input Gradebook'!D:D,'Input Gradebook'!E:E,1,'Input Gradebook'!I:I,CONCATENATE("=",B73))," / ",Input!$E$2*C73))</f>
        <v/>
      </c>
    </row>
    <row r="74">
      <c r="B74" s="11"/>
      <c r="C74" s="1" t="str">
        <f>if(B74="","", COUNTIFS('Input Gradebook'!I:I,CONCATENATE("=",B74),'Input Gradebook'!E:E,1))</f>
        <v/>
      </c>
      <c r="D74" s="12" t="str">
        <f>if(B74="","", CONCATENATE(sumifs('Input Gradebook'!D:D,'Input Gradebook'!E:E,1,'Input Gradebook'!I:I,CONCATENATE("=",B74))," / ",Input!$E$2*C74))</f>
        <v/>
      </c>
    </row>
    <row r="75">
      <c r="B75" s="11"/>
      <c r="C75" s="1" t="str">
        <f>if(B75="","", COUNTIFS('Input Gradebook'!I:I,CONCATENATE("=",B75),'Input Gradebook'!E:E,1))</f>
        <v/>
      </c>
      <c r="D75" s="12" t="str">
        <f>if(B75="","", CONCATENATE(sumifs('Input Gradebook'!D:D,'Input Gradebook'!E:E,1,'Input Gradebook'!I:I,CONCATENATE("=",B75))," / ",Input!$E$2*C75))</f>
        <v/>
      </c>
    </row>
    <row r="76">
      <c r="B76" s="11"/>
      <c r="C76" s="1" t="str">
        <f>if(B76="","", COUNTIFS('Input Gradebook'!I:I,CONCATENATE("=",B76),'Input Gradebook'!E:E,1))</f>
        <v/>
      </c>
      <c r="D76" s="12" t="str">
        <f>if(B76="","", CONCATENATE(sumifs('Input Gradebook'!D:D,'Input Gradebook'!E:E,1,'Input Gradebook'!I:I,CONCATENATE("=",B76))," / ",Input!$E$2*C76))</f>
        <v/>
      </c>
    </row>
    <row r="77">
      <c r="B77" s="11"/>
      <c r="C77" s="1" t="str">
        <f>if(B77="","", COUNTIFS('Input Gradebook'!I:I,CONCATENATE("=",B77),'Input Gradebook'!E:E,1))</f>
        <v/>
      </c>
      <c r="D77" s="12" t="str">
        <f>if(B77="","", CONCATENATE(sumifs('Input Gradebook'!D:D,'Input Gradebook'!E:E,1,'Input Gradebook'!I:I,CONCATENATE("=",B77))," / ",Input!$E$2*C77))</f>
        <v/>
      </c>
    </row>
    <row r="78">
      <c r="B78" s="11"/>
      <c r="C78" s="1" t="str">
        <f>if(B78="","", COUNTIFS('Input Gradebook'!I:I,CONCATENATE("=",B78),'Input Gradebook'!E:E,1))</f>
        <v/>
      </c>
      <c r="D78" s="12" t="str">
        <f>if(B78="","", CONCATENATE(sumifs('Input Gradebook'!D:D,'Input Gradebook'!E:E,1,'Input Gradebook'!I:I,CONCATENATE("=",B78))," / ",Input!$E$2*C78))</f>
        <v/>
      </c>
    </row>
    <row r="79">
      <c r="B79" s="11"/>
      <c r="C79" s="1" t="str">
        <f>if(B79="","", COUNTIFS('Input Gradebook'!I:I,CONCATENATE("=",B79),'Input Gradebook'!E:E,1))</f>
        <v/>
      </c>
      <c r="D79" s="12" t="str">
        <f>if(B79="","", CONCATENATE(sumifs('Input Gradebook'!D:D,'Input Gradebook'!E:E,1,'Input Gradebook'!I:I,CONCATENATE("=",B79))," / ",Input!$E$2*C79))</f>
        <v/>
      </c>
    </row>
    <row r="80">
      <c r="B80" s="11"/>
      <c r="C80" s="1" t="str">
        <f>if(B80="","", COUNTIFS('Input Gradebook'!I:I,CONCATENATE("=",B80),'Input Gradebook'!E:E,1))</f>
        <v/>
      </c>
      <c r="D80" s="12" t="str">
        <f>if(B80="","", CONCATENATE(sumifs('Input Gradebook'!D:D,'Input Gradebook'!E:E,1,'Input Gradebook'!I:I,CONCATENATE("=",B80))," / ",Input!$E$2*C80))</f>
        <v/>
      </c>
    </row>
    <row r="81">
      <c r="B81" s="11"/>
      <c r="C81" s="1" t="str">
        <f>if(B81="","", COUNTIFS('Input Gradebook'!I:I,CONCATENATE("=",B81),'Input Gradebook'!E:E,1))</f>
        <v/>
      </c>
      <c r="D81" s="12" t="str">
        <f>if(B81="","", CONCATENATE(sumifs('Input Gradebook'!D:D,'Input Gradebook'!E:E,1,'Input Gradebook'!I:I,CONCATENATE("=",B81))," / ",Input!$E$2*C81))</f>
        <v/>
      </c>
    </row>
    <row r="82">
      <c r="B82" s="11"/>
      <c r="C82" s="1" t="str">
        <f>if(B82="","", COUNTIFS('Input Gradebook'!I:I,CONCATENATE("=",B82),'Input Gradebook'!E:E,1))</f>
        <v/>
      </c>
      <c r="D82" s="12" t="str">
        <f>if(B82="","", CONCATENATE(sumifs('Input Gradebook'!D:D,'Input Gradebook'!E:E,1,'Input Gradebook'!I:I,CONCATENATE("=",B82))," / ",Input!$E$2*C82))</f>
        <v/>
      </c>
    </row>
    <row r="83">
      <c r="B83" s="11"/>
      <c r="C83" s="1" t="str">
        <f>if(B83="","", COUNTIFS('Input Gradebook'!I:I,CONCATENATE("=",B83),'Input Gradebook'!E:E,1))</f>
        <v/>
      </c>
      <c r="D83" s="12" t="str">
        <f>if(B83="","", CONCATENATE(sumifs('Input Gradebook'!D:D,'Input Gradebook'!E:E,1,'Input Gradebook'!I:I,CONCATENATE("=",B83))," / ",Input!$E$2*C83))</f>
        <v/>
      </c>
    </row>
    <row r="84">
      <c r="B84" s="11"/>
      <c r="C84" s="1" t="str">
        <f>if(B84="","", COUNTIFS('Input Gradebook'!I:I,CONCATENATE("=",B84),'Input Gradebook'!E:E,1))</f>
        <v/>
      </c>
      <c r="D84" s="12" t="str">
        <f>if(B84="","", CONCATENATE(sumifs('Input Gradebook'!D:D,'Input Gradebook'!E:E,1,'Input Gradebook'!I:I,CONCATENATE("=",B84))," / ",Input!$E$2*C84))</f>
        <v/>
      </c>
    </row>
    <row r="85">
      <c r="B85" s="11"/>
      <c r="C85" s="1" t="str">
        <f>if(B85="","", COUNTIFS('Input Gradebook'!I:I,CONCATENATE("=",B85),'Input Gradebook'!E:E,1))</f>
        <v/>
      </c>
      <c r="D85" s="12" t="str">
        <f>if(B85="","", CONCATENATE(sumifs('Input Gradebook'!D:D,'Input Gradebook'!E:E,1,'Input Gradebook'!I:I,CONCATENATE("=",B85))," / ",Input!$E$2*C85))</f>
        <v/>
      </c>
    </row>
    <row r="86">
      <c r="B86" s="11"/>
      <c r="C86" s="1" t="str">
        <f>if(B86="","", COUNTIFS('Input Gradebook'!I:I,CONCATENATE("=",B86),'Input Gradebook'!E:E,1))</f>
        <v/>
      </c>
      <c r="D86" s="12" t="str">
        <f>if(B86="","", CONCATENATE(sumifs('Input Gradebook'!D:D,'Input Gradebook'!E:E,1,'Input Gradebook'!I:I,CONCATENATE("=",B86))," / ",Input!$E$2*C86))</f>
        <v/>
      </c>
    </row>
    <row r="87">
      <c r="B87" s="11"/>
      <c r="C87" s="1" t="str">
        <f>if(B87="","", COUNTIFS('Input Gradebook'!I:I,CONCATENATE("=",B87),'Input Gradebook'!E:E,1))</f>
        <v/>
      </c>
      <c r="D87" s="12" t="str">
        <f>if(B87="","", CONCATENATE(sumifs('Input Gradebook'!D:D,'Input Gradebook'!E:E,1,'Input Gradebook'!I:I,CONCATENATE("=",B87))," / ",Input!$E$2*C87))</f>
        <v/>
      </c>
    </row>
    <row r="88">
      <c r="B88" s="11"/>
      <c r="C88" s="1" t="str">
        <f>if(B88="","", COUNTIFS('Input Gradebook'!I:I,CONCATENATE("=",B88),'Input Gradebook'!E:E,1))</f>
        <v/>
      </c>
      <c r="D88" s="12" t="str">
        <f>if(B88="","", CONCATENATE(sumifs('Input Gradebook'!D:D,'Input Gradebook'!E:E,1,'Input Gradebook'!I:I,CONCATENATE("=",B88))," / ",Input!$E$2*C88))</f>
        <v/>
      </c>
    </row>
    <row r="89">
      <c r="B89" s="11"/>
      <c r="C89" s="1" t="str">
        <f>if(B89="","", COUNTIFS('Input Gradebook'!I:I,CONCATENATE("=",B89),'Input Gradebook'!E:E,1))</f>
        <v/>
      </c>
      <c r="D89" s="12" t="str">
        <f>if(B89="","", CONCATENATE(sumifs('Input Gradebook'!D:D,'Input Gradebook'!E:E,1,'Input Gradebook'!I:I,CONCATENATE("=",B89))," / ",Input!$E$2*C89))</f>
        <v/>
      </c>
    </row>
    <row r="90">
      <c r="B90" s="11"/>
      <c r="C90" s="1" t="str">
        <f>if(B90="","", COUNTIFS('Input Gradebook'!I:I,CONCATENATE("=",B90),'Input Gradebook'!E:E,1))</f>
        <v/>
      </c>
      <c r="D90" s="12" t="str">
        <f>if(B90="","", CONCATENATE(sumifs('Input Gradebook'!D:D,'Input Gradebook'!E:E,1,'Input Gradebook'!I:I,CONCATENATE("=",B90))," / ",Input!$E$2*C90))</f>
        <v/>
      </c>
    </row>
    <row r="91">
      <c r="B91" s="11"/>
      <c r="C91" s="1" t="str">
        <f>if(B91="","", COUNTIFS('Input Gradebook'!I:I,CONCATENATE("=",B91),'Input Gradebook'!E:E,1))</f>
        <v/>
      </c>
      <c r="D91" s="12" t="str">
        <f>if(B91="","", CONCATENATE(sumifs('Input Gradebook'!D:D,'Input Gradebook'!E:E,1,'Input Gradebook'!I:I,CONCATENATE("=",B91))," / ",Input!$E$2*C91))</f>
        <v/>
      </c>
    </row>
    <row r="92">
      <c r="B92" s="11"/>
      <c r="C92" s="1" t="str">
        <f>if(B92="","", COUNTIFS('Input Gradebook'!I:I,CONCATENATE("=",B92),'Input Gradebook'!E:E,1))</f>
        <v/>
      </c>
      <c r="D92" s="12" t="str">
        <f>if(B92="","", CONCATENATE(sumifs('Input Gradebook'!D:D,'Input Gradebook'!E:E,1,'Input Gradebook'!I:I,CONCATENATE("=",B92))," / ",Input!$E$2*C92))</f>
        <v/>
      </c>
    </row>
    <row r="93">
      <c r="B93" s="11"/>
      <c r="C93" s="1" t="str">
        <f>if(B93="","", COUNTIFS('Input Gradebook'!I:I,CONCATENATE("=",B93),'Input Gradebook'!E:E,1))</f>
        <v/>
      </c>
      <c r="D93" s="12" t="str">
        <f>if(B93="","", CONCATENATE(sumifs('Input Gradebook'!D:D,'Input Gradebook'!E:E,1,'Input Gradebook'!I:I,CONCATENATE("=",B93))," / ",Input!$E$2*C93))</f>
        <v/>
      </c>
    </row>
    <row r="94">
      <c r="B94" s="11"/>
      <c r="C94" s="1" t="str">
        <f>if(B94="","", COUNTIFS('Input Gradebook'!I:I,CONCATENATE("=",B94),'Input Gradebook'!E:E,1))</f>
        <v/>
      </c>
      <c r="D94" s="12" t="str">
        <f>if(B94="","", CONCATENATE(sumifs('Input Gradebook'!D:D,'Input Gradebook'!E:E,1,'Input Gradebook'!I:I,CONCATENATE("=",B94))," / ",Input!$E$2*C94))</f>
        <v/>
      </c>
    </row>
    <row r="95">
      <c r="B95" s="11"/>
      <c r="C95" s="1" t="str">
        <f>if(B95="","", COUNTIFS('Input Gradebook'!I:I,CONCATENATE("=",B95),'Input Gradebook'!E:E,1))</f>
        <v/>
      </c>
      <c r="D95" s="12" t="str">
        <f>if(B95="","", CONCATENATE(sumifs('Input Gradebook'!D:D,'Input Gradebook'!E:E,1,'Input Gradebook'!I:I,CONCATENATE("=",B95))," / ",Input!$E$2*C95))</f>
        <v/>
      </c>
    </row>
    <row r="96">
      <c r="B96" s="11"/>
      <c r="C96" s="1" t="str">
        <f>if(B96="","", COUNTIFS('Input Gradebook'!I:I,CONCATENATE("=",B96),'Input Gradebook'!E:E,1))</f>
        <v/>
      </c>
      <c r="D96" s="12" t="str">
        <f>if(B96="","", CONCATENATE(sumifs('Input Gradebook'!D:D,'Input Gradebook'!E:E,1,'Input Gradebook'!I:I,CONCATENATE("=",B96))," / ",Input!$E$2*C96))</f>
        <v/>
      </c>
    </row>
    <row r="97">
      <c r="B97" s="11"/>
      <c r="C97" s="1" t="str">
        <f>if(B97="","", COUNTIFS('Input Gradebook'!I:I,CONCATENATE("=",B97),'Input Gradebook'!E:E,1))</f>
        <v/>
      </c>
      <c r="D97" s="12" t="str">
        <f>if(B97="","", CONCATENATE(sumifs('Input Gradebook'!D:D,'Input Gradebook'!E:E,1,'Input Gradebook'!I:I,CONCATENATE("=",B97))," / ",Input!$E$2*C97))</f>
        <v/>
      </c>
    </row>
    <row r="98">
      <c r="B98" s="11"/>
      <c r="C98" s="1" t="str">
        <f>if(B98="","", COUNTIFS('Input Gradebook'!I:I,CONCATENATE("=",B98),'Input Gradebook'!E:E,1))</f>
        <v/>
      </c>
      <c r="D98" s="12" t="str">
        <f>if(B98="","", CONCATENATE(sumifs('Input Gradebook'!D:D,'Input Gradebook'!E:E,1,'Input Gradebook'!I:I,CONCATENATE("=",B98))," / ",Input!$E$2*C98))</f>
        <v/>
      </c>
    </row>
    <row r="99">
      <c r="B99" s="11"/>
      <c r="C99" s="1" t="str">
        <f>if(B99="","", COUNTIFS('Input Gradebook'!I:I,CONCATENATE("=",B99),'Input Gradebook'!E:E,1))</f>
        <v/>
      </c>
      <c r="D99" s="12" t="str">
        <f>if(B99="","", CONCATENATE(sumifs('Input Gradebook'!D:D,'Input Gradebook'!E:E,1,'Input Gradebook'!I:I,CONCATENATE("=",B99))," / ",Input!$E$2*C99))</f>
        <v/>
      </c>
    </row>
    <row r="100">
      <c r="B100" s="11"/>
      <c r="C100" s="1" t="str">
        <f>if(B100="","", COUNTIFS('Input Gradebook'!I:I,CONCATENATE("=",B100),'Input Gradebook'!E:E,1))</f>
        <v/>
      </c>
      <c r="D100" s="12" t="str">
        <f>if(B100="","", CONCATENATE(sumifs('Input Gradebook'!D:D,'Input Gradebook'!E:E,1,'Input Gradebook'!I:I,CONCATENATE("=",B100))," / ",Input!$E$2*C100))</f>
        <v/>
      </c>
    </row>
    <row r="101">
      <c r="B101" s="11"/>
      <c r="C101" s="1" t="str">
        <f>if(B101="","", COUNTIFS('Input Gradebook'!I:I,CONCATENATE("=",B101),'Input Gradebook'!E:E,1))</f>
        <v/>
      </c>
      <c r="D101" s="12" t="str">
        <f>if(B101="","", CONCATENATE(sumifs('Input Gradebook'!D:D,'Input Gradebook'!E:E,1,'Input Gradebook'!I:I,CONCATENATE("=",B101))," / ",Input!$E$2*C101))</f>
        <v/>
      </c>
    </row>
    <row r="102">
      <c r="B102" s="11"/>
      <c r="C102" s="1" t="str">
        <f>if(B102="","", COUNTIFS('Input Gradebook'!I:I,CONCATENATE("=",B102),'Input Gradebook'!E:E,1))</f>
        <v/>
      </c>
      <c r="D102" s="12" t="str">
        <f>if(B102="","", CONCATENATE(sumifs('Input Gradebook'!D:D,'Input Gradebook'!E:E,1,'Input Gradebook'!I:I,CONCATENATE("=",B102))," / ",Input!$E$2*C102))</f>
        <v/>
      </c>
    </row>
    <row r="103">
      <c r="B103" s="11"/>
      <c r="C103" s="1" t="str">
        <f>if(B103="","", COUNTIFS('Input Gradebook'!I:I,CONCATENATE("=",B103),'Input Gradebook'!E:E,1))</f>
        <v/>
      </c>
      <c r="D103" s="12" t="str">
        <f>if(B103="","", CONCATENATE(sumifs('Input Gradebook'!D:D,'Input Gradebook'!E:E,1,'Input Gradebook'!I:I,CONCATENATE("=",B103))," / ",Input!$E$2*C103))</f>
        <v/>
      </c>
    </row>
    <row r="104">
      <c r="B104" s="11"/>
      <c r="C104" s="1" t="str">
        <f>if(B104="","", COUNTIFS('Input Gradebook'!I:I,CONCATENATE("=",B104),'Input Gradebook'!E:E,1))</f>
        <v/>
      </c>
      <c r="D104" s="12" t="str">
        <f>if(B104="","", CONCATENATE(sumifs('Input Gradebook'!D:D,'Input Gradebook'!E:E,1,'Input Gradebook'!I:I,CONCATENATE("=",B104))," / ",Input!$E$2*C104))</f>
        <v/>
      </c>
    </row>
    <row r="105">
      <c r="B105" s="11"/>
      <c r="C105" s="1" t="str">
        <f>if(B105="","", COUNTIFS('Input Gradebook'!I:I,CONCATENATE("=",B105),'Input Gradebook'!E:E,1))</f>
        <v/>
      </c>
      <c r="D105" s="12" t="str">
        <f>if(B105="","", CONCATENATE(sumifs('Input Gradebook'!D:D,'Input Gradebook'!E:E,1,'Input Gradebook'!I:I,CONCATENATE("=",B105))," / ",Input!$E$2*C105))</f>
        <v/>
      </c>
    </row>
    <row r="106">
      <c r="B106" s="11"/>
      <c r="C106" s="1" t="str">
        <f>if(B106="","", COUNTIFS('Input Gradebook'!I:I,CONCATENATE("=",B106),'Input Gradebook'!E:E,1))</f>
        <v/>
      </c>
      <c r="D106" s="12" t="str">
        <f>if(B106="","", CONCATENATE(sumifs('Input Gradebook'!D:D,'Input Gradebook'!E:E,1,'Input Gradebook'!I:I,CONCATENATE("=",B106))," / ",Input!$E$2*C106))</f>
        <v/>
      </c>
    </row>
    <row r="107">
      <c r="B107" s="11"/>
      <c r="C107" s="1" t="str">
        <f>if(B107="","", COUNTIFS('Input Gradebook'!I:I,CONCATENATE("=",B107),'Input Gradebook'!E:E,1))</f>
        <v/>
      </c>
      <c r="D107" s="12" t="str">
        <f>if(B107="","", CONCATENATE(sumifs('Input Gradebook'!D:D,'Input Gradebook'!E:E,1,'Input Gradebook'!I:I,CONCATENATE("=",B107))," / ",Input!$E$2*C107))</f>
        <v/>
      </c>
    </row>
    <row r="108">
      <c r="B108" s="11"/>
      <c r="C108" s="1" t="str">
        <f>if(B108="","", COUNTIFS('Input Gradebook'!I:I,CONCATENATE("=",B108),'Input Gradebook'!E:E,1))</f>
        <v/>
      </c>
      <c r="D108" s="12" t="str">
        <f>if(B108="","", CONCATENATE(sumifs('Input Gradebook'!D:D,'Input Gradebook'!E:E,1,'Input Gradebook'!I:I,CONCATENATE("=",B108))," / ",Input!$E$2*C108))</f>
        <v/>
      </c>
    </row>
    <row r="109">
      <c r="B109" s="11"/>
      <c r="C109" s="1" t="str">
        <f>if(B109="","", COUNTIFS('Input Gradebook'!I:I,CONCATENATE("=",B109),'Input Gradebook'!E:E,1))</f>
        <v/>
      </c>
      <c r="D109" s="12" t="str">
        <f>if(B109="","", CONCATENATE(sumifs('Input Gradebook'!D:D,'Input Gradebook'!E:E,1,'Input Gradebook'!I:I,CONCATENATE("=",B109))," / ",Input!$E$2*C109))</f>
        <v/>
      </c>
    </row>
    <row r="110">
      <c r="B110" s="11"/>
      <c r="C110" s="1" t="str">
        <f>if(B110="","", COUNTIFS('Input Gradebook'!I:I,CONCATENATE("=",B110),'Input Gradebook'!E:E,1))</f>
        <v/>
      </c>
      <c r="D110" s="12" t="str">
        <f>if(B110="","", CONCATENATE(sumifs('Input Gradebook'!D:D,'Input Gradebook'!E:E,1,'Input Gradebook'!I:I,CONCATENATE("=",B110))," / ",Input!$E$2*C110))</f>
        <v/>
      </c>
    </row>
    <row r="111">
      <c r="B111" s="11"/>
      <c r="C111" s="1" t="str">
        <f>if(B111="","", COUNTIFS('Input Gradebook'!I:I,CONCATENATE("=",B111),'Input Gradebook'!E:E,1))</f>
        <v/>
      </c>
      <c r="D111" s="12" t="str">
        <f>if(B111="","", CONCATENATE(sumifs('Input Gradebook'!D:D,'Input Gradebook'!E:E,1,'Input Gradebook'!I:I,CONCATENATE("=",B111))," / ",Input!$E$2*C111))</f>
        <v/>
      </c>
    </row>
    <row r="112">
      <c r="B112" s="11"/>
      <c r="C112" s="1" t="str">
        <f>if(B112="","", COUNTIFS('Input Gradebook'!I:I,CONCATENATE("=",B112),'Input Gradebook'!E:E,1))</f>
        <v/>
      </c>
      <c r="D112" s="12" t="str">
        <f>if(B112="","", CONCATENATE(sumifs('Input Gradebook'!D:D,'Input Gradebook'!E:E,1,'Input Gradebook'!I:I,CONCATENATE("=",B112))," / ",Input!$E$2*C112))</f>
        <v/>
      </c>
    </row>
    <row r="113">
      <c r="B113" s="11"/>
      <c r="C113" s="1" t="str">
        <f>if(B113="","", COUNTIFS('Input Gradebook'!I:I,CONCATENATE("=",B113),'Input Gradebook'!E:E,1))</f>
        <v/>
      </c>
      <c r="D113" s="12" t="str">
        <f>if(B113="","", CONCATENATE(sumifs('Input Gradebook'!D:D,'Input Gradebook'!E:E,1,'Input Gradebook'!I:I,CONCATENATE("=",B113))," / ",Input!$E$2*C113))</f>
        <v/>
      </c>
    </row>
    <row r="114">
      <c r="B114" s="11"/>
      <c r="C114" s="1" t="str">
        <f>if(B114="","", COUNTIFS('Input Gradebook'!I:I,CONCATENATE("=",B114),'Input Gradebook'!E:E,1))</f>
        <v/>
      </c>
      <c r="D114" s="12" t="str">
        <f>if(B114="","", CONCATENATE(sumifs('Input Gradebook'!D:D,'Input Gradebook'!E:E,1,'Input Gradebook'!I:I,CONCATENATE("=",B114))," / ",Input!$E$2*C114))</f>
        <v/>
      </c>
    </row>
    <row r="115">
      <c r="B115" s="11"/>
      <c r="C115" s="1" t="str">
        <f>if(B115="","", COUNTIFS('Input Gradebook'!I:I,CONCATENATE("=",B115),'Input Gradebook'!E:E,1))</f>
        <v/>
      </c>
      <c r="D115" s="12" t="str">
        <f>if(B115="","", CONCATENATE(sumifs('Input Gradebook'!D:D,'Input Gradebook'!E:E,1,'Input Gradebook'!I:I,CONCATENATE("=",B115))," / ",Input!$E$2*C115))</f>
        <v/>
      </c>
    </row>
    <row r="116">
      <c r="B116" s="11"/>
      <c r="C116" s="1" t="str">
        <f>if(B116="","", COUNTIFS('Input Gradebook'!I:I,CONCATENATE("=",B116),'Input Gradebook'!E:E,1))</f>
        <v/>
      </c>
      <c r="D116" s="12" t="str">
        <f>if(B116="","", CONCATENATE(sumifs('Input Gradebook'!D:D,'Input Gradebook'!E:E,1,'Input Gradebook'!I:I,CONCATENATE("=",B116))," / ",Input!$E$2*C116))</f>
        <v/>
      </c>
    </row>
    <row r="117">
      <c r="B117" s="11"/>
      <c r="C117" s="1" t="str">
        <f>if(B117="","", COUNTIFS('Input Gradebook'!I:I,CONCATENATE("=",B117),'Input Gradebook'!E:E,1))</f>
        <v/>
      </c>
      <c r="D117" s="12" t="str">
        <f>if(B117="","", CONCATENATE(sumifs('Input Gradebook'!D:D,'Input Gradebook'!E:E,1,'Input Gradebook'!I:I,CONCATENATE("=",B117))," / ",Input!$E$2*C117))</f>
        <v/>
      </c>
    </row>
    <row r="118">
      <c r="B118" s="11"/>
      <c r="C118" s="1" t="str">
        <f>if(B118="","", COUNTIFS('Input Gradebook'!I:I,CONCATENATE("=",B118),'Input Gradebook'!E:E,1))</f>
        <v/>
      </c>
      <c r="D118" s="12" t="str">
        <f>if(B118="","", CONCATENATE(sumifs('Input Gradebook'!D:D,'Input Gradebook'!E:E,1,'Input Gradebook'!I:I,CONCATENATE("=",B118))," / ",Input!$E$2*C118))</f>
        <v/>
      </c>
    </row>
    <row r="119">
      <c r="B119" s="11"/>
      <c r="C119" s="1" t="str">
        <f>if(B119="","", COUNTIFS('Input Gradebook'!I:I,CONCATENATE("=",B119),'Input Gradebook'!E:E,1))</f>
        <v/>
      </c>
      <c r="D119" s="12" t="str">
        <f>if(B119="","", CONCATENATE(sumifs('Input Gradebook'!D:D,'Input Gradebook'!E:E,1,'Input Gradebook'!I:I,CONCATENATE("=",B119))," / ",Input!$E$2*C119))</f>
        <v/>
      </c>
    </row>
    <row r="120">
      <c r="B120" s="11"/>
      <c r="C120" s="1" t="str">
        <f>if(B120="","", COUNTIFS('Input Gradebook'!I:I,CONCATENATE("=",B120),'Input Gradebook'!E:E,1))</f>
        <v/>
      </c>
      <c r="D120" s="12" t="str">
        <f>if(B120="","", CONCATENATE(sumifs('Input Gradebook'!D:D,'Input Gradebook'!E:E,1,'Input Gradebook'!I:I,CONCATENATE("=",B120))," / ",Input!$E$2*C120))</f>
        <v/>
      </c>
    </row>
    <row r="121">
      <c r="B121" s="11"/>
      <c r="C121" s="1" t="str">
        <f>if(B121="","", COUNTIFS('Input Gradebook'!I:I,CONCATENATE("=",B121),'Input Gradebook'!E:E,1))</f>
        <v/>
      </c>
      <c r="D121" s="12" t="str">
        <f>if(B121="","", CONCATENATE(sumifs('Input Gradebook'!D:D,'Input Gradebook'!E:E,1,'Input Gradebook'!I:I,CONCATENATE("=",B121))," / ",Input!$E$2*C121))</f>
        <v/>
      </c>
    </row>
    <row r="122">
      <c r="B122" s="11"/>
      <c r="C122" s="1" t="str">
        <f>if(B122="","", COUNTIFS('Input Gradebook'!I:I,CONCATENATE("=",B122),'Input Gradebook'!E:E,1))</f>
        <v/>
      </c>
      <c r="D122" s="12" t="str">
        <f>if(B122="","", CONCATENATE(sumifs('Input Gradebook'!D:D,'Input Gradebook'!E:E,1,'Input Gradebook'!I:I,CONCATENATE("=",B122))," / ",Input!$E$2*C122))</f>
        <v/>
      </c>
    </row>
    <row r="123">
      <c r="B123" s="11"/>
      <c r="C123" s="1" t="str">
        <f>if(B123="","", COUNTIFS('Input Gradebook'!I:I,CONCATENATE("=",B123),'Input Gradebook'!E:E,1))</f>
        <v/>
      </c>
      <c r="D123" s="12" t="str">
        <f>if(B123="","", CONCATENATE(sumifs('Input Gradebook'!D:D,'Input Gradebook'!E:E,1,'Input Gradebook'!I:I,CONCATENATE("=",B123))," / ",Input!$E$2*C123))</f>
        <v/>
      </c>
    </row>
    <row r="124">
      <c r="B124" s="11"/>
      <c r="C124" s="1" t="str">
        <f>if(B124="","", COUNTIFS('Input Gradebook'!I:I,CONCATENATE("=",B124),'Input Gradebook'!E:E,1))</f>
        <v/>
      </c>
      <c r="D124" s="12" t="str">
        <f>if(B124="","", CONCATENATE(sumifs('Input Gradebook'!D:D,'Input Gradebook'!E:E,1,'Input Gradebook'!I:I,CONCATENATE("=",B124))," / ",Input!$E$2*C124))</f>
        <v/>
      </c>
    </row>
    <row r="125">
      <c r="B125" s="11"/>
      <c r="C125" s="1" t="str">
        <f>if(B125="","", COUNTIFS('Input Gradebook'!I:I,CONCATENATE("=",B125),'Input Gradebook'!E:E,1))</f>
        <v/>
      </c>
      <c r="D125" s="12" t="str">
        <f>if(B125="","", CONCATENATE(sumifs('Input Gradebook'!D:D,'Input Gradebook'!E:E,1,'Input Gradebook'!I:I,CONCATENATE("=",B125))," / ",Input!$E$2*C125))</f>
        <v/>
      </c>
    </row>
    <row r="126">
      <c r="B126" s="11"/>
      <c r="C126" s="1" t="str">
        <f>if(B126="","", COUNTIFS('Input Gradebook'!I:I,CONCATENATE("=",B126),'Input Gradebook'!E:E,1))</f>
        <v/>
      </c>
      <c r="D126" s="12" t="str">
        <f>if(B126="","", CONCATENATE(sumifs('Input Gradebook'!D:D,'Input Gradebook'!E:E,1,'Input Gradebook'!I:I,CONCATENATE("=",B126))," / ",Input!$E$2*C126))</f>
        <v/>
      </c>
    </row>
    <row r="127">
      <c r="B127" s="11"/>
      <c r="C127" s="1" t="str">
        <f>if(B127="","", COUNTIFS('Input Gradebook'!I:I,CONCATENATE("=",B127),'Input Gradebook'!E:E,1))</f>
        <v/>
      </c>
      <c r="D127" s="12" t="str">
        <f>if(B127="","", CONCATENATE(sumifs('Input Gradebook'!D:D,'Input Gradebook'!E:E,1,'Input Gradebook'!I:I,CONCATENATE("=",B127))," / ",Input!$E$2*C127))</f>
        <v/>
      </c>
    </row>
    <row r="128">
      <c r="B128" s="11"/>
      <c r="C128" s="1" t="str">
        <f>if(B128="","", COUNTIFS('Input Gradebook'!I:I,CONCATENATE("=",B128),'Input Gradebook'!E:E,1))</f>
        <v/>
      </c>
      <c r="D128" s="12" t="str">
        <f>if(B128="","", CONCATENATE(sumifs('Input Gradebook'!D:D,'Input Gradebook'!E:E,1,'Input Gradebook'!I:I,CONCATENATE("=",B128))," / ",Input!$E$2*C128))</f>
        <v/>
      </c>
    </row>
    <row r="129">
      <c r="B129" s="11"/>
      <c r="C129" s="1" t="str">
        <f>if(B129="","", COUNTIFS('Input Gradebook'!I:I,CONCATENATE("=",B129),'Input Gradebook'!E:E,1))</f>
        <v/>
      </c>
      <c r="D129" s="12" t="str">
        <f>if(B129="","", CONCATENATE(sumifs('Input Gradebook'!D:D,'Input Gradebook'!E:E,1,'Input Gradebook'!I:I,CONCATENATE("=",B129))," / ",Input!$E$2*C129))</f>
        <v/>
      </c>
    </row>
    <row r="130">
      <c r="B130" s="11"/>
      <c r="C130" s="1" t="str">
        <f>if(B130="","", COUNTIFS('Input Gradebook'!I:I,CONCATENATE("=",B130),'Input Gradebook'!E:E,1))</f>
        <v/>
      </c>
      <c r="D130" s="12" t="str">
        <f>if(B130="","", CONCATENATE(sumifs('Input Gradebook'!D:D,'Input Gradebook'!E:E,1,'Input Gradebook'!I:I,CONCATENATE("=",B130))," / ",Input!$E$2*C130))</f>
        <v/>
      </c>
    </row>
    <row r="131">
      <c r="B131" s="11"/>
      <c r="C131" s="1" t="str">
        <f>if(B131="","", COUNTIFS('Input Gradebook'!I:I,CONCATENATE("=",B131),'Input Gradebook'!E:E,1))</f>
        <v/>
      </c>
      <c r="D131" s="12" t="str">
        <f>if(B131="","", CONCATENATE(sumifs('Input Gradebook'!D:D,'Input Gradebook'!E:E,1,'Input Gradebook'!I:I,CONCATENATE("=",B131))," / ",Input!$E$2*C131))</f>
        <v/>
      </c>
    </row>
    <row r="132">
      <c r="B132" s="11"/>
      <c r="C132" s="1" t="str">
        <f>if(B132="","", COUNTIFS('Input Gradebook'!I:I,CONCATENATE("=",B132),'Input Gradebook'!E:E,1))</f>
        <v/>
      </c>
      <c r="D132" s="12" t="str">
        <f>if(B132="","", CONCATENATE(sumifs('Input Gradebook'!D:D,'Input Gradebook'!E:E,1,'Input Gradebook'!I:I,CONCATENATE("=",B132))," / ",Input!$E$2*C132))</f>
        <v/>
      </c>
    </row>
    <row r="133">
      <c r="B133" s="11"/>
      <c r="C133" s="1" t="str">
        <f>if(B133="","", COUNTIFS('Input Gradebook'!I:I,CONCATENATE("=",B133),'Input Gradebook'!E:E,1))</f>
        <v/>
      </c>
      <c r="D133" s="12" t="str">
        <f>if(B133="","", CONCATENATE(sumifs('Input Gradebook'!D:D,'Input Gradebook'!E:E,1,'Input Gradebook'!I:I,CONCATENATE("=",B133))," / ",Input!$E$2*C133))</f>
        <v/>
      </c>
    </row>
    <row r="134">
      <c r="B134" s="11"/>
      <c r="C134" s="1" t="str">
        <f>if(B134="","", COUNTIFS('Input Gradebook'!I:I,CONCATENATE("=",B134),'Input Gradebook'!E:E,1))</f>
        <v/>
      </c>
      <c r="D134" s="12" t="str">
        <f>if(B134="","", CONCATENATE(sumifs('Input Gradebook'!D:D,'Input Gradebook'!E:E,1,'Input Gradebook'!I:I,CONCATENATE("=",B134))," / ",Input!$E$2*C134))</f>
        <v/>
      </c>
    </row>
    <row r="135">
      <c r="B135" s="11"/>
      <c r="C135" s="1" t="str">
        <f>if(B135="","", COUNTIFS('Input Gradebook'!I:I,CONCATENATE("=",B135),'Input Gradebook'!E:E,1))</f>
        <v/>
      </c>
      <c r="D135" s="12" t="str">
        <f>if(B135="","", CONCATENATE(sumifs('Input Gradebook'!D:D,'Input Gradebook'!E:E,1,'Input Gradebook'!I:I,CONCATENATE("=",B135))," / ",Input!$E$2*C135))</f>
        <v/>
      </c>
    </row>
    <row r="136">
      <c r="B136" s="11"/>
      <c r="C136" s="1" t="str">
        <f>if(B136="","", COUNTIFS('Input Gradebook'!I:I,CONCATENATE("=",B136),'Input Gradebook'!E:E,1))</f>
        <v/>
      </c>
      <c r="D136" s="12" t="str">
        <f>if(B136="","", CONCATENATE(sumifs('Input Gradebook'!D:D,'Input Gradebook'!E:E,1,'Input Gradebook'!I:I,CONCATENATE("=",B136))," / ",Input!$E$2*C136))</f>
        <v/>
      </c>
    </row>
    <row r="137">
      <c r="B137" s="11"/>
      <c r="C137" s="1" t="str">
        <f>if(B137="","", COUNTIFS('Input Gradebook'!I:I,CONCATENATE("=",B137),'Input Gradebook'!E:E,1))</f>
        <v/>
      </c>
      <c r="D137" s="12" t="str">
        <f>if(B137="","", CONCATENATE(sumifs('Input Gradebook'!D:D,'Input Gradebook'!E:E,1,'Input Gradebook'!I:I,CONCATENATE("=",B137))," / ",Input!$E$2*C137))</f>
        <v/>
      </c>
    </row>
    <row r="138">
      <c r="B138" s="11"/>
      <c r="C138" s="1" t="str">
        <f>if(B138="","", COUNTIFS('Input Gradebook'!I:I,CONCATENATE("=",B138),'Input Gradebook'!E:E,1))</f>
        <v/>
      </c>
      <c r="D138" s="12" t="str">
        <f>if(B138="","", CONCATENATE(sumifs('Input Gradebook'!D:D,'Input Gradebook'!E:E,1,'Input Gradebook'!I:I,CONCATENATE("=",B138))," / ",Input!$E$2*C138))</f>
        <v/>
      </c>
    </row>
    <row r="139">
      <c r="B139" s="11"/>
      <c r="C139" s="1" t="str">
        <f>if(B139="","", COUNTIFS('Input Gradebook'!I:I,CONCATENATE("=",B139),'Input Gradebook'!E:E,1))</f>
        <v/>
      </c>
      <c r="D139" s="12" t="str">
        <f>if(B139="","", CONCATENATE(sumifs('Input Gradebook'!D:D,'Input Gradebook'!E:E,1,'Input Gradebook'!I:I,CONCATENATE("=",B139))," / ",Input!$E$2*C139))</f>
        <v/>
      </c>
    </row>
    <row r="140">
      <c r="B140" s="11"/>
      <c r="C140" s="1" t="str">
        <f>if(B140="","", COUNTIFS('Input Gradebook'!I:I,CONCATENATE("=",B140),'Input Gradebook'!E:E,1))</f>
        <v/>
      </c>
      <c r="D140" s="12" t="str">
        <f>if(B140="","", CONCATENATE(sumifs('Input Gradebook'!D:D,'Input Gradebook'!E:E,1,'Input Gradebook'!I:I,CONCATENATE("=",B140))," / ",Input!$E$2*C140))</f>
        <v/>
      </c>
    </row>
    <row r="141">
      <c r="B141" s="11"/>
      <c r="C141" s="1" t="str">
        <f>if(B141="","", COUNTIFS('Input Gradebook'!I:I,CONCATENATE("=",B141),'Input Gradebook'!E:E,1))</f>
        <v/>
      </c>
      <c r="D141" s="12" t="str">
        <f>if(B141="","", CONCATENATE(sumifs('Input Gradebook'!D:D,'Input Gradebook'!E:E,1,'Input Gradebook'!I:I,CONCATENATE("=",B141))," / ",Input!$E$2*C141))</f>
        <v/>
      </c>
    </row>
    <row r="142">
      <c r="B142" s="11"/>
      <c r="C142" s="1" t="str">
        <f>if(B142="","", COUNTIFS('Input Gradebook'!I:I,CONCATENATE("=",B142),'Input Gradebook'!E:E,1))</f>
        <v/>
      </c>
      <c r="D142" s="12" t="str">
        <f>if(B142="","", CONCATENATE(sumifs('Input Gradebook'!D:D,'Input Gradebook'!E:E,1,'Input Gradebook'!I:I,CONCATENATE("=",B142))," / ",Input!$E$2*C142))</f>
        <v/>
      </c>
    </row>
    <row r="143">
      <c r="B143" s="11"/>
      <c r="C143" s="1" t="str">
        <f>if(B143="","", COUNTIFS('Input Gradebook'!I:I,CONCATENATE("=",B143),'Input Gradebook'!E:E,1))</f>
        <v/>
      </c>
      <c r="D143" s="12" t="str">
        <f>if(B143="","", CONCATENATE(sumifs('Input Gradebook'!D:D,'Input Gradebook'!E:E,1,'Input Gradebook'!I:I,CONCATENATE("=",B143))," / ",Input!$E$2*C143))</f>
        <v/>
      </c>
    </row>
    <row r="144">
      <c r="B144" s="11"/>
      <c r="C144" s="1" t="str">
        <f>if(B144="","", COUNTIFS('Input Gradebook'!I:I,CONCATENATE("=",B144),'Input Gradebook'!E:E,1))</f>
        <v/>
      </c>
      <c r="D144" s="12" t="str">
        <f>if(B144="","", CONCATENATE(sumifs('Input Gradebook'!D:D,'Input Gradebook'!E:E,1,'Input Gradebook'!I:I,CONCATENATE("=",B144))," / ",Input!$E$2*C144))</f>
        <v/>
      </c>
    </row>
    <row r="145">
      <c r="B145" s="11"/>
      <c r="C145" s="1" t="str">
        <f>if(B145="","", COUNTIFS('Input Gradebook'!I:I,CONCATENATE("=",B145),'Input Gradebook'!E:E,1))</f>
        <v/>
      </c>
      <c r="D145" s="12" t="str">
        <f>if(B145="","", CONCATENATE(sumifs('Input Gradebook'!D:D,'Input Gradebook'!E:E,1,'Input Gradebook'!I:I,CONCATENATE("=",B145))," / ",Input!$E$2*C145))</f>
        <v/>
      </c>
    </row>
    <row r="146">
      <c r="B146" s="11"/>
      <c r="C146" s="1" t="str">
        <f>if(B146="","", COUNTIFS('Input Gradebook'!I:I,CONCATENATE("=",B146),'Input Gradebook'!E:E,1))</f>
        <v/>
      </c>
      <c r="D146" s="12" t="str">
        <f>if(B146="","", CONCATENATE(sumifs('Input Gradebook'!D:D,'Input Gradebook'!E:E,1,'Input Gradebook'!I:I,CONCATENATE("=",B146))," / ",Input!$E$2*C146))</f>
        <v/>
      </c>
    </row>
    <row r="147">
      <c r="B147" s="11"/>
      <c r="C147" s="1" t="str">
        <f>if(B147="","", COUNTIFS('Input Gradebook'!I:I,CONCATENATE("=",B147),'Input Gradebook'!E:E,1))</f>
        <v/>
      </c>
      <c r="D147" s="12" t="str">
        <f>if(B147="","", CONCATENATE(sumifs('Input Gradebook'!D:D,'Input Gradebook'!E:E,1,'Input Gradebook'!I:I,CONCATENATE("=",B147))," / ",Input!$E$2*C147))</f>
        <v/>
      </c>
    </row>
    <row r="148">
      <c r="B148" s="11"/>
      <c r="C148" s="1" t="str">
        <f>if(B148="","", COUNTIFS('Input Gradebook'!I:I,CONCATENATE("=",B148),'Input Gradebook'!E:E,1))</f>
        <v/>
      </c>
      <c r="D148" s="12" t="str">
        <f>if(B148="","", CONCATENATE(sumifs('Input Gradebook'!D:D,'Input Gradebook'!E:E,1,'Input Gradebook'!I:I,CONCATENATE("=",B148))," / ",Input!$E$2*C148))</f>
        <v/>
      </c>
    </row>
    <row r="149">
      <c r="B149" s="11"/>
      <c r="C149" s="1" t="str">
        <f>if(B149="","", COUNTIFS('Input Gradebook'!I:I,CONCATENATE("=",B149),'Input Gradebook'!E:E,1))</f>
        <v/>
      </c>
      <c r="D149" s="12" t="str">
        <f>if(B149="","", CONCATENATE(sumifs('Input Gradebook'!D:D,'Input Gradebook'!E:E,1,'Input Gradebook'!I:I,CONCATENATE("=",B149))," / ",Input!$E$2*C149))</f>
        <v/>
      </c>
    </row>
    <row r="150">
      <c r="B150" s="11"/>
      <c r="C150" s="1" t="str">
        <f>if(B150="","", COUNTIFS('Input Gradebook'!I:I,CONCATENATE("=",B150),'Input Gradebook'!E:E,1))</f>
        <v/>
      </c>
      <c r="D150" s="12" t="str">
        <f>if(B150="","", CONCATENATE(sumifs('Input Gradebook'!D:D,'Input Gradebook'!E:E,1,'Input Gradebook'!I:I,CONCATENATE("=",B150))," / ",Input!$E$2*C150))</f>
        <v/>
      </c>
    </row>
    <row r="151">
      <c r="B151" s="11"/>
      <c r="C151" s="1" t="str">
        <f>if(B151="","", COUNTIFS('Input Gradebook'!I:I,CONCATENATE("=",B151),'Input Gradebook'!E:E,1))</f>
        <v/>
      </c>
      <c r="D151" s="12" t="str">
        <f>if(B151="","", CONCATENATE(sumifs('Input Gradebook'!D:D,'Input Gradebook'!E:E,1,'Input Gradebook'!I:I,CONCATENATE("=",B151))," / ",Input!$E$2*C151))</f>
        <v/>
      </c>
    </row>
    <row r="152">
      <c r="B152" s="11"/>
      <c r="C152" s="1" t="str">
        <f>if(B152="","", COUNTIFS('Input Gradebook'!I:I,CONCATENATE("=",B152),'Input Gradebook'!E:E,1))</f>
        <v/>
      </c>
      <c r="D152" s="12" t="str">
        <f>if(B152="","", CONCATENATE(sumifs('Input Gradebook'!D:D,'Input Gradebook'!E:E,1,'Input Gradebook'!I:I,CONCATENATE("=",B152))," / ",Input!$E$2*C152))</f>
        <v/>
      </c>
    </row>
    <row r="153">
      <c r="B153" s="11"/>
      <c r="C153" s="1" t="str">
        <f>if(B153="","", COUNTIFS('Input Gradebook'!I:I,CONCATENATE("=",B153),'Input Gradebook'!E:E,1))</f>
        <v/>
      </c>
      <c r="D153" s="12" t="str">
        <f>if(B153="","", CONCATENATE(sumifs('Input Gradebook'!D:D,'Input Gradebook'!E:E,1,'Input Gradebook'!I:I,CONCATENATE("=",B153))," / ",Input!$E$2*C153))</f>
        <v/>
      </c>
    </row>
    <row r="154">
      <c r="B154" s="11"/>
      <c r="C154" s="1" t="str">
        <f>if(B154="","", COUNTIFS('Input Gradebook'!I:I,CONCATENATE("=",B154),'Input Gradebook'!E:E,1))</f>
        <v/>
      </c>
      <c r="D154" s="12" t="str">
        <f>if(B154="","", CONCATENATE(sumifs('Input Gradebook'!D:D,'Input Gradebook'!E:E,1,'Input Gradebook'!I:I,CONCATENATE("=",B154))," / ",Input!$E$2*C154))</f>
        <v/>
      </c>
    </row>
    <row r="155">
      <c r="B155" s="11"/>
      <c r="C155" s="1" t="str">
        <f>if(B155="","", COUNTIFS('Input Gradebook'!I:I,CONCATENATE("=",B155),'Input Gradebook'!E:E,1))</f>
        <v/>
      </c>
      <c r="D155" s="12" t="str">
        <f>if(B155="","", CONCATENATE(sumifs('Input Gradebook'!D:D,'Input Gradebook'!E:E,1,'Input Gradebook'!I:I,CONCATENATE("=",B155))," / ",Input!$E$2*C155))</f>
        <v/>
      </c>
    </row>
    <row r="156">
      <c r="B156" s="11"/>
      <c r="C156" s="1" t="str">
        <f>if(B156="","", COUNTIFS('Input Gradebook'!I:I,CONCATENATE("=",B156),'Input Gradebook'!E:E,1))</f>
        <v/>
      </c>
      <c r="D156" s="12" t="str">
        <f>if(B156="","", CONCATENATE(sumifs('Input Gradebook'!D:D,'Input Gradebook'!E:E,1,'Input Gradebook'!I:I,CONCATENATE("=",B156))," / ",Input!$E$2*C156))</f>
        <v/>
      </c>
    </row>
    <row r="157">
      <c r="B157" s="11"/>
      <c r="C157" s="1" t="str">
        <f>if(B157="","", COUNTIFS('Input Gradebook'!I:I,CONCATENATE("=",B157),'Input Gradebook'!E:E,1))</f>
        <v/>
      </c>
      <c r="D157" s="12" t="str">
        <f>if(B157="","", CONCATENATE(sumifs('Input Gradebook'!D:D,'Input Gradebook'!E:E,1,'Input Gradebook'!I:I,CONCATENATE("=",B157))," / ",Input!$E$2*C157))</f>
        <v/>
      </c>
    </row>
    <row r="158">
      <c r="B158" s="11"/>
      <c r="C158" s="1" t="str">
        <f>if(B158="","", COUNTIFS('Input Gradebook'!I:I,CONCATENATE("=",B158),'Input Gradebook'!E:E,1))</f>
        <v/>
      </c>
      <c r="D158" s="12" t="str">
        <f>if(B158="","", CONCATENATE(sumifs('Input Gradebook'!D:D,'Input Gradebook'!E:E,1,'Input Gradebook'!I:I,CONCATENATE("=",B158))," / ",Input!$E$2*C158))</f>
        <v/>
      </c>
    </row>
    <row r="159">
      <c r="B159" s="11"/>
      <c r="C159" s="1" t="str">
        <f>if(B159="","", COUNTIFS('Input Gradebook'!I:I,CONCATENATE("=",B159),'Input Gradebook'!E:E,1))</f>
        <v/>
      </c>
      <c r="D159" s="12" t="str">
        <f>if(B159="","", CONCATENATE(sumifs('Input Gradebook'!D:D,'Input Gradebook'!E:E,1,'Input Gradebook'!I:I,CONCATENATE("=",B159))," / ",Input!$E$2*C159))</f>
        <v/>
      </c>
    </row>
    <row r="160">
      <c r="B160" s="11"/>
      <c r="C160" s="1" t="str">
        <f>if(B160="","", COUNTIFS('Input Gradebook'!I:I,CONCATENATE("=",B160),'Input Gradebook'!E:E,1))</f>
        <v/>
      </c>
      <c r="D160" s="12" t="str">
        <f>if(B160="","", CONCATENATE(sumifs('Input Gradebook'!D:D,'Input Gradebook'!E:E,1,'Input Gradebook'!I:I,CONCATENATE("=",B160))," / ",Input!$E$2*C160))</f>
        <v/>
      </c>
    </row>
    <row r="161">
      <c r="B161" s="11"/>
      <c r="C161" s="1" t="str">
        <f>if(B161="","", COUNTIFS('Input Gradebook'!I:I,CONCATENATE("=",B161),'Input Gradebook'!E:E,1))</f>
        <v/>
      </c>
      <c r="D161" s="12" t="str">
        <f>if(B161="","", CONCATENATE(sumifs('Input Gradebook'!D:D,'Input Gradebook'!E:E,1,'Input Gradebook'!I:I,CONCATENATE("=",B161))," / ",Input!$E$2*C161))</f>
        <v/>
      </c>
    </row>
    <row r="162">
      <c r="B162" s="11"/>
      <c r="C162" s="1" t="str">
        <f>if(B162="","", COUNTIFS('Input Gradebook'!I:I,CONCATENATE("=",B162),'Input Gradebook'!E:E,1))</f>
        <v/>
      </c>
      <c r="D162" s="12" t="str">
        <f>if(B162="","", CONCATENATE(sumifs('Input Gradebook'!D:D,'Input Gradebook'!E:E,1,'Input Gradebook'!I:I,CONCATENATE("=",B162))," / ",Input!$E$2*C162))</f>
        <v/>
      </c>
    </row>
    <row r="163">
      <c r="B163" s="11"/>
      <c r="C163" s="1" t="str">
        <f>if(B163="","", COUNTIFS('Input Gradebook'!I:I,CONCATENATE("=",B163),'Input Gradebook'!E:E,1))</f>
        <v/>
      </c>
      <c r="D163" s="12" t="str">
        <f>if(B163="","", CONCATENATE(sumifs('Input Gradebook'!D:D,'Input Gradebook'!E:E,1,'Input Gradebook'!I:I,CONCATENATE("=",B163))," / ",Input!$E$2*C163))</f>
        <v/>
      </c>
    </row>
    <row r="164">
      <c r="B164" s="11"/>
      <c r="C164" s="1" t="str">
        <f>if(B164="","", COUNTIFS('Input Gradebook'!I:I,CONCATENATE("=",B164),'Input Gradebook'!E:E,1))</f>
        <v/>
      </c>
      <c r="D164" s="12" t="str">
        <f>if(B164="","", CONCATENATE(sumifs('Input Gradebook'!D:D,'Input Gradebook'!E:E,1,'Input Gradebook'!I:I,CONCATENATE("=",B164))," / ",Input!$E$2*C164))</f>
        <v/>
      </c>
    </row>
    <row r="165">
      <c r="B165" s="11"/>
      <c r="C165" s="1" t="str">
        <f>if(B165="","", COUNTIFS('Input Gradebook'!I:I,CONCATENATE("=",B165),'Input Gradebook'!E:E,1))</f>
        <v/>
      </c>
      <c r="D165" s="12" t="str">
        <f>if(B165="","", CONCATENATE(sumifs('Input Gradebook'!D:D,'Input Gradebook'!E:E,1,'Input Gradebook'!I:I,CONCATENATE("=",B165))," / ",Input!$E$2*C165))</f>
        <v/>
      </c>
    </row>
    <row r="166">
      <c r="B166" s="11"/>
      <c r="C166" s="1" t="str">
        <f>if(B166="","", COUNTIFS('Input Gradebook'!I:I,CONCATENATE("=",B166),'Input Gradebook'!E:E,1))</f>
        <v/>
      </c>
      <c r="D166" s="12" t="str">
        <f>if(B166="","", CONCATENATE(sumifs('Input Gradebook'!D:D,'Input Gradebook'!E:E,1,'Input Gradebook'!I:I,CONCATENATE("=",B166))," / ",Input!$E$2*C166))</f>
        <v/>
      </c>
    </row>
    <row r="167">
      <c r="B167" s="11"/>
      <c r="C167" s="1" t="str">
        <f>if(B167="","", COUNTIFS('Input Gradebook'!I:I,CONCATENATE("=",B167),'Input Gradebook'!E:E,1))</f>
        <v/>
      </c>
      <c r="D167" s="12" t="str">
        <f>if(B167="","", CONCATENATE(sumifs('Input Gradebook'!D:D,'Input Gradebook'!E:E,1,'Input Gradebook'!I:I,CONCATENATE("=",B167))," / ",Input!$E$2*C167))</f>
        <v/>
      </c>
    </row>
    <row r="168">
      <c r="B168" s="11"/>
      <c r="C168" s="1" t="str">
        <f>if(B168="","", COUNTIFS('Input Gradebook'!I:I,CONCATENATE("=",B168),'Input Gradebook'!E:E,1))</f>
        <v/>
      </c>
      <c r="D168" s="12" t="str">
        <f>if(B168="","", CONCATENATE(sumifs('Input Gradebook'!D:D,'Input Gradebook'!E:E,1,'Input Gradebook'!I:I,CONCATENATE("=",B168))," / ",Input!$E$2*C168))</f>
        <v/>
      </c>
    </row>
    <row r="169">
      <c r="B169" s="11"/>
      <c r="C169" s="1" t="str">
        <f>if(B169="","", COUNTIFS('Input Gradebook'!I:I,CONCATENATE("=",B169),'Input Gradebook'!E:E,1))</f>
        <v/>
      </c>
      <c r="D169" s="12" t="str">
        <f>if(B169="","", CONCATENATE(sumifs('Input Gradebook'!D:D,'Input Gradebook'!E:E,1,'Input Gradebook'!I:I,CONCATENATE("=",B169))," / ",Input!$E$2*C169))</f>
        <v/>
      </c>
    </row>
    <row r="170">
      <c r="B170" s="11"/>
      <c r="C170" s="1" t="str">
        <f>if(B170="","", COUNTIFS('Input Gradebook'!I:I,CONCATENATE("=",B170),'Input Gradebook'!E:E,1))</f>
        <v/>
      </c>
      <c r="D170" s="12" t="str">
        <f>if(B170="","", CONCATENATE(sumifs('Input Gradebook'!D:D,'Input Gradebook'!E:E,1,'Input Gradebook'!I:I,CONCATENATE("=",B170))," / ",Input!$E$2*C170))</f>
        <v/>
      </c>
    </row>
    <row r="171">
      <c r="B171" s="11"/>
      <c r="C171" s="1" t="str">
        <f>if(B171="","", COUNTIFS('Input Gradebook'!I:I,CONCATENATE("=",B171),'Input Gradebook'!E:E,1))</f>
        <v/>
      </c>
      <c r="D171" s="12" t="str">
        <f>if(B171="","", CONCATENATE(sumifs('Input Gradebook'!D:D,'Input Gradebook'!E:E,1,'Input Gradebook'!I:I,CONCATENATE("=",B171))," / ",Input!$E$2*C171))</f>
        <v/>
      </c>
    </row>
    <row r="172">
      <c r="B172" s="11"/>
      <c r="C172" s="1" t="str">
        <f>if(B172="","", COUNTIFS('Input Gradebook'!I:I,CONCATENATE("=",B172),'Input Gradebook'!E:E,1))</f>
        <v/>
      </c>
      <c r="D172" s="12" t="str">
        <f>if(B172="","", CONCATENATE(sumifs('Input Gradebook'!D:D,'Input Gradebook'!E:E,1,'Input Gradebook'!I:I,CONCATENATE("=",B172))," / ",Input!$E$2*C172))</f>
        <v/>
      </c>
    </row>
    <row r="173">
      <c r="B173" s="11"/>
      <c r="C173" s="1" t="str">
        <f>if(B173="","", COUNTIFS('Input Gradebook'!I:I,CONCATENATE("=",B173),'Input Gradebook'!E:E,1))</f>
        <v/>
      </c>
      <c r="D173" s="12" t="str">
        <f>if(B173="","", CONCATENATE(sumifs('Input Gradebook'!D:D,'Input Gradebook'!E:E,1,'Input Gradebook'!I:I,CONCATENATE("=",B173))," / ",Input!$E$2*C173))</f>
        <v/>
      </c>
    </row>
    <row r="174">
      <c r="B174" s="11"/>
      <c r="C174" s="1" t="str">
        <f>if(B174="","", COUNTIFS('Input Gradebook'!I:I,CONCATENATE("=",B174),'Input Gradebook'!E:E,1))</f>
        <v/>
      </c>
      <c r="D174" s="12" t="str">
        <f>if(B174="","", CONCATENATE(sumifs('Input Gradebook'!D:D,'Input Gradebook'!E:E,1,'Input Gradebook'!I:I,CONCATENATE("=",B174))," / ",Input!$E$2*C174))</f>
        <v/>
      </c>
    </row>
    <row r="175">
      <c r="B175" s="11"/>
      <c r="C175" s="1" t="str">
        <f>if(B175="","", COUNTIFS('Input Gradebook'!I:I,CONCATENATE("=",B175),'Input Gradebook'!E:E,1))</f>
        <v/>
      </c>
      <c r="D175" s="12" t="str">
        <f>if(B175="","", CONCATENATE(sumifs('Input Gradebook'!D:D,'Input Gradebook'!E:E,1,'Input Gradebook'!I:I,CONCATENATE("=",B175))," / ",Input!$E$2*C175))</f>
        <v/>
      </c>
    </row>
    <row r="176">
      <c r="B176" s="11"/>
      <c r="C176" s="1" t="str">
        <f>if(B176="","", COUNTIFS('Input Gradebook'!I:I,CONCATENATE("=",B176),'Input Gradebook'!E:E,1))</f>
        <v/>
      </c>
      <c r="D176" s="12" t="str">
        <f>if(B176="","", CONCATENATE(sumifs('Input Gradebook'!D:D,'Input Gradebook'!E:E,1,'Input Gradebook'!I:I,CONCATENATE("=",B176))," / ",Input!$E$2*C176))</f>
        <v/>
      </c>
    </row>
    <row r="177">
      <c r="B177" s="11"/>
      <c r="C177" s="1" t="str">
        <f>if(B177="","", COUNTIFS('Input Gradebook'!I:I,CONCATENATE("=",B177),'Input Gradebook'!E:E,1))</f>
        <v/>
      </c>
      <c r="D177" s="12" t="str">
        <f>if(B177="","", CONCATENATE(sumifs('Input Gradebook'!D:D,'Input Gradebook'!E:E,1,'Input Gradebook'!I:I,CONCATENATE("=",B177))," / ",Input!$E$2*C177))</f>
        <v/>
      </c>
    </row>
    <row r="178">
      <c r="B178" s="11"/>
      <c r="C178" s="1" t="str">
        <f>if(B178="","", COUNTIFS('Input Gradebook'!I:I,CONCATENATE("=",B178),'Input Gradebook'!E:E,1))</f>
        <v/>
      </c>
      <c r="D178" s="12" t="str">
        <f>if(B178="","", CONCATENATE(sumifs('Input Gradebook'!D:D,'Input Gradebook'!E:E,1,'Input Gradebook'!I:I,CONCATENATE("=",B178))," / ",Input!$E$2*C178))</f>
        <v/>
      </c>
    </row>
    <row r="179">
      <c r="B179" s="11"/>
      <c r="C179" s="1" t="str">
        <f>if(B179="","", COUNTIFS('Input Gradebook'!I:I,CONCATENATE("=",B179),'Input Gradebook'!E:E,1))</f>
        <v/>
      </c>
      <c r="D179" s="12" t="str">
        <f>if(B179="","", CONCATENATE(sumifs('Input Gradebook'!D:D,'Input Gradebook'!E:E,1,'Input Gradebook'!I:I,CONCATENATE("=",B179))," / ",Input!$E$2*C179))</f>
        <v/>
      </c>
    </row>
    <row r="180">
      <c r="B180" s="11"/>
      <c r="C180" s="1" t="str">
        <f>if(B180="","", COUNTIFS('Input Gradebook'!I:I,CONCATENATE("=",B180),'Input Gradebook'!E:E,1))</f>
        <v/>
      </c>
      <c r="D180" s="12" t="str">
        <f>if(B180="","", CONCATENATE(sumifs('Input Gradebook'!D:D,'Input Gradebook'!E:E,1,'Input Gradebook'!I:I,CONCATENATE("=",B180))," / ",Input!$E$2*C180))</f>
        <v/>
      </c>
    </row>
    <row r="181">
      <c r="B181" s="11"/>
      <c r="C181" s="1" t="str">
        <f>if(B181="","", COUNTIFS('Input Gradebook'!I:I,CONCATENATE("=",B181),'Input Gradebook'!E:E,1))</f>
        <v/>
      </c>
      <c r="D181" s="12" t="str">
        <f>if(B181="","", CONCATENATE(sumifs('Input Gradebook'!D:D,'Input Gradebook'!E:E,1,'Input Gradebook'!I:I,CONCATENATE("=",B181))," / ",Input!$E$2*C181))</f>
        <v/>
      </c>
    </row>
    <row r="182">
      <c r="B182" s="11"/>
      <c r="C182" s="1" t="str">
        <f>if(B182="","", COUNTIFS('Input Gradebook'!I:I,CONCATENATE("=",B182),'Input Gradebook'!E:E,1))</f>
        <v/>
      </c>
      <c r="D182" s="12" t="str">
        <f>if(B182="","", CONCATENATE(sumifs('Input Gradebook'!D:D,'Input Gradebook'!E:E,1,'Input Gradebook'!I:I,CONCATENATE("=",B182))," / ",Input!$E$2*C182))</f>
        <v/>
      </c>
    </row>
    <row r="183">
      <c r="B183" s="11"/>
      <c r="C183" s="1" t="str">
        <f>if(B183="","", COUNTIFS('Input Gradebook'!I:I,CONCATENATE("=",B183),'Input Gradebook'!E:E,1))</f>
        <v/>
      </c>
      <c r="D183" s="12" t="str">
        <f>if(B183="","", CONCATENATE(sumifs('Input Gradebook'!D:D,'Input Gradebook'!E:E,1,'Input Gradebook'!I:I,CONCATENATE("=",B183))," / ",Input!$E$2*C183))</f>
        <v/>
      </c>
    </row>
    <row r="184">
      <c r="B184" s="11"/>
      <c r="C184" s="1" t="str">
        <f>if(B184="","", COUNTIFS('Input Gradebook'!I:I,CONCATENATE("=",B184),'Input Gradebook'!E:E,1))</f>
        <v/>
      </c>
      <c r="D184" s="12" t="str">
        <f>if(B184="","", CONCATENATE(sumifs('Input Gradebook'!D:D,'Input Gradebook'!E:E,1,'Input Gradebook'!I:I,CONCATENATE("=",B184))," / ",Input!$E$2*C184))</f>
        <v/>
      </c>
    </row>
    <row r="185">
      <c r="B185" s="11"/>
      <c r="C185" s="1" t="str">
        <f>if(B185="","", COUNTIFS('Input Gradebook'!I:I,CONCATENATE("=",B185),'Input Gradebook'!E:E,1))</f>
        <v/>
      </c>
      <c r="D185" s="12" t="str">
        <f>if(B185="","", CONCATENATE(sumifs('Input Gradebook'!D:D,'Input Gradebook'!E:E,1,'Input Gradebook'!I:I,CONCATENATE("=",B185))," / ",Input!$E$2*C185))</f>
        <v/>
      </c>
    </row>
    <row r="186">
      <c r="B186" s="11"/>
      <c r="C186" s="1" t="str">
        <f>if(B186="","", COUNTIFS('Input Gradebook'!I:I,CONCATENATE("=",B186),'Input Gradebook'!E:E,1))</f>
        <v/>
      </c>
      <c r="D186" s="12" t="str">
        <f>if(B186="","", CONCATENATE(sumifs('Input Gradebook'!D:D,'Input Gradebook'!E:E,1,'Input Gradebook'!I:I,CONCATENATE("=",B186))," / ",Input!$E$2*C186))</f>
        <v/>
      </c>
    </row>
    <row r="187">
      <c r="B187" s="11"/>
      <c r="C187" s="1" t="str">
        <f>if(B187="","", COUNTIFS('Input Gradebook'!I:I,CONCATENATE("=",B187),'Input Gradebook'!E:E,1))</f>
        <v/>
      </c>
      <c r="D187" s="12" t="str">
        <f>if(B187="","", CONCATENATE(sumifs('Input Gradebook'!D:D,'Input Gradebook'!E:E,1,'Input Gradebook'!I:I,CONCATENATE("=",B187))," / ",Input!$E$2*C187))</f>
        <v/>
      </c>
    </row>
    <row r="188">
      <c r="B188" s="11"/>
      <c r="C188" s="1" t="str">
        <f>if(B188="","", COUNTIFS('Input Gradebook'!I:I,CONCATENATE("=",B188),'Input Gradebook'!E:E,1))</f>
        <v/>
      </c>
      <c r="D188" s="12" t="str">
        <f>if(B188="","", CONCATENATE(sumifs('Input Gradebook'!D:D,'Input Gradebook'!E:E,1,'Input Gradebook'!I:I,CONCATENATE("=",B188))," / ",Input!$E$2*C188))</f>
        <v/>
      </c>
    </row>
    <row r="189">
      <c r="B189" s="11"/>
      <c r="C189" s="1" t="str">
        <f>if(B189="","", COUNTIFS('Input Gradebook'!I:I,CONCATENATE("=",B189),'Input Gradebook'!E:E,1))</f>
        <v/>
      </c>
      <c r="D189" s="12" t="str">
        <f>if(B189="","", CONCATENATE(sumifs('Input Gradebook'!D:D,'Input Gradebook'!E:E,1,'Input Gradebook'!I:I,CONCATENATE("=",B189))," / ",Input!$E$2*C189))</f>
        <v/>
      </c>
    </row>
    <row r="190">
      <c r="B190" s="11"/>
      <c r="C190" s="1" t="str">
        <f>if(B190="","", COUNTIFS('Input Gradebook'!I:I,CONCATENATE("=",B190),'Input Gradebook'!E:E,1))</f>
        <v/>
      </c>
      <c r="D190" s="12" t="str">
        <f>if(B190="","", CONCATENATE(sumifs('Input Gradebook'!D:D,'Input Gradebook'!E:E,1,'Input Gradebook'!I:I,CONCATENATE("=",B190))," / ",Input!$E$2*C190))</f>
        <v/>
      </c>
    </row>
    <row r="191">
      <c r="B191" s="11"/>
      <c r="C191" s="1" t="str">
        <f>if(B191="","", COUNTIFS('Input Gradebook'!I:I,CONCATENATE("=",B191),'Input Gradebook'!E:E,1))</f>
        <v/>
      </c>
      <c r="D191" s="12" t="str">
        <f>if(B191="","", CONCATENATE(sumifs('Input Gradebook'!D:D,'Input Gradebook'!E:E,1,'Input Gradebook'!I:I,CONCATENATE("=",B191))," / ",Input!$E$2*C191))</f>
        <v/>
      </c>
    </row>
    <row r="192">
      <c r="B192" s="11"/>
      <c r="C192" s="1" t="str">
        <f>if(B192="","", COUNTIFS('Input Gradebook'!I:I,CONCATENATE("=",B192),'Input Gradebook'!E:E,1))</f>
        <v/>
      </c>
      <c r="D192" s="12" t="str">
        <f>if(B192="","", CONCATENATE(sumifs('Input Gradebook'!D:D,'Input Gradebook'!E:E,1,'Input Gradebook'!I:I,CONCATENATE("=",B192))," / ",Input!$E$2*C192))</f>
        <v/>
      </c>
    </row>
    <row r="193">
      <c r="B193" s="11"/>
      <c r="C193" s="1" t="str">
        <f>if(B193="","", COUNTIFS('Input Gradebook'!I:I,CONCATENATE("=",B193),'Input Gradebook'!E:E,1))</f>
        <v/>
      </c>
      <c r="D193" s="12" t="str">
        <f>if(B193="","", CONCATENATE(sumifs('Input Gradebook'!D:D,'Input Gradebook'!E:E,1,'Input Gradebook'!I:I,CONCATENATE("=",B193))," / ",Input!$E$2*C193))</f>
        <v/>
      </c>
    </row>
    <row r="194">
      <c r="B194" s="11"/>
      <c r="C194" s="1" t="str">
        <f>if(B194="","", COUNTIFS('Input Gradebook'!I:I,CONCATENATE("=",B194),'Input Gradebook'!E:E,1))</f>
        <v/>
      </c>
      <c r="D194" s="12" t="str">
        <f>if(B194="","", CONCATENATE(sumifs('Input Gradebook'!D:D,'Input Gradebook'!E:E,1,'Input Gradebook'!I:I,CONCATENATE("=",B194))," / ",Input!$E$2*C194))</f>
        <v/>
      </c>
    </row>
    <row r="195">
      <c r="B195" s="11"/>
      <c r="C195" s="1" t="str">
        <f>if(B195="","", COUNTIFS('Input Gradebook'!I:I,CONCATENATE("=",B195),'Input Gradebook'!E:E,1))</f>
        <v/>
      </c>
      <c r="D195" s="12" t="str">
        <f>if(B195="","", CONCATENATE(sumifs('Input Gradebook'!D:D,'Input Gradebook'!E:E,1,'Input Gradebook'!I:I,CONCATENATE("=",B195))," / ",Input!$E$2*C195))</f>
        <v/>
      </c>
    </row>
    <row r="196">
      <c r="B196" s="11"/>
      <c r="C196" s="1" t="str">
        <f>if(B196="","", COUNTIFS('Input Gradebook'!I:I,CONCATENATE("=",B196),'Input Gradebook'!E:E,1))</f>
        <v/>
      </c>
      <c r="D196" s="12" t="str">
        <f>if(B196="","", CONCATENATE(sumifs('Input Gradebook'!D:D,'Input Gradebook'!E:E,1,'Input Gradebook'!I:I,CONCATENATE("=",B196))," / ",Input!$E$2*C196))</f>
        <v/>
      </c>
    </row>
    <row r="197">
      <c r="B197" s="11"/>
      <c r="C197" s="1" t="str">
        <f>if(B197="","", COUNTIFS('Input Gradebook'!I:I,CONCATENATE("=",B197),'Input Gradebook'!E:E,1))</f>
        <v/>
      </c>
      <c r="D197" s="12" t="str">
        <f>if(B197="","", CONCATENATE(sumifs('Input Gradebook'!D:D,'Input Gradebook'!E:E,1,'Input Gradebook'!I:I,CONCATENATE("=",B197))," / ",Input!$E$2*C197))</f>
        <v/>
      </c>
    </row>
    <row r="198">
      <c r="B198" s="11"/>
      <c r="C198" s="1" t="str">
        <f>if(B198="","", COUNTIFS('Input Gradebook'!I:I,CONCATENATE("=",B198),'Input Gradebook'!E:E,1))</f>
        <v/>
      </c>
      <c r="D198" s="12" t="str">
        <f>if(B198="","", CONCATENATE(sumifs('Input Gradebook'!D:D,'Input Gradebook'!E:E,1,'Input Gradebook'!I:I,CONCATENATE("=",B198))," / ",Input!$E$2*C198))</f>
        <v/>
      </c>
    </row>
    <row r="199">
      <c r="B199" s="11"/>
      <c r="C199" s="1" t="str">
        <f>if(B199="","", COUNTIFS('Input Gradebook'!I:I,CONCATENATE("=",B199),'Input Gradebook'!E:E,1))</f>
        <v/>
      </c>
      <c r="D199" s="12" t="str">
        <f>if(B199="","", CONCATENATE(sumifs('Input Gradebook'!D:D,'Input Gradebook'!E:E,1,'Input Gradebook'!I:I,CONCATENATE("=",B199))," / ",Input!$E$2*C199))</f>
        <v/>
      </c>
    </row>
    <row r="200">
      <c r="B200" s="11"/>
      <c r="C200" s="1" t="str">
        <f>if(B200="","", COUNTIFS('Input Gradebook'!I:I,CONCATENATE("=",B200),'Input Gradebook'!E:E,1))</f>
        <v/>
      </c>
      <c r="D200" s="12" t="str">
        <f>if(B200="","", CONCATENATE(sumifs('Input Gradebook'!D:D,'Input Gradebook'!E:E,1,'Input Gradebook'!I:I,CONCATENATE("=",B200))," / ",Input!$E$2*C200))</f>
        <v/>
      </c>
    </row>
    <row r="201">
      <c r="B201" s="11"/>
      <c r="C201" s="1" t="str">
        <f>if(B201="","", COUNTIFS('Input Gradebook'!I:I,CONCATENATE("=",B201),'Input Gradebook'!E:E,1))</f>
        <v/>
      </c>
      <c r="D201" s="12" t="str">
        <f>if(B201="","", CONCATENATE(sumifs('Input Gradebook'!D:D,'Input Gradebook'!E:E,1,'Input Gradebook'!I:I,CONCATENATE("=",B201))," / ",Input!$E$2*C201))</f>
        <v/>
      </c>
    </row>
    <row r="202">
      <c r="B202" s="11"/>
      <c r="C202" s="1" t="str">
        <f>if(B202="","", COUNTIFS('Input Gradebook'!I:I,CONCATENATE("=",B202),'Input Gradebook'!E:E,1))</f>
        <v/>
      </c>
      <c r="D202" s="12" t="str">
        <f>if(B202="","", CONCATENATE(sumifs('Input Gradebook'!D:D,'Input Gradebook'!E:E,1,'Input Gradebook'!I:I,CONCATENATE("=",B202))," / ",Input!$E$2*C202))</f>
        <v/>
      </c>
    </row>
    <row r="203">
      <c r="B203" s="11"/>
      <c r="C203" s="1" t="str">
        <f>if(B203="","", COUNTIFS('Input Gradebook'!I:I,CONCATENATE("=",B203),'Input Gradebook'!E:E,1))</f>
        <v/>
      </c>
      <c r="D203" s="12" t="str">
        <f>if(B203="","", CONCATENATE(sumifs('Input Gradebook'!D:D,'Input Gradebook'!E:E,1,'Input Gradebook'!I:I,CONCATENATE("=",B203))," / ",Input!$E$2*C203))</f>
        <v/>
      </c>
    </row>
    <row r="204">
      <c r="B204" s="11"/>
      <c r="C204" s="1" t="str">
        <f>if(B204="","", COUNTIFS('Input Gradebook'!I:I,CONCATENATE("=",B204),'Input Gradebook'!E:E,1))</f>
        <v/>
      </c>
      <c r="D204" s="12" t="str">
        <f>if(B204="","", CONCATENATE(sumifs('Input Gradebook'!D:D,'Input Gradebook'!E:E,1,'Input Gradebook'!I:I,CONCATENATE("=",B204))," / ",Input!$E$2*C204))</f>
        <v/>
      </c>
    </row>
    <row r="205">
      <c r="B205" s="11"/>
      <c r="C205" s="1" t="str">
        <f>if(B205="","", COUNTIFS('Input Gradebook'!I:I,CONCATENATE("=",B205),'Input Gradebook'!E:E,1))</f>
        <v/>
      </c>
      <c r="D205" s="12" t="str">
        <f>if(B205="","", CONCATENATE(sumifs('Input Gradebook'!D:D,'Input Gradebook'!E:E,1,'Input Gradebook'!I:I,CONCATENATE("=",B205))," / ",Input!$E$2*C205))</f>
        <v/>
      </c>
    </row>
    <row r="206">
      <c r="B206" s="11"/>
      <c r="C206" s="1" t="str">
        <f>if(B206="","", COUNTIFS('Input Gradebook'!I:I,CONCATENATE("=",B206),'Input Gradebook'!E:E,1))</f>
        <v/>
      </c>
      <c r="D206" s="12" t="str">
        <f>if(B206="","", CONCATENATE(sumifs('Input Gradebook'!D:D,'Input Gradebook'!E:E,1,'Input Gradebook'!I:I,CONCATENATE("=",B206))," / ",Input!$E$2*C206))</f>
        <v/>
      </c>
    </row>
    <row r="207">
      <c r="B207" s="11"/>
      <c r="C207" s="1" t="str">
        <f>if(B207="","", COUNTIFS('Input Gradebook'!I:I,CONCATENATE("=",B207),'Input Gradebook'!E:E,1))</f>
        <v/>
      </c>
      <c r="D207" s="12" t="str">
        <f>if(B207="","", CONCATENATE(sumifs('Input Gradebook'!D:D,'Input Gradebook'!E:E,1,'Input Gradebook'!I:I,CONCATENATE("=",B207))," / ",Input!$E$2*C207))</f>
        <v/>
      </c>
    </row>
    <row r="208">
      <c r="B208" s="11"/>
      <c r="C208" s="1" t="str">
        <f>if(B208="","", COUNTIFS('Input Gradebook'!I:I,CONCATENATE("=",B208),'Input Gradebook'!E:E,1))</f>
        <v/>
      </c>
      <c r="D208" s="12" t="str">
        <f>if(B208="","", CONCATENATE(sumifs('Input Gradebook'!D:D,'Input Gradebook'!E:E,1,'Input Gradebook'!I:I,CONCATENATE("=",B208))," / ",Input!$E$2*C208))</f>
        <v/>
      </c>
    </row>
    <row r="209">
      <c r="B209" s="11"/>
      <c r="C209" s="1" t="str">
        <f>if(B209="","", COUNTIFS('Input Gradebook'!I:I,CONCATENATE("=",B209),'Input Gradebook'!E:E,1))</f>
        <v/>
      </c>
      <c r="D209" s="12" t="str">
        <f>if(B209="","", CONCATENATE(sumifs('Input Gradebook'!D:D,'Input Gradebook'!E:E,1,'Input Gradebook'!I:I,CONCATENATE("=",B209))," / ",Input!$E$2*C209))</f>
        <v/>
      </c>
    </row>
    <row r="210">
      <c r="B210" s="11"/>
      <c r="C210" s="1" t="str">
        <f>if(B210="","", COUNTIFS('Input Gradebook'!I:I,CONCATENATE("=",B210),'Input Gradebook'!E:E,1))</f>
        <v/>
      </c>
      <c r="D210" s="12" t="str">
        <f>if(B210="","", CONCATENATE(sumifs('Input Gradebook'!D:D,'Input Gradebook'!E:E,1,'Input Gradebook'!I:I,CONCATENATE("=",B210))," / ",Input!$E$2*C210))</f>
        <v/>
      </c>
    </row>
    <row r="211">
      <c r="B211" s="11"/>
      <c r="C211" s="1" t="str">
        <f>if(B211="","", COUNTIFS('Input Gradebook'!I:I,CONCATENATE("=",B211),'Input Gradebook'!E:E,1))</f>
        <v/>
      </c>
      <c r="D211" s="12" t="str">
        <f>if(B211="","", CONCATENATE(sumifs('Input Gradebook'!D:D,'Input Gradebook'!E:E,1,'Input Gradebook'!I:I,CONCATENATE("=",B211))," / ",Input!$E$2*C211))</f>
        <v/>
      </c>
    </row>
    <row r="212">
      <c r="B212" s="11"/>
      <c r="C212" s="1" t="str">
        <f>if(B212="","", COUNTIFS('Input Gradebook'!I:I,CONCATENATE("=",B212),'Input Gradebook'!E:E,1))</f>
        <v/>
      </c>
      <c r="D212" s="12" t="str">
        <f>if(B212="","", CONCATENATE(sumifs('Input Gradebook'!D:D,'Input Gradebook'!E:E,1,'Input Gradebook'!I:I,CONCATENATE("=",B212))," / ",Input!$E$2*C212))</f>
        <v/>
      </c>
    </row>
    <row r="213">
      <c r="B213" s="11"/>
      <c r="C213" s="1" t="str">
        <f>if(B213="","", COUNTIFS('Input Gradebook'!I:I,CONCATENATE("=",B213),'Input Gradebook'!E:E,1))</f>
        <v/>
      </c>
      <c r="D213" s="12" t="str">
        <f>if(B213="","", CONCATENATE(sumifs('Input Gradebook'!D:D,'Input Gradebook'!E:E,1,'Input Gradebook'!I:I,CONCATENATE("=",B213))," / ",Input!$E$2*C213))</f>
        <v/>
      </c>
    </row>
    <row r="214">
      <c r="B214" s="11"/>
      <c r="C214" s="1" t="str">
        <f>if(B214="","", COUNTIFS('Input Gradebook'!I:I,CONCATENATE("=",B214),'Input Gradebook'!E:E,1))</f>
        <v/>
      </c>
      <c r="D214" s="12" t="str">
        <f>if(B214="","", CONCATENATE(sumifs('Input Gradebook'!D:D,'Input Gradebook'!E:E,1,'Input Gradebook'!I:I,CONCATENATE("=",B214))," / ",Input!$E$2*C214))</f>
        <v/>
      </c>
    </row>
    <row r="215">
      <c r="B215" s="11"/>
      <c r="C215" s="1" t="str">
        <f>if(B215="","", COUNTIFS('Input Gradebook'!I:I,CONCATENATE("=",B215),'Input Gradebook'!E:E,1))</f>
        <v/>
      </c>
      <c r="D215" s="12" t="str">
        <f>if(B215="","", CONCATENATE(sumifs('Input Gradebook'!D:D,'Input Gradebook'!E:E,1,'Input Gradebook'!I:I,CONCATENATE("=",B215))," / ",Input!$E$2*C215))</f>
        <v/>
      </c>
    </row>
    <row r="216">
      <c r="B216" s="11"/>
      <c r="C216" s="1" t="str">
        <f>if(B216="","", COUNTIFS('Input Gradebook'!I:I,CONCATENATE("=",B216),'Input Gradebook'!E:E,1))</f>
        <v/>
      </c>
      <c r="D216" s="12" t="str">
        <f>if(B216="","", CONCATENATE(sumifs('Input Gradebook'!D:D,'Input Gradebook'!E:E,1,'Input Gradebook'!I:I,CONCATENATE("=",B216))," / ",Input!$E$2*C216))</f>
        <v/>
      </c>
    </row>
    <row r="217">
      <c r="B217" s="11"/>
      <c r="C217" s="1" t="str">
        <f>if(B217="","", COUNTIFS('Input Gradebook'!I:I,CONCATENATE("=",B217),'Input Gradebook'!E:E,1))</f>
        <v/>
      </c>
      <c r="D217" s="12" t="str">
        <f>if(B217="","", CONCATENATE(sumifs('Input Gradebook'!D:D,'Input Gradebook'!E:E,1,'Input Gradebook'!I:I,CONCATENATE("=",B217))," / ",Input!$E$2*C217))</f>
        <v/>
      </c>
    </row>
    <row r="218">
      <c r="B218" s="11"/>
      <c r="C218" s="1" t="str">
        <f>if(B218="","", COUNTIFS('Input Gradebook'!I:I,CONCATENATE("=",B218),'Input Gradebook'!E:E,1))</f>
        <v/>
      </c>
      <c r="D218" s="12" t="str">
        <f>if(B218="","", CONCATENATE(sumifs('Input Gradebook'!D:D,'Input Gradebook'!E:E,1,'Input Gradebook'!I:I,CONCATENATE("=",B218))," / ",Input!$E$2*C218))</f>
        <v/>
      </c>
    </row>
    <row r="219">
      <c r="B219" s="11"/>
      <c r="C219" s="1" t="str">
        <f>if(B219="","", COUNTIFS('Input Gradebook'!I:I,CONCATENATE("=",B219),'Input Gradebook'!E:E,1))</f>
        <v/>
      </c>
      <c r="D219" s="12" t="str">
        <f>if(B219="","", CONCATENATE(sumifs('Input Gradebook'!D:D,'Input Gradebook'!E:E,1,'Input Gradebook'!I:I,CONCATENATE("=",B219))," / ",Input!$E$2*C219))</f>
        <v/>
      </c>
    </row>
    <row r="220">
      <c r="B220" s="11"/>
      <c r="C220" s="1" t="str">
        <f>if(B220="","", COUNTIFS('Input Gradebook'!I:I,CONCATENATE("=",B220),'Input Gradebook'!E:E,1))</f>
        <v/>
      </c>
      <c r="D220" s="12" t="str">
        <f>if(B220="","", CONCATENATE(sumifs('Input Gradebook'!D:D,'Input Gradebook'!E:E,1,'Input Gradebook'!I:I,CONCATENATE("=",B220))," / ",Input!$E$2*C220))</f>
        <v/>
      </c>
    </row>
    <row r="221">
      <c r="B221" s="11"/>
      <c r="C221" s="1" t="str">
        <f>if(B221="","", COUNTIFS('Input Gradebook'!I:I,CONCATENATE("=",B221),'Input Gradebook'!E:E,1))</f>
        <v/>
      </c>
      <c r="D221" s="12" t="str">
        <f>if(B221="","", CONCATENATE(sumifs('Input Gradebook'!D:D,'Input Gradebook'!E:E,1,'Input Gradebook'!I:I,CONCATENATE("=",B221))," / ",Input!$E$2*C221))</f>
        <v/>
      </c>
    </row>
    <row r="222">
      <c r="B222" s="11"/>
      <c r="C222" s="1" t="str">
        <f>if(B222="","", COUNTIFS('Input Gradebook'!I:I,CONCATENATE("=",B222),'Input Gradebook'!E:E,1))</f>
        <v/>
      </c>
      <c r="D222" s="12" t="str">
        <f>if(B222="","", CONCATENATE(sumifs('Input Gradebook'!D:D,'Input Gradebook'!E:E,1,'Input Gradebook'!I:I,CONCATENATE("=",B222))," / ",Input!$E$2*C222))</f>
        <v/>
      </c>
    </row>
    <row r="223">
      <c r="B223" s="11"/>
      <c r="C223" s="1" t="str">
        <f>if(B223="","", COUNTIFS('Input Gradebook'!I:I,CONCATENATE("=",B223),'Input Gradebook'!E:E,1))</f>
        <v/>
      </c>
      <c r="D223" s="12" t="str">
        <f>if(B223="","", CONCATENATE(sumifs('Input Gradebook'!D:D,'Input Gradebook'!E:E,1,'Input Gradebook'!I:I,CONCATENATE("=",B223))," / ",Input!$E$2*C223))</f>
        <v/>
      </c>
    </row>
    <row r="224">
      <c r="B224" s="11"/>
      <c r="C224" s="1" t="str">
        <f>if(B224="","", COUNTIFS('Input Gradebook'!I:I,CONCATENATE("=",B224),'Input Gradebook'!E:E,1))</f>
        <v/>
      </c>
      <c r="D224" s="12" t="str">
        <f>if(B224="","", CONCATENATE(sumifs('Input Gradebook'!D:D,'Input Gradebook'!E:E,1,'Input Gradebook'!I:I,CONCATENATE("=",B224))," / ",Input!$E$2*C224))</f>
        <v/>
      </c>
    </row>
    <row r="225">
      <c r="B225" s="11"/>
      <c r="C225" s="1" t="str">
        <f>if(B225="","", COUNTIFS('Input Gradebook'!I:I,CONCATENATE("=",B225),'Input Gradebook'!E:E,1))</f>
        <v/>
      </c>
      <c r="D225" s="12" t="str">
        <f>if(B225="","", CONCATENATE(sumifs('Input Gradebook'!D:D,'Input Gradebook'!E:E,1,'Input Gradebook'!I:I,CONCATENATE("=",B225))," / ",Input!$E$2*C225))</f>
        <v/>
      </c>
    </row>
    <row r="226">
      <c r="B226" s="11"/>
      <c r="C226" s="1" t="str">
        <f>if(B226="","", COUNTIFS('Input Gradebook'!I:I,CONCATENATE("=",B226),'Input Gradebook'!E:E,1))</f>
        <v/>
      </c>
      <c r="D226" s="12" t="str">
        <f>if(B226="","", CONCATENATE(sumifs('Input Gradebook'!D:D,'Input Gradebook'!E:E,1,'Input Gradebook'!I:I,CONCATENATE("=",B226))," / ",Input!$E$2*C226))</f>
        <v/>
      </c>
    </row>
    <row r="227">
      <c r="B227" s="11"/>
      <c r="C227" s="1" t="str">
        <f>if(B227="","", COUNTIFS('Input Gradebook'!I:I,CONCATENATE("=",B227),'Input Gradebook'!E:E,1))</f>
        <v/>
      </c>
      <c r="D227" s="12" t="str">
        <f>if(B227="","", CONCATENATE(sumifs('Input Gradebook'!D:D,'Input Gradebook'!E:E,1,'Input Gradebook'!I:I,CONCATENATE("=",B227))," / ",Input!$E$2*C227))</f>
        <v/>
      </c>
    </row>
    <row r="228">
      <c r="B228" s="11"/>
      <c r="C228" s="1" t="str">
        <f>if(B228="","", COUNTIFS('Input Gradebook'!I:I,CONCATENATE("=",B228),'Input Gradebook'!E:E,1))</f>
        <v/>
      </c>
      <c r="D228" s="12" t="str">
        <f>if(B228="","", CONCATENATE(sumifs('Input Gradebook'!D:D,'Input Gradebook'!E:E,1,'Input Gradebook'!I:I,CONCATENATE("=",B228))," / ",Input!$E$2*C228))</f>
        <v/>
      </c>
    </row>
    <row r="229">
      <c r="B229" s="11"/>
      <c r="C229" s="1" t="str">
        <f>if(B229="","", COUNTIFS('Input Gradebook'!I:I,CONCATENATE("=",B229),'Input Gradebook'!E:E,1))</f>
        <v/>
      </c>
      <c r="D229" s="12" t="str">
        <f>if(B229="","", CONCATENATE(sumifs('Input Gradebook'!D:D,'Input Gradebook'!E:E,1,'Input Gradebook'!I:I,CONCATENATE("=",B229))," / ",Input!$E$2*C229))</f>
        <v/>
      </c>
    </row>
    <row r="230">
      <c r="B230" s="11"/>
      <c r="C230" s="1" t="str">
        <f>if(B230="","", COUNTIFS('Input Gradebook'!I:I,CONCATENATE("=",B230),'Input Gradebook'!E:E,1))</f>
        <v/>
      </c>
      <c r="D230" s="12" t="str">
        <f>if(B230="","", CONCATENATE(sumifs('Input Gradebook'!D:D,'Input Gradebook'!E:E,1,'Input Gradebook'!I:I,CONCATENATE("=",B230))," / ",Input!$E$2*C230))</f>
        <v/>
      </c>
    </row>
    <row r="231">
      <c r="B231" s="11"/>
      <c r="C231" s="1" t="str">
        <f>if(B231="","", COUNTIFS('Input Gradebook'!I:I,CONCATENATE("=",B231),'Input Gradebook'!E:E,1))</f>
        <v/>
      </c>
      <c r="D231" s="12" t="str">
        <f>if(B231="","", CONCATENATE(sumifs('Input Gradebook'!D:D,'Input Gradebook'!E:E,1,'Input Gradebook'!I:I,CONCATENATE("=",B231))," / ",Input!$E$2*C231))</f>
        <v/>
      </c>
    </row>
    <row r="232">
      <c r="B232" s="11"/>
      <c r="C232" s="1" t="str">
        <f>if(B232="","", COUNTIFS('Input Gradebook'!I:I,CONCATENATE("=",B232),'Input Gradebook'!E:E,1))</f>
        <v/>
      </c>
      <c r="D232" s="12" t="str">
        <f>if(B232="","", CONCATENATE(sumifs('Input Gradebook'!D:D,'Input Gradebook'!E:E,1,'Input Gradebook'!I:I,CONCATENATE("=",B232))," / ",Input!$E$2*C232))</f>
        <v/>
      </c>
    </row>
    <row r="233">
      <c r="B233" s="11"/>
      <c r="C233" s="1" t="str">
        <f>if(B233="","", COUNTIFS('Input Gradebook'!I:I,CONCATENATE("=",B233),'Input Gradebook'!E:E,1))</f>
        <v/>
      </c>
      <c r="D233" s="12" t="str">
        <f>if(B233="","", CONCATENATE(sumifs('Input Gradebook'!D:D,'Input Gradebook'!E:E,1,'Input Gradebook'!I:I,CONCATENATE("=",B233))," / ",Input!$E$2*C233))</f>
        <v/>
      </c>
    </row>
    <row r="234">
      <c r="B234" s="11"/>
      <c r="C234" s="1" t="str">
        <f>if(B234="","", COUNTIFS('Input Gradebook'!I:I,CONCATENATE("=",B234),'Input Gradebook'!E:E,1))</f>
        <v/>
      </c>
      <c r="D234" s="12" t="str">
        <f>if(B234="","", CONCATENATE(sumifs('Input Gradebook'!D:D,'Input Gradebook'!E:E,1,'Input Gradebook'!I:I,CONCATENATE("=",B234))," / ",Input!$E$2*C234))</f>
        <v/>
      </c>
    </row>
    <row r="235">
      <c r="B235" s="11"/>
      <c r="C235" s="1" t="str">
        <f>if(B235="","", COUNTIFS('Input Gradebook'!I:I,CONCATENATE("=",B235),'Input Gradebook'!E:E,1))</f>
        <v/>
      </c>
      <c r="D235" s="12" t="str">
        <f>if(B235="","", CONCATENATE(sumifs('Input Gradebook'!D:D,'Input Gradebook'!E:E,1,'Input Gradebook'!I:I,CONCATENATE("=",B235))," / ",Input!$E$2*C235))</f>
        <v/>
      </c>
    </row>
    <row r="236">
      <c r="B236" s="11"/>
      <c r="C236" s="1" t="str">
        <f>if(B236="","", COUNTIFS('Input Gradebook'!I:I,CONCATENATE("=",B236),'Input Gradebook'!E:E,1))</f>
        <v/>
      </c>
      <c r="D236" s="12" t="str">
        <f>if(B236="","", CONCATENATE(sumifs('Input Gradebook'!D:D,'Input Gradebook'!E:E,1,'Input Gradebook'!I:I,CONCATENATE("=",B236))," / ",Input!$E$2*C236))</f>
        <v/>
      </c>
    </row>
    <row r="237">
      <c r="B237" s="11"/>
      <c r="C237" s="1" t="str">
        <f>if(B237="","", COUNTIFS('Input Gradebook'!I:I,CONCATENATE("=",B237),'Input Gradebook'!E:E,1))</f>
        <v/>
      </c>
      <c r="D237" s="12" t="str">
        <f>if(B237="","", CONCATENATE(sumifs('Input Gradebook'!D:D,'Input Gradebook'!E:E,1,'Input Gradebook'!I:I,CONCATENATE("=",B237))," / ",Input!$E$2*C237))</f>
        <v/>
      </c>
    </row>
    <row r="238">
      <c r="B238" s="11"/>
      <c r="C238" s="1" t="str">
        <f>if(B238="","", COUNTIFS('Input Gradebook'!I:I,CONCATENATE("=",B238),'Input Gradebook'!E:E,1))</f>
        <v/>
      </c>
      <c r="D238" s="12" t="str">
        <f>if(B238="","", CONCATENATE(sumifs('Input Gradebook'!D:D,'Input Gradebook'!E:E,1,'Input Gradebook'!I:I,CONCATENATE("=",B238))," / ",Input!$E$2*C238))</f>
        <v/>
      </c>
    </row>
    <row r="239">
      <c r="B239" s="11"/>
      <c r="C239" s="1" t="str">
        <f>if(B239="","", COUNTIFS('Input Gradebook'!I:I,CONCATENATE("=",B239),'Input Gradebook'!E:E,1))</f>
        <v/>
      </c>
      <c r="D239" s="12" t="str">
        <f>if(B239="","", CONCATENATE(sumifs('Input Gradebook'!D:D,'Input Gradebook'!E:E,1,'Input Gradebook'!I:I,CONCATENATE("=",B239))," / ",Input!$E$2*C239))</f>
        <v/>
      </c>
    </row>
    <row r="240">
      <c r="B240" s="11"/>
      <c r="C240" s="1" t="str">
        <f>if(B240="","", COUNTIFS('Input Gradebook'!I:I,CONCATENATE("=",B240),'Input Gradebook'!E:E,1))</f>
        <v/>
      </c>
      <c r="D240" s="12" t="str">
        <f>if(B240="","", CONCATENATE(sumifs('Input Gradebook'!D:D,'Input Gradebook'!E:E,1,'Input Gradebook'!I:I,CONCATENATE("=",B240))," / ",Input!$E$2*C240))</f>
        <v/>
      </c>
    </row>
    <row r="241">
      <c r="B241" s="11"/>
      <c r="C241" s="1" t="str">
        <f>if(B241="","", COUNTIFS('Input Gradebook'!I:I,CONCATENATE("=",B241),'Input Gradebook'!E:E,1))</f>
        <v/>
      </c>
      <c r="D241" s="12" t="str">
        <f>if(B241="","", CONCATENATE(sumifs('Input Gradebook'!D:D,'Input Gradebook'!E:E,1,'Input Gradebook'!I:I,CONCATENATE("=",B241))," / ",Input!$E$2*C241))</f>
        <v/>
      </c>
    </row>
    <row r="242">
      <c r="B242" s="11"/>
      <c r="C242" s="1" t="str">
        <f>if(B242="","", COUNTIFS('Input Gradebook'!I:I,CONCATENATE("=",B242),'Input Gradebook'!E:E,1))</f>
        <v/>
      </c>
      <c r="D242" s="12" t="str">
        <f>if(B242="","", CONCATENATE(sumifs('Input Gradebook'!D:D,'Input Gradebook'!E:E,1,'Input Gradebook'!I:I,CONCATENATE("=",B242))," / ",Input!$E$2*C242))</f>
        <v/>
      </c>
    </row>
    <row r="243">
      <c r="B243" s="11"/>
      <c r="C243" s="1" t="str">
        <f>if(B243="","", COUNTIFS('Input Gradebook'!I:I,CONCATENATE("=",B243),'Input Gradebook'!E:E,1))</f>
        <v/>
      </c>
      <c r="D243" s="12" t="str">
        <f>if(B243="","", CONCATENATE(sumifs('Input Gradebook'!D:D,'Input Gradebook'!E:E,1,'Input Gradebook'!I:I,CONCATENATE("=",B243))," / ",Input!$E$2*C243))</f>
        <v/>
      </c>
    </row>
    <row r="244">
      <c r="B244" s="11"/>
      <c r="C244" s="1" t="str">
        <f>if(B244="","", COUNTIFS('Input Gradebook'!I:I,CONCATENATE("=",B244),'Input Gradebook'!E:E,1))</f>
        <v/>
      </c>
      <c r="D244" s="12" t="str">
        <f>if(B244="","", CONCATENATE(sumifs('Input Gradebook'!D:D,'Input Gradebook'!E:E,1,'Input Gradebook'!I:I,CONCATENATE("=",B244))," / ",Input!$E$2*C244))</f>
        <v/>
      </c>
    </row>
    <row r="245">
      <c r="B245" s="11"/>
      <c r="C245" s="1" t="str">
        <f>if(B245="","", COUNTIFS('Input Gradebook'!I:I,CONCATENATE("=",B245),'Input Gradebook'!E:E,1))</f>
        <v/>
      </c>
      <c r="D245" s="12" t="str">
        <f>if(B245="","", CONCATENATE(sumifs('Input Gradebook'!D:D,'Input Gradebook'!E:E,1,'Input Gradebook'!I:I,CONCATENATE("=",B245))," / ",Input!$E$2*C245))</f>
        <v/>
      </c>
    </row>
    <row r="246">
      <c r="B246" s="11"/>
      <c r="C246" s="1" t="str">
        <f>if(B246="","", COUNTIFS('Input Gradebook'!I:I,CONCATENATE("=",B246),'Input Gradebook'!E:E,1))</f>
        <v/>
      </c>
      <c r="D246" s="12" t="str">
        <f>if(B246="","", CONCATENATE(sumifs('Input Gradebook'!D:D,'Input Gradebook'!E:E,1,'Input Gradebook'!I:I,CONCATENATE("=",B246))," / ",Input!$E$2*C246))</f>
        <v/>
      </c>
    </row>
    <row r="247">
      <c r="B247" s="11"/>
      <c r="C247" s="1" t="str">
        <f>if(B247="","", COUNTIFS('Input Gradebook'!I:I,CONCATENATE("=",B247),'Input Gradebook'!E:E,1))</f>
        <v/>
      </c>
      <c r="D247" s="12" t="str">
        <f>if(B247="","", CONCATENATE(sumifs('Input Gradebook'!D:D,'Input Gradebook'!E:E,1,'Input Gradebook'!I:I,CONCATENATE("=",B247))," / ",Input!$E$2*C247))</f>
        <v/>
      </c>
    </row>
    <row r="248">
      <c r="B248" s="11"/>
      <c r="C248" s="1" t="str">
        <f>if(B248="","", COUNTIFS('Input Gradebook'!I:I,CONCATENATE("=",B248),'Input Gradebook'!E:E,1))</f>
        <v/>
      </c>
      <c r="D248" s="12" t="str">
        <f>if(B248="","", CONCATENATE(sumifs('Input Gradebook'!D:D,'Input Gradebook'!E:E,1,'Input Gradebook'!I:I,CONCATENATE("=",B248))," / ",Input!$E$2*C248))</f>
        <v/>
      </c>
    </row>
    <row r="249">
      <c r="B249" s="11"/>
      <c r="C249" s="1" t="str">
        <f>if(B249="","", COUNTIFS('Input Gradebook'!I:I,CONCATENATE("=",B249),'Input Gradebook'!E:E,1))</f>
        <v/>
      </c>
      <c r="D249" s="12" t="str">
        <f>if(B249="","", CONCATENATE(sumifs('Input Gradebook'!D:D,'Input Gradebook'!E:E,1,'Input Gradebook'!I:I,CONCATENATE("=",B249))," / ",Input!$E$2*C249))</f>
        <v/>
      </c>
    </row>
    <row r="250">
      <c r="B250" s="11"/>
      <c r="C250" s="1" t="str">
        <f>if(B250="","", COUNTIFS('Input Gradebook'!I:I,CONCATENATE("=",B250),'Input Gradebook'!E:E,1))</f>
        <v/>
      </c>
      <c r="D250" s="12" t="str">
        <f>if(B250="","", CONCATENATE(sumifs('Input Gradebook'!D:D,'Input Gradebook'!E:E,1,'Input Gradebook'!I:I,CONCATENATE("=",B250))," / ",Input!$E$2*C250))</f>
        <v/>
      </c>
    </row>
    <row r="251">
      <c r="B251" s="11"/>
      <c r="C251" s="1" t="str">
        <f>if(B251="","", COUNTIFS('Input Gradebook'!I:I,CONCATENATE("=",B251),'Input Gradebook'!E:E,1))</f>
        <v/>
      </c>
      <c r="D251" s="12" t="str">
        <f>if(B251="","", CONCATENATE(sumifs('Input Gradebook'!D:D,'Input Gradebook'!E:E,1,'Input Gradebook'!I:I,CONCATENATE("=",B251))," / ",Input!$E$2*C251))</f>
        <v/>
      </c>
    </row>
    <row r="252">
      <c r="B252" s="11"/>
      <c r="C252" s="1" t="str">
        <f>if(B252="","", COUNTIFS('Input Gradebook'!I:I,CONCATENATE("=",B252),'Input Gradebook'!E:E,1))</f>
        <v/>
      </c>
      <c r="D252" s="12" t="str">
        <f>if(B252="","", CONCATENATE(sumifs('Input Gradebook'!D:D,'Input Gradebook'!E:E,1,'Input Gradebook'!I:I,CONCATENATE("=",B252))," / ",Input!$E$2*C252))</f>
        <v/>
      </c>
    </row>
    <row r="253">
      <c r="B253" s="11"/>
      <c r="C253" s="1" t="str">
        <f>if(B253="","", COUNTIFS('Input Gradebook'!I:I,CONCATENATE("=",B253),'Input Gradebook'!E:E,1))</f>
        <v/>
      </c>
      <c r="D253" s="12" t="str">
        <f>if(B253="","", CONCATENATE(sumifs('Input Gradebook'!D:D,'Input Gradebook'!E:E,1,'Input Gradebook'!I:I,CONCATENATE("=",B253))," / ",Input!$E$2*C253))</f>
        <v/>
      </c>
    </row>
    <row r="254">
      <c r="B254" s="11"/>
      <c r="C254" s="1" t="str">
        <f>if(B254="","", COUNTIFS('Input Gradebook'!I:I,CONCATENATE("=",B254),'Input Gradebook'!E:E,1))</f>
        <v/>
      </c>
      <c r="D254" s="12" t="str">
        <f>if(B254="","", CONCATENATE(sumifs('Input Gradebook'!D:D,'Input Gradebook'!E:E,1,'Input Gradebook'!I:I,CONCATENATE("=",B254))," / ",Input!$E$2*C254))</f>
        <v/>
      </c>
    </row>
    <row r="255">
      <c r="B255" s="11"/>
      <c r="C255" s="1" t="str">
        <f>if(B255="","", COUNTIFS('Input Gradebook'!I:I,CONCATENATE("=",B255),'Input Gradebook'!E:E,1))</f>
        <v/>
      </c>
      <c r="D255" s="12" t="str">
        <f>if(B255="","", CONCATENATE(sumifs('Input Gradebook'!D:D,'Input Gradebook'!E:E,1,'Input Gradebook'!I:I,CONCATENATE("=",B255))," / ",Input!$E$2*C255))</f>
        <v/>
      </c>
    </row>
    <row r="256">
      <c r="B256" s="11"/>
      <c r="C256" s="1" t="str">
        <f>if(B256="","", COUNTIFS('Input Gradebook'!I:I,CONCATENATE("=",B256),'Input Gradebook'!E:E,1))</f>
        <v/>
      </c>
      <c r="D256" s="12" t="str">
        <f>if(B256="","", CONCATENATE(sumifs('Input Gradebook'!D:D,'Input Gradebook'!E:E,1,'Input Gradebook'!I:I,CONCATENATE("=",B256))," / ",Input!$E$2*C256))</f>
        <v/>
      </c>
    </row>
    <row r="257">
      <c r="B257" s="11"/>
      <c r="C257" s="1" t="str">
        <f>if(B257="","", COUNTIFS('Input Gradebook'!I:I,CONCATENATE("=",B257),'Input Gradebook'!E:E,1))</f>
        <v/>
      </c>
      <c r="D257" s="12" t="str">
        <f>if(B257="","", CONCATENATE(sumifs('Input Gradebook'!D:D,'Input Gradebook'!E:E,1,'Input Gradebook'!I:I,CONCATENATE("=",B257))," / ",Input!$E$2*C257))</f>
        <v/>
      </c>
    </row>
    <row r="258">
      <c r="B258" s="11"/>
      <c r="C258" s="1" t="str">
        <f>if(B258="","", COUNTIFS('Input Gradebook'!I:I,CONCATENATE("=",B258),'Input Gradebook'!E:E,1))</f>
        <v/>
      </c>
      <c r="D258" s="12" t="str">
        <f>if(B258="","", CONCATENATE(sumifs('Input Gradebook'!D:D,'Input Gradebook'!E:E,1,'Input Gradebook'!I:I,CONCATENATE("=",B258))," / ",Input!$E$2*C258))</f>
        <v/>
      </c>
    </row>
    <row r="259">
      <c r="B259" s="11"/>
      <c r="C259" s="1" t="str">
        <f>if(B259="","", COUNTIFS('Input Gradebook'!I:I,CONCATENATE("=",B259),'Input Gradebook'!E:E,1))</f>
        <v/>
      </c>
      <c r="D259" s="12" t="str">
        <f>if(B259="","", CONCATENATE(sumifs('Input Gradebook'!D:D,'Input Gradebook'!E:E,1,'Input Gradebook'!I:I,CONCATENATE("=",B259))," / ",Input!$E$2*C259))</f>
        <v/>
      </c>
    </row>
    <row r="260">
      <c r="B260" s="11"/>
      <c r="C260" s="1" t="str">
        <f>if(B260="","", COUNTIFS('Input Gradebook'!I:I,CONCATENATE("=",B260),'Input Gradebook'!E:E,1))</f>
        <v/>
      </c>
      <c r="D260" s="12" t="str">
        <f>if(B260="","", CONCATENATE(sumifs('Input Gradebook'!D:D,'Input Gradebook'!E:E,1,'Input Gradebook'!I:I,CONCATENATE("=",B260))," / ",Input!$E$2*C260))</f>
        <v/>
      </c>
    </row>
    <row r="261">
      <c r="B261" s="11"/>
      <c r="C261" s="1" t="str">
        <f>if(B261="","", COUNTIFS('Input Gradebook'!I:I,CONCATENATE("=",B261),'Input Gradebook'!E:E,1))</f>
        <v/>
      </c>
      <c r="D261" s="12" t="str">
        <f>if(B261="","", CONCATENATE(sumifs('Input Gradebook'!D:D,'Input Gradebook'!E:E,1,'Input Gradebook'!I:I,CONCATENATE("=",B261))," / ",Input!$E$2*C261))</f>
        <v/>
      </c>
    </row>
    <row r="262">
      <c r="B262" s="11"/>
      <c r="C262" s="1" t="str">
        <f>if(B262="","", COUNTIFS('Input Gradebook'!I:I,CONCATENATE("=",B262),'Input Gradebook'!E:E,1))</f>
        <v/>
      </c>
      <c r="D262" s="12" t="str">
        <f>if(B262="","", CONCATENATE(sumifs('Input Gradebook'!D:D,'Input Gradebook'!E:E,1,'Input Gradebook'!I:I,CONCATENATE("=",B262))," / ",Input!$E$2*C262))</f>
        <v/>
      </c>
    </row>
    <row r="263">
      <c r="B263" s="11"/>
      <c r="C263" s="1" t="str">
        <f>if(B263="","", COUNTIFS('Input Gradebook'!I:I,CONCATENATE("=",B263),'Input Gradebook'!E:E,1))</f>
        <v/>
      </c>
      <c r="D263" s="12" t="str">
        <f>if(B263="","", CONCATENATE(sumifs('Input Gradebook'!D:D,'Input Gradebook'!E:E,1,'Input Gradebook'!I:I,CONCATENATE("=",B263))," / ",Input!$E$2*C263))</f>
        <v/>
      </c>
    </row>
    <row r="264">
      <c r="B264" s="11"/>
      <c r="C264" s="1" t="str">
        <f>if(B264="","", COUNTIFS('Input Gradebook'!I:I,CONCATENATE("=",B264),'Input Gradebook'!E:E,1))</f>
        <v/>
      </c>
      <c r="D264" s="12" t="str">
        <f>if(B264="","", CONCATENATE(sumifs('Input Gradebook'!D:D,'Input Gradebook'!E:E,1,'Input Gradebook'!I:I,CONCATENATE("=",B264))," / ",Input!$E$2*C264))</f>
        <v/>
      </c>
    </row>
    <row r="265">
      <c r="B265" s="11"/>
      <c r="C265" s="1" t="str">
        <f>if(B265="","", COUNTIFS('Input Gradebook'!I:I,CONCATENATE("=",B265),'Input Gradebook'!E:E,1))</f>
        <v/>
      </c>
      <c r="D265" s="12" t="str">
        <f>if(B265="","", CONCATENATE(sumifs('Input Gradebook'!D:D,'Input Gradebook'!E:E,1,'Input Gradebook'!I:I,CONCATENATE("=",B265))," / ",Input!$E$2*C265))</f>
        <v/>
      </c>
    </row>
    <row r="266">
      <c r="B266" s="11"/>
      <c r="C266" s="1" t="str">
        <f>if(B266="","", COUNTIFS('Input Gradebook'!I:I,CONCATENATE("=",B266),'Input Gradebook'!E:E,1))</f>
        <v/>
      </c>
      <c r="D266" s="12" t="str">
        <f>if(B266="","", CONCATENATE(sumifs('Input Gradebook'!D:D,'Input Gradebook'!E:E,1,'Input Gradebook'!I:I,CONCATENATE("=",B266))," / ",Input!$E$2*C266))</f>
        <v/>
      </c>
    </row>
    <row r="267">
      <c r="B267" s="11"/>
      <c r="C267" s="1" t="str">
        <f>if(B267="","", COUNTIFS('Input Gradebook'!I:I,CONCATENATE("=",B267),'Input Gradebook'!E:E,1))</f>
        <v/>
      </c>
      <c r="D267" s="12" t="str">
        <f>if(B267="","", CONCATENATE(sumifs('Input Gradebook'!D:D,'Input Gradebook'!E:E,1,'Input Gradebook'!I:I,CONCATENATE("=",B267))," / ",Input!$E$2*C267))</f>
        <v/>
      </c>
    </row>
    <row r="268">
      <c r="B268" s="11"/>
      <c r="C268" s="1" t="str">
        <f>if(B268="","", COUNTIFS('Input Gradebook'!I:I,CONCATENATE("=",B268),'Input Gradebook'!E:E,1))</f>
        <v/>
      </c>
      <c r="D268" s="12" t="str">
        <f>if(B268="","", CONCATENATE(sumifs('Input Gradebook'!D:D,'Input Gradebook'!E:E,1,'Input Gradebook'!I:I,CONCATENATE("=",B268))," / ",Input!$E$2*C268))</f>
        <v/>
      </c>
    </row>
    <row r="269">
      <c r="B269" s="11"/>
      <c r="C269" s="1" t="str">
        <f>if(B269="","", COUNTIFS('Input Gradebook'!I:I,CONCATENATE("=",B269),'Input Gradebook'!E:E,1))</f>
        <v/>
      </c>
      <c r="D269" s="12" t="str">
        <f>if(B269="","", CONCATENATE(sumifs('Input Gradebook'!D:D,'Input Gradebook'!E:E,1,'Input Gradebook'!I:I,CONCATENATE("=",B269))," / ",Input!$E$2*C269))</f>
        <v/>
      </c>
    </row>
    <row r="270">
      <c r="B270" s="11"/>
      <c r="C270" s="1" t="str">
        <f>if(B270="","", COUNTIFS('Input Gradebook'!I:I,CONCATENATE("=",B270),'Input Gradebook'!E:E,1))</f>
        <v/>
      </c>
      <c r="D270" s="12" t="str">
        <f>if(B270="","", CONCATENATE(sumifs('Input Gradebook'!D:D,'Input Gradebook'!E:E,1,'Input Gradebook'!I:I,CONCATENATE("=",B270))," / ",Input!$E$2*C270))</f>
        <v/>
      </c>
    </row>
    <row r="271">
      <c r="B271" s="11"/>
      <c r="C271" s="1" t="str">
        <f>if(B271="","", COUNTIFS('Input Gradebook'!I:I,CONCATENATE("=",B271),'Input Gradebook'!E:E,1))</f>
        <v/>
      </c>
      <c r="D271" s="12" t="str">
        <f>if(B271="","", CONCATENATE(sumifs('Input Gradebook'!D:D,'Input Gradebook'!E:E,1,'Input Gradebook'!I:I,CONCATENATE("=",B271))," / ",Input!$E$2*C271))</f>
        <v/>
      </c>
    </row>
    <row r="272">
      <c r="B272" s="11"/>
      <c r="C272" s="1" t="str">
        <f>if(B272="","", COUNTIFS('Input Gradebook'!I:I,CONCATENATE("=",B272),'Input Gradebook'!E:E,1))</f>
        <v/>
      </c>
      <c r="D272" s="12" t="str">
        <f>if(B272="","", CONCATENATE(sumifs('Input Gradebook'!D:D,'Input Gradebook'!E:E,1,'Input Gradebook'!I:I,CONCATENATE("=",B272))," / ",Input!$E$2*C272))</f>
        <v/>
      </c>
    </row>
    <row r="273">
      <c r="B273" s="11"/>
      <c r="C273" s="1" t="str">
        <f>if(B273="","", COUNTIFS('Input Gradebook'!I:I,CONCATENATE("=",B273),'Input Gradebook'!E:E,1))</f>
        <v/>
      </c>
      <c r="D273" s="12" t="str">
        <f>if(B273="","", CONCATENATE(sumifs('Input Gradebook'!D:D,'Input Gradebook'!E:E,1,'Input Gradebook'!I:I,CONCATENATE("=",B273))," / ",Input!$E$2*C273))</f>
        <v/>
      </c>
    </row>
    <row r="274">
      <c r="B274" s="11"/>
      <c r="C274" s="1" t="str">
        <f>if(B274="","", COUNTIFS('Input Gradebook'!I:I,CONCATENATE("=",B274),'Input Gradebook'!E:E,1))</f>
        <v/>
      </c>
      <c r="D274" s="12" t="str">
        <f>if(B274="","", CONCATENATE(sumifs('Input Gradebook'!D:D,'Input Gradebook'!E:E,1,'Input Gradebook'!I:I,CONCATENATE("=",B274))," / ",Input!$E$2*C274))</f>
        <v/>
      </c>
    </row>
    <row r="275">
      <c r="B275" s="11"/>
      <c r="C275" s="1" t="str">
        <f>if(B275="","", COUNTIFS('Input Gradebook'!I:I,CONCATENATE("=",B275),'Input Gradebook'!E:E,1))</f>
        <v/>
      </c>
      <c r="D275" s="12" t="str">
        <f>if(B275="","", CONCATENATE(sumifs('Input Gradebook'!D:D,'Input Gradebook'!E:E,1,'Input Gradebook'!I:I,CONCATENATE("=",B275))," / ",Input!$E$2*C275))</f>
        <v/>
      </c>
    </row>
    <row r="276">
      <c r="B276" s="11"/>
      <c r="C276" s="1" t="str">
        <f>if(B276="","", COUNTIFS('Input Gradebook'!I:I,CONCATENATE("=",B276),'Input Gradebook'!E:E,1))</f>
        <v/>
      </c>
      <c r="D276" s="12" t="str">
        <f>if(B276="","", CONCATENATE(sumifs('Input Gradebook'!D:D,'Input Gradebook'!E:E,1,'Input Gradebook'!I:I,CONCATENATE("=",B276))," / ",Input!$E$2*C276))</f>
        <v/>
      </c>
    </row>
    <row r="277">
      <c r="B277" s="11"/>
      <c r="C277" s="1" t="str">
        <f>if(B277="","", COUNTIFS('Input Gradebook'!I:I,CONCATENATE("=",B277),'Input Gradebook'!E:E,1))</f>
        <v/>
      </c>
      <c r="D277" s="12" t="str">
        <f>if(B277="","", CONCATENATE(sumifs('Input Gradebook'!D:D,'Input Gradebook'!E:E,1,'Input Gradebook'!I:I,CONCATENATE("=",B277))," / ",Input!$E$2*C277))</f>
        <v/>
      </c>
    </row>
    <row r="278">
      <c r="B278" s="11"/>
      <c r="C278" s="1" t="str">
        <f>if(B278="","", COUNTIFS('Input Gradebook'!I:I,CONCATENATE("=",B278),'Input Gradebook'!E:E,1))</f>
        <v/>
      </c>
      <c r="D278" s="12" t="str">
        <f>if(B278="","", CONCATENATE(sumifs('Input Gradebook'!D:D,'Input Gradebook'!E:E,1,'Input Gradebook'!I:I,CONCATENATE("=",B278))," / ",Input!$E$2*C278))</f>
        <v/>
      </c>
    </row>
    <row r="279">
      <c r="B279" s="11"/>
      <c r="C279" s="1" t="str">
        <f>if(B279="","", COUNTIFS('Input Gradebook'!I:I,CONCATENATE("=",B279),'Input Gradebook'!E:E,1))</f>
        <v/>
      </c>
      <c r="D279" s="12" t="str">
        <f>if(B279="","", CONCATENATE(sumifs('Input Gradebook'!D:D,'Input Gradebook'!E:E,1,'Input Gradebook'!I:I,CONCATENATE("=",B279))," / ",Input!$E$2*C279))</f>
        <v/>
      </c>
    </row>
    <row r="280">
      <c r="B280" s="11"/>
      <c r="C280" s="1" t="str">
        <f>if(B280="","", COUNTIFS('Input Gradebook'!I:I,CONCATENATE("=",B280),'Input Gradebook'!E:E,1))</f>
        <v/>
      </c>
      <c r="D280" s="12" t="str">
        <f>if(B280="","", CONCATENATE(sumifs('Input Gradebook'!D:D,'Input Gradebook'!E:E,1,'Input Gradebook'!I:I,CONCATENATE("=",B280))," / ",Input!$E$2*C280))</f>
        <v/>
      </c>
    </row>
    <row r="281">
      <c r="B281" s="11"/>
      <c r="C281" s="1" t="str">
        <f>if(B281="","", COUNTIFS('Input Gradebook'!I:I,CONCATENATE("=",B281),'Input Gradebook'!E:E,1))</f>
        <v/>
      </c>
      <c r="D281" s="12" t="str">
        <f>if(B281="","", CONCATENATE(sumifs('Input Gradebook'!D:D,'Input Gradebook'!E:E,1,'Input Gradebook'!I:I,CONCATENATE("=",B281))," / ",Input!$E$2*C281))</f>
        <v/>
      </c>
    </row>
    <row r="282">
      <c r="B282" s="11"/>
      <c r="C282" s="1" t="str">
        <f>if(B282="","", COUNTIFS('Input Gradebook'!I:I,CONCATENATE("=",B282),'Input Gradebook'!E:E,1))</f>
        <v/>
      </c>
      <c r="D282" s="12" t="str">
        <f>if(B282="","", CONCATENATE(sumifs('Input Gradebook'!D:D,'Input Gradebook'!E:E,1,'Input Gradebook'!I:I,CONCATENATE("=",B282))," / ",Input!$E$2*C282))</f>
        <v/>
      </c>
    </row>
    <row r="283">
      <c r="B283" s="11"/>
      <c r="C283" s="1" t="str">
        <f>if(B283="","", COUNTIFS('Input Gradebook'!I:I,CONCATENATE("=",B283),'Input Gradebook'!E:E,1))</f>
        <v/>
      </c>
      <c r="D283" s="12" t="str">
        <f>if(B283="","", CONCATENATE(sumifs('Input Gradebook'!D:D,'Input Gradebook'!E:E,1,'Input Gradebook'!I:I,CONCATENATE("=",B283))," / ",Input!$E$2*C283))</f>
        <v/>
      </c>
    </row>
    <row r="284">
      <c r="B284" s="11"/>
      <c r="C284" s="1" t="str">
        <f>if(B284="","", COUNTIFS('Input Gradebook'!I:I,CONCATENATE("=",B284),'Input Gradebook'!E:E,1))</f>
        <v/>
      </c>
      <c r="D284" s="12" t="str">
        <f>if(B284="","", CONCATENATE(sumifs('Input Gradebook'!D:D,'Input Gradebook'!E:E,1,'Input Gradebook'!I:I,CONCATENATE("=",B284))," / ",Input!$E$2*C284))</f>
        <v/>
      </c>
    </row>
    <row r="285">
      <c r="B285" s="11"/>
      <c r="C285" s="1" t="str">
        <f>if(B285="","", COUNTIFS('Input Gradebook'!I:I,CONCATENATE("=",B285),'Input Gradebook'!E:E,1))</f>
        <v/>
      </c>
      <c r="D285" s="12" t="str">
        <f>if(B285="","", CONCATENATE(sumifs('Input Gradebook'!D:D,'Input Gradebook'!E:E,1,'Input Gradebook'!I:I,CONCATENATE("=",B285))," / ",Input!$E$2*C285))</f>
        <v/>
      </c>
    </row>
    <row r="286">
      <c r="B286" s="11"/>
      <c r="C286" s="1" t="str">
        <f>if(B286="","", COUNTIFS('Input Gradebook'!I:I,CONCATENATE("=",B286),'Input Gradebook'!E:E,1))</f>
        <v/>
      </c>
      <c r="D286" s="12" t="str">
        <f>if(B286="","", CONCATENATE(sumifs('Input Gradebook'!D:D,'Input Gradebook'!E:E,1,'Input Gradebook'!I:I,CONCATENATE("=",B286))," / ",Input!$E$2*C286))</f>
        <v/>
      </c>
    </row>
    <row r="287">
      <c r="B287" s="11"/>
      <c r="C287" s="1" t="str">
        <f>if(B287="","", COUNTIFS('Input Gradebook'!I:I,CONCATENATE("=",B287),'Input Gradebook'!E:E,1))</f>
        <v/>
      </c>
      <c r="D287" s="12" t="str">
        <f>if(B287="","", CONCATENATE(sumifs('Input Gradebook'!D:D,'Input Gradebook'!E:E,1,'Input Gradebook'!I:I,CONCATENATE("=",B287))," / ",Input!$E$2*C287))</f>
        <v/>
      </c>
    </row>
    <row r="288">
      <c r="B288" s="11"/>
      <c r="C288" s="1" t="str">
        <f>if(B288="","", COUNTIFS('Input Gradebook'!I:I,CONCATENATE("=",B288),'Input Gradebook'!E:E,1))</f>
        <v/>
      </c>
      <c r="D288" s="12" t="str">
        <f>if(B288="","", CONCATENATE(sumifs('Input Gradebook'!D:D,'Input Gradebook'!E:E,1,'Input Gradebook'!I:I,CONCATENATE("=",B288))," / ",Input!$E$2*C288))</f>
        <v/>
      </c>
    </row>
    <row r="289">
      <c r="B289" s="11"/>
      <c r="C289" s="1" t="str">
        <f>if(B289="","", COUNTIFS('Input Gradebook'!I:I,CONCATENATE("=",B289),'Input Gradebook'!E:E,1))</f>
        <v/>
      </c>
      <c r="D289" s="12" t="str">
        <f>if(B289="","", CONCATENATE(sumifs('Input Gradebook'!D:D,'Input Gradebook'!E:E,1,'Input Gradebook'!I:I,CONCATENATE("=",B289))," / ",Input!$E$2*C289))</f>
        <v/>
      </c>
    </row>
    <row r="290">
      <c r="B290" s="11"/>
      <c r="C290" s="1" t="str">
        <f>if(B290="","", COUNTIFS('Input Gradebook'!I:I,CONCATENATE("=",B290),'Input Gradebook'!E:E,1))</f>
        <v/>
      </c>
      <c r="D290" s="12" t="str">
        <f>if(B290="","", CONCATENATE(sumifs('Input Gradebook'!D:D,'Input Gradebook'!E:E,1,'Input Gradebook'!I:I,CONCATENATE("=",B290))," / ",Input!$E$2*C290))</f>
        <v/>
      </c>
    </row>
    <row r="291">
      <c r="B291" s="11"/>
      <c r="C291" s="1" t="str">
        <f>if(B291="","", COUNTIFS('Input Gradebook'!I:I,CONCATENATE("=",B291),'Input Gradebook'!E:E,1))</f>
        <v/>
      </c>
      <c r="D291" s="12" t="str">
        <f>if(B291="","", CONCATENATE(sumifs('Input Gradebook'!D:D,'Input Gradebook'!E:E,1,'Input Gradebook'!I:I,CONCATENATE("=",B291))," / ",Input!$E$2*C291))</f>
        <v/>
      </c>
    </row>
    <row r="292">
      <c r="B292" s="11"/>
      <c r="C292" s="1" t="str">
        <f>if(B292="","", COUNTIFS('Input Gradebook'!I:I,CONCATENATE("=",B292),'Input Gradebook'!E:E,1))</f>
        <v/>
      </c>
      <c r="D292" s="12" t="str">
        <f>if(B292="","", CONCATENATE(sumifs('Input Gradebook'!D:D,'Input Gradebook'!E:E,1,'Input Gradebook'!I:I,CONCATENATE("=",B292))," / ",Input!$E$2*C292))</f>
        <v/>
      </c>
    </row>
    <row r="293">
      <c r="B293" s="11"/>
      <c r="C293" s="1" t="str">
        <f>if(B293="","", COUNTIFS('Input Gradebook'!I:I,CONCATENATE("=",B293),'Input Gradebook'!E:E,1))</f>
        <v/>
      </c>
      <c r="D293" s="12" t="str">
        <f>if(B293="","", CONCATENATE(sumifs('Input Gradebook'!D:D,'Input Gradebook'!E:E,1,'Input Gradebook'!I:I,CONCATENATE("=",B293))," / ",Input!$E$2*C293))</f>
        <v/>
      </c>
    </row>
    <row r="294">
      <c r="B294" s="11"/>
      <c r="C294" s="1" t="str">
        <f>if(B294="","", COUNTIFS('Input Gradebook'!I:I,CONCATENATE("=",B294),'Input Gradebook'!E:E,1))</f>
        <v/>
      </c>
      <c r="D294" s="12" t="str">
        <f>if(B294="","", CONCATENATE(sumifs('Input Gradebook'!D:D,'Input Gradebook'!E:E,1,'Input Gradebook'!I:I,CONCATENATE("=",B294))," / ",Input!$E$2*C294))</f>
        <v/>
      </c>
    </row>
    <row r="295">
      <c r="B295" s="11"/>
      <c r="C295" s="1" t="str">
        <f>if(B295="","", COUNTIFS('Input Gradebook'!I:I,CONCATENATE("=",B295),'Input Gradebook'!E:E,1))</f>
        <v/>
      </c>
      <c r="D295" s="12" t="str">
        <f>if(B295="","", CONCATENATE(sumifs('Input Gradebook'!D:D,'Input Gradebook'!E:E,1,'Input Gradebook'!I:I,CONCATENATE("=",B295))," / ",Input!$E$2*C295))</f>
        <v/>
      </c>
    </row>
    <row r="296">
      <c r="B296" s="11"/>
      <c r="C296" s="1" t="str">
        <f>if(B296="","", COUNTIFS('Input Gradebook'!I:I,CONCATENATE("=",B296),'Input Gradebook'!E:E,1))</f>
        <v/>
      </c>
      <c r="D296" s="12" t="str">
        <f>if(B296="","", CONCATENATE(sumifs('Input Gradebook'!D:D,'Input Gradebook'!E:E,1,'Input Gradebook'!I:I,CONCATENATE("=",B296))," / ",Input!$E$2*C296))</f>
        <v/>
      </c>
    </row>
    <row r="297">
      <c r="B297" s="11"/>
      <c r="C297" s="1" t="str">
        <f>if(B297="","", COUNTIFS('Input Gradebook'!I:I,CONCATENATE("=",B297),'Input Gradebook'!E:E,1))</f>
        <v/>
      </c>
      <c r="D297" s="12" t="str">
        <f>if(B297="","", CONCATENATE(sumifs('Input Gradebook'!D:D,'Input Gradebook'!E:E,1,'Input Gradebook'!I:I,CONCATENATE("=",B297))," / ",Input!$E$2*C297))</f>
        <v/>
      </c>
    </row>
    <row r="298">
      <c r="B298" s="11"/>
      <c r="C298" s="1" t="str">
        <f>if(B298="","", COUNTIFS('Input Gradebook'!I:I,CONCATENATE("=",B298),'Input Gradebook'!E:E,1))</f>
        <v/>
      </c>
      <c r="D298" s="12" t="str">
        <f>if(B298="","", CONCATENATE(sumifs('Input Gradebook'!D:D,'Input Gradebook'!E:E,1,'Input Gradebook'!I:I,CONCATENATE("=",B298))," / ",Input!$E$2*C298))</f>
        <v/>
      </c>
    </row>
    <row r="299">
      <c r="B299" s="11"/>
      <c r="C299" s="1" t="str">
        <f>if(B299="","", COUNTIFS('Input Gradebook'!I:I,CONCATENATE("=",B299),'Input Gradebook'!E:E,1))</f>
        <v/>
      </c>
      <c r="D299" s="12" t="str">
        <f>if(B299="","", CONCATENATE(sumifs('Input Gradebook'!D:D,'Input Gradebook'!E:E,1,'Input Gradebook'!I:I,CONCATENATE("=",B299))," / ",Input!$E$2*C299))</f>
        <v/>
      </c>
    </row>
    <row r="300">
      <c r="B300" s="11"/>
      <c r="C300" s="1" t="str">
        <f>if(B300="","", COUNTIFS('Input Gradebook'!I:I,CONCATENATE("=",B300),'Input Gradebook'!E:E,1))</f>
        <v/>
      </c>
      <c r="D300" s="12" t="str">
        <f>if(B300="","", CONCATENATE(sumifs('Input Gradebook'!D:D,'Input Gradebook'!E:E,1,'Input Gradebook'!I:I,CONCATENATE("=",B300))," / ",Input!$E$2*C300))</f>
        <v/>
      </c>
    </row>
    <row r="301">
      <c r="B301" s="11"/>
      <c r="C301" s="1" t="str">
        <f>if(B301="","", COUNTIFS('Input Gradebook'!I:I,CONCATENATE("=",B301),'Input Gradebook'!E:E,1))</f>
        <v/>
      </c>
      <c r="D301" s="12" t="str">
        <f>if(B301="","", CONCATENATE(sumifs('Input Gradebook'!D:D,'Input Gradebook'!E:E,1,'Input Gradebook'!I:I,CONCATENATE("=",B301))," / ",Input!$E$2*C301))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0"/>
  </cols>
  <sheetData>
    <row r="1" ht="11.25" customHeight="1">
      <c r="A1" s="2">
        <v>11.0</v>
      </c>
      <c r="B1" s="2">
        <v>11.0</v>
      </c>
      <c r="C1" s="2">
        <v>11.0</v>
      </c>
      <c r="D1" s="2">
        <v>11.0</v>
      </c>
      <c r="E1" s="2">
        <v>11.0</v>
      </c>
      <c r="F1" s="2">
        <v>11.0</v>
      </c>
      <c r="G1" s="2">
        <v>11.0</v>
      </c>
      <c r="H1" s="2">
        <v>11.0</v>
      </c>
      <c r="I1" s="2">
        <v>11.0</v>
      </c>
      <c r="J1" s="2">
        <v>11.0</v>
      </c>
      <c r="K1" s="2">
        <v>11.0</v>
      </c>
      <c r="L1" s="2">
        <v>11.0</v>
      </c>
      <c r="M1" s="2">
        <v>11.0</v>
      </c>
      <c r="N1" s="2">
        <v>11.0</v>
      </c>
      <c r="O1" s="2">
        <v>11.0</v>
      </c>
      <c r="P1" s="2">
        <v>11.0</v>
      </c>
      <c r="Q1" s="2">
        <v>11.0</v>
      </c>
      <c r="R1" s="2">
        <v>11.0</v>
      </c>
      <c r="S1" s="2">
        <v>11.0</v>
      </c>
      <c r="T1" s="2">
        <v>11.0</v>
      </c>
      <c r="U1" s="2">
        <v>11.0</v>
      </c>
      <c r="V1" s="2">
        <v>11.0</v>
      </c>
      <c r="W1" s="2">
        <v>11.0</v>
      </c>
      <c r="X1" s="2">
        <v>11.0</v>
      </c>
      <c r="Y1" s="2">
        <v>11.0</v>
      </c>
      <c r="Z1" s="2">
        <v>11.0</v>
      </c>
      <c r="AA1" s="2">
        <v>11.0</v>
      </c>
      <c r="AB1" s="2">
        <v>11.0</v>
      </c>
      <c r="AC1" s="2">
        <v>11.0</v>
      </c>
      <c r="AD1" s="2">
        <v>11.0</v>
      </c>
      <c r="AE1" s="2">
        <v>11.0</v>
      </c>
      <c r="AF1" s="2">
        <v>11.0</v>
      </c>
      <c r="AG1" s="2">
        <v>11.0</v>
      </c>
      <c r="AH1" s="2">
        <v>11.0</v>
      </c>
      <c r="AI1" s="2">
        <v>11.0</v>
      </c>
      <c r="AJ1" s="2">
        <v>11.0</v>
      </c>
      <c r="AK1" s="2">
        <v>11.0</v>
      </c>
      <c r="AL1" s="2">
        <v>11.0</v>
      </c>
      <c r="AM1" s="2">
        <v>11.0</v>
      </c>
      <c r="AN1" s="2">
        <v>11.0</v>
      </c>
      <c r="AO1" s="2">
        <v>11.0</v>
      </c>
      <c r="AP1" s="13">
        <f>iferror(INDIRECT(CONCATENATE("Pencil!AP",row()-Input!$C$20)),11)</f>
        <v>11</v>
      </c>
      <c r="AQ1" s="13">
        <f>iferror(INDIRECT(CONCATENATE("Pencil!AQ",row()-Input!$C$20)),11)</f>
        <v>11</v>
      </c>
      <c r="AR1" s="13">
        <f>iferror(INDIRECT(CONCATENATE("Pencil!AR",row()-Input!$C$20)),11)</f>
        <v>11</v>
      </c>
      <c r="AS1" s="13">
        <f>iferror(INDIRECT(CONCATENATE("Pencil!AS",row()-Input!$C$20)),11)</f>
        <v>11</v>
      </c>
      <c r="AT1" s="13">
        <f>iferror(INDIRECT(CONCATENATE("Pencil!AT",row()-Input!$C$20)),11)</f>
        <v>11</v>
      </c>
      <c r="AU1" s="2">
        <v>11.0</v>
      </c>
      <c r="AV1" s="2">
        <v>11.0</v>
      </c>
      <c r="AW1" s="2">
        <v>11.0</v>
      </c>
      <c r="AX1" s="2">
        <v>11.0</v>
      </c>
      <c r="AY1" s="2">
        <v>11.0</v>
      </c>
      <c r="AZ1" s="2">
        <v>11.0</v>
      </c>
    </row>
    <row r="2" ht="11.25" customHeight="1">
      <c r="A2" s="2">
        <v>11.0</v>
      </c>
      <c r="B2" s="2">
        <v>11.0</v>
      </c>
      <c r="C2" s="2">
        <v>11.0</v>
      </c>
      <c r="D2" s="2">
        <v>7.0</v>
      </c>
      <c r="E2" s="2">
        <v>7.0</v>
      </c>
      <c r="F2" s="2">
        <v>7.0</v>
      </c>
      <c r="G2" s="2">
        <v>11.0</v>
      </c>
      <c r="H2" s="2">
        <v>11.0</v>
      </c>
      <c r="I2" s="2">
        <v>11.0</v>
      </c>
      <c r="J2" s="2">
        <v>11.0</v>
      </c>
      <c r="K2" s="2">
        <v>11.0</v>
      </c>
      <c r="L2" s="2">
        <v>11.0</v>
      </c>
      <c r="M2" s="2">
        <v>11.0</v>
      </c>
      <c r="N2" s="2">
        <v>11.0</v>
      </c>
      <c r="O2" s="2">
        <v>11.0</v>
      </c>
      <c r="P2" s="2">
        <v>11.0</v>
      </c>
      <c r="Q2" s="2">
        <v>11.0</v>
      </c>
      <c r="R2" s="2">
        <v>11.0</v>
      </c>
      <c r="S2" s="2">
        <v>11.0</v>
      </c>
      <c r="T2" s="2">
        <v>11.0</v>
      </c>
      <c r="U2" s="2">
        <v>11.0</v>
      </c>
      <c r="V2" s="2">
        <v>11.0</v>
      </c>
      <c r="W2" s="2">
        <v>11.0</v>
      </c>
      <c r="X2" s="2">
        <v>7.0</v>
      </c>
      <c r="Y2" s="2">
        <v>11.0</v>
      </c>
      <c r="Z2" s="2">
        <v>11.0</v>
      </c>
      <c r="AA2" s="2">
        <v>11.0</v>
      </c>
      <c r="AB2" s="2">
        <v>11.0</v>
      </c>
      <c r="AC2" s="2">
        <v>11.0</v>
      </c>
      <c r="AD2" s="2">
        <v>11.0</v>
      </c>
      <c r="AE2" s="2">
        <v>11.0</v>
      </c>
      <c r="AF2" s="2">
        <v>11.0</v>
      </c>
      <c r="AG2" s="2">
        <v>11.0</v>
      </c>
      <c r="AH2" s="2">
        <v>11.0</v>
      </c>
      <c r="AI2" s="2">
        <v>11.0</v>
      </c>
      <c r="AJ2" s="2">
        <v>11.0</v>
      </c>
      <c r="AK2" s="2">
        <v>11.0</v>
      </c>
      <c r="AL2" s="2">
        <v>11.0</v>
      </c>
      <c r="AM2" s="2">
        <v>11.0</v>
      </c>
      <c r="AN2" s="2">
        <v>11.0</v>
      </c>
      <c r="AO2" s="2">
        <v>11.0</v>
      </c>
      <c r="AP2" s="13">
        <f>iferror(INDIRECT(CONCATENATE("Pencil!AP",row()-Input!$C$20)),11)</f>
        <v>11</v>
      </c>
      <c r="AQ2" s="13">
        <f>iferror(INDIRECT(CONCATENATE("Pencil!AQ",row()-Input!$C$20)),11)</f>
        <v>11</v>
      </c>
      <c r="AR2" s="13">
        <f>iferror(INDIRECT(CONCATENATE("Pencil!AR",row()-Input!$C$20)),11)</f>
        <v>11</v>
      </c>
      <c r="AS2" s="13">
        <f>iferror(INDIRECT(CONCATENATE("Pencil!AS",row()-Input!$C$20)),11)</f>
        <v>11</v>
      </c>
      <c r="AT2" s="13">
        <f>iferror(INDIRECT(CONCATENATE("Pencil!AT",row()-Input!$C$20)),11)</f>
        <v>11</v>
      </c>
      <c r="AU2" s="2">
        <v>11.0</v>
      </c>
      <c r="AV2" s="2">
        <v>11.0</v>
      </c>
      <c r="AW2" s="2">
        <v>11.0</v>
      </c>
      <c r="AX2" s="2">
        <v>11.0</v>
      </c>
      <c r="AY2" s="2">
        <v>11.0</v>
      </c>
      <c r="AZ2" s="2">
        <v>11.0</v>
      </c>
    </row>
    <row r="3" ht="11.25" customHeight="1">
      <c r="A3" s="2">
        <v>11.0</v>
      </c>
      <c r="B3" s="2">
        <v>11.0</v>
      </c>
      <c r="C3" s="2">
        <v>7.0</v>
      </c>
      <c r="D3" s="2">
        <v>11.0</v>
      </c>
      <c r="E3" s="2">
        <v>11.0</v>
      </c>
      <c r="F3" s="2">
        <v>11.0</v>
      </c>
      <c r="G3" s="2">
        <v>11.0</v>
      </c>
      <c r="H3" s="2">
        <v>11.0</v>
      </c>
      <c r="I3" s="2">
        <v>11.0</v>
      </c>
      <c r="J3" s="2">
        <v>11.0</v>
      </c>
      <c r="K3" s="2">
        <v>11.0</v>
      </c>
      <c r="L3" s="2">
        <v>11.0</v>
      </c>
      <c r="M3" s="2">
        <v>11.0</v>
      </c>
      <c r="N3" s="2">
        <v>11.0</v>
      </c>
      <c r="O3" s="2">
        <v>11.0</v>
      </c>
      <c r="P3" s="2">
        <v>11.0</v>
      </c>
      <c r="Q3" s="2">
        <v>11.0</v>
      </c>
      <c r="R3" s="2">
        <v>11.0</v>
      </c>
      <c r="S3" s="2">
        <v>11.0</v>
      </c>
      <c r="T3" s="2">
        <v>11.0</v>
      </c>
      <c r="U3" s="2">
        <v>11.0</v>
      </c>
      <c r="V3" s="2">
        <v>11.0</v>
      </c>
      <c r="W3" s="2">
        <v>11.0</v>
      </c>
      <c r="X3" s="2">
        <v>7.0</v>
      </c>
      <c r="Y3" s="2">
        <v>11.0</v>
      </c>
      <c r="Z3" s="2">
        <v>11.0</v>
      </c>
      <c r="AA3" s="2">
        <v>11.0</v>
      </c>
      <c r="AB3" s="2">
        <v>11.0</v>
      </c>
      <c r="AC3" s="2">
        <v>11.0</v>
      </c>
      <c r="AD3" s="2">
        <v>11.0</v>
      </c>
      <c r="AE3" s="2">
        <v>11.0</v>
      </c>
      <c r="AF3" s="2">
        <v>11.0</v>
      </c>
      <c r="AG3" s="2">
        <v>11.0</v>
      </c>
      <c r="AH3" s="2">
        <v>11.0</v>
      </c>
      <c r="AI3" s="2">
        <v>11.0</v>
      </c>
      <c r="AJ3" s="2">
        <v>11.0</v>
      </c>
      <c r="AK3" s="2">
        <v>11.0</v>
      </c>
      <c r="AL3" s="2">
        <v>11.0</v>
      </c>
      <c r="AM3" s="2">
        <v>11.0</v>
      </c>
      <c r="AN3" s="2">
        <v>11.0</v>
      </c>
      <c r="AO3" s="2">
        <v>11.0</v>
      </c>
      <c r="AP3" s="13">
        <f>iferror(INDIRECT(CONCATENATE("Pencil!AP",row()-Input!$C$20)),11)</f>
        <v>11</v>
      </c>
      <c r="AQ3" s="13">
        <f>iferror(INDIRECT(CONCATENATE("Pencil!AQ",row()-Input!$C$20)),11)</f>
        <v>11</v>
      </c>
      <c r="AR3" s="13">
        <f>iferror(INDIRECT(CONCATENATE("Pencil!AR",row()-Input!$C$20)),11)</f>
        <v>11</v>
      </c>
      <c r="AS3" s="13">
        <f>iferror(INDIRECT(CONCATENATE("Pencil!AS",row()-Input!$C$20)),11)</f>
        <v>11</v>
      </c>
      <c r="AT3" s="13">
        <f>iferror(INDIRECT(CONCATENATE("Pencil!AT",row()-Input!$C$20)),11)</f>
        <v>11</v>
      </c>
      <c r="AU3" s="2">
        <v>11.0</v>
      </c>
      <c r="AV3" s="2">
        <v>11.0</v>
      </c>
      <c r="AW3" s="2">
        <v>11.0</v>
      </c>
      <c r="AX3" s="2">
        <v>11.0</v>
      </c>
      <c r="AY3" s="2">
        <v>11.0</v>
      </c>
      <c r="AZ3" s="2">
        <v>11.0</v>
      </c>
    </row>
    <row r="4" ht="11.25" customHeight="1">
      <c r="A4" s="2">
        <v>11.0</v>
      </c>
      <c r="B4" s="2">
        <v>7.0</v>
      </c>
      <c r="C4" s="2">
        <v>11.0</v>
      </c>
      <c r="D4" s="2">
        <v>11.0</v>
      </c>
      <c r="E4" s="2">
        <v>11.0</v>
      </c>
      <c r="F4" s="2">
        <v>11.0</v>
      </c>
      <c r="G4" s="2">
        <v>11.0</v>
      </c>
      <c r="H4" s="2">
        <v>11.0</v>
      </c>
      <c r="I4" s="2">
        <v>11.0</v>
      </c>
      <c r="J4" s="2">
        <v>11.0</v>
      </c>
      <c r="K4" s="2">
        <v>11.0</v>
      </c>
      <c r="L4" s="2">
        <v>11.0</v>
      </c>
      <c r="M4" s="2">
        <v>11.0</v>
      </c>
      <c r="N4" s="2">
        <v>11.0</v>
      </c>
      <c r="O4" s="2">
        <v>11.0</v>
      </c>
      <c r="P4" s="2">
        <v>11.0</v>
      </c>
      <c r="Q4" s="2">
        <v>11.0</v>
      </c>
      <c r="R4" s="2">
        <v>11.0</v>
      </c>
      <c r="S4" s="2">
        <v>11.0</v>
      </c>
      <c r="T4" s="2">
        <v>7.0</v>
      </c>
      <c r="U4" s="2">
        <v>7.0</v>
      </c>
      <c r="V4" s="2">
        <v>11.0</v>
      </c>
      <c r="W4" s="2">
        <v>11.0</v>
      </c>
      <c r="X4" s="2">
        <v>7.0</v>
      </c>
      <c r="Y4" s="2">
        <v>11.0</v>
      </c>
      <c r="Z4" s="2">
        <v>11.0</v>
      </c>
      <c r="AA4" s="2">
        <v>11.0</v>
      </c>
      <c r="AB4" s="2">
        <v>11.0</v>
      </c>
      <c r="AC4" s="2">
        <v>11.0</v>
      </c>
      <c r="AD4" s="2">
        <v>11.0</v>
      </c>
      <c r="AE4" s="2">
        <v>11.0</v>
      </c>
      <c r="AF4" s="2">
        <v>11.0</v>
      </c>
      <c r="AG4" s="2">
        <v>11.0</v>
      </c>
      <c r="AH4" s="2">
        <v>11.0</v>
      </c>
      <c r="AI4" s="2">
        <v>11.0</v>
      </c>
      <c r="AJ4" s="2">
        <v>11.0</v>
      </c>
      <c r="AK4" s="2">
        <v>11.0</v>
      </c>
      <c r="AL4" s="2">
        <v>11.0</v>
      </c>
      <c r="AM4" s="2">
        <v>11.0</v>
      </c>
      <c r="AN4" s="2">
        <v>11.0</v>
      </c>
      <c r="AO4" s="2">
        <v>11.0</v>
      </c>
      <c r="AP4" s="13">
        <f>iferror(INDIRECT(CONCATENATE("Pencil!AP",row()-Input!$C$20)),11)</f>
        <v>11</v>
      </c>
      <c r="AQ4" s="13">
        <f>iferror(INDIRECT(CONCATENATE("Pencil!AQ",row()-Input!$C$20)),11)</f>
        <v>11</v>
      </c>
      <c r="AR4" s="13">
        <f>iferror(INDIRECT(CONCATENATE("Pencil!AR",row()-Input!$C$20)),11)</f>
        <v>11</v>
      </c>
      <c r="AS4" s="13">
        <f>iferror(INDIRECT(CONCATENATE("Pencil!AS",row()-Input!$C$20)),11)</f>
        <v>11</v>
      </c>
      <c r="AT4" s="13">
        <f>iferror(INDIRECT(CONCATENATE("Pencil!AT",row()-Input!$C$20)),11)</f>
        <v>11</v>
      </c>
      <c r="AU4" s="2">
        <v>11.0</v>
      </c>
      <c r="AV4" s="2">
        <v>11.0</v>
      </c>
      <c r="AW4" s="2">
        <v>11.0</v>
      </c>
      <c r="AX4" s="2">
        <v>11.0</v>
      </c>
      <c r="AY4" s="2">
        <v>11.0</v>
      </c>
      <c r="AZ4" s="2">
        <v>11.0</v>
      </c>
    </row>
    <row r="5" ht="11.25" customHeight="1">
      <c r="A5" s="2">
        <v>11.0</v>
      </c>
      <c r="B5" s="2">
        <v>7.0</v>
      </c>
      <c r="C5" s="2">
        <v>11.0</v>
      </c>
      <c r="D5" s="2">
        <v>11.0</v>
      </c>
      <c r="E5" s="2">
        <v>11.0</v>
      </c>
      <c r="F5" s="2">
        <v>11.0</v>
      </c>
      <c r="G5" s="2">
        <v>11.0</v>
      </c>
      <c r="H5" s="2">
        <v>7.0</v>
      </c>
      <c r="I5" s="2">
        <v>11.0</v>
      </c>
      <c r="J5" s="2">
        <v>7.0</v>
      </c>
      <c r="K5" s="2">
        <v>11.0</v>
      </c>
      <c r="L5" s="2">
        <v>11.0</v>
      </c>
      <c r="M5" s="2">
        <v>11.0</v>
      </c>
      <c r="N5" s="2">
        <v>7.0</v>
      </c>
      <c r="O5" s="2">
        <v>7.0</v>
      </c>
      <c r="P5" s="2">
        <v>11.0</v>
      </c>
      <c r="Q5" s="2">
        <v>11.0</v>
      </c>
      <c r="R5" s="2">
        <v>11.0</v>
      </c>
      <c r="S5" s="2">
        <v>7.0</v>
      </c>
      <c r="T5" s="2">
        <v>11.0</v>
      </c>
      <c r="U5" s="2">
        <v>11.0</v>
      </c>
      <c r="V5" s="2">
        <v>7.0</v>
      </c>
      <c r="W5" s="2">
        <v>11.0</v>
      </c>
      <c r="X5" s="2">
        <v>7.0</v>
      </c>
      <c r="Y5" s="2">
        <v>7.0</v>
      </c>
      <c r="Z5" s="2">
        <v>7.0</v>
      </c>
      <c r="AA5" s="2">
        <v>11.0</v>
      </c>
      <c r="AB5" s="2">
        <v>11.0</v>
      </c>
      <c r="AC5" s="2">
        <v>11.0</v>
      </c>
      <c r="AD5" s="2">
        <v>11.0</v>
      </c>
      <c r="AE5" s="2">
        <v>11.0</v>
      </c>
      <c r="AF5" s="2">
        <v>11.0</v>
      </c>
      <c r="AG5" s="2">
        <v>11.0</v>
      </c>
      <c r="AH5" s="2">
        <v>11.0</v>
      </c>
      <c r="AI5" s="2">
        <v>11.0</v>
      </c>
      <c r="AJ5" s="2">
        <v>11.0</v>
      </c>
      <c r="AK5" s="2">
        <v>11.0</v>
      </c>
      <c r="AL5" s="2">
        <v>11.0</v>
      </c>
      <c r="AM5" s="2">
        <v>11.0</v>
      </c>
      <c r="AN5" s="2">
        <v>11.0</v>
      </c>
      <c r="AO5" s="2">
        <v>11.0</v>
      </c>
      <c r="AP5" s="13">
        <f>iferror(INDIRECT(CONCATENATE("Pencil!AP",row()-Input!$C$20)),11)</f>
        <v>11</v>
      </c>
      <c r="AQ5" s="13">
        <f>iferror(INDIRECT(CONCATENATE("Pencil!AQ",row()-Input!$C$20)),11)</f>
        <v>11</v>
      </c>
      <c r="AR5" s="13">
        <f>iferror(INDIRECT(CONCATENATE("Pencil!AR",row()-Input!$C$20)),11)</f>
        <v>11</v>
      </c>
      <c r="AS5" s="13">
        <f>iferror(INDIRECT(CONCATENATE("Pencil!AS",row()-Input!$C$20)),11)</f>
        <v>11</v>
      </c>
      <c r="AT5" s="13">
        <f>iferror(INDIRECT(CONCATENATE("Pencil!AT",row()-Input!$C$20)),11)</f>
        <v>11</v>
      </c>
      <c r="AU5" s="2">
        <v>11.0</v>
      </c>
      <c r="AV5" s="2">
        <v>11.0</v>
      </c>
      <c r="AW5" s="2">
        <v>11.0</v>
      </c>
      <c r="AX5" s="2">
        <v>11.0</v>
      </c>
      <c r="AY5" s="2">
        <v>11.0</v>
      </c>
      <c r="AZ5" s="2">
        <v>11.0</v>
      </c>
    </row>
    <row r="6" ht="11.25" customHeight="1">
      <c r="A6" s="2">
        <v>11.0</v>
      </c>
      <c r="B6" s="2">
        <v>7.0</v>
      </c>
      <c r="C6" s="2">
        <v>11.0</v>
      </c>
      <c r="D6" s="2">
        <v>7.0</v>
      </c>
      <c r="E6" s="2">
        <v>7.0</v>
      </c>
      <c r="F6" s="2">
        <v>7.0</v>
      </c>
      <c r="G6" s="2">
        <v>11.0</v>
      </c>
      <c r="H6" s="2">
        <v>7.0</v>
      </c>
      <c r="I6" s="2">
        <v>7.0</v>
      </c>
      <c r="J6" s="2">
        <v>11.0</v>
      </c>
      <c r="K6" s="2">
        <v>7.0</v>
      </c>
      <c r="L6" s="2">
        <v>11.0</v>
      </c>
      <c r="M6" s="2">
        <v>7.0</v>
      </c>
      <c r="N6" s="2">
        <v>11.0</v>
      </c>
      <c r="O6" s="2">
        <v>11.0</v>
      </c>
      <c r="P6" s="2">
        <v>7.0</v>
      </c>
      <c r="Q6" s="2">
        <v>11.0</v>
      </c>
      <c r="R6" s="2">
        <v>11.0</v>
      </c>
      <c r="S6" s="2">
        <v>7.0</v>
      </c>
      <c r="T6" s="2">
        <v>11.0</v>
      </c>
      <c r="U6" s="2">
        <v>11.0</v>
      </c>
      <c r="V6" s="2">
        <v>7.0</v>
      </c>
      <c r="W6" s="2">
        <v>11.0</v>
      </c>
      <c r="X6" s="2">
        <v>7.0</v>
      </c>
      <c r="Y6" s="2">
        <v>11.0</v>
      </c>
      <c r="Z6" s="2">
        <v>11.0</v>
      </c>
      <c r="AA6" s="2">
        <v>7.0</v>
      </c>
      <c r="AB6" s="2">
        <v>11.0</v>
      </c>
      <c r="AC6" s="2">
        <v>11.0</v>
      </c>
      <c r="AD6" s="2">
        <v>11.0</v>
      </c>
      <c r="AE6" s="2">
        <v>11.0</v>
      </c>
      <c r="AF6" s="2">
        <v>11.0</v>
      </c>
      <c r="AG6" s="2">
        <v>11.0</v>
      </c>
      <c r="AH6" s="2">
        <v>11.0</v>
      </c>
      <c r="AI6" s="2">
        <v>11.0</v>
      </c>
      <c r="AJ6" s="2">
        <v>11.0</v>
      </c>
      <c r="AK6" s="2">
        <v>11.0</v>
      </c>
      <c r="AL6" s="2">
        <v>11.0</v>
      </c>
      <c r="AM6" s="2">
        <v>11.0</v>
      </c>
      <c r="AN6" s="2">
        <v>11.0</v>
      </c>
      <c r="AO6" s="2">
        <v>11.0</v>
      </c>
      <c r="AP6" s="13">
        <f>iferror(INDIRECT(CONCATENATE("Pencil!AP",row()-Input!$C$20)),11)</f>
        <v>11</v>
      </c>
      <c r="AQ6" s="13">
        <f>iferror(INDIRECT(CONCATENATE("Pencil!AQ",row()-Input!$C$20)),11)</f>
        <v>11</v>
      </c>
      <c r="AR6" s="13">
        <f>iferror(INDIRECT(CONCATENATE("Pencil!AR",row()-Input!$C$20)),11)</f>
        <v>11</v>
      </c>
      <c r="AS6" s="13">
        <f>iferror(INDIRECT(CONCATENATE("Pencil!AS",row()-Input!$C$20)),11)</f>
        <v>11</v>
      </c>
      <c r="AT6" s="13">
        <f>iferror(INDIRECT(CONCATENATE("Pencil!AT",row()-Input!$C$20)),11)</f>
        <v>11</v>
      </c>
      <c r="AU6" s="2">
        <v>11.0</v>
      </c>
      <c r="AV6" s="2">
        <v>11.0</v>
      </c>
      <c r="AW6" s="2">
        <v>11.0</v>
      </c>
      <c r="AX6" s="2">
        <v>11.0</v>
      </c>
      <c r="AY6" s="2">
        <v>11.0</v>
      </c>
      <c r="AZ6" s="2">
        <v>11.0</v>
      </c>
    </row>
    <row r="7" ht="11.25" customHeight="1">
      <c r="A7" s="2">
        <v>11.0</v>
      </c>
      <c r="B7" s="2">
        <v>7.0</v>
      </c>
      <c r="C7" s="2">
        <v>11.0</v>
      </c>
      <c r="D7" s="2">
        <v>11.0</v>
      </c>
      <c r="E7" s="2">
        <v>11.0</v>
      </c>
      <c r="F7" s="2">
        <v>7.0</v>
      </c>
      <c r="G7" s="2">
        <v>11.0</v>
      </c>
      <c r="H7" s="2">
        <v>7.0</v>
      </c>
      <c r="I7" s="2">
        <v>11.0</v>
      </c>
      <c r="J7" s="2">
        <v>11.0</v>
      </c>
      <c r="K7" s="2">
        <v>11.0</v>
      </c>
      <c r="L7" s="2">
        <v>11.0</v>
      </c>
      <c r="M7" s="2">
        <v>7.0</v>
      </c>
      <c r="N7" s="2">
        <v>11.0</v>
      </c>
      <c r="O7" s="2">
        <v>11.0</v>
      </c>
      <c r="P7" s="2">
        <v>7.0</v>
      </c>
      <c r="Q7" s="2">
        <v>11.0</v>
      </c>
      <c r="R7" s="2">
        <v>11.0</v>
      </c>
      <c r="S7" s="2">
        <v>7.0</v>
      </c>
      <c r="T7" s="2">
        <v>7.0</v>
      </c>
      <c r="U7" s="2">
        <v>7.0</v>
      </c>
      <c r="V7" s="2">
        <v>11.0</v>
      </c>
      <c r="W7" s="2">
        <v>11.0</v>
      </c>
      <c r="X7" s="2">
        <v>7.0</v>
      </c>
      <c r="Y7" s="2">
        <v>11.0</v>
      </c>
      <c r="Z7" s="2">
        <v>11.0</v>
      </c>
      <c r="AA7" s="2">
        <v>7.0</v>
      </c>
      <c r="AB7" s="2">
        <v>11.0</v>
      </c>
      <c r="AC7" s="2">
        <v>11.0</v>
      </c>
      <c r="AD7" s="2">
        <v>11.0</v>
      </c>
      <c r="AE7" s="2">
        <v>11.0</v>
      </c>
      <c r="AF7" s="2">
        <v>11.0</v>
      </c>
      <c r="AG7" s="2">
        <v>11.0</v>
      </c>
      <c r="AH7" s="2">
        <v>11.0</v>
      </c>
      <c r="AI7" s="2">
        <v>11.0</v>
      </c>
      <c r="AJ7" s="2">
        <v>11.0</v>
      </c>
      <c r="AK7" s="2">
        <v>11.0</v>
      </c>
      <c r="AL7" s="2">
        <v>11.0</v>
      </c>
      <c r="AM7" s="2">
        <v>11.0</v>
      </c>
      <c r="AN7" s="2">
        <v>11.0</v>
      </c>
      <c r="AO7" s="2">
        <v>11.0</v>
      </c>
      <c r="AP7" s="13">
        <f>iferror(INDIRECT(CONCATENATE("Pencil!AP",row()-Input!$C$20)),11)</f>
        <v>11</v>
      </c>
      <c r="AQ7" s="13">
        <f>iferror(INDIRECT(CONCATENATE("Pencil!AQ",row()-Input!$C$20)),11)</f>
        <v>11</v>
      </c>
      <c r="AR7" s="13">
        <f>iferror(INDIRECT(CONCATENATE("Pencil!AR",row()-Input!$C$20)),11)</f>
        <v>11</v>
      </c>
      <c r="AS7" s="13">
        <f>iferror(INDIRECT(CONCATENATE("Pencil!AS",row()-Input!$C$20)),11)</f>
        <v>11</v>
      </c>
      <c r="AT7" s="13">
        <f>iferror(INDIRECT(CONCATENATE("Pencil!AT",row()-Input!$C$20)),11)</f>
        <v>11</v>
      </c>
      <c r="AU7" s="2">
        <v>11.0</v>
      </c>
      <c r="AV7" s="2">
        <v>11.0</v>
      </c>
      <c r="AW7" s="2">
        <v>11.0</v>
      </c>
      <c r="AX7" s="2">
        <v>11.0</v>
      </c>
      <c r="AY7" s="2">
        <v>11.0</v>
      </c>
      <c r="AZ7" s="2">
        <v>11.0</v>
      </c>
    </row>
    <row r="8" ht="11.25" customHeight="1">
      <c r="A8" s="2">
        <v>11.0</v>
      </c>
      <c r="B8" s="2">
        <v>11.0</v>
      </c>
      <c r="C8" s="2">
        <v>7.0</v>
      </c>
      <c r="D8" s="2">
        <v>7.0</v>
      </c>
      <c r="E8" s="2">
        <v>7.0</v>
      </c>
      <c r="F8" s="2">
        <v>11.0</v>
      </c>
      <c r="G8" s="2">
        <v>11.0</v>
      </c>
      <c r="H8" s="2">
        <v>7.0</v>
      </c>
      <c r="I8" s="2">
        <v>11.0</v>
      </c>
      <c r="J8" s="2">
        <v>11.0</v>
      </c>
      <c r="K8" s="2">
        <v>11.0</v>
      </c>
      <c r="L8" s="2">
        <v>11.0</v>
      </c>
      <c r="M8" s="2">
        <v>11.0</v>
      </c>
      <c r="N8" s="2">
        <v>7.0</v>
      </c>
      <c r="O8" s="2">
        <v>7.0</v>
      </c>
      <c r="P8" s="2">
        <v>11.0</v>
      </c>
      <c r="Q8" s="2">
        <v>7.0</v>
      </c>
      <c r="R8" s="2">
        <v>11.0</v>
      </c>
      <c r="S8" s="2">
        <v>7.0</v>
      </c>
      <c r="T8" s="2">
        <v>11.0</v>
      </c>
      <c r="U8" s="2">
        <v>11.0</v>
      </c>
      <c r="V8" s="2">
        <v>11.0</v>
      </c>
      <c r="W8" s="2">
        <v>11.0</v>
      </c>
      <c r="X8" s="2">
        <v>7.0</v>
      </c>
      <c r="Y8" s="2">
        <v>11.0</v>
      </c>
      <c r="Z8" s="2">
        <v>11.0</v>
      </c>
      <c r="AA8" s="2">
        <v>7.0</v>
      </c>
      <c r="AB8" s="2">
        <v>11.0</v>
      </c>
      <c r="AC8" s="2">
        <v>11.0</v>
      </c>
      <c r="AD8" s="2">
        <v>11.0</v>
      </c>
      <c r="AE8" s="2">
        <v>11.0</v>
      </c>
      <c r="AF8" s="2">
        <v>11.0</v>
      </c>
      <c r="AG8" s="2">
        <v>11.0</v>
      </c>
      <c r="AH8" s="2">
        <v>11.0</v>
      </c>
      <c r="AI8" s="2">
        <v>11.0</v>
      </c>
      <c r="AJ8" s="2">
        <v>11.0</v>
      </c>
      <c r="AK8" s="2">
        <v>11.0</v>
      </c>
      <c r="AL8" s="2">
        <v>11.0</v>
      </c>
      <c r="AM8" s="2">
        <v>11.0</v>
      </c>
      <c r="AN8" s="2">
        <v>11.0</v>
      </c>
      <c r="AO8" s="2">
        <v>11.0</v>
      </c>
      <c r="AP8" s="13">
        <f>iferror(INDIRECT(CONCATENATE("Pencil!AP",row()-Input!$C$20)),11)</f>
        <v>11</v>
      </c>
      <c r="AQ8" s="13">
        <f>iferror(INDIRECT(CONCATENATE("Pencil!AQ",row()-Input!$C$20)),11)</f>
        <v>11</v>
      </c>
      <c r="AR8" s="13">
        <f>iferror(INDIRECT(CONCATENATE("Pencil!AR",row()-Input!$C$20)),11)</f>
        <v>11</v>
      </c>
      <c r="AS8" s="13">
        <f>iferror(INDIRECT(CONCATENATE("Pencil!AS",row()-Input!$C$20)),11)</f>
        <v>11</v>
      </c>
      <c r="AT8" s="13">
        <f>iferror(INDIRECT(CONCATENATE("Pencil!AT",row()-Input!$C$20)),11)</f>
        <v>11</v>
      </c>
      <c r="AU8" s="2">
        <v>11.0</v>
      </c>
      <c r="AV8" s="2">
        <v>11.0</v>
      </c>
      <c r="AW8" s="2">
        <v>11.0</v>
      </c>
      <c r="AX8" s="2">
        <v>11.0</v>
      </c>
      <c r="AY8" s="2">
        <v>11.0</v>
      </c>
      <c r="AZ8" s="2">
        <v>11.0</v>
      </c>
    </row>
    <row r="9" ht="11.25" customHeight="1">
      <c r="A9" s="2">
        <v>11.0</v>
      </c>
      <c r="B9" s="2">
        <v>11.0</v>
      </c>
      <c r="C9" s="2">
        <v>11.0</v>
      </c>
      <c r="D9" s="2">
        <v>11.0</v>
      </c>
      <c r="E9" s="2">
        <v>11.0</v>
      </c>
      <c r="F9" s="2">
        <v>11.0</v>
      </c>
      <c r="G9" s="2">
        <v>11.0</v>
      </c>
      <c r="H9" s="2">
        <v>11.0</v>
      </c>
      <c r="I9" s="2">
        <v>11.0</v>
      </c>
      <c r="J9" s="2">
        <v>11.0</v>
      </c>
      <c r="K9" s="2">
        <v>11.0</v>
      </c>
      <c r="L9" s="2">
        <v>11.0</v>
      </c>
      <c r="M9" s="2">
        <v>11.0</v>
      </c>
      <c r="N9" s="2">
        <v>11.0</v>
      </c>
      <c r="O9" s="2">
        <v>11.0</v>
      </c>
      <c r="P9" s="2">
        <v>11.0</v>
      </c>
      <c r="Q9" s="2">
        <v>11.0</v>
      </c>
      <c r="R9" s="2">
        <v>11.0</v>
      </c>
      <c r="S9" s="2">
        <v>7.0</v>
      </c>
      <c r="T9" s="2">
        <v>11.0</v>
      </c>
      <c r="U9" s="2">
        <v>11.0</v>
      </c>
      <c r="V9" s="2">
        <v>11.0</v>
      </c>
      <c r="W9" s="2">
        <v>11.0</v>
      </c>
      <c r="X9" s="2">
        <v>11.0</v>
      </c>
      <c r="Y9" s="2">
        <v>11.0</v>
      </c>
      <c r="Z9" s="2">
        <v>11.0</v>
      </c>
      <c r="AA9" s="2">
        <v>11.0</v>
      </c>
      <c r="AB9" s="2">
        <v>11.0</v>
      </c>
      <c r="AC9" s="2">
        <v>11.0</v>
      </c>
      <c r="AD9" s="2">
        <v>11.0</v>
      </c>
      <c r="AE9" s="2">
        <v>11.0</v>
      </c>
      <c r="AF9" s="2">
        <v>11.0</v>
      </c>
      <c r="AG9" s="2">
        <v>11.0</v>
      </c>
      <c r="AH9" s="2">
        <v>11.0</v>
      </c>
      <c r="AI9" s="2">
        <v>11.0</v>
      </c>
      <c r="AJ9" s="2">
        <v>11.0</v>
      </c>
      <c r="AK9" s="2">
        <v>11.0</v>
      </c>
      <c r="AL9" s="2">
        <v>11.0</v>
      </c>
      <c r="AM9" s="2">
        <v>11.0</v>
      </c>
      <c r="AN9" s="2">
        <v>11.0</v>
      </c>
      <c r="AO9" s="2">
        <v>11.0</v>
      </c>
      <c r="AP9" s="13">
        <f>iferror(INDIRECT(CONCATENATE("Pencil!AP",row()-Input!$C$20)),11)</f>
        <v>11</v>
      </c>
      <c r="AQ9" s="13">
        <f>iferror(INDIRECT(CONCATENATE("Pencil!AQ",row()-Input!$C$20)),11)</f>
        <v>11</v>
      </c>
      <c r="AR9" s="13">
        <f>iferror(INDIRECT(CONCATENATE("Pencil!AR",row()-Input!$C$20)),11)</f>
        <v>11</v>
      </c>
      <c r="AS9" s="13">
        <f>iferror(INDIRECT(CONCATENATE("Pencil!AS",row()-Input!$C$20)),11)</f>
        <v>11</v>
      </c>
      <c r="AT9" s="13">
        <f>iferror(INDIRECT(CONCATENATE("Pencil!AT",row()-Input!$C$20)),11)</f>
        <v>11</v>
      </c>
      <c r="AU9" s="2">
        <v>11.0</v>
      </c>
      <c r="AV9" s="2">
        <v>11.0</v>
      </c>
      <c r="AW9" s="2">
        <v>11.0</v>
      </c>
      <c r="AX9" s="2">
        <v>11.0</v>
      </c>
      <c r="AY9" s="2">
        <v>11.0</v>
      </c>
      <c r="AZ9" s="2">
        <v>11.0</v>
      </c>
    </row>
    <row r="10" ht="11.25" customHeight="1">
      <c r="A10" s="2">
        <v>11.0</v>
      </c>
      <c r="B10" s="2">
        <v>11.0</v>
      </c>
      <c r="C10" s="2">
        <v>11.0</v>
      </c>
      <c r="D10" s="2">
        <v>11.0</v>
      </c>
      <c r="E10" s="2">
        <v>11.0</v>
      </c>
      <c r="F10" s="2">
        <v>11.0</v>
      </c>
      <c r="G10" s="2">
        <v>11.0</v>
      </c>
      <c r="H10" s="2">
        <v>11.0</v>
      </c>
      <c r="I10" s="2">
        <v>11.0</v>
      </c>
      <c r="J10" s="2">
        <v>11.0</v>
      </c>
      <c r="K10" s="2">
        <v>11.0</v>
      </c>
      <c r="L10" s="2">
        <v>11.0</v>
      </c>
      <c r="M10" s="2">
        <v>11.0</v>
      </c>
      <c r="N10" s="2">
        <v>11.0</v>
      </c>
      <c r="O10" s="2">
        <v>11.0</v>
      </c>
      <c r="P10" s="2">
        <v>11.0</v>
      </c>
      <c r="Q10" s="2">
        <v>11.0</v>
      </c>
      <c r="R10" s="2">
        <v>11.0</v>
      </c>
      <c r="S10" s="2">
        <v>11.0</v>
      </c>
      <c r="T10" s="2">
        <v>11.0</v>
      </c>
      <c r="U10" s="2">
        <v>11.0</v>
      </c>
      <c r="V10" s="2">
        <v>11.0</v>
      </c>
      <c r="W10" s="2">
        <v>11.0</v>
      </c>
      <c r="X10" s="2">
        <v>11.0</v>
      </c>
      <c r="Y10" s="2">
        <v>11.0</v>
      </c>
      <c r="Z10" s="2">
        <v>11.0</v>
      </c>
      <c r="AA10" s="2">
        <v>11.0</v>
      </c>
      <c r="AB10" s="2">
        <v>11.0</v>
      </c>
      <c r="AC10" s="2">
        <v>11.0</v>
      </c>
      <c r="AD10" s="2">
        <v>11.0</v>
      </c>
      <c r="AE10" s="2">
        <v>11.0</v>
      </c>
      <c r="AF10" s="2">
        <v>11.0</v>
      </c>
      <c r="AG10" s="2">
        <v>11.0</v>
      </c>
      <c r="AH10" s="2">
        <v>11.0</v>
      </c>
      <c r="AI10" s="2">
        <v>11.0</v>
      </c>
      <c r="AJ10" s="2">
        <v>11.0</v>
      </c>
      <c r="AK10" s="2">
        <v>11.0</v>
      </c>
      <c r="AL10" s="2">
        <v>11.0</v>
      </c>
      <c r="AM10" s="2">
        <v>11.0</v>
      </c>
      <c r="AN10" s="2">
        <v>11.0</v>
      </c>
      <c r="AO10" s="2">
        <v>11.0</v>
      </c>
      <c r="AP10" s="13">
        <f>iferror(INDIRECT(CONCATENATE("Pencil!AP",row()-Input!$C$20)),11)</f>
        <v>11</v>
      </c>
      <c r="AQ10" s="13">
        <f>iferror(INDIRECT(CONCATENATE("Pencil!AQ",row()-Input!$C$20)),11)</f>
        <v>11</v>
      </c>
      <c r="AR10" s="13">
        <f>iferror(INDIRECT(CONCATENATE("Pencil!AR",row()-Input!$C$20)),11)</f>
        <v>11</v>
      </c>
      <c r="AS10" s="13">
        <f>iferror(INDIRECT(CONCATENATE("Pencil!AS",row()-Input!$C$20)),11)</f>
        <v>11</v>
      </c>
      <c r="AT10" s="13">
        <f>iferror(INDIRECT(CONCATENATE("Pencil!AT",row()-Input!$C$20)),11)</f>
        <v>11</v>
      </c>
      <c r="AU10" s="2">
        <v>11.0</v>
      </c>
      <c r="AV10" s="2">
        <v>11.0</v>
      </c>
      <c r="AW10" s="2">
        <v>11.0</v>
      </c>
      <c r="AX10" s="2">
        <v>11.0</v>
      </c>
      <c r="AY10" s="2">
        <v>11.0</v>
      </c>
      <c r="AZ10" s="2">
        <v>11.0</v>
      </c>
    </row>
    <row r="11" ht="11.25" customHeight="1">
      <c r="A11" s="2">
        <v>11.0</v>
      </c>
      <c r="B11" s="2">
        <v>7.0</v>
      </c>
      <c r="C11" s="2">
        <v>7.0</v>
      </c>
      <c r="D11" s="2">
        <v>7.0</v>
      </c>
      <c r="E11" s="2">
        <v>7.0</v>
      </c>
      <c r="F11" s="2">
        <v>11.0</v>
      </c>
      <c r="G11" s="2">
        <v>11.0</v>
      </c>
      <c r="H11" s="2">
        <v>11.0</v>
      </c>
      <c r="I11" s="2">
        <v>11.0</v>
      </c>
      <c r="J11" s="2">
        <v>11.0</v>
      </c>
      <c r="K11" s="2">
        <v>11.0</v>
      </c>
      <c r="L11" s="2">
        <v>11.0</v>
      </c>
      <c r="M11" s="2">
        <v>11.0</v>
      </c>
      <c r="N11" s="2">
        <v>11.0</v>
      </c>
      <c r="O11" s="2">
        <v>11.0</v>
      </c>
      <c r="P11" s="2">
        <v>11.0</v>
      </c>
      <c r="Q11" s="2">
        <v>11.0</v>
      </c>
      <c r="R11" s="2">
        <v>11.0</v>
      </c>
      <c r="S11" s="14">
        <v>3.0</v>
      </c>
      <c r="T11" s="14">
        <v>3.0</v>
      </c>
      <c r="U11" s="14">
        <v>3.0</v>
      </c>
      <c r="V11" s="14">
        <v>3.0</v>
      </c>
      <c r="W11" s="14">
        <v>3.0</v>
      </c>
      <c r="X11" s="14">
        <v>3.0</v>
      </c>
      <c r="Y11" s="14">
        <v>3.0</v>
      </c>
      <c r="Z11" s="14">
        <v>3.0</v>
      </c>
      <c r="AA11" s="14">
        <v>3.0</v>
      </c>
      <c r="AB11" s="14">
        <v>3.0</v>
      </c>
      <c r="AC11" s="14">
        <v>3.0</v>
      </c>
      <c r="AD11" s="14">
        <v>3.0</v>
      </c>
      <c r="AE11" s="14">
        <v>3.0</v>
      </c>
      <c r="AF11" s="14">
        <v>3.0</v>
      </c>
      <c r="AG11" s="14">
        <v>3.0</v>
      </c>
      <c r="AH11" s="14">
        <v>3.0</v>
      </c>
      <c r="AI11" s="14">
        <v>3.0</v>
      </c>
      <c r="AJ11" s="14">
        <v>3.0</v>
      </c>
      <c r="AK11" s="14">
        <v>3.0</v>
      </c>
      <c r="AL11" s="2">
        <v>11.0</v>
      </c>
      <c r="AM11" s="2">
        <v>11.0</v>
      </c>
      <c r="AN11" s="2">
        <v>11.0</v>
      </c>
      <c r="AO11" s="2">
        <v>11.0</v>
      </c>
      <c r="AP11" s="13">
        <f>iferror(INDIRECT(CONCATENATE("Pencil!AP",row()-Input!$C$20)),11)</f>
        <v>11</v>
      </c>
      <c r="AQ11" s="13">
        <f>iferror(INDIRECT(CONCATENATE("Pencil!AQ",row()-Input!$C$20)),11)</f>
        <v>11</v>
      </c>
      <c r="AR11" s="13">
        <f>iferror(INDIRECT(CONCATENATE("Pencil!AR",row()-Input!$C$20)),11)</f>
        <v>11</v>
      </c>
      <c r="AS11" s="13">
        <f>iferror(INDIRECT(CONCATENATE("Pencil!AS",row()-Input!$C$20)),11)</f>
        <v>11</v>
      </c>
      <c r="AT11" s="13">
        <f>iferror(INDIRECT(CONCATENATE("Pencil!AT",row()-Input!$C$20)),11)</f>
        <v>11</v>
      </c>
      <c r="AU11" s="2">
        <v>11.0</v>
      </c>
      <c r="AV11" s="2">
        <v>11.0</v>
      </c>
      <c r="AW11" s="2">
        <v>11.0</v>
      </c>
      <c r="AX11" s="2">
        <v>11.0</v>
      </c>
      <c r="AY11" s="2">
        <v>11.0</v>
      </c>
      <c r="AZ11" s="2">
        <v>11.0</v>
      </c>
    </row>
    <row r="12" ht="11.25" customHeight="1">
      <c r="A12" s="2">
        <v>11.0</v>
      </c>
      <c r="B12" s="2">
        <v>7.0</v>
      </c>
      <c r="C12" s="2">
        <v>11.0</v>
      </c>
      <c r="D12" s="2">
        <v>11.0</v>
      </c>
      <c r="E12" s="2">
        <v>11.0</v>
      </c>
      <c r="F12" s="2">
        <v>11.0</v>
      </c>
      <c r="G12" s="2">
        <v>11.0</v>
      </c>
      <c r="H12" s="2">
        <v>11.0</v>
      </c>
      <c r="I12" s="2">
        <v>11.0</v>
      </c>
      <c r="J12" s="2">
        <v>11.0</v>
      </c>
      <c r="K12" s="2">
        <v>11.0</v>
      </c>
      <c r="L12" s="2">
        <v>7.0</v>
      </c>
      <c r="M12" s="2">
        <v>11.0</v>
      </c>
      <c r="N12" s="2">
        <v>11.0</v>
      </c>
      <c r="O12" s="2">
        <v>11.0</v>
      </c>
      <c r="P12" s="2">
        <v>7.0</v>
      </c>
      <c r="Q12" s="2">
        <v>11.0</v>
      </c>
      <c r="R12" s="2">
        <v>11.0</v>
      </c>
      <c r="S12" s="15">
        <v>3.0</v>
      </c>
      <c r="T12" s="16"/>
      <c r="U12" s="16"/>
      <c r="V12" s="16"/>
      <c r="W12" s="16"/>
      <c r="X12" s="16"/>
      <c r="Y12" s="16"/>
      <c r="Z12" s="16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5">
        <v>3.0</v>
      </c>
      <c r="AL12" s="2">
        <v>11.0</v>
      </c>
      <c r="AM12" s="2">
        <v>11.0</v>
      </c>
      <c r="AN12" s="2">
        <v>11.0</v>
      </c>
      <c r="AO12" s="2">
        <v>11.0</v>
      </c>
      <c r="AP12" s="13">
        <f>iferror(INDIRECT(CONCATENATE("Pencil!AP",row()-Input!$C$20)),11)</f>
        <v>11</v>
      </c>
      <c r="AQ12" s="13">
        <f>iferror(INDIRECT(CONCATENATE("Pencil!AQ",row()-Input!$C$20)),11)</f>
        <v>11</v>
      </c>
      <c r="AR12" s="13">
        <f>iferror(INDIRECT(CONCATENATE("Pencil!AR",row()-Input!$C$20)),11)</f>
        <v>11</v>
      </c>
      <c r="AS12" s="13">
        <f>iferror(INDIRECT(CONCATENATE("Pencil!AS",row()-Input!$C$20)),11)</f>
        <v>11</v>
      </c>
      <c r="AT12" s="13">
        <f>iferror(INDIRECT(CONCATENATE("Pencil!AT",row()-Input!$C$20)),11)</f>
        <v>11</v>
      </c>
      <c r="AU12" s="2">
        <v>11.0</v>
      </c>
      <c r="AV12" s="2">
        <v>11.0</v>
      </c>
      <c r="AW12" s="2">
        <v>11.0</v>
      </c>
      <c r="AX12" s="2">
        <v>11.0</v>
      </c>
      <c r="AY12" s="2">
        <v>11.0</v>
      </c>
      <c r="AZ12" s="2">
        <v>11.0</v>
      </c>
    </row>
    <row r="13" ht="11.25" customHeight="1">
      <c r="A13" s="2">
        <v>11.0</v>
      </c>
      <c r="B13" s="2">
        <v>7.0</v>
      </c>
      <c r="C13" s="2">
        <v>11.0</v>
      </c>
      <c r="D13" s="2">
        <v>11.0</v>
      </c>
      <c r="E13" s="2">
        <v>11.0</v>
      </c>
      <c r="F13" s="2">
        <v>11.0</v>
      </c>
      <c r="G13" s="2">
        <v>11.0</v>
      </c>
      <c r="H13" s="2">
        <v>11.0</v>
      </c>
      <c r="I13" s="2">
        <v>11.0</v>
      </c>
      <c r="J13" s="2">
        <v>11.0</v>
      </c>
      <c r="K13" s="2">
        <v>11.0</v>
      </c>
      <c r="L13" s="2">
        <v>7.0</v>
      </c>
      <c r="M13" s="2">
        <v>11.0</v>
      </c>
      <c r="N13" s="2">
        <v>11.0</v>
      </c>
      <c r="O13" s="2">
        <v>11.0</v>
      </c>
      <c r="P13" s="2">
        <v>7.0</v>
      </c>
      <c r="Q13" s="2">
        <v>11.0</v>
      </c>
      <c r="R13" s="2">
        <v>11.0</v>
      </c>
      <c r="S13" s="15">
        <v>3.0</v>
      </c>
      <c r="T13" s="16"/>
      <c r="U13" s="17" t="str">
        <f>if(Input!C15=3,hlookup(Input!C16,Input!G1:AA5,5),"Ha you'll never solve my questions you poinity head fool")</f>
        <v>Ha you'll never solve my questions you poinity head fool</v>
      </c>
      <c r="AJ13" s="7"/>
      <c r="AK13" s="15">
        <v>3.0</v>
      </c>
      <c r="AL13" s="2">
        <v>11.0</v>
      </c>
      <c r="AM13" s="2">
        <v>11.0</v>
      </c>
      <c r="AN13" s="2">
        <v>11.0</v>
      </c>
      <c r="AO13" s="2">
        <v>11.0</v>
      </c>
      <c r="AP13" s="13">
        <f>iferror(INDIRECT(CONCATENATE("Pencil!AP",row()-Input!$C$20)),11)</f>
        <v>11</v>
      </c>
      <c r="AQ13" s="13">
        <f>iferror(INDIRECT(CONCATENATE("Pencil!AQ",row()-Input!$C$20)),11)</f>
        <v>11</v>
      </c>
      <c r="AR13" s="13">
        <f>iferror(INDIRECT(CONCATENATE("Pencil!AR",row()-Input!$C$20)),11)</f>
        <v>11</v>
      </c>
      <c r="AS13" s="13">
        <f>iferror(INDIRECT(CONCATENATE("Pencil!AS",row()-Input!$C$20)),11)</f>
        <v>11</v>
      </c>
      <c r="AT13" s="13">
        <f>iferror(INDIRECT(CONCATENATE("Pencil!AT",row()-Input!$C$20)),11)</f>
        <v>11</v>
      </c>
      <c r="AU13" s="2">
        <v>11.0</v>
      </c>
      <c r="AV13" s="2">
        <v>11.0</v>
      </c>
      <c r="AW13" s="2">
        <v>11.0</v>
      </c>
      <c r="AX13" s="2">
        <v>11.0</v>
      </c>
      <c r="AY13" s="2">
        <v>11.0</v>
      </c>
      <c r="AZ13" s="2">
        <v>11.0</v>
      </c>
    </row>
    <row r="14" ht="11.25" customHeight="1">
      <c r="A14" s="2">
        <v>11.0</v>
      </c>
      <c r="B14" s="2">
        <v>7.0</v>
      </c>
      <c r="C14" s="2">
        <v>7.0</v>
      </c>
      <c r="D14" s="2">
        <v>11.0</v>
      </c>
      <c r="E14" s="2">
        <v>7.0</v>
      </c>
      <c r="F14" s="2">
        <v>11.0</v>
      </c>
      <c r="G14" s="2">
        <v>11.0</v>
      </c>
      <c r="H14" s="2">
        <v>7.0</v>
      </c>
      <c r="I14" s="2">
        <v>7.0</v>
      </c>
      <c r="J14" s="2">
        <v>11.0</v>
      </c>
      <c r="K14" s="2">
        <v>11.0</v>
      </c>
      <c r="L14" s="2">
        <v>7.0</v>
      </c>
      <c r="M14" s="2">
        <v>11.0</v>
      </c>
      <c r="N14" s="2">
        <v>11.0</v>
      </c>
      <c r="O14" s="2">
        <v>7.0</v>
      </c>
      <c r="P14" s="2">
        <v>7.0</v>
      </c>
      <c r="Q14" s="2">
        <v>7.0</v>
      </c>
      <c r="R14" s="2">
        <v>11.0</v>
      </c>
      <c r="S14" s="15">
        <v>3.0</v>
      </c>
      <c r="T14" s="16"/>
      <c r="AJ14" s="7"/>
      <c r="AK14" s="15">
        <v>3.0</v>
      </c>
      <c r="AL14" s="2">
        <v>11.0</v>
      </c>
      <c r="AM14" s="2">
        <v>11.0</v>
      </c>
      <c r="AN14" s="2">
        <v>11.0</v>
      </c>
      <c r="AO14" s="2">
        <v>11.0</v>
      </c>
      <c r="AP14" s="13">
        <f>iferror(INDIRECT(CONCATENATE("Pencil!AP",row()-Input!$C$20)),11)</f>
        <v>11</v>
      </c>
      <c r="AQ14" s="13">
        <f>iferror(INDIRECT(CONCATENATE("Pencil!AQ",row()-Input!$C$20)),11)</f>
        <v>11</v>
      </c>
      <c r="AR14" s="13">
        <f>iferror(INDIRECT(CONCATENATE("Pencil!AR",row()-Input!$C$20)),11)</f>
        <v>11</v>
      </c>
      <c r="AS14" s="13">
        <f>iferror(INDIRECT(CONCATENATE("Pencil!AS",row()-Input!$C$20)),11)</f>
        <v>11</v>
      </c>
      <c r="AT14" s="13">
        <f>iferror(INDIRECT(CONCATENATE("Pencil!AT",row()-Input!$C$20)),11)</f>
        <v>11</v>
      </c>
      <c r="AU14" s="2">
        <v>11.0</v>
      </c>
      <c r="AV14" s="2">
        <v>11.0</v>
      </c>
      <c r="AW14" s="2">
        <v>11.0</v>
      </c>
      <c r="AX14" s="2">
        <v>11.0</v>
      </c>
      <c r="AY14" s="2">
        <v>11.0</v>
      </c>
      <c r="AZ14" s="2">
        <v>11.0</v>
      </c>
    </row>
    <row r="15" ht="11.25" customHeight="1">
      <c r="A15" s="2">
        <v>11.0</v>
      </c>
      <c r="B15" s="2">
        <v>7.0</v>
      </c>
      <c r="C15" s="2">
        <v>11.0</v>
      </c>
      <c r="D15" s="2">
        <v>11.0</v>
      </c>
      <c r="E15" s="2">
        <v>11.0</v>
      </c>
      <c r="F15" s="2">
        <v>11.0</v>
      </c>
      <c r="G15" s="2">
        <v>7.0</v>
      </c>
      <c r="H15" s="2">
        <v>11.0</v>
      </c>
      <c r="I15" s="2">
        <v>11.0</v>
      </c>
      <c r="J15" s="2">
        <v>7.0</v>
      </c>
      <c r="K15" s="2">
        <v>11.0</v>
      </c>
      <c r="L15" s="2">
        <v>7.0</v>
      </c>
      <c r="M15" s="2">
        <v>7.0</v>
      </c>
      <c r="N15" s="2">
        <v>11.0</v>
      </c>
      <c r="O15" s="2">
        <v>11.0</v>
      </c>
      <c r="P15" s="2">
        <v>7.0</v>
      </c>
      <c r="Q15" s="2">
        <v>11.0</v>
      </c>
      <c r="R15" s="2">
        <v>11.0</v>
      </c>
      <c r="S15" s="15">
        <v>3.0</v>
      </c>
      <c r="T15" s="16"/>
      <c r="AJ15" s="7"/>
      <c r="AK15" s="15">
        <v>3.0</v>
      </c>
      <c r="AL15" s="2">
        <v>11.0</v>
      </c>
      <c r="AM15" s="2">
        <v>11.0</v>
      </c>
      <c r="AN15" s="2">
        <v>11.0</v>
      </c>
      <c r="AO15" s="2">
        <v>11.0</v>
      </c>
      <c r="AP15" s="13">
        <f>iferror(INDIRECT(CONCATENATE("Pencil!AP",row()-Input!$C$20)),11)</f>
        <v>11</v>
      </c>
      <c r="AQ15" s="13">
        <f>iferror(INDIRECT(CONCATENATE("Pencil!AQ",row()-Input!$C$20)),11)</f>
        <v>11</v>
      </c>
      <c r="AR15" s="13">
        <f>iferror(INDIRECT(CONCATENATE("Pencil!AR",row()-Input!$C$20)),11)</f>
        <v>11</v>
      </c>
      <c r="AS15" s="13">
        <f>iferror(INDIRECT(CONCATENATE("Pencil!AS",row()-Input!$C$20)),11)</f>
        <v>11</v>
      </c>
      <c r="AT15" s="13">
        <f>iferror(INDIRECT(CONCATENATE("Pencil!AT",row()-Input!$C$20)),11)</f>
        <v>11</v>
      </c>
      <c r="AU15" s="2">
        <v>11.0</v>
      </c>
      <c r="AV15" s="2">
        <v>11.0</v>
      </c>
      <c r="AW15" s="2">
        <v>11.0</v>
      </c>
      <c r="AX15" s="2">
        <v>11.0</v>
      </c>
      <c r="AY15" s="2">
        <v>11.0</v>
      </c>
      <c r="AZ15" s="2">
        <v>11.0</v>
      </c>
    </row>
    <row r="16" ht="11.25" customHeight="1">
      <c r="A16" s="2">
        <v>11.0</v>
      </c>
      <c r="B16" s="2">
        <v>7.0</v>
      </c>
      <c r="C16" s="2">
        <v>11.0</v>
      </c>
      <c r="D16" s="2">
        <v>11.0</v>
      </c>
      <c r="E16" s="2">
        <v>7.0</v>
      </c>
      <c r="F16" s="2">
        <v>11.0</v>
      </c>
      <c r="G16" s="2">
        <v>7.0</v>
      </c>
      <c r="H16" s="2">
        <v>11.0</v>
      </c>
      <c r="I16" s="2">
        <v>11.0</v>
      </c>
      <c r="J16" s="2">
        <v>7.0</v>
      </c>
      <c r="K16" s="2">
        <v>11.0</v>
      </c>
      <c r="L16" s="2">
        <v>7.0</v>
      </c>
      <c r="M16" s="2">
        <v>11.0</v>
      </c>
      <c r="N16" s="2">
        <v>7.0</v>
      </c>
      <c r="O16" s="2">
        <v>11.0</v>
      </c>
      <c r="P16" s="2">
        <v>7.0</v>
      </c>
      <c r="Q16" s="2">
        <v>11.0</v>
      </c>
      <c r="R16" s="2">
        <v>11.0</v>
      </c>
      <c r="S16" s="15">
        <v>3.0</v>
      </c>
      <c r="T16" s="16"/>
      <c r="AJ16" s="7"/>
      <c r="AK16" s="15">
        <v>3.0</v>
      </c>
      <c r="AL16" s="2">
        <v>11.0</v>
      </c>
      <c r="AM16" s="2">
        <v>11.0</v>
      </c>
      <c r="AN16" s="2">
        <v>11.0</v>
      </c>
      <c r="AO16" s="2">
        <v>11.0</v>
      </c>
      <c r="AP16" s="13">
        <f>iferror(INDIRECT(CONCATENATE("Pencil!AP",row()-Input!$C$20)),11)</f>
        <v>11</v>
      </c>
      <c r="AQ16" s="13">
        <f>iferror(INDIRECT(CONCATENATE("Pencil!AQ",row()-Input!$C$20)),11)</f>
        <v>11</v>
      </c>
      <c r="AR16" s="13">
        <f>iferror(INDIRECT(CONCATENATE("Pencil!AR",row()-Input!$C$20)),11)</f>
        <v>7</v>
      </c>
      <c r="AS16" s="13">
        <f>iferror(INDIRECT(CONCATENATE("Pencil!AS",row()-Input!$C$20)),11)</f>
        <v>11</v>
      </c>
      <c r="AT16" s="13">
        <f>iferror(INDIRECT(CONCATENATE("Pencil!AT",row()-Input!$C$20)),11)</f>
        <v>11</v>
      </c>
      <c r="AU16" s="2">
        <v>11.0</v>
      </c>
      <c r="AV16" s="2">
        <v>11.0</v>
      </c>
      <c r="AW16" s="2">
        <v>11.0</v>
      </c>
      <c r="AX16" s="2">
        <v>11.0</v>
      </c>
      <c r="AY16" s="2">
        <v>11.0</v>
      </c>
      <c r="AZ16" s="2">
        <v>11.0</v>
      </c>
    </row>
    <row r="17" ht="11.25" customHeight="1">
      <c r="A17" s="2">
        <v>11.0</v>
      </c>
      <c r="B17" s="2">
        <v>7.0</v>
      </c>
      <c r="C17" s="2">
        <v>11.0</v>
      </c>
      <c r="D17" s="2">
        <v>11.0</v>
      </c>
      <c r="E17" s="2">
        <v>7.0</v>
      </c>
      <c r="F17" s="2">
        <v>11.0</v>
      </c>
      <c r="G17" s="2">
        <v>11.0</v>
      </c>
      <c r="H17" s="2">
        <v>7.0</v>
      </c>
      <c r="I17" s="2">
        <v>7.0</v>
      </c>
      <c r="J17" s="2">
        <v>7.0</v>
      </c>
      <c r="K17" s="2">
        <v>11.0</v>
      </c>
      <c r="L17" s="2">
        <v>7.0</v>
      </c>
      <c r="M17" s="2">
        <v>11.0</v>
      </c>
      <c r="N17" s="2">
        <v>7.0</v>
      </c>
      <c r="O17" s="2">
        <v>11.0</v>
      </c>
      <c r="P17" s="2">
        <v>7.0</v>
      </c>
      <c r="Q17" s="2">
        <v>11.0</v>
      </c>
      <c r="R17" s="2">
        <v>11.0</v>
      </c>
      <c r="S17" s="15">
        <v>3.0</v>
      </c>
      <c r="T17" s="16"/>
      <c r="AJ17" s="7"/>
      <c r="AK17" s="15">
        <v>3.0</v>
      </c>
      <c r="AL17" s="2">
        <v>11.0</v>
      </c>
      <c r="AM17" s="2">
        <v>11.0</v>
      </c>
      <c r="AN17" s="2">
        <v>11.0</v>
      </c>
      <c r="AO17" s="2">
        <v>11.0</v>
      </c>
      <c r="AP17" s="13">
        <f>iferror(INDIRECT(CONCATENATE("Pencil!AP",row()-Input!$C$20)),11)</f>
        <v>11</v>
      </c>
      <c r="AQ17" s="13">
        <f>iferror(INDIRECT(CONCATENATE("Pencil!AQ",row()-Input!$C$20)),11)</f>
        <v>11</v>
      </c>
      <c r="AR17" s="13">
        <f>iferror(INDIRECT(CONCATENATE("Pencil!AR",row()-Input!$C$20)),11)</f>
        <v>7</v>
      </c>
      <c r="AS17" s="13">
        <f>iferror(INDIRECT(CONCATENATE("Pencil!AS",row()-Input!$C$20)),11)</f>
        <v>11</v>
      </c>
      <c r="AT17" s="13">
        <f>iferror(INDIRECT(CONCATENATE("Pencil!AT",row()-Input!$C$20)),11)</f>
        <v>11</v>
      </c>
      <c r="AU17" s="2">
        <v>11.0</v>
      </c>
      <c r="AV17" s="2">
        <v>11.0</v>
      </c>
      <c r="AW17" s="2">
        <v>11.0</v>
      </c>
      <c r="AX17" s="2">
        <v>11.0</v>
      </c>
      <c r="AY17" s="2">
        <v>11.0</v>
      </c>
      <c r="AZ17" s="2">
        <v>11.0</v>
      </c>
    </row>
    <row r="18" ht="11.25" customHeight="1">
      <c r="A18" s="2">
        <v>11.0</v>
      </c>
      <c r="B18" s="2">
        <v>11.0</v>
      </c>
      <c r="C18" s="2">
        <v>11.0</v>
      </c>
      <c r="D18" s="2">
        <v>11.0</v>
      </c>
      <c r="E18" s="2">
        <v>11.0</v>
      </c>
      <c r="F18" s="2">
        <v>11.0</v>
      </c>
      <c r="G18" s="2">
        <v>11.0</v>
      </c>
      <c r="H18" s="2">
        <v>11.0</v>
      </c>
      <c r="I18" s="2">
        <v>11.0</v>
      </c>
      <c r="J18" s="2">
        <v>7.0</v>
      </c>
      <c r="K18" s="2">
        <v>11.0</v>
      </c>
      <c r="L18" s="2">
        <v>11.0</v>
      </c>
      <c r="M18" s="2">
        <v>11.0</v>
      </c>
      <c r="N18" s="2">
        <v>11.0</v>
      </c>
      <c r="O18" s="2">
        <v>11.0</v>
      </c>
      <c r="P18" s="2">
        <v>11.0</v>
      </c>
      <c r="Q18" s="2">
        <v>11.0</v>
      </c>
      <c r="R18" s="2">
        <v>11.0</v>
      </c>
      <c r="S18" s="15">
        <v>3.0</v>
      </c>
      <c r="T18" s="16"/>
      <c r="AJ18" s="7"/>
      <c r="AK18" s="15">
        <v>3.0</v>
      </c>
      <c r="AL18" s="2">
        <v>11.0</v>
      </c>
      <c r="AM18" s="2">
        <v>11.0</v>
      </c>
      <c r="AN18" s="2">
        <v>11.0</v>
      </c>
      <c r="AO18" s="2">
        <v>11.0</v>
      </c>
      <c r="AP18" s="13">
        <f>iferror(INDIRECT(CONCATENATE("Pencil!AP",row()-Input!$C$20)),11)</f>
        <v>11</v>
      </c>
      <c r="AQ18" s="13">
        <f>iferror(INDIRECT(CONCATENATE("Pencil!AQ",row()-Input!$C$20)),11)</f>
        <v>1</v>
      </c>
      <c r="AR18" s="13">
        <f>iferror(INDIRECT(CONCATENATE("Pencil!AR",row()-Input!$C$20)),11)</f>
        <v>7</v>
      </c>
      <c r="AS18" s="13">
        <f>iferror(INDIRECT(CONCATENATE("Pencil!AS",row()-Input!$C$20)),11)</f>
        <v>1</v>
      </c>
      <c r="AT18" s="13">
        <f>iferror(INDIRECT(CONCATENATE("Pencil!AT",row()-Input!$C$20)),11)</f>
        <v>11</v>
      </c>
      <c r="AU18" s="2">
        <v>11.0</v>
      </c>
      <c r="AV18" s="2">
        <v>11.0</v>
      </c>
      <c r="AW18" s="2">
        <v>11.0</v>
      </c>
      <c r="AX18" s="2">
        <v>11.0</v>
      </c>
      <c r="AY18" s="2">
        <v>11.0</v>
      </c>
      <c r="AZ18" s="2">
        <v>11.0</v>
      </c>
    </row>
    <row r="19" ht="11.25" customHeight="1">
      <c r="A19" s="2">
        <v>11.0</v>
      </c>
      <c r="B19" s="2">
        <v>11.0</v>
      </c>
      <c r="C19" s="2">
        <v>11.0</v>
      </c>
      <c r="D19" s="2">
        <v>11.0</v>
      </c>
      <c r="E19" s="2">
        <v>11.0</v>
      </c>
      <c r="F19" s="2">
        <v>11.0</v>
      </c>
      <c r="G19" s="2">
        <v>11.0</v>
      </c>
      <c r="H19" s="2">
        <v>7.0</v>
      </c>
      <c r="I19" s="2">
        <v>7.0</v>
      </c>
      <c r="J19" s="2">
        <v>11.0</v>
      </c>
      <c r="K19" s="2">
        <v>11.0</v>
      </c>
      <c r="L19" s="2">
        <v>11.0</v>
      </c>
      <c r="M19" s="2">
        <v>11.0</v>
      </c>
      <c r="N19" s="2">
        <v>11.0</v>
      </c>
      <c r="O19" s="2">
        <v>11.0</v>
      </c>
      <c r="P19" s="2">
        <v>11.0</v>
      </c>
      <c r="Q19" s="2">
        <v>11.0</v>
      </c>
      <c r="R19" s="2">
        <v>11.0</v>
      </c>
      <c r="S19" s="15">
        <v>3.0</v>
      </c>
      <c r="T19" s="16"/>
      <c r="AJ19" s="7"/>
      <c r="AK19" s="15">
        <v>3.0</v>
      </c>
      <c r="AL19" s="2">
        <v>11.0</v>
      </c>
      <c r="AM19" s="2">
        <v>11.0</v>
      </c>
      <c r="AN19" s="2">
        <v>11.0</v>
      </c>
      <c r="AO19" s="2">
        <v>11.0</v>
      </c>
      <c r="AP19" s="13">
        <f>iferror(INDIRECT(CONCATENATE("Pencil!AP",row()-Input!$C$20)),11)</f>
        <v>11</v>
      </c>
      <c r="AQ19" s="13">
        <f>iferror(INDIRECT(CONCATENATE("Pencil!AQ",row()-Input!$C$20)),11)</f>
        <v>1</v>
      </c>
      <c r="AR19" s="13">
        <f>iferror(INDIRECT(CONCATENATE("Pencil!AR",row()-Input!$C$20)),11)</f>
        <v>1</v>
      </c>
      <c r="AS19" s="13">
        <f>iferror(INDIRECT(CONCATENATE("Pencil!AS",row()-Input!$C$20)),11)</f>
        <v>1</v>
      </c>
      <c r="AT19" s="13">
        <f>iferror(INDIRECT(CONCATENATE("Pencil!AT",row()-Input!$C$20)),11)</f>
        <v>11</v>
      </c>
      <c r="AU19" s="2">
        <v>11.0</v>
      </c>
      <c r="AV19" s="2">
        <v>11.0</v>
      </c>
      <c r="AW19" s="2">
        <v>11.0</v>
      </c>
      <c r="AX19" s="2">
        <v>11.0</v>
      </c>
      <c r="AY19" s="2">
        <v>11.0</v>
      </c>
      <c r="AZ19" s="2">
        <v>11.0</v>
      </c>
    </row>
    <row r="20" ht="11.25" customHeight="1">
      <c r="A20" s="2">
        <v>11.0</v>
      </c>
      <c r="B20" s="2">
        <v>11.0</v>
      </c>
      <c r="C20" s="2">
        <v>11.0</v>
      </c>
      <c r="D20" s="2">
        <v>11.0</v>
      </c>
      <c r="E20" s="2">
        <v>11.0</v>
      </c>
      <c r="F20" s="2">
        <v>11.0</v>
      </c>
      <c r="G20" s="2">
        <v>11.0</v>
      </c>
      <c r="H20" s="2">
        <v>11.0</v>
      </c>
      <c r="I20" s="2">
        <v>11.0</v>
      </c>
      <c r="J20" s="2">
        <v>11.0</v>
      </c>
      <c r="K20" s="2">
        <v>11.0</v>
      </c>
      <c r="L20" s="2">
        <v>11.0</v>
      </c>
      <c r="M20" s="2">
        <v>11.0</v>
      </c>
      <c r="N20" s="2">
        <v>11.0</v>
      </c>
      <c r="O20" s="2">
        <v>11.0</v>
      </c>
      <c r="P20" s="2">
        <v>11.0</v>
      </c>
      <c r="Q20" s="2">
        <v>11.0</v>
      </c>
      <c r="R20" s="2">
        <v>11.0</v>
      </c>
      <c r="S20" s="15">
        <v>3.0</v>
      </c>
      <c r="T20" s="16"/>
      <c r="AJ20" s="7"/>
      <c r="AK20" s="15">
        <v>3.0</v>
      </c>
      <c r="AL20" s="2">
        <v>11.0</v>
      </c>
      <c r="AM20" s="2">
        <v>11.0</v>
      </c>
      <c r="AN20" s="2">
        <v>11.0</v>
      </c>
      <c r="AO20" s="2">
        <v>11.0</v>
      </c>
      <c r="AP20" s="13">
        <f>iferror(INDIRECT(CONCATENATE("Pencil!AP",row()-Input!$C$20)),11)</f>
        <v>11</v>
      </c>
      <c r="AQ20" s="13">
        <f>iferror(INDIRECT(CONCATENATE("Pencil!AQ",row()-Input!$C$20)),11)</f>
        <v>1</v>
      </c>
      <c r="AR20" s="13">
        <f>iferror(INDIRECT(CONCATENATE("Pencil!AR",row()-Input!$C$20)),11)</f>
        <v>1</v>
      </c>
      <c r="AS20" s="13">
        <f>iferror(INDIRECT(CONCATENATE("Pencil!AS",row()-Input!$C$20)),11)</f>
        <v>1</v>
      </c>
      <c r="AT20" s="13">
        <f>iferror(INDIRECT(CONCATENATE("Pencil!AT",row()-Input!$C$20)),11)</f>
        <v>11</v>
      </c>
      <c r="AU20" s="2">
        <v>11.0</v>
      </c>
      <c r="AV20" s="2">
        <v>11.0</v>
      </c>
      <c r="AW20" s="2">
        <v>11.0</v>
      </c>
      <c r="AX20" s="2">
        <v>11.0</v>
      </c>
      <c r="AY20" s="2">
        <v>11.0</v>
      </c>
      <c r="AZ20" s="2">
        <v>11.0</v>
      </c>
    </row>
    <row r="21" ht="11.25" customHeight="1">
      <c r="A21" s="2">
        <v>11.0</v>
      </c>
      <c r="B21" s="2">
        <v>11.0</v>
      </c>
      <c r="C21" s="2">
        <v>11.0</v>
      </c>
      <c r="D21" s="2">
        <v>11.0</v>
      </c>
      <c r="E21" s="2">
        <v>11.0</v>
      </c>
      <c r="F21" s="2">
        <v>11.0</v>
      </c>
      <c r="G21" s="2">
        <v>11.0</v>
      </c>
      <c r="H21" s="2">
        <v>11.0</v>
      </c>
      <c r="I21" s="2">
        <v>11.0</v>
      </c>
      <c r="J21" s="2">
        <v>11.0</v>
      </c>
      <c r="K21" s="2">
        <v>11.0</v>
      </c>
      <c r="L21" s="2">
        <v>11.0</v>
      </c>
      <c r="M21" s="2">
        <v>11.0</v>
      </c>
      <c r="N21" s="2">
        <v>11.0</v>
      </c>
      <c r="O21" s="2">
        <v>11.0</v>
      </c>
      <c r="P21" s="2">
        <v>11.0</v>
      </c>
      <c r="Q21" s="2">
        <v>11.0</v>
      </c>
      <c r="R21" s="2">
        <v>11.0</v>
      </c>
      <c r="S21" s="15">
        <v>3.0</v>
      </c>
      <c r="T21" s="16"/>
      <c r="U21" s="16"/>
      <c r="V21" s="16"/>
      <c r="W21" s="16"/>
      <c r="X21" s="16"/>
      <c r="Y21" s="16"/>
      <c r="Z21" s="16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15">
        <v>3.0</v>
      </c>
      <c r="AL21" s="2">
        <v>11.0</v>
      </c>
      <c r="AM21" s="2">
        <v>11.0</v>
      </c>
      <c r="AN21" s="2">
        <v>11.0</v>
      </c>
      <c r="AO21" s="2">
        <v>11.0</v>
      </c>
      <c r="AP21" s="13">
        <f>iferror(INDIRECT(CONCATENATE("Pencil!AP",row()-Input!$C$20)),11)</f>
        <v>1</v>
      </c>
      <c r="AQ21" s="13">
        <f>if(Input!$C$20&gt;13,1,7)</f>
        <v>1</v>
      </c>
      <c r="AR21" s="13">
        <f>iferror(INDIRECT(CONCATENATE("Pencil!AR",row()-Input!$C$20)),11)</f>
        <v>1</v>
      </c>
      <c r="AS21" s="13">
        <f>if(Input!$C$20&gt;13,1,7)</f>
        <v>1</v>
      </c>
      <c r="AT21" s="13">
        <f>iferror(INDIRECT(CONCATENATE("Pencil!AT",row()-Input!$C$20)),11)</f>
        <v>1</v>
      </c>
      <c r="AU21" s="2">
        <v>11.0</v>
      </c>
      <c r="AV21" s="2">
        <v>11.0</v>
      </c>
      <c r="AW21" s="2">
        <v>11.0</v>
      </c>
      <c r="AX21" s="2">
        <v>11.0</v>
      </c>
      <c r="AY21" s="2">
        <v>11.0</v>
      </c>
      <c r="AZ21" s="2">
        <v>11.0</v>
      </c>
    </row>
    <row r="22" ht="11.25" customHeight="1">
      <c r="A22" s="2">
        <v>11.0</v>
      </c>
      <c r="B22" s="2">
        <v>11.0</v>
      </c>
      <c r="C22" s="2">
        <v>11.0</v>
      </c>
      <c r="D22" s="2">
        <f>if(Controls!$H$4,AppleRed!D22,AppleGreen!D22)</f>
        <v>11</v>
      </c>
      <c r="E22" s="2">
        <f>if(Controls!$H$4,AppleRed!E22,AppleGreen!E22)</f>
        <v>11</v>
      </c>
      <c r="F22" s="2">
        <f>if(Controls!$H$4,AppleRed!F22,AppleGreen!F22)</f>
        <v>11</v>
      </c>
      <c r="G22" s="2">
        <f>if(Controls!$H$4,AppleRed!G22,AppleGreen!G22)</f>
        <v>11</v>
      </c>
      <c r="H22" s="2">
        <f>if(Controls!$H$4,AppleRed!H22,AppleGreen!H22)</f>
        <v>11</v>
      </c>
      <c r="I22" s="2">
        <f>if(Controls!$H$4,AppleRed!I22,AppleGreen!I22)</f>
        <v>11</v>
      </c>
      <c r="J22" s="2">
        <f>if(Controls!$H$4,AppleRed!J22,AppleGreen!J22)</f>
        <v>11</v>
      </c>
      <c r="K22" s="2">
        <f>if(Controls!$H$4,AppleRed!K22,AppleGreen!K22)</f>
        <v>4</v>
      </c>
      <c r="L22" s="2">
        <f>if(Controls!$H$4,AppleRed!L22,AppleGreen!L22)</f>
        <v>11</v>
      </c>
      <c r="M22" s="2">
        <f>if(Controls!$H$4,AppleRed!M22,AppleGreen!M22)</f>
        <v>6</v>
      </c>
      <c r="N22" s="2">
        <f>if(Controls!$H$4,AppleRed!N22,AppleGreen!N22)</f>
        <v>6</v>
      </c>
      <c r="O22" s="2">
        <f>if(Controls!$H$4,AppleRed!O22,AppleGreen!O22)</f>
        <v>6</v>
      </c>
      <c r="P22" s="2">
        <f>if(Controls!$H$4,AppleRed!P22,AppleGreen!P22)</f>
        <v>11</v>
      </c>
      <c r="Q22" s="2">
        <v>11.0</v>
      </c>
      <c r="R22" s="2">
        <v>11.0</v>
      </c>
      <c r="S22" s="15">
        <v>3.0</v>
      </c>
      <c r="T22" s="15">
        <v>3.0</v>
      </c>
      <c r="U22" s="15">
        <v>3.0</v>
      </c>
      <c r="V22" s="15">
        <v>3.0</v>
      </c>
      <c r="W22" s="15">
        <v>3.0</v>
      </c>
      <c r="X22" s="15">
        <v>3.0</v>
      </c>
      <c r="Y22" s="15">
        <v>3.0</v>
      </c>
      <c r="Z22" s="15">
        <v>3.0</v>
      </c>
      <c r="AA22" s="15">
        <v>3.0</v>
      </c>
      <c r="AB22" s="15">
        <v>3.0</v>
      </c>
      <c r="AC22" s="15">
        <v>3.0</v>
      </c>
      <c r="AD22" s="15">
        <v>3.0</v>
      </c>
      <c r="AE22" s="15">
        <v>3.0</v>
      </c>
      <c r="AF22" s="15">
        <v>3.0</v>
      </c>
      <c r="AG22" s="15">
        <v>3.0</v>
      </c>
      <c r="AH22" s="15">
        <v>3.0</v>
      </c>
      <c r="AI22" s="15">
        <v>3.0</v>
      </c>
      <c r="AJ22" s="15">
        <v>3.0</v>
      </c>
      <c r="AK22" s="15">
        <v>3.0</v>
      </c>
      <c r="AL22" s="2">
        <v>11.0</v>
      </c>
      <c r="AM22" s="2">
        <v>11.0</v>
      </c>
      <c r="AN22" s="2">
        <v>11.0</v>
      </c>
      <c r="AO22" s="2">
        <v>11.0</v>
      </c>
      <c r="AP22" s="13">
        <f>iferror(INDIRECT(CONCATENATE("Pencil!AP",row()-Input!$C$20)),11)</f>
        <v>1</v>
      </c>
      <c r="AQ22" s="13">
        <f>if(Input!$C$20&gt;14,1,7)</f>
        <v>1</v>
      </c>
      <c r="AR22" s="13">
        <f>iferror(INDIRECT(CONCATENATE("Pencil!AR",row()-Input!$C$20)),11)</f>
        <v>1</v>
      </c>
      <c r="AS22" s="13">
        <f>if(Input!$C$20&gt;14,1,7)</f>
        <v>1</v>
      </c>
      <c r="AT22" s="13">
        <f>iferror(INDIRECT(CONCATENATE("Pencil!AT",row()-Input!$C$20)),11)</f>
        <v>1</v>
      </c>
      <c r="AU22" s="2">
        <v>11.0</v>
      </c>
      <c r="AV22" s="2">
        <v>11.0</v>
      </c>
      <c r="AW22" s="2">
        <v>11.0</v>
      </c>
      <c r="AX22" s="2">
        <v>11.0</v>
      </c>
      <c r="AY22" s="2">
        <v>11.0</v>
      </c>
      <c r="AZ22" s="2">
        <v>11.0</v>
      </c>
    </row>
    <row r="23" ht="11.25" customHeight="1">
      <c r="A23" s="2">
        <v>11.0</v>
      </c>
      <c r="B23" s="2">
        <v>11.0</v>
      </c>
      <c r="C23" s="2">
        <v>11.0</v>
      </c>
      <c r="D23" s="2">
        <f>if(Controls!$H$4,AppleRed!D23,AppleGreen!D23)</f>
        <v>11</v>
      </c>
      <c r="E23" s="2">
        <f>if(Controls!$H$4,AppleRed!E23,AppleGreen!E23)</f>
        <v>11</v>
      </c>
      <c r="F23" s="2">
        <f>if(Controls!$H$4,AppleRed!F23,AppleGreen!F23)</f>
        <v>11</v>
      </c>
      <c r="G23" s="2">
        <f>if(Controls!$H$4,AppleRed!G23,AppleGreen!G23)</f>
        <v>11</v>
      </c>
      <c r="H23" s="2">
        <f>if(Controls!$H$4,AppleRed!H23,AppleGreen!H23)</f>
        <v>11</v>
      </c>
      <c r="I23" s="2">
        <f>if(Controls!$H$4,AppleRed!I23,AppleGreen!I23)</f>
        <v>11</v>
      </c>
      <c r="J23" s="2">
        <f>if(Controls!$H$4,AppleRed!J23,AppleGreen!J23)</f>
        <v>11</v>
      </c>
      <c r="K23" s="2">
        <f>if(Controls!$H$4,AppleRed!K23,AppleGreen!K23)</f>
        <v>4</v>
      </c>
      <c r="L23" s="2">
        <f>if(Controls!$H$4,AppleRed!L23,AppleGreen!L23)</f>
        <v>6</v>
      </c>
      <c r="M23" s="2">
        <f>if(Controls!$H$4,AppleRed!M23,AppleGreen!M23)</f>
        <v>6</v>
      </c>
      <c r="N23" s="2">
        <f>if(Controls!$H$4,AppleRed!N23,AppleGreen!N23)</f>
        <v>6</v>
      </c>
      <c r="O23" s="2">
        <f>if(Controls!$H$4,AppleRed!O23,AppleGreen!O23)</f>
        <v>6</v>
      </c>
      <c r="P23" s="2">
        <f>if(Controls!$H$4,AppleRed!P23,AppleGreen!P23)</f>
        <v>6</v>
      </c>
      <c r="Q23" s="2">
        <v>11.0</v>
      </c>
      <c r="R23" s="2">
        <v>11.0</v>
      </c>
      <c r="S23" s="2">
        <v>11.0</v>
      </c>
      <c r="T23" s="2">
        <v>11.0</v>
      </c>
      <c r="U23" s="2">
        <v>11.0</v>
      </c>
      <c r="V23" s="2">
        <v>11.0</v>
      </c>
      <c r="W23" s="2">
        <v>11.0</v>
      </c>
      <c r="X23" s="2">
        <v>11.0</v>
      </c>
      <c r="Y23" s="2">
        <v>11.0</v>
      </c>
      <c r="Z23" s="2">
        <v>11.0</v>
      </c>
      <c r="AA23" s="2">
        <v>11.0</v>
      </c>
      <c r="AB23" s="2">
        <v>11.0</v>
      </c>
      <c r="AC23" s="2">
        <v>11.0</v>
      </c>
      <c r="AD23" s="2">
        <v>11.0</v>
      </c>
      <c r="AE23" s="2">
        <v>11.0</v>
      </c>
      <c r="AF23" s="2">
        <v>11.0</v>
      </c>
      <c r="AG23" s="2">
        <v>11.0</v>
      </c>
      <c r="AH23" s="2">
        <v>11.0</v>
      </c>
      <c r="AI23" s="2">
        <v>11.0</v>
      </c>
      <c r="AJ23" s="2">
        <v>11.0</v>
      </c>
      <c r="AK23" s="2">
        <v>11.0</v>
      </c>
      <c r="AL23" s="2">
        <v>11.0</v>
      </c>
      <c r="AM23" s="2">
        <v>11.0</v>
      </c>
      <c r="AN23" s="2">
        <v>11.0</v>
      </c>
      <c r="AO23" s="2">
        <v>11.0</v>
      </c>
      <c r="AP23" s="13">
        <f>iferror(INDIRECT(CONCATENATE("Pencil!AP",row()-Input!$C$20)),11)</f>
        <v>1</v>
      </c>
      <c r="AQ23" s="18">
        <v>8.0</v>
      </c>
      <c r="AR23" s="13">
        <f>iferror(INDIRECT(CONCATENATE("Pencil!AR",row()-Input!$C$20)),11)</f>
        <v>1</v>
      </c>
      <c r="AS23" s="18">
        <v>8.0</v>
      </c>
      <c r="AT23" s="13">
        <f>iferror(INDIRECT(CONCATENATE("Pencil!AT",row()-Input!$C$20)),11)</f>
        <v>1</v>
      </c>
      <c r="AU23" s="2">
        <v>11.0</v>
      </c>
      <c r="AV23" s="2">
        <v>11.0</v>
      </c>
      <c r="AW23" s="2">
        <v>11.0</v>
      </c>
      <c r="AX23" s="2">
        <v>11.0</v>
      </c>
      <c r="AY23" s="2">
        <v>11.0</v>
      </c>
      <c r="AZ23" s="2">
        <v>11.0</v>
      </c>
    </row>
    <row r="24" ht="11.25" customHeight="1">
      <c r="A24" s="2">
        <v>11.0</v>
      </c>
      <c r="B24" s="2">
        <v>11.0</v>
      </c>
      <c r="C24" s="2">
        <v>11.0</v>
      </c>
      <c r="D24" s="2">
        <f>if(Controls!$H$4,AppleRed!D24,AppleGreen!D24)</f>
        <v>11</v>
      </c>
      <c r="E24" s="2">
        <f>if(Controls!$H$4,AppleRed!E24,AppleGreen!E24)</f>
        <v>11</v>
      </c>
      <c r="F24" s="2">
        <f>if(Controls!$H$4,AppleRed!F24,AppleGreen!F24)</f>
        <v>11</v>
      </c>
      <c r="G24" s="2">
        <f>if(Controls!$H$4,AppleRed!G24,AppleGreen!G24)</f>
        <v>11</v>
      </c>
      <c r="H24" s="2">
        <f>if(Controls!$H$4,AppleRed!H24,AppleGreen!H24)</f>
        <v>11</v>
      </c>
      <c r="I24" s="2">
        <f>if(Controls!$H$4,AppleRed!I24,AppleGreen!I24)</f>
        <v>11</v>
      </c>
      <c r="J24" s="2">
        <f>if(Controls!$H$4,AppleRed!J24,AppleGreen!J24)</f>
        <v>4</v>
      </c>
      <c r="K24" s="2">
        <f>if(Controls!$H$4,AppleRed!K24,AppleGreen!K24)</f>
        <v>11</v>
      </c>
      <c r="L24" s="2">
        <f>if(Controls!$H$4,AppleRed!L24,AppleGreen!L24)</f>
        <v>6</v>
      </c>
      <c r="M24" s="2">
        <f>if(Controls!$H$4,AppleRed!M24,AppleGreen!M24)</f>
        <v>6</v>
      </c>
      <c r="N24" s="2">
        <f>if(Controls!$H$4,AppleRed!N24,AppleGreen!N24)</f>
        <v>6</v>
      </c>
      <c r="O24" s="2">
        <f>if(Controls!$H$4,AppleRed!O24,AppleGreen!O24)</f>
        <v>6</v>
      </c>
      <c r="P24" s="2">
        <f>if(Controls!$H$4,AppleRed!P24,AppleGreen!P24)</f>
        <v>11</v>
      </c>
      <c r="Q24" s="2">
        <v>11.0</v>
      </c>
      <c r="R24" s="2">
        <v>11.0</v>
      </c>
      <c r="S24" s="2">
        <v>11.0</v>
      </c>
      <c r="T24" s="2">
        <v>11.0</v>
      </c>
      <c r="U24" s="2">
        <v>11.0</v>
      </c>
      <c r="V24" s="2">
        <v>11.0</v>
      </c>
      <c r="W24" s="2">
        <v>11.0</v>
      </c>
      <c r="X24" s="2">
        <v>11.0</v>
      </c>
      <c r="Y24" s="2">
        <v>11.0</v>
      </c>
      <c r="Z24" s="2">
        <v>11.0</v>
      </c>
      <c r="AA24" s="2">
        <v>11.0</v>
      </c>
      <c r="AB24" s="2">
        <v>11.0</v>
      </c>
      <c r="AC24" s="2">
        <v>11.0</v>
      </c>
      <c r="AD24" s="2">
        <v>11.0</v>
      </c>
      <c r="AE24" s="2">
        <v>11.0</v>
      </c>
      <c r="AF24" s="2">
        <v>11.0</v>
      </c>
      <c r="AG24" s="2">
        <v>11.0</v>
      </c>
      <c r="AH24" s="2">
        <v>11.0</v>
      </c>
      <c r="AI24" s="2">
        <v>11.0</v>
      </c>
      <c r="AJ24" s="2">
        <v>11.0</v>
      </c>
      <c r="AK24" s="2">
        <v>11.0</v>
      </c>
      <c r="AL24" s="2">
        <v>11.0</v>
      </c>
      <c r="AM24" s="2">
        <v>11.0</v>
      </c>
      <c r="AN24" s="2">
        <v>11.0</v>
      </c>
      <c r="AO24" s="2">
        <v>11.0</v>
      </c>
      <c r="AP24" s="13">
        <v>8.0</v>
      </c>
      <c r="AQ24" s="18">
        <v>8.0</v>
      </c>
      <c r="AR24" s="18">
        <v>7.0</v>
      </c>
      <c r="AS24" s="13">
        <v>8.0</v>
      </c>
      <c r="AT24" s="13">
        <v>8.0</v>
      </c>
      <c r="AU24" s="2">
        <v>11.0</v>
      </c>
      <c r="AV24" s="2">
        <v>11.0</v>
      </c>
      <c r="AW24" s="2">
        <v>11.0</v>
      </c>
      <c r="AX24" s="2">
        <v>11.0</v>
      </c>
      <c r="AY24" s="2">
        <v>11.0</v>
      </c>
      <c r="AZ24" s="2">
        <v>11.0</v>
      </c>
    </row>
    <row r="25" ht="11.25" customHeight="1">
      <c r="A25" s="2">
        <v>11.0</v>
      </c>
      <c r="B25" s="2">
        <v>11.0</v>
      </c>
      <c r="C25" s="2">
        <v>11.0</v>
      </c>
      <c r="D25" s="2">
        <f>if(Controls!$H$4,AppleRed!D25,AppleGreen!D25)</f>
        <v>11</v>
      </c>
      <c r="E25" s="2">
        <f>if(Controls!$H$4,AppleRed!E25,AppleGreen!E25)</f>
        <v>11</v>
      </c>
      <c r="F25" s="2">
        <f>if(Controls!$H$4,AppleRed!F25,AppleGreen!F25)</f>
        <v>11</v>
      </c>
      <c r="G25" s="2">
        <f>if(Controls!$H$4,AppleRed!G25,AppleGreen!G25)</f>
        <v>11</v>
      </c>
      <c r="H25" s="2">
        <f>if(Controls!$H$4,AppleRed!H25,AppleGreen!H25)</f>
        <v>11</v>
      </c>
      <c r="I25" s="2">
        <f>if(Controls!$H$4,AppleRed!I25,AppleGreen!I25)</f>
        <v>11</v>
      </c>
      <c r="J25" s="2">
        <f>if(Controls!$H$4,AppleRed!J25,AppleGreen!J25)</f>
        <v>4</v>
      </c>
      <c r="K25" s="2">
        <f>if(Controls!$H$4,AppleRed!K25,AppleGreen!K25)</f>
        <v>11</v>
      </c>
      <c r="L25" s="2">
        <f>if(Controls!$H$4,AppleRed!L25,AppleGreen!L25)</f>
        <v>11</v>
      </c>
      <c r="M25" s="2">
        <f>if(Controls!$H$4,AppleRed!M25,AppleGreen!M25)</f>
        <v>11</v>
      </c>
      <c r="N25" s="2">
        <f>if(Controls!$H$4,AppleRed!N25,AppleGreen!N25)</f>
        <v>11</v>
      </c>
      <c r="O25" s="2">
        <f>if(Controls!$H$4,AppleRed!O25,AppleGreen!O25)</f>
        <v>11</v>
      </c>
      <c r="P25" s="2">
        <f>if(Controls!$H$4,AppleRed!P25,AppleGreen!P25)</f>
        <v>11</v>
      </c>
      <c r="Q25" s="2">
        <v>11.0</v>
      </c>
      <c r="R25" s="2">
        <v>11.0</v>
      </c>
      <c r="S25" s="2">
        <v>8.0</v>
      </c>
      <c r="T25" s="2">
        <v>8.0</v>
      </c>
      <c r="U25" s="2">
        <v>8.0</v>
      </c>
      <c r="V25" s="2">
        <v>8.0</v>
      </c>
      <c r="W25" s="2">
        <v>8.0</v>
      </c>
      <c r="X25" s="2">
        <v>8.0</v>
      </c>
      <c r="Y25" s="2">
        <v>8.0</v>
      </c>
      <c r="Z25" s="2">
        <v>8.0</v>
      </c>
      <c r="AA25" s="2">
        <v>8.0</v>
      </c>
      <c r="AB25" s="2">
        <v>8.0</v>
      </c>
      <c r="AC25" s="2">
        <v>8.0</v>
      </c>
      <c r="AD25" s="2">
        <v>8.0</v>
      </c>
      <c r="AE25" s="2">
        <v>8.0</v>
      </c>
      <c r="AF25" s="2">
        <v>8.0</v>
      </c>
      <c r="AG25" s="2">
        <v>8.0</v>
      </c>
      <c r="AH25" s="2">
        <v>8.0</v>
      </c>
      <c r="AI25" s="2">
        <v>8.0</v>
      </c>
      <c r="AJ25" s="2">
        <v>8.0</v>
      </c>
      <c r="AK25" s="2">
        <v>8.0</v>
      </c>
      <c r="AL25" s="2">
        <v>11.0</v>
      </c>
      <c r="AM25" s="2">
        <v>11.0</v>
      </c>
      <c r="AN25" s="2">
        <v>11.0</v>
      </c>
      <c r="AO25" s="2">
        <v>11.0</v>
      </c>
      <c r="AP25" s="13">
        <v>8.0</v>
      </c>
      <c r="AQ25" s="18">
        <v>7.0</v>
      </c>
      <c r="AR25" s="18">
        <v>7.0</v>
      </c>
      <c r="AS25" s="13">
        <v>8.0</v>
      </c>
      <c r="AT25" s="13">
        <v>8.0</v>
      </c>
      <c r="AU25" s="2">
        <v>11.0</v>
      </c>
      <c r="AV25" s="2">
        <v>11.0</v>
      </c>
      <c r="AW25" s="2">
        <v>11.0</v>
      </c>
      <c r="AX25" s="2">
        <v>11.0</v>
      </c>
      <c r="AY25" s="2">
        <v>11.0</v>
      </c>
      <c r="AZ25" s="2">
        <v>11.0</v>
      </c>
    </row>
    <row r="26" ht="11.25" customHeight="1">
      <c r="A26" s="2">
        <v>11.0</v>
      </c>
      <c r="B26" s="2">
        <v>11.0</v>
      </c>
      <c r="C26" s="2">
        <v>11.0</v>
      </c>
      <c r="D26" s="2">
        <f>if(Controls!$H$4,AppleRed!D26,AppleGreen!D26)</f>
        <v>11</v>
      </c>
      <c r="E26" s="2">
        <f>if(Controls!$H$4,AppleRed!E26,AppleGreen!E26)</f>
        <v>11</v>
      </c>
      <c r="F26" s="2">
        <f>if(Controls!$H$4,AppleRed!F26,AppleGreen!F26)</f>
        <v>11</v>
      </c>
      <c r="G26" s="2">
        <f>if(Controls!$H$4,AppleRed!G26,AppleGreen!G26)</f>
        <v>3</v>
      </c>
      <c r="H26" s="2">
        <f>if(Controls!$H$4,AppleRed!H26,AppleGreen!H26)</f>
        <v>3</v>
      </c>
      <c r="I26" s="2">
        <f>if(Controls!$H$4,AppleRed!I26,AppleGreen!I26)</f>
        <v>3</v>
      </c>
      <c r="J26" s="2">
        <f>if(Controls!$H$4,AppleRed!J26,AppleGreen!J26)</f>
        <v>3</v>
      </c>
      <c r="K26" s="2">
        <f>if(Controls!$H$4,AppleRed!K26,AppleGreen!K26)</f>
        <v>3</v>
      </c>
      <c r="L26" s="2">
        <f>if(Controls!$H$4,AppleRed!L26,AppleGreen!L26)</f>
        <v>3</v>
      </c>
      <c r="M26" s="2">
        <f>if(Controls!$H$4,AppleRed!M26,AppleGreen!M26)</f>
        <v>3</v>
      </c>
      <c r="N26" s="2">
        <f>if(Controls!$H$4,AppleRed!N26,AppleGreen!N26)</f>
        <v>11</v>
      </c>
      <c r="O26" s="2">
        <f>if(Controls!$H$4,AppleRed!O26,AppleGreen!O26)</f>
        <v>11</v>
      </c>
      <c r="P26" s="2">
        <f>if(Controls!$H$4,AppleRed!P26,AppleGreen!P26)</f>
        <v>11</v>
      </c>
      <c r="Q26" s="2">
        <v>11.0</v>
      </c>
      <c r="R26" s="2">
        <v>11.0</v>
      </c>
      <c r="S26" s="2">
        <v>8.0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8.0</v>
      </c>
      <c r="AL26" s="2">
        <v>11.0</v>
      </c>
      <c r="AM26" s="2">
        <v>11.0</v>
      </c>
      <c r="AN26" s="2">
        <v>11.0</v>
      </c>
      <c r="AO26" s="2">
        <v>11.0</v>
      </c>
      <c r="AP26" s="13">
        <v>8.0</v>
      </c>
      <c r="AQ26" s="13">
        <v>8.0</v>
      </c>
      <c r="AR26" s="13">
        <v>8.0</v>
      </c>
      <c r="AS26" s="13">
        <v>8.0</v>
      </c>
      <c r="AT26" s="13">
        <v>8.0</v>
      </c>
      <c r="AU26" s="2">
        <v>11.0</v>
      </c>
      <c r="AV26" s="2">
        <v>11.0</v>
      </c>
      <c r="AW26" s="2">
        <v>11.0</v>
      </c>
      <c r="AX26" s="2">
        <v>11.0</v>
      </c>
      <c r="AY26" s="2">
        <v>11.0</v>
      </c>
      <c r="AZ26" s="2">
        <v>11.0</v>
      </c>
    </row>
    <row r="27" ht="11.25" customHeight="1">
      <c r="A27" s="2">
        <v>11.0</v>
      </c>
      <c r="B27" s="2">
        <v>11.0</v>
      </c>
      <c r="C27" s="2">
        <v>11.0</v>
      </c>
      <c r="D27" s="2">
        <f>if(Controls!$H$4,AppleRed!D27,AppleGreen!D27)</f>
        <v>11</v>
      </c>
      <c r="E27" s="2">
        <f>if(Controls!$H$4,AppleRed!E27,AppleGreen!E27)</f>
        <v>11</v>
      </c>
      <c r="F27" s="2">
        <f>if(Controls!$H$4,AppleRed!F27,AppleGreen!F27)</f>
        <v>3</v>
      </c>
      <c r="G27" s="2">
        <f>if(Controls!$H$4,AppleRed!G27,AppleGreen!G27)</f>
        <v>3</v>
      </c>
      <c r="H27" s="2">
        <f>if(Controls!$H$4,AppleRed!H27,AppleGreen!H27)</f>
        <v>0</v>
      </c>
      <c r="I27" s="2">
        <f>if(Controls!$H$4,AppleRed!I27,AppleGreen!I27)</f>
        <v>0</v>
      </c>
      <c r="J27" s="2">
        <f>if(Controls!$H$4,AppleRed!J27,AppleGreen!J27)</f>
        <v>3</v>
      </c>
      <c r="K27" s="2">
        <f>if(Controls!$H$4,AppleRed!K27,AppleGreen!K27)</f>
        <v>3</v>
      </c>
      <c r="L27" s="2">
        <f>if(Controls!$H$4,AppleRed!L27,AppleGreen!L27)</f>
        <v>3</v>
      </c>
      <c r="M27" s="2">
        <f>if(Controls!$H$4,AppleRed!M27,AppleGreen!M27)</f>
        <v>3</v>
      </c>
      <c r="N27" s="2">
        <f>if(Controls!$H$4,AppleRed!N27,AppleGreen!N27)</f>
        <v>3</v>
      </c>
      <c r="O27" s="2">
        <f>if(Controls!$H$4,AppleRed!O27,AppleGreen!O27)</f>
        <v>11</v>
      </c>
      <c r="P27" s="2">
        <f>if(Controls!$H$4,AppleRed!P27,AppleGreen!P27)</f>
        <v>11</v>
      </c>
      <c r="Q27" s="2">
        <v>11.0</v>
      </c>
      <c r="R27" s="2">
        <v>11.0</v>
      </c>
      <c r="S27" s="2">
        <v>8.0</v>
      </c>
      <c r="U27" s="19" t="str">
        <f>if(Input!C15=3,if( Input!C19=1,CONCATENATE('Input Clean'!A6," by ",'Input Clean'!A8),CONCATENATE(hlookup(Input!C16,Input!G1:AA5,4)," is the Correct Answer")      ),"I dont know about that Mr. Apple I'm sharper then I look")</f>
        <v>I dont know about that Mr. Apple I'm sharper then I look</v>
      </c>
      <c r="AJ27" s="2"/>
      <c r="AK27" s="2">
        <v>8.0</v>
      </c>
      <c r="AL27" s="2">
        <v>11.0</v>
      </c>
      <c r="AM27" s="2">
        <v>11.0</v>
      </c>
      <c r="AN27" s="2">
        <v>11.0</v>
      </c>
      <c r="AO27" s="2">
        <v>11.0</v>
      </c>
      <c r="AP27" s="13">
        <v>8.0</v>
      </c>
      <c r="AQ27" s="18">
        <v>7.0</v>
      </c>
      <c r="AR27" s="18">
        <v>7.0</v>
      </c>
      <c r="AS27" s="18">
        <v>7.0</v>
      </c>
      <c r="AT27" s="13">
        <v>8.0</v>
      </c>
      <c r="AU27" s="2">
        <v>11.0</v>
      </c>
      <c r="AV27" s="2">
        <v>11.0</v>
      </c>
      <c r="AW27" s="2">
        <v>11.0</v>
      </c>
      <c r="AX27" s="2">
        <v>11.0</v>
      </c>
      <c r="AY27" s="2">
        <v>11.0</v>
      </c>
      <c r="AZ27" s="2">
        <v>11.0</v>
      </c>
    </row>
    <row r="28" ht="11.25" customHeight="1">
      <c r="A28" s="2">
        <v>11.0</v>
      </c>
      <c r="B28" s="2">
        <v>11.0</v>
      </c>
      <c r="C28" s="2">
        <v>11.0</v>
      </c>
      <c r="D28" s="2">
        <f>if(Controls!$H$4,AppleRed!D28,AppleGreen!D28)</f>
        <v>11</v>
      </c>
      <c r="E28" s="2">
        <f>if(Controls!$H$4,AppleRed!E28,AppleGreen!E28)</f>
        <v>11</v>
      </c>
      <c r="F28" s="2">
        <f>if(Controls!$H$4,AppleRed!F28,AppleGreen!F28)</f>
        <v>3</v>
      </c>
      <c r="G28" s="2">
        <f>if(Controls!$H$4,AppleRed!G28,AppleGreen!G28)</f>
        <v>0</v>
      </c>
      <c r="H28" s="2">
        <f>if(Controls!$H$4,AppleRed!H28,AppleGreen!H28)</f>
        <v>0</v>
      </c>
      <c r="I28" s="2">
        <f>if(Controls!$H$4,AppleRed!I28,AppleGreen!I28)</f>
        <v>3</v>
      </c>
      <c r="J28" s="2">
        <f>if(Controls!$H$4,AppleRed!J28,AppleGreen!J28)</f>
        <v>5</v>
      </c>
      <c r="K28" s="2">
        <f>if(Controls!$H$4,AppleRed!K28,AppleGreen!K28)</f>
        <v>3</v>
      </c>
      <c r="L28" s="2">
        <f>if(Controls!$H$4,AppleRed!L28,AppleGreen!L28)</f>
        <v>5</v>
      </c>
      <c r="M28" s="2">
        <f>if(Controls!$H$4,AppleRed!M28,AppleGreen!M28)</f>
        <v>3</v>
      </c>
      <c r="N28" s="2">
        <f>if(Controls!$H$4,AppleRed!N28,AppleGreen!N28)</f>
        <v>3</v>
      </c>
      <c r="O28" s="2">
        <f>if(Controls!$H$4,AppleRed!O28,AppleGreen!O28)</f>
        <v>11</v>
      </c>
      <c r="P28" s="2">
        <f>if(Controls!$H$4,AppleRed!P28,AppleGreen!P28)</f>
        <v>11</v>
      </c>
      <c r="Q28" s="2">
        <v>11.0</v>
      </c>
      <c r="R28" s="2">
        <v>11.0</v>
      </c>
      <c r="S28" s="2">
        <v>8.0</v>
      </c>
      <c r="AJ28" s="2"/>
      <c r="AK28" s="2">
        <v>8.0</v>
      </c>
      <c r="AL28" s="2">
        <v>11.0</v>
      </c>
      <c r="AM28" s="2">
        <v>11.0</v>
      </c>
      <c r="AN28" s="2">
        <v>11.0</v>
      </c>
      <c r="AO28" s="2">
        <v>11.0</v>
      </c>
      <c r="AP28" s="13">
        <v>8.0</v>
      </c>
      <c r="AQ28" s="18">
        <v>7.0</v>
      </c>
      <c r="AR28" s="18">
        <v>7.0</v>
      </c>
      <c r="AS28" s="13">
        <v>8.0</v>
      </c>
      <c r="AT28" s="13">
        <v>8.0</v>
      </c>
      <c r="AU28" s="2">
        <v>11.0</v>
      </c>
      <c r="AV28" s="2">
        <v>11.0</v>
      </c>
      <c r="AW28" s="2">
        <v>11.0</v>
      </c>
      <c r="AX28" s="2">
        <v>11.0</v>
      </c>
      <c r="AY28" s="2">
        <v>11.0</v>
      </c>
      <c r="AZ28" s="2">
        <v>11.0</v>
      </c>
    </row>
    <row r="29" ht="11.25" customHeight="1">
      <c r="A29" s="2">
        <v>11.0</v>
      </c>
      <c r="B29" s="2">
        <v>11.0</v>
      </c>
      <c r="C29" s="2">
        <v>11.0</v>
      </c>
      <c r="D29" s="2">
        <f>if(Controls!$H$4,AppleRed!D29,AppleGreen!D29)</f>
        <v>11</v>
      </c>
      <c r="E29" s="2">
        <f>if(Controls!$H$4,AppleRed!E29,AppleGreen!E29)</f>
        <v>11</v>
      </c>
      <c r="F29" s="2">
        <f>if(Controls!$H$4,AppleRed!F29,AppleGreen!F29)</f>
        <v>3</v>
      </c>
      <c r="G29" s="2">
        <f>if(Controls!$H$4,AppleRed!G29,AppleGreen!G29)</f>
        <v>3</v>
      </c>
      <c r="H29" s="2">
        <f>if(Controls!$H$4,AppleRed!H29,AppleGreen!H29)</f>
        <v>3</v>
      </c>
      <c r="I29" s="2">
        <f>if(Controls!$H$4,AppleRed!I29,AppleGreen!I29)</f>
        <v>3</v>
      </c>
      <c r="J29" s="2">
        <f>if(Controls!$H$4,AppleRed!J29,AppleGreen!J29)</f>
        <v>6</v>
      </c>
      <c r="K29" s="2">
        <f>if(Controls!$H$4,AppleRed!K29,AppleGreen!K29)</f>
        <v>3</v>
      </c>
      <c r="L29" s="2">
        <f>if(Controls!$H$4,AppleRed!L29,AppleGreen!L29)</f>
        <v>6</v>
      </c>
      <c r="M29" s="2">
        <f>if(Controls!$H$4,AppleRed!M29,AppleGreen!M29)</f>
        <v>3</v>
      </c>
      <c r="N29" s="2">
        <f>if(Controls!$H$4,AppleRed!N29,AppleGreen!N29)</f>
        <v>3</v>
      </c>
      <c r="O29" s="2">
        <f>if(Controls!$H$4,AppleRed!O29,AppleGreen!O29)</f>
        <v>11</v>
      </c>
      <c r="P29" s="2">
        <f>if(Controls!$H$4,AppleRed!P29,AppleGreen!P29)</f>
        <v>11</v>
      </c>
      <c r="Q29" s="2">
        <v>11.0</v>
      </c>
      <c r="R29" s="2">
        <v>11.0</v>
      </c>
      <c r="S29" s="2">
        <v>8.0</v>
      </c>
      <c r="AJ29" s="2"/>
      <c r="AK29" s="2">
        <v>8.0</v>
      </c>
      <c r="AL29" s="2">
        <v>11.0</v>
      </c>
      <c r="AM29" s="2">
        <v>11.0</v>
      </c>
      <c r="AN29" s="2">
        <v>8.0</v>
      </c>
      <c r="AO29" s="2">
        <v>8.0</v>
      </c>
      <c r="AP29" s="13">
        <v>8.0</v>
      </c>
      <c r="AQ29" s="13">
        <v>8.0</v>
      </c>
      <c r="AR29" s="13">
        <v>8.0</v>
      </c>
      <c r="AS29" s="13">
        <v>8.0</v>
      </c>
      <c r="AT29" s="13">
        <v>8.0</v>
      </c>
      <c r="AU29" s="2">
        <v>8.0</v>
      </c>
      <c r="AV29" s="2">
        <v>8.0</v>
      </c>
      <c r="AW29" s="2">
        <v>11.0</v>
      </c>
      <c r="AX29" s="2">
        <v>11.0</v>
      </c>
      <c r="AY29" s="2">
        <v>11.0</v>
      </c>
      <c r="AZ29" s="2">
        <v>11.0</v>
      </c>
    </row>
    <row r="30" ht="11.25" customHeight="1">
      <c r="A30" s="2">
        <v>11.0</v>
      </c>
      <c r="B30" s="2">
        <v>11.0</v>
      </c>
      <c r="C30" s="2">
        <v>11.0</v>
      </c>
      <c r="D30" s="2">
        <f>if(Controls!$H$4,AppleRed!D30,AppleGreen!D30)</f>
        <v>1</v>
      </c>
      <c r="E30" s="2">
        <f>if(Controls!$H$4,AppleRed!E30,AppleGreen!E30)</f>
        <v>1</v>
      </c>
      <c r="F30" s="2">
        <f>if(Controls!$H$4,AppleRed!F30,AppleGreen!F30)</f>
        <v>3</v>
      </c>
      <c r="G30" s="2">
        <f>if(Controls!$H$4,AppleRed!G30,AppleGreen!G30)</f>
        <v>3</v>
      </c>
      <c r="H30" s="2">
        <f>if(Controls!$H$4,AppleRed!H30,AppleGreen!H30)</f>
        <v>3</v>
      </c>
      <c r="I30" s="2">
        <f>if(Controls!$H$4,AppleRed!I30,AppleGreen!I30)</f>
        <v>3</v>
      </c>
      <c r="J30" s="2">
        <f>if(Controls!$H$4,AppleRed!J30,AppleGreen!J30)</f>
        <v>3</v>
      </c>
      <c r="K30" s="2">
        <f>if(Controls!$H$4,AppleRed!K30,AppleGreen!K30)</f>
        <v>3</v>
      </c>
      <c r="L30" s="2">
        <f>if(Controls!$H$4,AppleRed!L30,AppleGreen!L30)</f>
        <v>3</v>
      </c>
      <c r="M30" s="2">
        <f>if(Controls!$H$4,AppleRed!M30,AppleGreen!M30)</f>
        <v>3</v>
      </c>
      <c r="N30" s="2">
        <f>if(Controls!$H$4,AppleRed!N30,AppleGreen!N30)</f>
        <v>3</v>
      </c>
      <c r="O30" s="2">
        <f>if(Controls!$H$4,AppleRed!O30,AppleGreen!O30)</f>
        <v>1</v>
      </c>
      <c r="P30" s="2">
        <f>if(Controls!$H$4,AppleRed!P30,AppleGreen!P30)</f>
        <v>1</v>
      </c>
      <c r="Q30" s="2">
        <v>11.0</v>
      </c>
      <c r="R30" s="2">
        <v>11.0</v>
      </c>
      <c r="S30" s="2">
        <v>8.0</v>
      </c>
      <c r="AJ30" s="2"/>
      <c r="AK30" s="2">
        <v>8.0</v>
      </c>
      <c r="AL30" s="2">
        <v>11.0</v>
      </c>
      <c r="AM30" s="2">
        <v>11.0</v>
      </c>
      <c r="AN30" s="2">
        <v>8.0</v>
      </c>
      <c r="AO30" s="2">
        <v>11.0</v>
      </c>
      <c r="AP30" s="2">
        <v>9.0</v>
      </c>
      <c r="AQ30" s="2">
        <v>9.0</v>
      </c>
      <c r="AR30" s="2">
        <v>9.0</v>
      </c>
      <c r="AS30" s="2">
        <v>9.0</v>
      </c>
      <c r="AT30" s="2">
        <v>9.0</v>
      </c>
      <c r="AU30" s="2">
        <v>11.0</v>
      </c>
      <c r="AV30" s="2">
        <v>8.0</v>
      </c>
      <c r="AW30" s="2">
        <v>11.0</v>
      </c>
      <c r="AX30" s="2">
        <v>11.0</v>
      </c>
      <c r="AY30" s="2">
        <v>11.0</v>
      </c>
      <c r="AZ30" s="2">
        <v>11.0</v>
      </c>
    </row>
    <row r="31" ht="11.25" customHeight="1">
      <c r="A31" s="2">
        <v>11.0</v>
      </c>
      <c r="B31" s="2">
        <v>11.0</v>
      </c>
      <c r="C31" s="2">
        <v>11.0</v>
      </c>
      <c r="D31" s="2">
        <f>if(Controls!$H$4,AppleRed!D31,AppleGreen!D31)</f>
        <v>1</v>
      </c>
      <c r="E31" s="2">
        <f>if(Controls!$H$4,AppleRed!E31,AppleGreen!E31)</f>
        <v>11</v>
      </c>
      <c r="F31" s="2">
        <f>if(Controls!$H$4,AppleRed!F31,AppleGreen!F31)</f>
        <v>3</v>
      </c>
      <c r="G31" s="2">
        <f>if(Controls!$H$4,AppleRed!G31,AppleGreen!G31)</f>
        <v>3</v>
      </c>
      <c r="H31" s="2">
        <f>if(Controls!$H$4,AppleRed!H31,AppleGreen!H31)</f>
        <v>3</v>
      </c>
      <c r="I31" s="2">
        <f>if(Controls!$H$4,AppleRed!I31,AppleGreen!I31)</f>
        <v>4</v>
      </c>
      <c r="J31" s="2">
        <f>if(Controls!$H$4,AppleRed!J31,AppleGreen!J31)</f>
        <v>5</v>
      </c>
      <c r="K31" s="2">
        <f>if(Controls!$H$4,AppleRed!K31,AppleGreen!K31)</f>
        <v>4</v>
      </c>
      <c r="L31" s="2">
        <f>if(Controls!$H$4,AppleRed!L31,AppleGreen!L31)</f>
        <v>4</v>
      </c>
      <c r="M31" s="2">
        <f>if(Controls!$H$4,AppleRed!M31,AppleGreen!M31)</f>
        <v>3</v>
      </c>
      <c r="N31" s="2">
        <f>if(Controls!$H$4,AppleRed!N31,AppleGreen!N31)</f>
        <v>3</v>
      </c>
      <c r="O31" s="2">
        <f>if(Controls!$H$4,AppleRed!O31,AppleGreen!O31)</f>
        <v>11</v>
      </c>
      <c r="P31" s="2">
        <f>if(Controls!$H$4,AppleRed!P31,AppleGreen!P31)</f>
        <v>1</v>
      </c>
      <c r="Q31" s="2">
        <v>11.0</v>
      </c>
      <c r="R31" s="2">
        <v>11.0</v>
      </c>
      <c r="S31" s="2">
        <v>8.0</v>
      </c>
      <c r="AJ31" s="2"/>
      <c r="AK31" s="2">
        <v>8.0</v>
      </c>
      <c r="AL31" s="2">
        <v>11.0</v>
      </c>
      <c r="AM31" s="2">
        <v>11.0</v>
      </c>
      <c r="AN31" s="2">
        <v>8.0</v>
      </c>
      <c r="AO31" s="2">
        <v>11.0</v>
      </c>
      <c r="AP31" s="2">
        <v>9.0</v>
      </c>
      <c r="AQ31" s="2">
        <v>9.0</v>
      </c>
      <c r="AR31" s="2">
        <v>9.0</v>
      </c>
      <c r="AS31" s="2">
        <v>9.0</v>
      </c>
      <c r="AT31" s="2">
        <v>9.0</v>
      </c>
      <c r="AU31" s="2">
        <v>11.0</v>
      </c>
      <c r="AV31" s="2">
        <v>8.0</v>
      </c>
      <c r="AW31" s="2">
        <v>11.0</v>
      </c>
      <c r="AX31" s="2">
        <v>11.0</v>
      </c>
      <c r="AY31" s="2">
        <v>11.0</v>
      </c>
      <c r="AZ31" s="2">
        <v>11.0</v>
      </c>
    </row>
    <row r="32" ht="11.25" customHeight="1">
      <c r="A32" s="2">
        <v>11.0</v>
      </c>
      <c r="B32" s="2">
        <v>11.0</v>
      </c>
      <c r="C32" s="2">
        <v>11.0</v>
      </c>
      <c r="D32" s="2">
        <f>if(Controls!$H$4,AppleRed!D32,AppleGreen!D32)</f>
        <v>1</v>
      </c>
      <c r="E32" s="2">
        <f>if(Controls!$H$4,AppleRed!E32,AppleGreen!E32)</f>
        <v>11</v>
      </c>
      <c r="F32" s="2">
        <f>if(Controls!$H$4,AppleRed!F32,AppleGreen!F32)</f>
        <v>3</v>
      </c>
      <c r="G32" s="2">
        <f>if(Controls!$H$4,AppleRed!G32,AppleGreen!G32)</f>
        <v>3</v>
      </c>
      <c r="H32" s="2">
        <f>if(Controls!$H$4,AppleRed!H32,AppleGreen!H32)</f>
        <v>3</v>
      </c>
      <c r="I32" s="2">
        <f>if(Controls!$H$4,AppleRed!I32,AppleGreen!I32)</f>
        <v>3</v>
      </c>
      <c r="J32" s="2">
        <f>if(Controls!$H$4,AppleRed!J32,AppleGreen!J32)</f>
        <v>4</v>
      </c>
      <c r="K32" s="2">
        <f>if(Controls!$H$4,AppleRed!K32,AppleGreen!K32)</f>
        <v>5</v>
      </c>
      <c r="L32" s="2">
        <f>if(Controls!$H$4,AppleRed!L32,AppleGreen!L32)</f>
        <v>4</v>
      </c>
      <c r="M32" s="2">
        <f>if(Controls!$H$4,AppleRed!M32,AppleGreen!M32)</f>
        <v>3</v>
      </c>
      <c r="N32" s="2">
        <f>if(Controls!$H$4,AppleRed!N32,AppleGreen!N32)</f>
        <v>3</v>
      </c>
      <c r="O32" s="2">
        <f>if(Controls!$H$4,AppleRed!O32,AppleGreen!O32)</f>
        <v>11</v>
      </c>
      <c r="P32" s="2">
        <f>if(Controls!$H$4,AppleRed!P32,AppleGreen!P32)</f>
        <v>1</v>
      </c>
      <c r="Q32" s="2">
        <v>11.0</v>
      </c>
      <c r="R32" s="2">
        <v>11.0</v>
      </c>
      <c r="S32" s="2">
        <v>8.0</v>
      </c>
      <c r="AJ32" s="2"/>
      <c r="AK32" s="2">
        <v>8.0</v>
      </c>
      <c r="AL32" s="2">
        <v>11.0</v>
      </c>
      <c r="AM32" s="2">
        <v>11.0</v>
      </c>
      <c r="AN32" s="2">
        <v>8.0</v>
      </c>
      <c r="AO32" s="2">
        <v>11.0</v>
      </c>
      <c r="AP32" s="2">
        <v>10.0</v>
      </c>
      <c r="AQ32" s="2">
        <v>10.0</v>
      </c>
      <c r="AR32" s="2">
        <v>10.0</v>
      </c>
      <c r="AS32" s="2">
        <v>10.0</v>
      </c>
      <c r="AT32" s="2">
        <v>10.0</v>
      </c>
      <c r="AU32" s="2">
        <v>11.0</v>
      </c>
      <c r="AV32" s="2">
        <v>8.0</v>
      </c>
      <c r="AW32" s="2">
        <v>11.0</v>
      </c>
      <c r="AX32" s="2">
        <v>11.0</v>
      </c>
      <c r="AY32" s="2">
        <v>11.0</v>
      </c>
      <c r="AZ32" s="2">
        <v>11.0</v>
      </c>
    </row>
    <row r="33" ht="11.25" customHeight="1">
      <c r="A33" s="2">
        <v>11.0</v>
      </c>
      <c r="B33" s="2">
        <v>11.0</v>
      </c>
      <c r="C33" s="2">
        <v>11.0</v>
      </c>
      <c r="D33" s="2">
        <f>if(Controls!$H$4,AppleRed!D33,AppleGreen!D33)</f>
        <v>1</v>
      </c>
      <c r="E33" s="2">
        <f>if(Controls!$H$4,AppleRed!E33,AppleGreen!E33)</f>
        <v>11</v>
      </c>
      <c r="F33" s="2">
        <f>if(Controls!$H$4,AppleRed!F33,AppleGreen!F33)</f>
        <v>11</v>
      </c>
      <c r="G33" s="2">
        <f>if(Controls!$H$4,AppleRed!G33,AppleGreen!G33)</f>
        <v>3</v>
      </c>
      <c r="H33" s="2">
        <f>if(Controls!$H$4,AppleRed!H33,AppleGreen!H33)</f>
        <v>3</v>
      </c>
      <c r="I33" s="2">
        <f>if(Controls!$H$4,AppleRed!I33,AppleGreen!I33)</f>
        <v>3</v>
      </c>
      <c r="J33" s="2">
        <f>if(Controls!$H$4,AppleRed!J33,AppleGreen!J33)</f>
        <v>3</v>
      </c>
      <c r="K33" s="2">
        <f>if(Controls!$H$4,AppleRed!K33,AppleGreen!K33)</f>
        <v>3</v>
      </c>
      <c r="L33" s="2">
        <f>if(Controls!$H$4,AppleRed!L33,AppleGreen!L33)</f>
        <v>3</v>
      </c>
      <c r="M33" s="2">
        <f>if(Controls!$H$4,AppleRed!M33,AppleGreen!M33)</f>
        <v>3</v>
      </c>
      <c r="N33" s="2">
        <f>if(Controls!$H$4,AppleRed!N33,AppleGreen!N33)</f>
        <v>11</v>
      </c>
      <c r="O33" s="2">
        <f>if(Controls!$H$4,AppleRed!O33,AppleGreen!O33)</f>
        <v>11</v>
      </c>
      <c r="P33" s="2">
        <f>if(Controls!$H$4,AppleRed!P33,AppleGreen!P33)</f>
        <v>1</v>
      </c>
      <c r="Q33" s="2">
        <v>11.0</v>
      </c>
      <c r="R33" s="2">
        <v>11.0</v>
      </c>
      <c r="S33" s="2">
        <v>8.0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8.0</v>
      </c>
      <c r="AL33" s="2">
        <v>11.0</v>
      </c>
      <c r="AM33" s="2">
        <v>11.0</v>
      </c>
      <c r="AN33" s="2">
        <v>11.0</v>
      </c>
      <c r="AO33" s="2">
        <v>11.0</v>
      </c>
      <c r="AP33" s="2">
        <v>10.0</v>
      </c>
      <c r="AQ33" s="2">
        <v>10.0</v>
      </c>
      <c r="AR33" s="2">
        <v>10.0</v>
      </c>
      <c r="AS33" s="2">
        <v>10.0</v>
      </c>
      <c r="AT33" s="2">
        <v>10.0</v>
      </c>
      <c r="AU33" s="2">
        <v>11.0</v>
      </c>
      <c r="AV33" s="2">
        <v>11.0</v>
      </c>
      <c r="AW33" s="2">
        <v>11.0</v>
      </c>
      <c r="AX33" s="2">
        <v>11.0</v>
      </c>
      <c r="AY33" s="2">
        <v>11.0</v>
      </c>
      <c r="AZ33" s="2">
        <v>11.0</v>
      </c>
    </row>
    <row r="34" ht="11.25" customHeight="1">
      <c r="A34" s="2">
        <v>11.0</v>
      </c>
      <c r="B34" s="2">
        <v>11.0</v>
      </c>
      <c r="C34" s="2">
        <v>11.0</v>
      </c>
      <c r="D34" s="2">
        <f>if(Controls!$H$4,AppleRed!D34,AppleGreen!D34)</f>
        <v>11</v>
      </c>
      <c r="E34" s="2">
        <f>if(Controls!$H$4,AppleRed!E34,AppleGreen!E34)</f>
        <v>11</v>
      </c>
      <c r="F34" s="2">
        <f>if(Controls!$H$4,AppleRed!F34,AppleGreen!F34)</f>
        <v>11</v>
      </c>
      <c r="G34" s="2">
        <f>if(Controls!$H$4,AppleRed!G34,AppleGreen!G34)</f>
        <v>3</v>
      </c>
      <c r="H34" s="2">
        <f>if(Controls!$H$4,AppleRed!H34,AppleGreen!H34)</f>
        <v>3</v>
      </c>
      <c r="I34" s="2">
        <f>if(Controls!$H$4,AppleRed!I34,AppleGreen!I34)</f>
        <v>3</v>
      </c>
      <c r="J34" s="2">
        <f>if(Controls!$H$4,AppleRed!J34,AppleGreen!J34)</f>
        <v>3</v>
      </c>
      <c r="K34" s="2">
        <f>if(Controls!$H$4,AppleRed!K34,AppleGreen!K34)</f>
        <v>3</v>
      </c>
      <c r="L34" s="2">
        <f>if(Controls!$H$4,AppleRed!L34,AppleGreen!L34)</f>
        <v>3</v>
      </c>
      <c r="M34" s="2">
        <f>if(Controls!$H$4,AppleRed!M34,AppleGreen!M34)</f>
        <v>3</v>
      </c>
      <c r="N34" s="2">
        <f>if(Controls!$H$4,AppleRed!N34,AppleGreen!N34)</f>
        <v>11</v>
      </c>
      <c r="O34" s="2">
        <f>if(Controls!$H$4,AppleRed!O34,AppleGreen!O34)</f>
        <v>11</v>
      </c>
      <c r="P34" s="2">
        <f>if(Controls!$H$4,AppleRed!P34,AppleGreen!P34)</f>
        <v>11</v>
      </c>
      <c r="Q34" s="2">
        <v>11.0</v>
      </c>
      <c r="R34" s="2">
        <v>11.0</v>
      </c>
      <c r="S34" s="2">
        <v>8.0</v>
      </c>
      <c r="U34" s="2">
        <f>IF(Input!$C$15 =3,if(Input!$C$17=0,1,if((Input!$C$18*15/Input!$C$17)&gt;COLUMN(U34)-20,4,3)),0)</f>
        <v>0</v>
      </c>
      <c r="V34" s="2">
        <f>IF(Input!$C$15 =3,if(Input!$C$17=0,1,if((Input!$C$18*15/Input!$C$17)&gt;COLUMN(V34)-20,4,3)),0)</f>
        <v>0</v>
      </c>
      <c r="W34" s="2">
        <f>IF(Input!$C$15 =3,if(Input!$C$17=0,1,if((Input!$C$18*15/Input!$C$17)&gt;COLUMN(W34)-20,4,3)),0)</f>
        <v>0</v>
      </c>
      <c r="X34" s="2">
        <f>IF(Input!$C$15 =3,if(Input!$C$17=0,1,if((Input!$C$18*15/Input!$C$17)&gt;COLUMN(X34)-20,4,3)),0)</f>
        <v>0</v>
      </c>
      <c r="Y34" s="2">
        <f>IF(Input!$C$15 =3,if(Input!$C$17=0,1,if((Input!$C$18*15/Input!$C$17)&gt;COLUMN(Y34)-20,4,3)),0)</f>
        <v>0</v>
      </c>
      <c r="Z34" s="2">
        <f>IF(Input!$C$15 =3,if(Input!$C$17=0,1,if((Input!$C$18*15/Input!$C$17)&gt;COLUMN(Z34)-20,4,3)),0)</f>
        <v>0</v>
      </c>
      <c r="AA34" s="2">
        <f>IF(Input!$C$15 =3,if(Input!$C$17=0,1,if((Input!$C$18*15/Input!$C$17)&gt;COLUMN(AA34)-20,4,3)),0)</f>
        <v>0</v>
      </c>
      <c r="AB34" s="2">
        <f>IF(Input!$C$15 =3,if(Input!$C$17=0,1,if((Input!$C$18*15/Input!$C$17)&gt;COLUMN(AB34)-20,4,3)),0)</f>
        <v>0</v>
      </c>
      <c r="AC34" s="2">
        <f>IF(Input!$C$15 =3,if(Input!$C$17=0,1,if((Input!$C$18*15/Input!$C$17)&gt;COLUMN(AC34)-20,4,3)),0)</f>
        <v>0</v>
      </c>
      <c r="AD34" s="2">
        <f>IF(Input!$C$15 =3,if(Input!$C$17=0,1,if((Input!$C$18*15/Input!$C$17)&gt;COLUMN(AD34)-20,4,3)),0)</f>
        <v>0</v>
      </c>
      <c r="AE34" s="2">
        <f>IF(Input!$C$15 =3,if(Input!$C$17=0,1,if((Input!$C$18*15/Input!$C$17)&gt;COLUMN(AE34)-20,4,3)),0)</f>
        <v>0</v>
      </c>
      <c r="AF34" s="2">
        <f>IF(Input!$C$15 =3,if(Input!$C$17=0,1,if((Input!$C$18*15/Input!$C$17)&gt;COLUMN(AF34)-20,4,3)),0)</f>
        <v>0</v>
      </c>
      <c r="AG34" s="2">
        <f>IF(Input!$C$15 =3,if(Input!$C$17=0,1,if((Input!$C$18*15/Input!$C$17)&gt;COLUMN(AG34)-20,4,3)),0)</f>
        <v>0</v>
      </c>
      <c r="AH34" s="2">
        <f>IF(Input!$C$15 =3,if(Input!$C$17=0,1,if((Input!$C$18*15/Input!$C$17)&gt;COLUMN(AH34)-20,4,3)),0)</f>
        <v>0</v>
      </c>
      <c r="AI34" s="2">
        <f>IF(Input!$C$15 =3,if(Input!$C$17=0,1,if((Input!$C$18*15/Input!$C$17)&gt;COLUMN(AI34)-20,4,3)),0)</f>
        <v>0</v>
      </c>
      <c r="AJ34" s="2"/>
      <c r="AK34" s="2">
        <v>8.0</v>
      </c>
      <c r="AL34" s="2">
        <v>11.0</v>
      </c>
      <c r="AM34" s="2">
        <v>11.0</v>
      </c>
      <c r="AN34" s="2">
        <v>11.0</v>
      </c>
      <c r="AO34" s="2">
        <v>11.0</v>
      </c>
      <c r="AP34" s="2">
        <v>10.0</v>
      </c>
      <c r="AQ34" s="2">
        <v>10.0</v>
      </c>
      <c r="AR34" s="2">
        <v>10.0</v>
      </c>
      <c r="AS34" s="2">
        <v>10.0</v>
      </c>
      <c r="AT34" s="2">
        <v>10.0</v>
      </c>
      <c r="AU34" s="2">
        <v>11.0</v>
      </c>
      <c r="AV34" s="2">
        <v>11.0</v>
      </c>
      <c r="AW34" s="2">
        <v>11.0</v>
      </c>
      <c r="AX34" s="2">
        <v>11.0</v>
      </c>
      <c r="AY34" s="2">
        <v>11.0</v>
      </c>
      <c r="AZ34" s="2">
        <v>11.0</v>
      </c>
    </row>
    <row r="35" ht="11.25" customHeight="1">
      <c r="A35" s="2">
        <v>11.0</v>
      </c>
      <c r="B35" s="2">
        <v>11.0</v>
      </c>
      <c r="C35" s="2">
        <v>11.0</v>
      </c>
      <c r="D35" s="2">
        <f>if(Controls!$H$4,AppleRed!D35,AppleGreen!D35)</f>
        <v>11</v>
      </c>
      <c r="E35" s="2">
        <f>if(Controls!$H$4,AppleRed!E35,AppleGreen!E35)</f>
        <v>11</v>
      </c>
      <c r="F35" s="2">
        <f>if(Controls!$H$4,AppleRed!F35,AppleGreen!F35)</f>
        <v>11</v>
      </c>
      <c r="G35" s="2">
        <f>if(Controls!$H$4,AppleRed!G35,AppleGreen!G35)</f>
        <v>11</v>
      </c>
      <c r="H35" s="2">
        <f>if(Controls!$H$4,AppleRed!H35,AppleGreen!H35)</f>
        <v>3</v>
      </c>
      <c r="I35" s="2">
        <f>if(Controls!$H$4,AppleRed!I35,AppleGreen!I35)</f>
        <v>3</v>
      </c>
      <c r="J35" s="2">
        <f>if(Controls!$H$4,AppleRed!J35,AppleGreen!J35)</f>
        <v>11</v>
      </c>
      <c r="K35" s="2">
        <f>if(Controls!$H$4,AppleRed!K35,AppleGreen!K35)</f>
        <v>3</v>
      </c>
      <c r="L35" s="2">
        <f>if(Controls!$H$4,AppleRed!L35,AppleGreen!L35)</f>
        <v>3</v>
      </c>
      <c r="M35" s="2">
        <f>if(Controls!$H$4,AppleRed!M35,AppleGreen!M35)</f>
        <v>11</v>
      </c>
      <c r="N35" s="2">
        <f>if(Controls!$H$4,AppleRed!N35,AppleGreen!N35)</f>
        <v>11</v>
      </c>
      <c r="O35" s="2">
        <f>if(Controls!$H$4,AppleRed!O35,AppleGreen!O35)</f>
        <v>11</v>
      </c>
      <c r="P35" s="2">
        <f>if(Controls!$H$4,AppleRed!P35,AppleGreen!P35)</f>
        <v>11</v>
      </c>
      <c r="Q35" s="2">
        <v>11.0</v>
      </c>
      <c r="R35" s="2">
        <v>11.0</v>
      </c>
      <c r="S35" s="2">
        <v>8.0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>
        <v>8.0</v>
      </c>
      <c r="AL35" s="2">
        <v>11.0</v>
      </c>
      <c r="AM35" s="2">
        <v>11.0</v>
      </c>
      <c r="AN35" s="2">
        <v>11.0</v>
      </c>
      <c r="AO35" s="2">
        <v>11.0</v>
      </c>
      <c r="AP35" s="2">
        <v>11.0</v>
      </c>
      <c r="AQ35" s="2">
        <v>10.0</v>
      </c>
      <c r="AR35" s="2">
        <v>11.0</v>
      </c>
      <c r="AS35" s="2">
        <v>11.0</v>
      </c>
      <c r="AT35" s="2">
        <v>10.0</v>
      </c>
      <c r="AU35" s="2">
        <v>11.0</v>
      </c>
      <c r="AV35" s="2">
        <v>11.0</v>
      </c>
      <c r="AW35" s="2">
        <v>11.0</v>
      </c>
      <c r="AX35" s="2">
        <v>11.0</v>
      </c>
      <c r="AY35" s="2">
        <v>11.0</v>
      </c>
      <c r="AZ35" s="2">
        <v>11.0</v>
      </c>
    </row>
    <row r="36" ht="11.25" customHeight="1">
      <c r="A36" s="2">
        <v>11.0</v>
      </c>
      <c r="B36" s="2">
        <v>11.0</v>
      </c>
      <c r="C36" s="2">
        <v>11.0</v>
      </c>
      <c r="D36" s="2">
        <f>if(Controls!$H$4,AppleRed!D36,AppleGreen!D36)</f>
        <v>11</v>
      </c>
      <c r="E36" s="2">
        <f>if(Controls!$H$4,AppleRed!E36,AppleGreen!E36)</f>
        <v>11</v>
      </c>
      <c r="F36" s="2">
        <f>if(Controls!$H$4,AppleRed!F36,AppleGreen!F36)</f>
        <v>11</v>
      </c>
      <c r="G36" s="2">
        <f>if(Controls!$H$4,AppleRed!G36,AppleGreen!G36)</f>
        <v>11</v>
      </c>
      <c r="H36" s="2">
        <f>if(Controls!$H$4,AppleRed!H36,AppleGreen!H36)</f>
        <v>1</v>
      </c>
      <c r="I36" s="2">
        <f>if(Controls!$H$4,AppleRed!I36,AppleGreen!I36)</f>
        <v>11</v>
      </c>
      <c r="J36" s="2">
        <f>if(Controls!$H$4,AppleRed!J36,AppleGreen!J36)</f>
        <v>11</v>
      </c>
      <c r="K36" s="2">
        <f>if(Controls!$H$4,AppleRed!K36,AppleGreen!K36)</f>
        <v>1</v>
      </c>
      <c r="L36" s="2">
        <f>if(Controls!$H$4,AppleRed!L36,AppleGreen!L36)</f>
        <v>11</v>
      </c>
      <c r="M36" s="2">
        <f>if(Controls!$H$4,AppleRed!M36,AppleGreen!M36)</f>
        <v>11</v>
      </c>
      <c r="N36" s="2">
        <f>if(Controls!$H$4,AppleRed!N36,AppleGreen!N36)</f>
        <v>11</v>
      </c>
      <c r="O36" s="2">
        <f>if(Controls!$H$4,AppleRed!O36,AppleGreen!O36)</f>
        <v>11</v>
      </c>
      <c r="P36" s="2">
        <f>if(Controls!$H$4,AppleRed!P36,AppleGreen!P36)</f>
        <v>11</v>
      </c>
      <c r="Q36" s="2">
        <v>11.0</v>
      </c>
      <c r="R36" s="2">
        <v>11.0</v>
      </c>
      <c r="S36" s="2">
        <v>8.0</v>
      </c>
      <c r="T36" s="2">
        <v>8.0</v>
      </c>
      <c r="U36" s="2">
        <v>8.0</v>
      </c>
      <c r="V36" s="2">
        <v>8.0</v>
      </c>
      <c r="W36" s="2">
        <v>8.0</v>
      </c>
      <c r="X36" s="2">
        <v>8.0</v>
      </c>
      <c r="Y36" s="2">
        <v>8.0</v>
      </c>
      <c r="Z36" s="2">
        <v>8.0</v>
      </c>
      <c r="AA36" s="2">
        <v>8.0</v>
      </c>
      <c r="AB36" s="2">
        <v>8.0</v>
      </c>
      <c r="AC36" s="2">
        <v>8.0</v>
      </c>
      <c r="AD36" s="2">
        <v>8.0</v>
      </c>
      <c r="AE36" s="2">
        <v>8.0</v>
      </c>
      <c r="AF36" s="2">
        <v>8.0</v>
      </c>
      <c r="AG36" s="2">
        <v>8.0</v>
      </c>
      <c r="AH36" s="2">
        <v>8.0</v>
      </c>
      <c r="AI36" s="2">
        <v>8.0</v>
      </c>
      <c r="AJ36" s="2">
        <v>8.0</v>
      </c>
      <c r="AK36" s="2">
        <v>8.0</v>
      </c>
      <c r="AL36" s="2">
        <v>11.0</v>
      </c>
      <c r="AM36" s="2">
        <v>11.0</v>
      </c>
      <c r="AN36" s="2">
        <v>11.0</v>
      </c>
      <c r="AO36" s="2">
        <v>11.0</v>
      </c>
      <c r="AP36" s="2">
        <v>11.0</v>
      </c>
      <c r="AQ36" s="2">
        <v>10.0</v>
      </c>
      <c r="AR36" s="2">
        <v>11.0</v>
      </c>
      <c r="AS36" s="2">
        <v>11.0</v>
      </c>
      <c r="AT36" s="2">
        <v>10.0</v>
      </c>
      <c r="AU36" s="2">
        <v>11.0</v>
      </c>
      <c r="AV36" s="2">
        <v>11.0</v>
      </c>
      <c r="AW36" s="2">
        <v>11.0</v>
      </c>
      <c r="AX36" s="2">
        <v>11.0</v>
      </c>
      <c r="AY36" s="2">
        <v>11.0</v>
      </c>
      <c r="AZ36" s="2">
        <v>11.0</v>
      </c>
    </row>
    <row r="37" ht="11.25" customHeight="1">
      <c r="A37" s="2">
        <v>11.0</v>
      </c>
      <c r="B37" s="2">
        <v>11.0</v>
      </c>
      <c r="C37" s="2">
        <v>11.0</v>
      </c>
      <c r="D37" s="2">
        <f>if(Controls!$H$4,AppleRed!D37,AppleGreen!D37)</f>
        <v>11</v>
      </c>
      <c r="E37" s="2">
        <f>if(Controls!$H$4,AppleRed!E37,AppleGreen!E37)</f>
        <v>11</v>
      </c>
      <c r="F37" s="2">
        <f>if(Controls!$H$4,AppleRed!F37,AppleGreen!F37)</f>
        <v>11</v>
      </c>
      <c r="G37" s="2">
        <f>if(Controls!$H$4,AppleRed!G37,AppleGreen!G37)</f>
        <v>11</v>
      </c>
      <c r="H37" s="2">
        <f>if(Controls!$H$4,AppleRed!H37,AppleGreen!H37)</f>
        <v>1</v>
      </c>
      <c r="I37" s="2">
        <f>if(Controls!$H$4,AppleRed!I37,AppleGreen!I37)</f>
        <v>11</v>
      </c>
      <c r="J37" s="2">
        <f>if(Controls!$H$4,AppleRed!J37,AppleGreen!J37)</f>
        <v>11</v>
      </c>
      <c r="K37" s="2">
        <f>if(Controls!$H$4,AppleRed!K37,AppleGreen!K37)</f>
        <v>1</v>
      </c>
      <c r="L37" s="2">
        <f>if(Controls!$H$4,AppleRed!L37,AppleGreen!L37)</f>
        <v>11</v>
      </c>
      <c r="M37" s="2">
        <f>if(Controls!$H$4,AppleRed!M37,AppleGreen!M37)</f>
        <v>11</v>
      </c>
      <c r="N37" s="2">
        <f>if(Controls!$H$4,AppleRed!N37,AppleGreen!N37)</f>
        <v>11</v>
      </c>
      <c r="O37" s="2">
        <f>if(Controls!$H$4,AppleRed!O37,AppleGreen!O37)</f>
        <v>11</v>
      </c>
      <c r="P37" s="2">
        <f>if(Controls!$H$4,AppleRed!P37,AppleGreen!P37)</f>
        <v>11</v>
      </c>
      <c r="Q37" s="2">
        <v>11.0</v>
      </c>
      <c r="R37" s="2">
        <v>11.0</v>
      </c>
      <c r="S37" s="2">
        <v>11.0</v>
      </c>
      <c r="T37" s="2">
        <v>11.0</v>
      </c>
      <c r="U37" s="2">
        <v>11.0</v>
      </c>
      <c r="V37" s="2">
        <v>11.0</v>
      </c>
      <c r="W37" s="2">
        <v>11.0</v>
      </c>
      <c r="X37" s="2">
        <v>11.0</v>
      </c>
      <c r="Y37" s="2">
        <v>11.0</v>
      </c>
      <c r="Z37" s="2">
        <v>11.0</v>
      </c>
      <c r="AA37" s="2">
        <v>11.0</v>
      </c>
      <c r="AB37" s="2">
        <v>11.0</v>
      </c>
      <c r="AC37" s="2">
        <v>11.0</v>
      </c>
      <c r="AD37" s="2">
        <v>11.0</v>
      </c>
      <c r="AE37" s="2">
        <v>11.0</v>
      </c>
      <c r="AF37" s="2">
        <v>11.0</v>
      </c>
      <c r="AG37" s="2">
        <v>11.0</v>
      </c>
      <c r="AH37" s="2">
        <v>11.0</v>
      </c>
      <c r="AI37" s="2">
        <v>11.0</v>
      </c>
      <c r="AJ37" s="2">
        <v>11.0</v>
      </c>
      <c r="AK37" s="2">
        <v>11.0</v>
      </c>
      <c r="AL37" s="2">
        <v>11.0</v>
      </c>
      <c r="AM37" s="2">
        <v>11.0</v>
      </c>
      <c r="AN37" s="2">
        <v>11.0</v>
      </c>
      <c r="AO37" s="2">
        <v>11.0</v>
      </c>
      <c r="AP37" s="2">
        <v>11.0</v>
      </c>
      <c r="AQ37" s="2">
        <v>10.0</v>
      </c>
      <c r="AR37" s="2">
        <v>11.0</v>
      </c>
      <c r="AS37" s="2">
        <v>11.0</v>
      </c>
      <c r="AT37" s="2">
        <v>10.0</v>
      </c>
      <c r="AU37" s="2">
        <v>11.0</v>
      </c>
      <c r="AV37" s="2">
        <v>11.0</v>
      </c>
      <c r="AW37" s="2">
        <v>11.0</v>
      </c>
      <c r="AX37" s="2">
        <v>11.0</v>
      </c>
      <c r="AY37" s="2">
        <v>11.0</v>
      </c>
      <c r="AZ37" s="2">
        <v>11.0</v>
      </c>
    </row>
    <row r="38" ht="11.25" customHeight="1">
      <c r="A38" s="2">
        <v>11.0</v>
      </c>
      <c r="B38" s="2">
        <v>11.0</v>
      </c>
      <c r="C38" s="2">
        <v>11.0</v>
      </c>
      <c r="D38" s="2">
        <f>if(Controls!$H$4,AppleRed!D38,AppleGreen!D38)</f>
        <v>11</v>
      </c>
      <c r="E38" s="2">
        <f>if(Controls!$H$4,AppleRed!E38,AppleGreen!E38)</f>
        <v>11</v>
      </c>
      <c r="F38" s="2">
        <f>if(Controls!$H$4,AppleRed!F38,AppleGreen!F38)</f>
        <v>11</v>
      </c>
      <c r="G38" s="2">
        <f>if(Controls!$H$4,AppleRed!G38,AppleGreen!G38)</f>
        <v>11</v>
      </c>
      <c r="H38" s="2">
        <f>if(Controls!$H$4,AppleRed!H38,AppleGreen!H38)</f>
        <v>1</v>
      </c>
      <c r="I38" s="2">
        <f>if(Controls!$H$4,AppleRed!I38,AppleGreen!I38)</f>
        <v>1</v>
      </c>
      <c r="J38" s="2">
        <f>if(Controls!$H$4,AppleRed!J38,AppleGreen!J38)</f>
        <v>11</v>
      </c>
      <c r="K38" s="2">
        <f>if(Controls!$H$4,AppleRed!K38,AppleGreen!K38)</f>
        <v>1</v>
      </c>
      <c r="L38" s="2">
        <f>if(Controls!$H$4,AppleRed!L38,AppleGreen!L38)</f>
        <v>1</v>
      </c>
      <c r="M38" s="2">
        <f>if(Controls!$H$4,AppleRed!M38,AppleGreen!M38)</f>
        <v>11</v>
      </c>
      <c r="N38" s="2">
        <f>if(Controls!$H$4,AppleRed!N38,AppleGreen!N38)</f>
        <v>11</v>
      </c>
      <c r="O38" s="2">
        <f>if(Controls!$H$4,AppleRed!O38,AppleGreen!O38)</f>
        <v>11</v>
      </c>
      <c r="P38" s="2">
        <f>if(Controls!$H$4,AppleRed!P38,AppleGreen!P38)</f>
        <v>11</v>
      </c>
      <c r="Q38" s="2">
        <v>11.0</v>
      </c>
      <c r="R38" s="2">
        <v>11.0</v>
      </c>
      <c r="S38" s="2">
        <v>11.0</v>
      </c>
      <c r="T38" s="2">
        <v>11.0</v>
      </c>
      <c r="U38" s="2">
        <v>11.0</v>
      </c>
      <c r="V38" s="2">
        <v>11.0</v>
      </c>
      <c r="W38" s="2">
        <v>11.0</v>
      </c>
      <c r="X38" s="2">
        <v>11.0</v>
      </c>
      <c r="Y38" s="2">
        <v>11.0</v>
      </c>
      <c r="Z38" s="2">
        <v>11.0</v>
      </c>
      <c r="AA38" s="2">
        <v>11.0</v>
      </c>
      <c r="AB38" s="2">
        <v>11.0</v>
      </c>
      <c r="AC38" s="2">
        <v>11.0</v>
      </c>
      <c r="AD38" s="2">
        <v>11.0</v>
      </c>
      <c r="AE38" s="2">
        <v>11.0</v>
      </c>
      <c r="AF38" s="2">
        <v>11.0</v>
      </c>
      <c r="AG38" s="2">
        <v>11.0</v>
      </c>
      <c r="AH38" s="2">
        <v>11.0</v>
      </c>
      <c r="AI38" s="2">
        <v>11.0</v>
      </c>
      <c r="AJ38" s="2">
        <v>11.0</v>
      </c>
      <c r="AK38" s="2">
        <v>11.0</v>
      </c>
      <c r="AL38" s="2">
        <v>11.0</v>
      </c>
      <c r="AM38" s="2">
        <v>11.0</v>
      </c>
      <c r="AN38" s="2">
        <v>11.0</v>
      </c>
      <c r="AO38" s="2">
        <v>11.0</v>
      </c>
      <c r="AP38" s="2">
        <v>10.0</v>
      </c>
      <c r="AQ38" s="2">
        <v>10.0</v>
      </c>
      <c r="AR38" s="2">
        <v>11.0</v>
      </c>
      <c r="AS38" s="2">
        <v>10.0</v>
      </c>
      <c r="AT38" s="2">
        <v>10.0</v>
      </c>
      <c r="AU38" s="2">
        <v>11.0</v>
      </c>
      <c r="AV38" s="2">
        <v>11.0</v>
      </c>
      <c r="AW38" s="2">
        <v>11.0</v>
      </c>
      <c r="AX38" s="2">
        <v>11.0</v>
      </c>
      <c r="AY38" s="2">
        <v>11.0</v>
      </c>
      <c r="AZ38" s="2">
        <v>11.0</v>
      </c>
    </row>
  </sheetData>
  <mergeCells count="2">
    <mergeCell ref="U13:AI20"/>
    <mergeCell ref="U27:AI32"/>
  </mergeCells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4.0"/>
  </cols>
  <sheetData>
    <row r="1">
      <c r="E1" s="2" t="s">
        <v>76</v>
      </c>
      <c r="F1" s="2" t="s">
        <v>77</v>
      </c>
      <c r="G1" s="2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8.0</v>
      </c>
      <c r="O1" s="2">
        <v>9.0</v>
      </c>
      <c r="P1" s="2">
        <v>10.0</v>
      </c>
      <c r="Q1" s="2">
        <v>11.0</v>
      </c>
      <c r="R1" s="2">
        <v>12.0</v>
      </c>
      <c r="S1" s="2">
        <v>13.0</v>
      </c>
      <c r="T1" s="2">
        <v>14.0</v>
      </c>
      <c r="U1" s="2">
        <v>15.0</v>
      </c>
      <c r="V1" s="2">
        <v>16.0</v>
      </c>
      <c r="W1" s="2">
        <v>17.0</v>
      </c>
      <c r="X1" s="2">
        <v>18.0</v>
      </c>
      <c r="Y1" s="2">
        <v>19.0</v>
      </c>
      <c r="Z1" s="2">
        <v>20.0</v>
      </c>
      <c r="AA1" s="2">
        <v>21.0</v>
      </c>
    </row>
    <row r="2">
      <c r="A2" s="1" t="str">
        <f t="shared" ref="A2:A300" si="1">if(or(indirect(CONCATENATE("'",$B$7,"'!C",row(A2)))="Practice (don't add scores to grade book)",indirect(CONCATENATE("'",$B$7,"'!C",row(A2)))="Test (add score to grade book)"),1,"")</f>
        <v/>
      </c>
      <c r="B2" s="2" t="s">
        <v>78</v>
      </c>
      <c r="D2" s="2" t="s">
        <v>79</v>
      </c>
      <c r="E2" s="2">
        <v>40.0</v>
      </c>
      <c r="F2" s="1" t="str">
        <f>CONCATENATE(sum(G2:Z2),"/",E2)</f>
        <v>45/40</v>
      </c>
      <c r="G2" s="2">
        <v>5.0</v>
      </c>
      <c r="H2" s="2">
        <v>5.0</v>
      </c>
      <c r="I2" s="2">
        <v>15.0</v>
      </c>
      <c r="J2" s="2">
        <v>20.0</v>
      </c>
    </row>
    <row r="3">
      <c r="A3" s="1" t="str">
        <f t="shared" si="1"/>
        <v/>
      </c>
      <c r="B3" s="20" t="str">
        <f>Controls!B4</f>
        <v>Students</v>
      </c>
      <c r="D3" s="2" t="s">
        <v>80</v>
      </c>
      <c r="G3" s="6" t="s">
        <v>9</v>
      </c>
      <c r="H3" s="6" t="s">
        <v>10</v>
      </c>
      <c r="I3" s="6" t="s">
        <v>11</v>
      </c>
      <c r="J3" s="6" t="s">
        <v>72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tr">
        <f t="shared" si="1"/>
        <v/>
      </c>
      <c r="B4" s="1" t="str">
        <f>CONCATENATE("'",B3,"'!A:X")</f>
        <v>'Students'!A:X</v>
      </c>
      <c r="D4" s="2" t="s">
        <v>81</v>
      </c>
      <c r="G4" s="2" t="s">
        <v>82</v>
      </c>
      <c r="H4" s="1" t="s">
        <v>15</v>
      </c>
      <c r="J4" s="2" t="s">
        <v>83</v>
      </c>
    </row>
    <row r="5">
      <c r="A5" s="1" t="str">
        <f t="shared" si="1"/>
        <v/>
      </c>
      <c r="E5" s="21" t="str">
        <f>IFERROR(__xludf.DUMMYFUNCTION("QUERY(INDIRECT(B4))"),"Timestamp")</f>
        <v>Timestamp</v>
      </c>
      <c r="F5" s="21" t="str">
        <f>IFERROR(__xludf.DUMMYFUNCTION("""COMPUTED_VALUE"""),"Name")</f>
        <v>Name</v>
      </c>
      <c r="G5" s="21" t="str">
        <f>IFERROR(__xludf.DUMMYFUNCTION("""COMPUTED_VALUE"""),"Multiple Choice")</f>
        <v>Multiple Choice</v>
      </c>
      <c r="H5" s="21" t="str">
        <f>IFERROR(__xludf.DUMMYFUNCTION("""COMPUTED_VALUE"""),"Vocab")</f>
        <v>Vocab</v>
      </c>
      <c r="I5" s="21" t="str">
        <f>IFERROR(__xludf.DUMMYFUNCTION("""COMPUTED_VALUE"""),"Writing")</f>
        <v>Writing</v>
      </c>
      <c r="J5" s="21" t="str">
        <f>IFERROR(__xludf.DUMMYFUNCTION("""COMPUTED_VALUE"""),"Reading Comp")</f>
        <v>Reading Comp</v>
      </c>
      <c r="K5" s="21" t="str">
        <f>IFERROR(__xludf.DUMMYFUNCTION("""COMPUTED_VALUE"""),"")</f>
        <v/>
      </c>
      <c r="L5" s="21" t="str">
        <f>IFERROR(__xludf.DUMMYFUNCTION("""COMPUTED_VALUE"""),"")</f>
        <v/>
      </c>
      <c r="M5" s="21" t="str">
        <f>IFERROR(__xludf.DUMMYFUNCTION("""COMPUTED_VALUE"""),"")</f>
        <v/>
      </c>
      <c r="N5" s="21" t="str">
        <f>IFERROR(__xludf.DUMMYFUNCTION("""COMPUTED_VALUE"""),"")</f>
        <v/>
      </c>
      <c r="O5" s="21" t="str">
        <f>IFERROR(__xludf.DUMMYFUNCTION("""COMPUTED_VALUE"""),"")</f>
        <v/>
      </c>
      <c r="P5" s="21" t="str">
        <f>IFERROR(__xludf.DUMMYFUNCTION("""COMPUTED_VALUE"""),"")</f>
        <v/>
      </c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" t="str">
        <f t="shared" si="1"/>
        <v/>
      </c>
      <c r="B6" s="2" t="s">
        <v>84</v>
      </c>
      <c r="E6" s="22">
        <f>IFERROR(__xludf.DUMMYFUNCTION("""COMPUTED_VALUE"""),44660.43273778935)</f>
        <v>44660.43274</v>
      </c>
      <c r="F6" s="21" t="str">
        <f>IFERROR(__xludf.DUMMYFUNCTION("""COMPUTED_VALUE"""),"adsfds")</f>
        <v>adsfds</v>
      </c>
      <c r="G6" s="21" t="str">
        <f>IFERROR(__xludf.DUMMYFUNCTION("""COMPUTED_VALUE"""),"A Yes")</f>
        <v>A Yes</v>
      </c>
      <c r="H6" s="21" t="str">
        <f>IFERROR(__xludf.DUMMYFUNCTION("""COMPUTED_VALUE"""),"asdffgd")</f>
        <v>asdffgd</v>
      </c>
      <c r="I6" s="21" t="str">
        <f>IFERROR(__xludf.DUMMYFUNCTION("""COMPUTED_VALUE"""),"wae4sgf")</f>
        <v>wae4sgf</v>
      </c>
      <c r="J6" s="21" t="str">
        <f>IFERROR(__xludf.DUMMYFUNCTION("""COMPUTED_VALUE"""),"A Option 1")</f>
        <v>A Option 1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">
        <f t="shared" si="1"/>
        <v>1</v>
      </c>
      <c r="B7" s="20" t="str">
        <f>Controls!D4</f>
        <v>Teacher</v>
      </c>
      <c r="E7" s="22">
        <f>IFERROR(__xludf.DUMMYFUNCTION("""COMPUTED_VALUE"""),44660.43294415509)</f>
        <v>44660.43294</v>
      </c>
      <c r="F7" s="21" t="str">
        <f>IFERROR(__xludf.DUMMYFUNCTION("""COMPUTED_VALUE"""),"sdgvdxre")</f>
        <v>sdgvdxre</v>
      </c>
      <c r="G7" s="21" t="str">
        <f>IFERROR(__xludf.DUMMYFUNCTION("""COMPUTED_VALUE"""),"B No")</f>
        <v>B No</v>
      </c>
      <c r="H7" s="21" t="str">
        <f>IFERROR(__xludf.DUMMYFUNCTION("""COMPUTED_VALUE"""),"yhfdxb")</f>
        <v>yhfdxb</v>
      </c>
      <c r="I7" s="21" t="str">
        <f>IFERROR(__xludf.DUMMYFUNCTION("""COMPUTED_VALUE"""),"awsd")</f>
        <v>awsd</v>
      </c>
      <c r="J7" s="21" t="str">
        <f>IFERROR(__xludf.DUMMYFUNCTION("""COMPUTED_VALUE"""),"B Option 2")</f>
        <v>B Option 2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" t="str">
        <f t="shared" si="1"/>
        <v/>
      </c>
      <c r="E8" s="22">
        <f>IFERROR(__xludf.DUMMYFUNCTION("""COMPUTED_VALUE"""),44660.43313134259)</f>
        <v>44660.43313</v>
      </c>
      <c r="F8" s="21" t="str">
        <f>IFERROR(__xludf.DUMMYFUNCTION("""COMPUTED_VALUE"""),"dsfgdgr")</f>
        <v>dsfgdgr</v>
      </c>
      <c r="G8" s="21" t="str">
        <f>IFERROR(__xludf.DUMMYFUNCTION("""COMPUTED_VALUE"""),"C Maybe")</f>
        <v>C Maybe</v>
      </c>
      <c r="H8" s="21" t="str">
        <f>IFERROR(__xludf.DUMMYFUNCTION("""COMPUTED_VALUE"""),"avfase")</f>
        <v>avfase</v>
      </c>
      <c r="I8" s="21" t="str">
        <f>IFERROR(__xludf.DUMMYFUNCTION("""COMPUTED_VALUE"""),"fsziocvh")</f>
        <v>fsziocvh</v>
      </c>
      <c r="J8" s="21" t="str">
        <f>IFERROR(__xludf.DUMMYFUNCTION("""COMPUTED_VALUE"""),"C Option 3")</f>
        <v>C Option 3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">
        <f t="shared" si="1"/>
        <v>1</v>
      </c>
      <c r="B9" s="23"/>
      <c r="E9" s="22">
        <f>IFERROR(__xludf.DUMMYFUNCTION("""COMPUTED_VALUE"""),44660.43336994213)</f>
        <v>44660.43337</v>
      </c>
      <c r="F9" s="21" t="str">
        <f>IFERROR(__xludf.DUMMYFUNCTION("""COMPUTED_VALUE"""),"drh6xcb")</f>
        <v>drh6xcb</v>
      </c>
      <c r="G9" s="21" t="str">
        <f>IFERROR(__xludf.DUMMYFUNCTION("""COMPUTED_VALUE"""),"D So")</f>
        <v>D So</v>
      </c>
      <c r="H9" s="21" t="str">
        <f>IFERROR(__xludf.DUMMYFUNCTION("""COMPUTED_VALUE"""),"erhsbxdraeb")</f>
        <v>erhsbxdraeb</v>
      </c>
      <c r="I9" s="21" t="str">
        <f>IFERROR(__xludf.DUMMYFUNCTION("""COMPUTED_VALUE"""),"vxikue3")</f>
        <v>vxikue3</v>
      </c>
      <c r="J9" s="21" t="str">
        <f>IFERROR(__xludf.DUMMYFUNCTION("""COMPUTED_VALUE"""),"D Option 4")</f>
        <v>D Option 4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" t="str">
        <f t="shared" si="1"/>
        <v/>
      </c>
      <c r="B10" s="2" t="s">
        <v>85</v>
      </c>
      <c r="C10" s="24">
        <f>Now()</f>
        <v>44661.17014</v>
      </c>
      <c r="E10" s="22">
        <f>IFERROR(__xludf.DUMMYFUNCTION("""COMPUTED_VALUE"""),44660.53709923611)</f>
        <v>44660.5371</v>
      </c>
      <c r="F10" s="21" t="str">
        <f>IFERROR(__xludf.DUMMYFUNCTION("""COMPUTED_VALUE"""),"asdfasdf")</f>
        <v>asdfasdf</v>
      </c>
      <c r="G10" s="21" t="str">
        <f>IFERROR(__xludf.DUMMYFUNCTION("""COMPUTED_VALUE"""),"C Maybe")</f>
        <v>C Maybe</v>
      </c>
      <c r="H10" s="21" t="str">
        <f>IFERROR(__xludf.DUMMYFUNCTION("""COMPUTED_VALUE"""),"fdsrseg")</f>
        <v>fdsrseg</v>
      </c>
      <c r="I10" s="21" t="str">
        <f>IFERROR(__xludf.DUMMYFUNCTION("""COMPUTED_VALUE"""),"casec")</f>
        <v>casec</v>
      </c>
      <c r="J10" s="21" t="str">
        <f>IFERROR(__xludf.DUMMYFUNCTION("""COMPUTED_VALUE"""),"D Option 4")</f>
        <v>D Option 4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">
        <f t="shared" si="1"/>
        <v>1</v>
      </c>
      <c r="B11" s="2" t="s">
        <v>86</v>
      </c>
      <c r="C11" s="24">
        <f t="array" ref="C11">INDEX(indirect(CONCATENATE("'",B7,"'!A1:A")),match(143^143,A1:A300))</f>
        <v>44661.12955</v>
      </c>
      <c r="E11" s="22">
        <f>IFERROR(__xludf.DUMMYFUNCTION("""COMPUTED_VALUE"""),44660.5683972801)</f>
        <v>44660.5684</v>
      </c>
      <c r="F11" s="21" t="str">
        <f>IFERROR(__xludf.DUMMYFUNCTION("""COMPUTED_VALUE"""),"Alexa Wildy")</f>
        <v>Alexa Wildy</v>
      </c>
      <c r="G11" s="21" t="str">
        <f>IFERROR(__xludf.DUMMYFUNCTION("""COMPUTED_VALUE"""),"C Maybe")</f>
        <v>C Maybe</v>
      </c>
      <c r="H11" s="21" t="str">
        <f>IFERROR(__xludf.DUMMYFUNCTION("""COMPUTED_VALUE"""),"Hoolagan")</f>
        <v>Hoolagan</v>
      </c>
      <c r="I11" s="21" t="str">
        <f>IFERROR(__xludf.DUMMYFUNCTION("""COMPUTED_VALUE"""),"Yes sure")</f>
        <v>Yes sure</v>
      </c>
      <c r="J11" s="21" t="str">
        <f>IFERROR(__xludf.DUMMYFUNCTION("""COMPUTED_VALUE"""),"C Option 3")</f>
        <v>C Option 3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" t="str">
        <f t="shared" si="1"/>
        <v/>
      </c>
      <c r="B12" s="2" t="s">
        <v>87</v>
      </c>
      <c r="C12" s="23" t="str">
        <f t="array" ref="C12">INDEX(indirect(CONCATENATE("'",B7,"'!B1:B")),Max(iferror(MATCH("Practice (don't add scores to grade book)",indirect(CONCATENATE("'",B7,"'!C1:C")),0),0),iferror(MATCH("Test (add score to grade book)",indirect(CONCATENATE("'",B7,"'!C1:C")),0),0)))</f>
        <v>1:30</v>
      </c>
      <c r="E12" s="22">
        <f>IFERROR(__xludf.DUMMYFUNCTION("""COMPUTED_VALUE"""),44660.56865984954)</f>
        <v>44660.56866</v>
      </c>
      <c r="F12" s="21" t="str">
        <f>IFERROR(__xludf.DUMMYFUNCTION("""COMPUTED_VALUE"""),"Dillon ")</f>
        <v>Dillon </v>
      </c>
      <c r="G12" s="21" t="str">
        <f>IFERROR(__xludf.DUMMYFUNCTION("""COMPUTED_VALUE"""),"C Maybe")</f>
        <v>C Maybe</v>
      </c>
      <c r="H12" s="21" t="str">
        <f>IFERROR(__xludf.DUMMYFUNCTION("""COMPUTED_VALUE"""),"Dingus ")</f>
        <v>Dingus </v>
      </c>
      <c r="I12" s="21" t="str">
        <f>IFERROR(__xludf.DUMMYFUNCTION("""COMPUTED_VALUE"""),"This is not a good quiz because it makes me feel stupid ")</f>
        <v>This is not a good quiz because it makes me feel stupid </v>
      </c>
      <c r="J12" s="21" t="str">
        <f>IFERROR(__xludf.DUMMYFUNCTION("""COMPUTED_VALUE"""),"C Option 3")</f>
        <v>C Option 3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">
        <f t="shared" si="1"/>
        <v>1</v>
      </c>
      <c r="B13" s="2" t="s">
        <v>88</v>
      </c>
      <c r="C13" s="24">
        <f>C11+TIME(0,hour(C12),minute(C12))</f>
        <v>44661.13059</v>
      </c>
      <c r="E13" s="22">
        <f>IFERROR(__xludf.DUMMYFUNCTION("""COMPUTED_VALUE"""),44660.568696875)</f>
        <v>44660.5687</v>
      </c>
      <c r="F13" s="21" t="str">
        <f>IFERROR(__xludf.DUMMYFUNCTION("""COMPUTED_VALUE"""),"Michael Le ")</f>
        <v>Michael Le </v>
      </c>
      <c r="G13" s="21" t="str">
        <f>IFERROR(__xludf.DUMMYFUNCTION("""COMPUTED_VALUE"""),"A Yes")</f>
        <v>A Yes</v>
      </c>
      <c r="H13" s="21" t="str">
        <f>IFERROR(__xludf.DUMMYFUNCTION("""COMPUTED_VALUE"""),"Yes")</f>
        <v>Yes</v>
      </c>
      <c r="I13" s="21" t="str">
        <f>IFERROR(__xludf.DUMMYFUNCTION("""COMPUTED_VALUE"""),"Yes")</f>
        <v>Yes</v>
      </c>
      <c r="J13" s="21" t="str">
        <f>IFERROR(__xludf.DUMMYFUNCTION("""COMPUTED_VALUE"""),"A Option 1")</f>
        <v>A Option 1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">
        <f t="shared" si="1"/>
        <v>1</v>
      </c>
      <c r="B14" s="2" t="s">
        <v>2</v>
      </c>
      <c r="C14" s="1" t="str">
        <f t="array" ref="C14">INDEX(indirect(CONCATENATE("'",B7,"'!C1:C")),MATCH(143^143,indirect(CONCATENATE("'",B7,"'!A1:A"))))</f>
        <v>Test (add score to grade book)</v>
      </c>
      <c r="E14" s="22">
        <f>IFERROR(__xludf.DUMMYFUNCTION("""COMPUTED_VALUE"""),44660.62759511574)</f>
        <v>44660.6276</v>
      </c>
      <c r="F14" s="21" t="str">
        <f>IFERROR(__xludf.DUMMYFUNCTION("""COMPUTED_VALUE"""),"Mackenzie Marco")</f>
        <v>Mackenzie Marco</v>
      </c>
      <c r="G14" s="21" t="str">
        <f>IFERROR(__xludf.DUMMYFUNCTION("""COMPUTED_VALUE"""),"A Yes")</f>
        <v>A Yes</v>
      </c>
      <c r="H14" s="21" t="str">
        <f>IFERROR(__xludf.DUMMYFUNCTION("""COMPUTED_VALUE"""),"Onomatopoeia, Chesapeake, Worm")</f>
        <v>Onomatopoeia, Chesapeake, Worm</v>
      </c>
      <c r="I14" s="21" t="str">
        <f>IFERROR(__xludf.DUMMYFUNCTION("""COMPUTED_VALUE"""),"Sally sells seashells at the seashore. ")</f>
        <v>Sally sells seashells at the seashore. </v>
      </c>
      <c r="J14" s="21" t="str">
        <f>IFERROR(__xludf.DUMMYFUNCTION("""COMPUTED_VALUE"""),"B Option 2")</f>
        <v>B Option 2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">
        <f t="shared" si="1"/>
        <v>1</v>
      </c>
      <c r="B15" s="2" t="s">
        <v>89</v>
      </c>
      <c r="C15" s="2">
        <f>if(C14="Practice (don't add scores to grade book)",1,if(C14="Test (add score to grade book)",2,if(C14="Display (Cycle through answer)",3)))</f>
        <v>2</v>
      </c>
      <c r="E15" s="22">
        <f>IFERROR(__xludf.DUMMYFUNCTION("""COMPUTED_VALUE"""),44660.65105366898)</f>
        <v>44660.65105</v>
      </c>
      <c r="F15" s="21" t="str">
        <f>IFERROR(__xludf.DUMMYFUNCTION("""COMPUTED_VALUE"""),"Andrew Riachi")</f>
        <v>Andrew Riachi</v>
      </c>
      <c r="G15" s="21" t="str">
        <f>IFERROR(__xludf.DUMMYFUNCTION("""COMPUTED_VALUE"""),"A Yes")</f>
        <v>A Yes</v>
      </c>
      <c r="H15" s="21" t="str">
        <f>IFERROR(__xludf.DUMMYFUNCTION("""COMPUTED_VALUE"""),"Asdffgd")</f>
        <v>Asdffgd</v>
      </c>
      <c r="I15" s="21" t="str">
        <f>IFERROR(__xludf.DUMMYFUNCTION("""COMPUTED_VALUE"""),"So so")</f>
        <v>So so</v>
      </c>
      <c r="J15" s="21" t="str">
        <f>IFERROR(__xludf.DUMMYFUNCTION("""COMPUTED_VALUE"""),"B Option 2")</f>
        <v>B Option 2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" t="str">
        <f t="shared" si="1"/>
        <v/>
      </c>
      <c r="B16" s="2" t="s">
        <v>90</v>
      </c>
      <c r="C16" s="2">
        <f>if(Controls!F4="",mod(floor(RAND()*100000,1),(21-countif(G5:AA5,"")))+1,Controls!F4)</f>
        <v>2</v>
      </c>
      <c r="E16" s="22">
        <f>IFERROR(__xludf.DUMMYFUNCTION("""COMPUTED_VALUE"""),44660.939704131946)</f>
        <v>44660.9397</v>
      </c>
      <c r="F16" s="21" t="str">
        <f>IFERROR(__xludf.DUMMYFUNCTION("""COMPUTED_VALUE"""),"123")</f>
        <v>123</v>
      </c>
      <c r="G16" s="21" t="str">
        <f>IFERROR(__xludf.DUMMYFUNCTION("""COMPUTED_VALUE"""),"A Yes")</f>
        <v>A Yes</v>
      </c>
      <c r="H16" s="21" t="str">
        <f>IFERROR(__xludf.DUMMYFUNCTION("""COMPUTED_VALUE"""),"asdfa")</f>
        <v>asdfa</v>
      </c>
      <c r="I16" s="21" t="str">
        <f>IFERROR(__xludf.DUMMYFUNCTION("""COMPUTED_VALUE"""),"cgase")</f>
        <v>cgase</v>
      </c>
      <c r="J16" s="21" t="str">
        <f>IFERROR(__xludf.DUMMYFUNCTION("""COMPUTED_VALUE"""),"B Option 2")</f>
        <v>B Option 2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" t="str">
        <f t="shared" si="1"/>
        <v/>
      </c>
      <c r="B17" s="2" t="s">
        <v>91</v>
      </c>
      <c r="C17" s="1">
        <f>sum('Input Clean'!D6:D300)</f>
        <v>2</v>
      </c>
      <c r="E17" s="22">
        <f>IFERROR(__xludf.DUMMYFUNCTION("""COMPUTED_VALUE"""),44660.94019976851)</f>
        <v>44660.9402</v>
      </c>
      <c r="F17" s="21" t="str">
        <f>IFERROR(__xludf.DUMMYFUNCTION("""COMPUTED_VALUE"""),"awf4f")</f>
        <v>awf4f</v>
      </c>
      <c r="G17" s="21" t="str">
        <f>IFERROR(__xludf.DUMMYFUNCTION("""COMPUTED_VALUE"""),"B No")</f>
        <v>B No</v>
      </c>
      <c r="H17" s="21" t="str">
        <f>IFERROR(__xludf.DUMMYFUNCTION("""COMPUTED_VALUE"""),"wfe")</f>
        <v>wfe</v>
      </c>
      <c r="I17" s="21" t="str">
        <f>IFERROR(__xludf.DUMMYFUNCTION("""COMPUTED_VALUE"""),"54a3qyge")</f>
        <v>54a3qyge</v>
      </c>
      <c r="J17" s="21" t="str">
        <f>IFERROR(__xludf.DUMMYFUNCTION("""COMPUTED_VALUE"""),"C Option 3")</f>
        <v>C Option 3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" t="str">
        <f t="shared" si="1"/>
        <v/>
      </c>
      <c r="B18" s="2" t="s">
        <v>92</v>
      </c>
      <c r="C18" s="1">
        <f>HLOOKUP(C16,'Input Clean'!G1:Z2,2)</f>
        <v>0</v>
      </c>
      <c r="E18" s="22">
        <f>IFERROR(__xludf.DUMMYFUNCTION("""COMPUTED_VALUE"""),44660.94035268518)</f>
        <v>44660.94035</v>
      </c>
      <c r="F18" s="21" t="str">
        <f>IFERROR(__xludf.DUMMYFUNCTION("""COMPUTED_VALUE"""),"afwf")</f>
        <v>afwf</v>
      </c>
      <c r="G18" s="21" t="str">
        <f>IFERROR(__xludf.DUMMYFUNCTION("""COMPUTED_VALUE"""),"A Yes")</f>
        <v>A Yes</v>
      </c>
      <c r="H18" s="21" t="str">
        <f>IFERROR(__xludf.DUMMYFUNCTION("""COMPUTED_VALUE"""),"qrwa3zaw")</f>
        <v>qrwa3zaw</v>
      </c>
      <c r="I18" s="21" t="str">
        <f>IFERROR(__xludf.DUMMYFUNCTION("""COMPUTED_VALUE"""),"awrfe")</f>
        <v>awrfe</v>
      </c>
      <c r="J18" s="21" t="str">
        <f>IFERROR(__xludf.DUMMYFUNCTION("""COMPUTED_VALUE"""),"B Option 2")</f>
        <v>B Option 2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" t="str">
        <f t="shared" si="1"/>
        <v/>
      </c>
      <c r="B19" s="2" t="s">
        <v>93</v>
      </c>
      <c r="C19" s="1">
        <f>if(HLOOKUP(C16,G1:AA3,3)="Writing",1,0)</f>
        <v>0</v>
      </c>
      <c r="E19" s="22">
        <f>IFERROR(__xludf.DUMMYFUNCTION("""COMPUTED_VALUE"""),44661.12974009259)</f>
        <v>44661.12974</v>
      </c>
      <c r="F19" s="21" t="str">
        <f>IFERROR(__xludf.DUMMYFUNCTION("""COMPUTED_VALUE"""),"asdfsf")</f>
        <v>asdfsf</v>
      </c>
      <c r="G19" s="21" t="str">
        <f>IFERROR(__xludf.DUMMYFUNCTION("""COMPUTED_VALUE"""),"C Maybe")</f>
        <v>C Maybe</v>
      </c>
      <c r="H19" s="21" t="str">
        <f>IFERROR(__xludf.DUMMYFUNCTION("""COMPUTED_VALUE"""),"134rfea")</f>
        <v>134rfea</v>
      </c>
      <c r="I19" s="21" t="str">
        <f>IFERROR(__xludf.DUMMYFUNCTION("""COMPUTED_VALUE"""),"afsees4")</f>
        <v>afsees4</v>
      </c>
      <c r="J19" s="21" t="str">
        <f>IFERROR(__xludf.DUMMYFUNCTION("""COMPUTED_VALUE"""),"B Option 2")</f>
        <v>B Option 2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" t="str">
        <f t="shared" si="1"/>
        <v/>
      </c>
      <c r="B20" s="2" t="s">
        <v>94</v>
      </c>
      <c r="C20" s="2">
        <f>if(Controls!J4 ="", int(min( 15*if(C10&gt;C13,1,VALUE((C10-C11)/TIME(0,hour(C12),minute(C12)))), 15)),Controls!J4)</f>
        <v>15</v>
      </c>
      <c r="E20" s="22">
        <f>IFERROR(__xludf.DUMMYFUNCTION("""COMPUTED_VALUE"""),44661.12990019676)</f>
        <v>44661.1299</v>
      </c>
      <c r="F20" s="21" t="str">
        <f>IFERROR(__xludf.DUMMYFUNCTION("""COMPUTED_VALUE"""),"sgh4egzs")</f>
        <v>sgh4egzs</v>
      </c>
      <c r="G20" s="21" t="str">
        <f>IFERROR(__xludf.DUMMYFUNCTION("""COMPUTED_VALUE"""),"C Maybe")</f>
        <v>C Maybe</v>
      </c>
      <c r="H20" s="21" t="str">
        <f>IFERROR(__xludf.DUMMYFUNCTION("""COMPUTED_VALUE"""),"awt4rga5ed")</f>
        <v>awt4rga5ed</v>
      </c>
      <c r="I20" s="21" t="str">
        <f>IFERROR(__xludf.DUMMYFUNCTION("""COMPUTED_VALUE"""),"awfrs")</f>
        <v>awfrs</v>
      </c>
      <c r="J20" s="21" t="str">
        <f>IFERROR(__xludf.DUMMYFUNCTION("""COMPUTED_VALUE"""),"B Option 2")</f>
        <v>B Option 2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" t="str">
        <f t="shared" si="1"/>
        <v/>
      </c>
      <c r="B21" s="2"/>
      <c r="E21" s="2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" t="str">
        <f t="shared" si="1"/>
        <v/>
      </c>
      <c r="E22" s="22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" t="str">
        <f t="shared" si="1"/>
        <v/>
      </c>
      <c r="E23" s="2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" t="str">
        <f t="shared" si="1"/>
        <v/>
      </c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1" t="str">
        <f t="shared" si="1"/>
        <v/>
      </c>
      <c r="E25" s="22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" t="str">
        <f t="shared" si="1"/>
        <v/>
      </c>
      <c r="E26" s="22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" t="str">
        <f t="shared" si="1"/>
        <v/>
      </c>
      <c r="E27" s="2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1" t="str">
        <f t="shared" si="1"/>
        <v/>
      </c>
      <c r="E28" s="22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" t="str">
        <f t="shared" si="1"/>
        <v/>
      </c>
      <c r="E29" s="22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" t="str">
        <f t="shared" si="1"/>
        <v/>
      </c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" t="str">
        <f t="shared" si="1"/>
        <v/>
      </c>
      <c r="E31" s="22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" t="str">
        <f t="shared" si="1"/>
        <v/>
      </c>
      <c r="E32" s="22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" t="str">
        <f t="shared" si="1"/>
        <v/>
      </c>
      <c r="E33" s="22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" t="str">
        <f t="shared" si="1"/>
        <v/>
      </c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" t="str">
        <f t="shared" si="1"/>
        <v/>
      </c>
      <c r="E35" s="22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" t="str">
        <f t="shared" si="1"/>
        <v/>
      </c>
      <c r="E36" s="22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" t="str">
        <f t="shared" si="1"/>
        <v/>
      </c>
      <c r="E37" s="22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" t="str">
        <f t="shared" si="1"/>
        <v/>
      </c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 t="str">
        <f t="shared" si="1"/>
        <v/>
      </c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 t="str">
        <f t="shared" si="1"/>
        <v/>
      </c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 t="str">
        <f t="shared" si="1"/>
        <v/>
      </c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 t="str">
        <f t="shared" si="1"/>
        <v/>
      </c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 t="str">
        <f t="shared" si="1"/>
        <v/>
      </c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 t="str">
        <f t="shared" si="1"/>
        <v/>
      </c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 t="str">
        <f t="shared" si="1"/>
        <v/>
      </c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 t="str">
        <f t="shared" si="1"/>
        <v/>
      </c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 t="str">
        <f t="shared" si="1"/>
        <v/>
      </c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 t="str">
        <f t="shared" si="1"/>
        <v/>
      </c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 t="str">
        <f t="shared" si="1"/>
        <v/>
      </c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 t="str">
        <f t="shared" si="1"/>
        <v/>
      </c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 t="str">
        <f t="shared" si="1"/>
        <v/>
      </c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 t="str">
        <f t="shared" si="1"/>
        <v/>
      </c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 t="str">
        <f t="shared" si="1"/>
        <v/>
      </c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 t="str">
        <f t="shared" si="1"/>
        <v/>
      </c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 t="str">
        <f t="shared" si="1"/>
        <v/>
      </c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 t="str">
        <f t="shared" si="1"/>
        <v/>
      </c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 t="str">
        <f t="shared" si="1"/>
        <v/>
      </c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 t="str">
        <f t="shared" si="1"/>
        <v/>
      </c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 t="str">
        <f t="shared" si="1"/>
        <v/>
      </c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 t="str">
        <f t="shared" si="1"/>
        <v/>
      </c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 t="str">
        <f t="shared" si="1"/>
        <v/>
      </c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 t="str">
        <f t="shared" si="1"/>
        <v/>
      </c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 t="str">
        <f t="shared" si="1"/>
        <v/>
      </c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 t="str">
        <f t="shared" si="1"/>
        <v/>
      </c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 t="str">
        <f t="shared" si="1"/>
        <v/>
      </c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 t="str">
        <f t="shared" si="1"/>
        <v/>
      </c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 t="str">
        <f t="shared" si="1"/>
        <v/>
      </c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 t="str">
        <f t="shared" si="1"/>
        <v/>
      </c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 t="str">
        <f t="shared" si="1"/>
        <v/>
      </c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 t="str">
        <f t="shared" si="1"/>
        <v/>
      </c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 t="str">
        <f t="shared" si="1"/>
        <v/>
      </c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 t="str">
        <f t="shared" si="1"/>
        <v/>
      </c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 t="str">
        <f t="shared" si="1"/>
        <v/>
      </c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 t="str">
        <f t="shared" si="1"/>
        <v/>
      </c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 t="str">
        <f t="shared" si="1"/>
        <v/>
      </c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 t="str">
        <f t="shared" si="1"/>
        <v/>
      </c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 t="str">
        <f t="shared" si="1"/>
        <v/>
      </c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 t="str">
        <f t="shared" si="1"/>
        <v/>
      </c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 t="str">
        <f t="shared" si="1"/>
        <v/>
      </c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 t="str">
        <f t="shared" si="1"/>
        <v/>
      </c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 t="str">
        <f t="shared" si="1"/>
        <v/>
      </c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 t="str">
        <f t="shared" si="1"/>
        <v/>
      </c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 t="str">
        <f t="shared" si="1"/>
        <v/>
      </c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 t="str">
        <f t="shared" si="1"/>
        <v/>
      </c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 t="str">
        <f t="shared" si="1"/>
        <v/>
      </c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 t="str">
        <f t="shared" si="1"/>
        <v/>
      </c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 t="str">
        <f t="shared" si="1"/>
        <v/>
      </c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 t="str">
        <f t="shared" si="1"/>
        <v/>
      </c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 t="str">
        <f t="shared" si="1"/>
        <v/>
      </c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 t="str">
        <f t="shared" si="1"/>
        <v/>
      </c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 t="str">
        <f t="shared" si="1"/>
        <v/>
      </c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 t="str">
        <f t="shared" si="1"/>
        <v/>
      </c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 t="str">
        <f t="shared" si="1"/>
        <v/>
      </c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 t="str">
        <f t="shared" si="1"/>
        <v/>
      </c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 t="str">
        <f t="shared" si="1"/>
        <v/>
      </c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 t="str">
        <f t="shared" si="1"/>
        <v/>
      </c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 t="str">
        <f t="shared" si="1"/>
        <v/>
      </c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 t="str">
        <f t="shared" si="1"/>
        <v/>
      </c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 t="str">
        <f t="shared" si="1"/>
        <v/>
      </c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 t="str">
        <f t="shared" si="1"/>
        <v/>
      </c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 t="str">
        <f t="shared" si="1"/>
        <v/>
      </c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 t="str">
        <f t="shared" si="1"/>
        <v/>
      </c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 t="str">
        <f t="shared" si="1"/>
        <v/>
      </c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 t="str">
        <f t="shared" si="1"/>
        <v/>
      </c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 t="str">
        <f t="shared" si="1"/>
        <v/>
      </c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 t="str">
        <f t="shared" si="1"/>
        <v/>
      </c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 t="str">
        <f t="shared" si="1"/>
        <v/>
      </c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 t="str">
        <f t="shared" si="1"/>
        <v/>
      </c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 t="str">
        <f t="shared" si="1"/>
        <v/>
      </c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 t="str">
        <f t="shared" si="1"/>
        <v/>
      </c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 t="str">
        <f t="shared" si="1"/>
        <v/>
      </c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 t="str">
        <f t="shared" si="1"/>
        <v/>
      </c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 t="str">
        <f t="shared" si="1"/>
        <v/>
      </c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 t="str">
        <f t="shared" si="1"/>
        <v/>
      </c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 t="str">
        <f t="shared" si="1"/>
        <v/>
      </c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 t="str">
        <f t="shared" si="1"/>
        <v/>
      </c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 t="str">
        <f t="shared" si="1"/>
        <v/>
      </c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 t="str">
        <f t="shared" si="1"/>
        <v/>
      </c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 t="str">
        <f t="shared" si="1"/>
        <v/>
      </c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 t="str">
        <f t="shared" si="1"/>
        <v/>
      </c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 t="str">
        <f t="shared" si="1"/>
        <v/>
      </c>
    </row>
    <row r="122">
      <c r="A122" s="1" t="str">
        <f t="shared" si="1"/>
        <v/>
      </c>
    </row>
    <row r="123">
      <c r="A123" s="1" t="str">
        <f t="shared" si="1"/>
        <v/>
      </c>
    </row>
    <row r="124">
      <c r="A124" s="1" t="str">
        <f t="shared" si="1"/>
        <v/>
      </c>
    </row>
    <row r="125">
      <c r="A125" s="1" t="str">
        <f t="shared" si="1"/>
        <v/>
      </c>
    </row>
    <row r="126">
      <c r="A126" s="1" t="str">
        <f t="shared" si="1"/>
        <v/>
      </c>
    </row>
    <row r="127">
      <c r="A127" s="1" t="str">
        <f t="shared" si="1"/>
        <v/>
      </c>
    </row>
    <row r="128">
      <c r="A128" s="1" t="str">
        <f t="shared" si="1"/>
        <v/>
      </c>
    </row>
    <row r="129">
      <c r="A129" s="1" t="str">
        <f t="shared" si="1"/>
        <v/>
      </c>
    </row>
    <row r="130">
      <c r="A130" s="1" t="str">
        <f t="shared" si="1"/>
        <v/>
      </c>
    </row>
    <row r="131">
      <c r="A131" s="1" t="str">
        <f t="shared" si="1"/>
        <v/>
      </c>
    </row>
    <row r="132">
      <c r="A132" s="1" t="str">
        <f t="shared" si="1"/>
        <v/>
      </c>
    </row>
    <row r="133">
      <c r="A133" s="1" t="str">
        <f t="shared" si="1"/>
        <v/>
      </c>
    </row>
    <row r="134">
      <c r="A134" s="1" t="str">
        <f t="shared" si="1"/>
        <v/>
      </c>
    </row>
    <row r="135">
      <c r="A135" s="1" t="str">
        <f t="shared" si="1"/>
        <v/>
      </c>
    </row>
    <row r="136">
      <c r="A136" s="1" t="str">
        <f t="shared" si="1"/>
        <v/>
      </c>
    </row>
    <row r="137">
      <c r="A137" s="1" t="str">
        <f t="shared" si="1"/>
        <v/>
      </c>
    </row>
    <row r="138">
      <c r="A138" s="1" t="str">
        <f t="shared" si="1"/>
        <v/>
      </c>
    </row>
    <row r="139">
      <c r="A139" s="1" t="str">
        <f t="shared" si="1"/>
        <v/>
      </c>
    </row>
    <row r="140">
      <c r="A140" s="1" t="str">
        <f t="shared" si="1"/>
        <v/>
      </c>
    </row>
    <row r="141">
      <c r="A141" s="1" t="str">
        <f t="shared" si="1"/>
        <v/>
      </c>
    </row>
    <row r="142">
      <c r="A142" s="1" t="str">
        <f t="shared" si="1"/>
        <v/>
      </c>
    </row>
    <row r="143">
      <c r="A143" s="1" t="str">
        <f t="shared" si="1"/>
        <v/>
      </c>
    </row>
    <row r="144">
      <c r="A144" s="1" t="str">
        <f t="shared" si="1"/>
        <v/>
      </c>
    </row>
    <row r="145">
      <c r="A145" s="1" t="str">
        <f t="shared" si="1"/>
        <v/>
      </c>
    </row>
    <row r="146">
      <c r="A146" s="1" t="str">
        <f t="shared" si="1"/>
        <v/>
      </c>
    </row>
    <row r="147">
      <c r="A147" s="1" t="str">
        <f t="shared" si="1"/>
        <v/>
      </c>
    </row>
    <row r="148">
      <c r="A148" s="1" t="str">
        <f t="shared" si="1"/>
        <v/>
      </c>
    </row>
    <row r="149">
      <c r="A149" s="1" t="str">
        <f t="shared" si="1"/>
        <v/>
      </c>
    </row>
    <row r="150">
      <c r="A150" s="1" t="str">
        <f t="shared" si="1"/>
        <v/>
      </c>
    </row>
    <row r="151">
      <c r="A151" s="1" t="str">
        <f t="shared" si="1"/>
        <v/>
      </c>
    </row>
    <row r="152">
      <c r="A152" s="1" t="str">
        <f t="shared" si="1"/>
        <v/>
      </c>
    </row>
    <row r="153">
      <c r="A153" s="1" t="str">
        <f t="shared" si="1"/>
        <v/>
      </c>
    </row>
    <row r="154">
      <c r="A154" s="1" t="str">
        <f t="shared" si="1"/>
        <v/>
      </c>
    </row>
    <row r="155">
      <c r="A155" s="1" t="str">
        <f t="shared" si="1"/>
        <v/>
      </c>
    </row>
    <row r="156">
      <c r="A156" s="1" t="str">
        <f t="shared" si="1"/>
        <v/>
      </c>
    </row>
    <row r="157">
      <c r="A157" s="1" t="str">
        <f t="shared" si="1"/>
        <v/>
      </c>
    </row>
    <row r="158">
      <c r="A158" s="1" t="str">
        <f t="shared" si="1"/>
        <v/>
      </c>
    </row>
    <row r="159">
      <c r="A159" s="1" t="str">
        <f t="shared" si="1"/>
        <v/>
      </c>
    </row>
    <row r="160">
      <c r="A160" s="1" t="str">
        <f t="shared" si="1"/>
        <v/>
      </c>
    </row>
    <row r="161">
      <c r="A161" s="1" t="str">
        <f t="shared" si="1"/>
        <v/>
      </c>
    </row>
    <row r="162">
      <c r="A162" s="1" t="str">
        <f t="shared" si="1"/>
        <v/>
      </c>
    </row>
    <row r="163">
      <c r="A163" s="1" t="str">
        <f t="shared" si="1"/>
        <v/>
      </c>
    </row>
    <row r="164">
      <c r="A164" s="1" t="str">
        <f t="shared" si="1"/>
        <v/>
      </c>
    </row>
    <row r="165">
      <c r="A165" s="1" t="str">
        <f t="shared" si="1"/>
        <v/>
      </c>
    </row>
    <row r="166">
      <c r="A166" s="1" t="str">
        <f t="shared" si="1"/>
        <v/>
      </c>
    </row>
    <row r="167">
      <c r="A167" s="1" t="str">
        <f t="shared" si="1"/>
        <v/>
      </c>
    </row>
    <row r="168">
      <c r="A168" s="1" t="str">
        <f t="shared" si="1"/>
        <v/>
      </c>
    </row>
    <row r="169">
      <c r="A169" s="1" t="str">
        <f t="shared" si="1"/>
        <v/>
      </c>
    </row>
    <row r="170">
      <c r="A170" s="1" t="str">
        <f t="shared" si="1"/>
        <v/>
      </c>
    </row>
    <row r="171">
      <c r="A171" s="1" t="str">
        <f t="shared" si="1"/>
        <v/>
      </c>
    </row>
    <row r="172">
      <c r="A172" s="1" t="str">
        <f t="shared" si="1"/>
        <v/>
      </c>
    </row>
    <row r="173">
      <c r="A173" s="1" t="str">
        <f t="shared" si="1"/>
        <v/>
      </c>
    </row>
    <row r="174">
      <c r="A174" s="1" t="str">
        <f t="shared" si="1"/>
        <v/>
      </c>
    </row>
    <row r="175">
      <c r="A175" s="1" t="str">
        <f t="shared" si="1"/>
        <v/>
      </c>
    </row>
    <row r="176">
      <c r="A176" s="1" t="str">
        <f t="shared" si="1"/>
        <v/>
      </c>
    </row>
    <row r="177">
      <c r="A177" s="1" t="str">
        <f t="shared" si="1"/>
        <v/>
      </c>
    </row>
    <row r="178">
      <c r="A178" s="1" t="str">
        <f t="shared" si="1"/>
        <v/>
      </c>
    </row>
    <row r="179">
      <c r="A179" s="1" t="str">
        <f t="shared" si="1"/>
        <v/>
      </c>
    </row>
    <row r="180">
      <c r="A180" s="1" t="str">
        <f t="shared" si="1"/>
        <v/>
      </c>
    </row>
    <row r="181">
      <c r="A181" s="1" t="str">
        <f t="shared" si="1"/>
        <v/>
      </c>
    </row>
    <row r="182">
      <c r="A182" s="1" t="str">
        <f t="shared" si="1"/>
        <v/>
      </c>
    </row>
    <row r="183">
      <c r="A183" s="1" t="str">
        <f t="shared" si="1"/>
        <v/>
      </c>
    </row>
    <row r="184">
      <c r="A184" s="1" t="str">
        <f t="shared" si="1"/>
        <v/>
      </c>
    </row>
    <row r="185">
      <c r="A185" s="1" t="str">
        <f t="shared" si="1"/>
        <v/>
      </c>
    </row>
    <row r="186">
      <c r="A186" s="1" t="str">
        <f t="shared" si="1"/>
        <v/>
      </c>
    </row>
    <row r="187">
      <c r="A187" s="1" t="str">
        <f t="shared" si="1"/>
        <v/>
      </c>
    </row>
    <row r="188">
      <c r="A188" s="1" t="str">
        <f t="shared" si="1"/>
        <v/>
      </c>
    </row>
    <row r="189">
      <c r="A189" s="1" t="str">
        <f t="shared" si="1"/>
        <v/>
      </c>
    </row>
    <row r="190">
      <c r="A190" s="1" t="str">
        <f t="shared" si="1"/>
        <v/>
      </c>
    </row>
    <row r="191">
      <c r="A191" s="1" t="str">
        <f t="shared" si="1"/>
        <v/>
      </c>
    </row>
    <row r="192">
      <c r="A192" s="1" t="str">
        <f t="shared" si="1"/>
        <v/>
      </c>
    </row>
    <row r="193">
      <c r="A193" s="1" t="str">
        <f t="shared" si="1"/>
        <v/>
      </c>
    </row>
    <row r="194">
      <c r="A194" s="1" t="str">
        <f t="shared" si="1"/>
        <v/>
      </c>
    </row>
    <row r="195">
      <c r="A195" s="1" t="str">
        <f t="shared" si="1"/>
        <v/>
      </c>
    </row>
    <row r="196">
      <c r="A196" s="1" t="str">
        <f t="shared" si="1"/>
        <v/>
      </c>
    </row>
    <row r="197">
      <c r="A197" s="1" t="str">
        <f t="shared" si="1"/>
        <v/>
      </c>
    </row>
    <row r="198">
      <c r="A198" s="1" t="str">
        <f t="shared" si="1"/>
        <v/>
      </c>
    </row>
    <row r="199">
      <c r="A199" s="1" t="str">
        <f t="shared" si="1"/>
        <v/>
      </c>
    </row>
    <row r="200">
      <c r="A200" s="1" t="str">
        <f t="shared" si="1"/>
        <v/>
      </c>
    </row>
    <row r="201">
      <c r="A201" s="1" t="str">
        <f t="shared" si="1"/>
        <v/>
      </c>
    </row>
    <row r="202">
      <c r="A202" s="1" t="str">
        <f t="shared" si="1"/>
        <v/>
      </c>
    </row>
    <row r="203">
      <c r="A203" s="1" t="str">
        <f t="shared" si="1"/>
        <v/>
      </c>
    </row>
    <row r="204">
      <c r="A204" s="1" t="str">
        <f t="shared" si="1"/>
        <v/>
      </c>
    </row>
    <row r="205">
      <c r="A205" s="1" t="str">
        <f t="shared" si="1"/>
        <v/>
      </c>
    </row>
    <row r="206">
      <c r="A206" s="1" t="str">
        <f t="shared" si="1"/>
        <v/>
      </c>
    </row>
    <row r="207">
      <c r="A207" s="1" t="str">
        <f t="shared" si="1"/>
        <v/>
      </c>
    </row>
    <row r="208">
      <c r="A208" s="1" t="str">
        <f t="shared" si="1"/>
        <v/>
      </c>
    </row>
    <row r="209">
      <c r="A209" s="1" t="str">
        <f t="shared" si="1"/>
        <v/>
      </c>
    </row>
    <row r="210">
      <c r="A210" s="1" t="str">
        <f t="shared" si="1"/>
        <v/>
      </c>
    </row>
    <row r="211">
      <c r="A211" s="1" t="str">
        <f t="shared" si="1"/>
        <v/>
      </c>
    </row>
    <row r="212">
      <c r="A212" s="1" t="str">
        <f t="shared" si="1"/>
        <v/>
      </c>
    </row>
    <row r="213">
      <c r="A213" s="1" t="str">
        <f t="shared" si="1"/>
        <v/>
      </c>
    </row>
    <row r="214">
      <c r="A214" s="1" t="str">
        <f t="shared" si="1"/>
        <v/>
      </c>
    </row>
    <row r="215">
      <c r="A215" s="1" t="str">
        <f t="shared" si="1"/>
        <v/>
      </c>
    </row>
    <row r="216">
      <c r="A216" s="1" t="str">
        <f t="shared" si="1"/>
        <v/>
      </c>
    </row>
    <row r="217">
      <c r="A217" s="1" t="str">
        <f t="shared" si="1"/>
        <v/>
      </c>
    </row>
    <row r="218">
      <c r="A218" s="1" t="str">
        <f t="shared" si="1"/>
        <v/>
      </c>
    </row>
    <row r="219">
      <c r="A219" s="1" t="str">
        <f t="shared" si="1"/>
        <v/>
      </c>
    </row>
    <row r="220">
      <c r="A220" s="1" t="str">
        <f t="shared" si="1"/>
        <v/>
      </c>
    </row>
    <row r="221">
      <c r="A221" s="1" t="str">
        <f t="shared" si="1"/>
        <v/>
      </c>
    </row>
    <row r="222">
      <c r="A222" s="1" t="str">
        <f t="shared" si="1"/>
        <v/>
      </c>
    </row>
    <row r="223">
      <c r="A223" s="1" t="str">
        <f t="shared" si="1"/>
        <v/>
      </c>
    </row>
    <row r="224">
      <c r="A224" s="1" t="str">
        <f t="shared" si="1"/>
        <v/>
      </c>
    </row>
    <row r="225">
      <c r="A225" s="1" t="str">
        <f t="shared" si="1"/>
        <v/>
      </c>
    </row>
    <row r="226">
      <c r="A226" s="1" t="str">
        <f t="shared" si="1"/>
        <v/>
      </c>
    </row>
    <row r="227">
      <c r="A227" s="1" t="str">
        <f t="shared" si="1"/>
        <v/>
      </c>
    </row>
    <row r="228">
      <c r="A228" s="1" t="str">
        <f t="shared" si="1"/>
        <v/>
      </c>
    </row>
    <row r="229">
      <c r="A229" s="1" t="str">
        <f t="shared" si="1"/>
        <v/>
      </c>
    </row>
    <row r="230">
      <c r="A230" s="1" t="str">
        <f t="shared" si="1"/>
        <v/>
      </c>
    </row>
    <row r="231">
      <c r="A231" s="1" t="str">
        <f t="shared" si="1"/>
        <v/>
      </c>
    </row>
    <row r="232">
      <c r="A232" s="1" t="str">
        <f t="shared" si="1"/>
        <v/>
      </c>
    </row>
    <row r="233">
      <c r="A233" s="1" t="str">
        <f t="shared" si="1"/>
        <v/>
      </c>
    </row>
    <row r="234">
      <c r="A234" s="1" t="str">
        <f t="shared" si="1"/>
        <v/>
      </c>
    </row>
    <row r="235">
      <c r="A235" s="1" t="str">
        <f t="shared" si="1"/>
        <v/>
      </c>
    </row>
    <row r="236">
      <c r="A236" s="1" t="str">
        <f t="shared" si="1"/>
        <v/>
      </c>
    </row>
    <row r="237">
      <c r="A237" s="1" t="str">
        <f t="shared" si="1"/>
        <v/>
      </c>
    </row>
    <row r="238">
      <c r="A238" s="1" t="str">
        <f t="shared" si="1"/>
        <v/>
      </c>
    </row>
    <row r="239">
      <c r="A239" s="1" t="str">
        <f t="shared" si="1"/>
        <v/>
      </c>
    </row>
    <row r="240">
      <c r="A240" s="1" t="str">
        <f t="shared" si="1"/>
        <v/>
      </c>
    </row>
    <row r="241">
      <c r="A241" s="1" t="str">
        <f t="shared" si="1"/>
        <v/>
      </c>
    </row>
    <row r="242">
      <c r="A242" s="1" t="str">
        <f t="shared" si="1"/>
        <v/>
      </c>
    </row>
    <row r="243">
      <c r="A243" s="1" t="str">
        <f t="shared" si="1"/>
        <v/>
      </c>
    </row>
    <row r="244">
      <c r="A244" s="1" t="str">
        <f t="shared" si="1"/>
        <v/>
      </c>
    </row>
    <row r="245">
      <c r="A245" s="1" t="str">
        <f t="shared" si="1"/>
        <v/>
      </c>
    </row>
    <row r="246">
      <c r="A246" s="1" t="str">
        <f t="shared" si="1"/>
        <v/>
      </c>
    </row>
    <row r="247">
      <c r="A247" s="1" t="str">
        <f t="shared" si="1"/>
        <v/>
      </c>
    </row>
    <row r="248">
      <c r="A248" s="1" t="str">
        <f t="shared" si="1"/>
        <v/>
      </c>
    </row>
    <row r="249">
      <c r="A249" s="1" t="str">
        <f t="shared" si="1"/>
        <v/>
      </c>
    </row>
    <row r="250">
      <c r="A250" s="1" t="str">
        <f t="shared" si="1"/>
        <v/>
      </c>
    </row>
    <row r="251">
      <c r="A251" s="1" t="str">
        <f t="shared" si="1"/>
        <v/>
      </c>
    </row>
    <row r="252">
      <c r="A252" s="1" t="str">
        <f t="shared" si="1"/>
        <v/>
      </c>
    </row>
    <row r="253">
      <c r="A253" s="1" t="str">
        <f t="shared" si="1"/>
        <v/>
      </c>
    </row>
    <row r="254">
      <c r="A254" s="1" t="str">
        <f t="shared" si="1"/>
        <v/>
      </c>
    </row>
    <row r="255">
      <c r="A255" s="1" t="str">
        <f t="shared" si="1"/>
        <v/>
      </c>
    </row>
    <row r="256">
      <c r="A256" s="1" t="str">
        <f t="shared" si="1"/>
        <v/>
      </c>
    </row>
    <row r="257">
      <c r="A257" s="1" t="str">
        <f t="shared" si="1"/>
        <v/>
      </c>
    </row>
    <row r="258">
      <c r="A258" s="1" t="str">
        <f t="shared" si="1"/>
        <v/>
      </c>
    </row>
    <row r="259">
      <c r="A259" s="1" t="str">
        <f t="shared" si="1"/>
        <v/>
      </c>
    </row>
    <row r="260">
      <c r="A260" s="1" t="str">
        <f t="shared" si="1"/>
        <v/>
      </c>
    </row>
    <row r="261">
      <c r="A261" s="1" t="str">
        <f t="shared" si="1"/>
        <v/>
      </c>
    </row>
    <row r="262">
      <c r="A262" s="1" t="str">
        <f t="shared" si="1"/>
        <v/>
      </c>
    </row>
    <row r="263">
      <c r="A263" s="1" t="str">
        <f t="shared" si="1"/>
        <v/>
      </c>
    </row>
    <row r="264">
      <c r="A264" s="1" t="str">
        <f t="shared" si="1"/>
        <v/>
      </c>
    </row>
    <row r="265">
      <c r="A265" s="1" t="str">
        <f t="shared" si="1"/>
        <v/>
      </c>
    </row>
    <row r="266">
      <c r="A266" s="1" t="str">
        <f t="shared" si="1"/>
        <v/>
      </c>
    </row>
    <row r="267">
      <c r="A267" s="1" t="str">
        <f t="shared" si="1"/>
        <v/>
      </c>
    </row>
    <row r="268">
      <c r="A268" s="1" t="str">
        <f t="shared" si="1"/>
        <v/>
      </c>
    </row>
    <row r="269">
      <c r="A269" s="1" t="str">
        <f t="shared" si="1"/>
        <v/>
      </c>
    </row>
    <row r="270">
      <c r="A270" s="1" t="str">
        <f t="shared" si="1"/>
        <v/>
      </c>
    </row>
    <row r="271">
      <c r="A271" s="1" t="str">
        <f t="shared" si="1"/>
        <v/>
      </c>
    </row>
    <row r="272">
      <c r="A272" s="1" t="str">
        <f t="shared" si="1"/>
        <v/>
      </c>
    </row>
    <row r="273">
      <c r="A273" s="1" t="str">
        <f t="shared" si="1"/>
        <v/>
      </c>
    </row>
    <row r="274">
      <c r="A274" s="1" t="str">
        <f t="shared" si="1"/>
        <v/>
      </c>
    </row>
    <row r="275">
      <c r="A275" s="1" t="str">
        <f t="shared" si="1"/>
        <v/>
      </c>
    </row>
    <row r="276">
      <c r="A276" s="1" t="str">
        <f t="shared" si="1"/>
        <v/>
      </c>
    </row>
    <row r="277">
      <c r="A277" s="1" t="str">
        <f t="shared" si="1"/>
        <v/>
      </c>
    </row>
    <row r="278">
      <c r="A278" s="1" t="str">
        <f t="shared" si="1"/>
        <v/>
      </c>
    </row>
    <row r="279">
      <c r="A279" s="1" t="str">
        <f t="shared" si="1"/>
        <v/>
      </c>
    </row>
    <row r="280">
      <c r="A280" s="1" t="str">
        <f t="shared" si="1"/>
        <v/>
      </c>
    </row>
    <row r="281">
      <c r="A281" s="1" t="str">
        <f t="shared" si="1"/>
        <v/>
      </c>
    </row>
    <row r="282">
      <c r="A282" s="1" t="str">
        <f t="shared" si="1"/>
        <v/>
      </c>
    </row>
    <row r="283">
      <c r="A283" s="1" t="str">
        <f t="shared" si="1"/>
        <v/>
      </c>
    </row>
    <row r="284">
      <c r="A284" s="1" t="str">
        <f t="shared" si="1"/>
        <v/>
      </c>
    </row>
    <row r="285">
      <c r="A285" s="1" t="str">
        <f t="shared" si="1"/>
        <v/>
      </c>
    </row>
    <row r="286">
      <c r="A286" s="1" t="str">
        <f t="shared" si="1"/>
        <v/>
      </c>
    </row>
    <row r="287">
      <c r="A287" s="1" t="str">
        <f t="shared" si="1"/>
        <v/>
      </c>
    </row>
    <row r="288">
      <c r="A288" s="1" t="str">
        <f t="shared" si="1"/>
        <v/>
      </c>
    </row>
    <row r="289">
      <c r="A289" s="1" t="str">
        <f t="shared" si="1"/>
        <v/>
      </c>
    </row>
    <row r="290">
      <c r="A290" s="1" t="str">
        <f t="shared" si="1"/>
        <v/>
      </c>
    </row>
    <row r="291">
      <c r="A291" s="1" t="str">
        <f t="shared" si="1"/>
        <v/>
      </c>
    </row>
    <row r="292">
      <c r="A292" s="1" t="str">
        <f t="shared" si="1"/>
        <v/>
      </c>
    </row>
    <row r="293">
      <c r="A293" s="1" t="str">
        <f t="shared" si="1"/>
        <v/>
      </c>
    </row>
    <row r="294">
      <c r="A294" s="1" t="str">
        <f t="shared" si="1"/>
        <v/>
      </c>
    </row>
    <row r="295">
      <c r="A295" s="1" t="str">
        <f t="shared" si="1"/>
        <v/>
      </c>
    </row>
    <row r="296">
      <c r="A296" s="1" t="str">
        <f t="shared" si="1"/>
        <v/>
      </c>
    </row>
    <row r="297">
      <c r="A297" s="1" t="str">
        <f t="shared" si="1"/>
        <v/>
      </c>
    </row>
    <row r="298">
      <c r="A298" s="1" t="str">
        <f t="shared" si="1"/>
        <v/>
      </c>
    </row>
    <row r="299">
      <c r="A299" s="1" t="str">
        <f t="shared" si="1"/>
        <v/>
      </c>
    </row>
    <row r="300">
      <c r="A300" s="1" t="str">
        <f t="shared" si="1"/>
        <v/>
      </c>
    </row>
  </sheetData>
  <dataValidations>
    <dataValidation type="list" allowBlank="1" sqref="G3:AA3">
      <formula1>"Multiple Choice,Vocab,Writing,Reading"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0"/>
  </cols>
  <sheetData>
    <row r="1" ht="11.25" customHeight="1">
      <c r="AM1" s="2">
        <v>11.0</v>
      </c>
      <c r="AN1" s="2">
        <v>11.0</v>
      </c>
      <c r="AO1" s="2">
        <v>11.0</v>
      </c>
      <c r="AP1" s="2">
        <v>11.0</v>
      </c>
      <c r="AQ1" s="2">
        <v>11.0</v>
      </c>
      <c r="AR1" s="2">
        <v>7.0</v>
      </c>
      <c r="AS1" s="2">
        <v>11.0</v>
      </c>
      <c r="AT1" s="2">
        <v>11.0</v>
      </c>
      <c r="AU1" s="2">
        <v>11.0</v>
      </c>
      <c r="AV1" s="2">
        <v>11.0</v>
      </c>
      <c r="AW1" s="2">
        <v>11.0</v>
      </c>
      <c r="AX1" s="2">
        <v>11.0</v>
      </c>
      <c r="AY1" s="2">
        <v>11.0</v>
      </c>
      <c r="AZ1" s="2">
        <v>11.0</v>
      </c>
    </row>
    <row r="2" ht="11.25" customHeight="1">
      <c r="AM2" s="2">
        <v>11.0</v>
      </c>
      <c r="AN2" s="2">
        <v>11.0</v>
      </c>
      <c r="AO2" s="2">
        <v>11.0</v>
      </c>
      <c r="AP2" s="2">
        <v>11.0</v>
      </c>
      <c r="AQ2" s="2">
        <v>11.0</v>
      </c>
      <c r="AR2" s="2">
        <v>7.0</v>
      </c>
      <c r="AS2" s="2">
        <v>11.0</v>
      </c>
      <c r="AT2" s="2">
        <v>11.0</v>
      </c>
      <c r="AU2" s="2">
        <v>11.0</v>
      </c>
      <c r="AV2" s="2">
        <v>11.0</v>
      </c>
      <c r="AW2" s="2">
        <v>11.0</v>
      </c>
      <c r="AX2" s="2">
        <v>11.0</v>
      </c>
      <c r="AY2" s="2">
        <v>11.0</v>
      </c>
      <c r="AZ2" s="2">
        <v>11.0</v>
      </c>
    </row>
    <row r="3" ht="11.25" customHeight="1">
      <c r="AM3" s="2">
        <v>11.0</v>
      </c>
      <c r="AN3" s="2">
        <v>11.0</v>
      </c>
      <c r="AO3" s="2">
        <v>11.0</v>
      </c>
      <c r="AP3" s="2">
        <v>11.0</v>
      </c>
      <c r="AQ3" s="2">
        <v>1.0</v>
      </c>
      <c r="AR3" s="2">
        <v>7.0</v>
      </c>
      <c r="AS3" s="2">
        <v>1.0</v>
      </c>
      <c r="AT3" s="2">
        <v>11.0</v>
      </c>
      <c r="AU3" s="2">
        <v>11.0</v>
      </c>
      <c r="AV3" s="2">
        <v>11.0</v>
      </c>
      <c r="AW3" s="2">
        <v>11.0</v>
      </c>
      <c r="AX3" s="2">
        <v>11.0</v>
      </c>
      <c r="AY3" s="2">
        <v>11.0</v>
      </c>
      <c r="AZ3" s="2">
        <v>11.0</v>
      </c>
    </row>
    <row r="4" ht="11.25" customHeight="1">
      <c r="AM4" s="2">
        <v>11.0</v>
      </c>
      <c r="AN4" s="2">
        <v>11.0</v>
      </c>
      <c r="AO4" s="2">
        <v>11.0</v>
      </c>
      <c r="AP4" s="2">
        <v>11.0</v>
      </c>
      <c r="AQ4" s="2">
        <v>1.0</v>
      </c>
      <c r="AR4" s="2">
        <v>1.0</v>
      </c>
      <c r="AS4" s="2">
        <v>1.0</v>
      </c>
      <c r="AT4" s="2">
        <v>11.0</v>
      </c>
      <c r="AU4" s="2">
        <v>11.0</v>
      </c>
      <c r="AV4" s="2">
        <v>11.0</v>
      </c>
      <c r="AW4" s="2">
        <v>11.0</v>
      </c>
      <c r="AX4" s="2">
        <v>11.0</v>
      </c>
      <c r="AY4" s="2">
        <v>11.0</v>
      </c>
      <c r="AZ4" s="2">
        <v>11.0</v>
      </c>
    </row>
    <row r="5" ht="11.25" customHeight="1">
      <c r="AM5" s="2">
        <v>11.0</v>
      </c>
      <c r="AN5" s="2">
        <v>11.0</v>
      </c>
      <c r="AO5" s="2">
        <v>11.0</v>
      </c>
      <c r="AP5" s="2">
        <v>11.0</v>
      </c>
      <c r="AQ5" s="2">
        <v>1.0</v>
      </c>
      <c r="AR5" s="2">
        <v>1.0</v>
      </c>
      <c r="AS5" s="2">
        <v>1.0</v>
      </c>
      <c r="AT5" s="2">
        <v>11.0</v>
      </c>
      <c r="AU5" s="2">
        <v>11.0</v>
      </c>
      <c r="AV5" s="2">
        <v>11.0</v>
      </c>
      <c r="AW5" s="2">
        <v>11.0</v>
      </c>
      <c r="AX5" s="2">
        <v>11.0</v>
      </c>
      <c r="AY5" s="2">
        <v>11.0</v>
      </c>
      <c r="AZ5" s="2">
        <v>11.0</v>
      </c>
    </row>
    <row r="6" ht="11.25" customHeight="1">
      <c r="AM6" s="2">
        <v>11.0</v>
      </c>
      <c r="AN6" s="2">
        <v>11.0</v>
      </c>
      <c r="AO6" s="2">
        <v>11.0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11.0</v>
      </c>
      <c r="AV6" s="2">
        <v>11.0</v>
      </c>
      <c r="AW6" s="2">
        <v>11.0</v>
      </c>
      <c r="AX6" s="2">
        <v>11.0</v>
      </c>
      <c r="AY6" s="2">
        <v>11.0</v>
      </c>
      <c r="AZ6" s="2">
        <v>11.0</v>
      </c>
    </row>
    <row r="7" ht="11.25" customHeight="1">
      <c r="AM7" s="2">
        <v>11.0</v>
      </c>
      <c r="AN7" s="2">
        <v>11.0</v>
      </c>
      <c r="AO7" s="2">
        <v>11.0</v>
      </c>
      <c r="AP7" s="2">
        <v>1.0</v>
      </c>
      <c r="AQ7" s="2">
        <v>1.0</v>
      </c>
      <c r="AR7" s="2">
        <v>1.0</v>
      </c>
      <c r="AS7" s="2">
        <v>1.0</v>
      </c>
      <c r="AT7" s="2">
        <v>1.0</v>
      </c>
      <c r="AU7" s="2">
        <v>11.0</v>
      </c>
      <c r="AV7" s="2">
        <v>11.0</v>
      </c>
      <c r="AW7" s="2">
        <v>11.0</v>
      </c>
      <c r="AX7" s="2">
        <v>11.0</v>
      </c>
      <c r="AY7" s="2">
        <v>11.0</v>
      </c>
      <c r="AZ7" s="2">
        <v>11.0</v>
      </c>
    </row>
    <row r="8" ht="11.25" customHeight="1">
      <c r="AM8" s="2">
        <v>11.0</v>
      </c>
      <c r="AN8" s="2">
        <v>11.0</v>
      </c>
      <c r="AO8" s="2">
        <v>11.0</v>
      </c>
      <c r="AP8" s="25">
        <v>1.0</v>
      </c>
      <c r="AQ8" s="13">
        <v>8.0</v>
      </c>
      <c r="AR8" s="25">
        <v>1.0</v>
      </c>
      <c r="AS8" s="13">
        <v>8.0</v>
      </c>
      <c r="AT8" s="25">
        <v>1.0</v>
      </c>
      <c r="AU8" s="2">
        <v>11.0</v>
      </c>
      <c r="AV8" s="2">
        <v>11.0</v>
      </c>
      <c r="AW8" s="2">
        <v>11.0</v>
      </c>
      <c r="AX8" s="2">
        <v>11.0</v>
      </c>
      <c r="AY8" s="2">
        <v>11.0</v>
      </c>
      <c r="AZ8" s="2">
        <v>11.0</v>
      </c>
    </row>
    <row r="9" ht="11.25" customHeight="1">
      <c r="AM9" s="2">
        <v>11.0</v>
      </c>
      <c r="AN9" s="2">
        <v>11.0</v>
      </c>
      <c r="AO9" s="2">
        <v>11.0</v>
      </c>
      <c r="AP9" s="13">
        <v>8.0</v>
      </c>
      <c r="AQ9" s="13">
        <v>8.0</v>
      </c>
      <c r="AR9" s="13">
        <v>8.0</v>
      </c>
      <c r="AS9" s="13">
        <v>8.0</v>
      </c>
      <c r="AT9" s="13">
        <v>8.0</v>
      </c>
      <c r="AU9" s="2">
        <v>11.0</v>
      </c>
      <c r="AV9" s="2">
        <v>11.0</v>
      </c>
      <c r="AW9" s="2">
        <v>11.0</v>
      </c>
      <c r="AX9" s="2">
        <v>11.0</v>
      </c>
      <c r="AY9" s="2">
        <v>11.0</v>
      </c>
      <c r="AZ9" s="2">
        <v>11.0</v>
      </c>
    </row>
    <row r="10" ht="11.25" customHeight="1">
      <c r="AM10" s="2">
        <v>11.0</v>
      </c>
      <c r="AN10" s="2">
        <v>11.0</v>
      </c>
      <c r="AO10" s="2">
        <v>11.0</v>
      </c>
      <c r="AP10" s="13">
        <v>8.0</v>
      </c>
      <c r="AQ10" s="13">
        <v>8.0</v>
      </c>
      <c r="AR10" s="13">
        <v>8.0</v>
      </c>
      <c r="AS10" s="13">
        <v>8.0</v>
      </c>
      <c r="AT10" s="13">
        <v>8.0</v>
      </c>
      <c r="AU10" s="2">
        <v>11.0</v>
      </c>
      <c r="AV10" s="2">
        <v>11.0</v>
      </c>
      <c r="AW10" s="2">
        <v>11.0</v>
      </c>
      <c r="AX10" s="2">
        <v>11.0</v>
      </c>
      <c r="AY10" s="2">
        <v>11.0</v>
      </c>
      <c r="AZ10" s="2">
        <v>11.0</v>
      </c>
    </row>
    <row r="11" ht="11.25" customHeight="1"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M11" s="2">
        <v>11.0</v>
      </c>
      <c r="AN11" s="2">
        <v>11.0</v>
      </c>
      <c r="AO11" s="2">
        <v>11.0</v>
      </c>
      <c r="AP11" s="13">
        <v>8.0</v>
      </c>
      <c r="AQ11" s="13">
        <v>8.0</v>
      </c>
      <c r="AR11" s="13">
        <v>8.0</v>
      </c>
      <c r="AS11" s="13">
        <v>8.0</v>
      </c>
      <c r="AT11" s="13">
        <v>8.0</v>
      </c>
      <c r="AU11" s="2">
        <v>11.0</v>
      </c>
      <c r="AV11" s="2">
        <v>11.0</v>
      </c>
      <c r="AW11" s="2">
        <v>11.0</v>
      </c>
      <c r="AX11" s="2">
        <v>11.0</v>
      </c>
      <c r="AY11" s="2">
        <v>11.0</v>
      </c>
      <c r="AZ11" s="2">
        <v>11.0</v>
      </c>
    </row>
    <row r="12" ht="11.25" customHeight="1">
      <c r="S12" s="27"/>
      <c r="T12" s="25"/>
      <c r="U12" s="25"/>
      <c r="V12" s="25"/>
      <c r="W12" s="25"/>
      <c r="X12" s="25"/>
      <c r="Y12" s="25"/>
      <c r="Z12" s="25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27"/>
      <c r="AM12" s="2">
        <v>11.0</v>
      </c>
      <c r="AN12" s="2">
        <v>11.0</v>
      </c>
      <c r="AO12" s="2">
        <v>11.0</v>
      </c>
      <c r="AP12" s="13">
        <v>8.0</v>
      </c>
      <c r="AQ12" s="13">
        <v>8.0</v>
      </c>
      <c r="AR12" s="13">
        <v>8.0</v>
      </c>
      <c r="AS12" s="13">
        <v>8.0</v>
      </c>
      <c r="AT12" s="13">
        <v>8.0</v>
      </c>
      <c r="AU12" s="2">
        <v>11.0</v>
      </c>
      <c r="AV12" s="2">
        <v>11.0</v>
      </c>
      <c r="AW12" s="2">
        <v>11.0</v>
      </c>
      <c r="AX12" s="2">
        <v>11.0</v>
      </c>
      <c r="AY12" s="2">
        <v>11.0</v>
      </c>
      <c r="AZ12" s="2">
        <v>11.0</v>
      </c>
    </row>
    <row r="13" ht="11.25" customHeight="1">
      <c r="S13" s="27"/>
      <c r="T13" s="25"/>
      <c r="U13" s="28"/>
      <c r="AJ13" s="7"/>
      <c r="AK13" s="27"/>
      <c r="AM13" s="2">
        <v>11.0</v>
      </c>
      <c r="AN13" s="2">
        <v>11.0</v>
      </c>
      <c r="AO13" s="2">
        <v>11.0</v>
      </c>
      <c r="AP13" s="13">
        <v>8.0</v>
      </c>
      <c r="AQ13" s="13">
        <v>8.0</v>
      </c>
      <c r="AR13" s="13">
        <v>8.0</v>
      </c>
      <c r="AS13" s="13">
        <v>8.0</v>
      </c>
      <c r="AT13" s="13">
        <v>8.0</v>
      </c>
      <c r="AU13" s="2">
        <v>11.0</v>
      </c>
      <c r="AV13" s="2">
        <v>11.0</v>
      </c>
      <c r="AW13" s="2">
        <v>11.0</v>
      </c>
      <c r="AX13" s="2">
        <v>11.0</v>
      </c>
      <c r="AY13" s="2">
        <v>11.0</v>
      </c>
      <c r="AZ13" s="2">
        <v>11.0</v>
      </c>
    </row>
    <row r="14" ht="11.25" customHeight="1">
      <c r="S14" s="27"/>
      <c r="T14" s="25"/>
      <c r="AJ14" s="7"/>
      <c r="AK14" s="27"/>
      <c r="AM14" s="2">
        <v>11.0</v>
      </c>
      <c r="AN14" s="2">
        <v>11.0</v>
      </c>
      <c r="AO14" s="2">
        <v>11.0</v>
      </c>
      <c r="AP14" s="13">
        <v>8.0</v>
      </c>
      <c r="AQ14" s="13">
        <v>8.0</v>
      </c>
      <c r="AR14" s="13">
        <v>8.0</v>
      </c>
      <c r="AS14" s="13">
        <v>8.0</v>
      </c>
      <c r="AT14" s="13">
        <v>8.0</v>
      </c>
      <c r="AU14" s="2">
        <v>11.0</v>
      </c>
      <c r="AV14" s="2">
        <v>11.0</v>
      </c>
      <c r="AW14" s="2">
        <v>11.0</v>
      </c>
      <c r="AX14" s="2">
        <v>11.0</v>
      </c>
      <c r="AY14" s="2">
        <v>11.0</v>
      </c>
      <c r="AZ14" s="2">
        <v>11.0</v>
      </c>
    </row>
    <row r="15" ht="11.25" customHeight="1">
      <c r="S15" s="27"/>
      <c r="T15" s="25"/>
      <c r="AJ15" s="7"/>
      <c r="AK15" s="27"/>
      <c r="AM15" s="2">
        <v>11.0</v>
      </c>
      <c r="AN15" s="2">
        <v>11.0</v>
      </c>
      <c r="AO15" s="2">
        <v>11.0</v>
      </c>
      <c r="AP15" s="13">
        <v>8.0</v>
      </c>
      <c r="AQ15" s="13">
        <v>8.0</v>
      </c>
      <c r="AR15" s="13">
        <v>8.0</v>
      </c>
      <c r="AS15" s="13">
        <v>8.0</v>
      </c>
      <c r="AT15" s="13">
        <v>8.0</v>
      </c>
      <c r="AU15" s="2">
        <v>11.0</v>
      </c>
      <c r="AV15" s="2">
        <v>11.0</v>
      </c>
      <c r="AW15" s="2">
        <v>11.0</v>
      </c>
      <c r="AX15" s="2">
        <v>11.0</v>
      </c>
      <c r="AY15" s="2">
        <v>11.0</v>
      </c>
      <c r="AZ15" s="2">
        <v>11.0</v>
      </c>
    </row>
    <row r="16" ht="11.25" customHeight="1">
      <c r="S16" s="27"/>
      <c r="T16" s="25"/>
      <c r="AJ16" s="7"/>
      <c r="AK16" s="27"/>
      <c r="AM16" s="2">
        <v>11.0</v>
      </c>
      <c r="AN16" s="2">
        <v>11.0</v>
      </c>
      <c r="AO16" s="2">
        <v>11.0</v>
      </c>
      <c r="AP16" s="13">
        <v>8.0</v>
      </c>
      <c r="AQ16" s="13">
        <v>8.0</v>
      </c>
      <c r="AR16" s="13">
        <v>8.0</v>
      </c>
      <c r="AS16" s="13">
        <v>8.0</v>
      </c>
      <c r="AT16" s="13">
        <v>8.0</v>
      </c>
      <c r="AU16" s="2">
        <v>11.0</v>
      </c>
      <c r="AV16" s="2">
        <v>11.0</v>
      </c>
      <c r="AW16" s="2">
        <v>11.0</v>
      </c>
      <c r="AX16" s="2">
        <v>11.0</v>
      </c>
      <c r="AY16" s="2">
        <v>11.0</v>
      </c>
      <c r="AZ16" s="2">
        <v>11.0</v>
      </c>
    </row>
    <row r="17" ht="11.25" customHeight="1">
      <c r="S17" s="27"/>
      <c r="T17" s="25"/>
      <c r="AJ17" s="7"/>
      <c r="AK17" s="27"/>
      <c r="AM17" s="2">
        <v>11.0</v>
      </c>
      <c r="AN17" s="2">
        <v>11.0</v>
      </c>
      <c r="AO17" s="2">
        <v>11.0</v>
      </c>
      <c r="AP17" s="13">
        <v>8.0</v>
      </c>
      <c r="AQ17" s="13">
        <v>8.0</v>
      </c>
      <c r="AR17" s="13">
        <v>8.0</v>
      </c>
      <c r="AS17" s="13">
        <v>8.0</v>
      </c>
      <c r="AT17" s="13">
        <v>8.0</v>
      </c>
      <c r="AU17" s="2">
        <v>11.0</v>
      </c>
      <c r="AV17" s="2">
        <v>11.0</v>
      </c>
      <c r="AW17" s="2">
        <v>11.0</v>
      </c>
      <c r="AX17" s="2">
        <v>11.0</v>
      </c>
      <c r="AY17" s="2">
        <v>11.0</v>
      </c>
      <c r="AZ17" s="2">
        <v>11.0</v>
      </c>
    </row>
    <row r="18" ht="11.25" customHeight="1">
      <c r="S18" s="27"/>
      <c r="T18" s="25"/>
      <c r="AJ18" s="7"/>
      <c r="AK18" s="27"/>
      <c r="AM18" s="2">
        <v>11.0</v>
      </c>
      <c r="AN18" s="2">
        <v>11.0</v>
      </c>
      <c r="AO18" s="2">
        <v>11.0</v>
      </c>
      <c r="AP18" s="13">
        <v>8.0</v>
      </c>
      <c r="AQ18" s="13">
        <v>8.0</v>
      </c>
      <c r="AR18" s="13">
        <v>8.0</v>
      </c>
      <c r="AS18" s="13">
        <v>8.0</v>
      </c>
      <c r="AT18" s="13">
        <v>8.0</v>
      </c>
      <c r="AU18" s="2">
        <v>11.0</v>
      </c>
      <c r="AV18" s="2">
        <v>11.0</v>
      </c>
      <c r="AW18" s="2">
        <v>11.0</v>
      </c>
      <c r="AX18" s="2">
        <v>11.0</v>
      </c>
      <c r="AY18" s="2">
        <v>11.0</v>
      </c>
      <c r="AZ18" s="2">
        <v>11.0</v>
      </c>
    </row>
    <row r="19" ht="11.25" customHeight="1">
      <c r="S19" s="27"/>
      <c r="T19" s="25"/>
      <c r="AJ19" s="7"/>
      <c r="AK19" s="27"/>
      <c r="AM19" s="2">
        <v>11.0</v>
      </c>
      <c r="AN19" s="2">
        <v>11.0</v>
      </c>
      <c r="AO19" s="2">
        <v>11.0</v>
      </c>
      <c r="AP19" s="13">
        <v>8.0</v>
      </c>
      <c r="AQ19" s="13">
        <v>8.0</v>
      </c>
      <c r="AR19" s="13">
        <v>8.0</v>
      </c>
      <c r="AS19" s="13">
        <v>8.0</v>
      </c>
      <c r="AT19" s="13">
        <v>8.0</v>
      </c>
      <c r="AU19" s="2">
        <v>11.0</v>
      </c>
      <c r="AV19" s="2">
        <v>11.0</v>
      </c>
      <c r="AW19" s="2">
        <v>11.0</v>
      </c>
      <c r="AX19" s="2">
        <v>11.0</v>
      </c>
      <c r="AY19" s="2">
        <v>11.0</v>
      </c>
      <c r="AZ19" s="2">
        <v>11.0</v>
      </c>
    </row>
    <row r="20" ht="11.25" customHeight="1">
      <c r="S20" s="27"/>
      <c r="T20" s="25"/>
      <c r="AJ20" s="7"/>
      <c r="AK20" s="27"/>
      <c r="AM20" s="2">
        <v>11.0</v>
      </c>
      <c r="AN20" s="2">
        <v>11.0</v>
      </c>
      <c r="AO20" s="2">
        <v>11.0</v>
      </c>
      <c r="AP20" s="13">
        <v>8.0</v>
      </c>
      <c r="AQ20" s="13">
        <v>8.0</v>
      </c>
      <c r="AR20" s="13">
        <v>8.0</v>
      </c>
      <c r="AS20" s="13">
        <v>8.0</v>
      </c>
      <c r="AT20" s="13">
        <v>8.0</v>
      </c>
      <c r="AU20" s="2">
        <v>11.0</v>
      </c>
      <c r="AV20" s="2">
        <v>11.0</v>
      </c>
      <c r="AW20" s="2">
        <v>11.0</v>
      </c>
      <c r="AX20" s="2">
        <v>11.0</v>
      </c>
      <c r="AY20" s="2">
        <v>11.0</v>
      </c>
      <c r="AZ20" s="2">
        <v>11.0</v>
      </c>
    </row>
    <row r="21" ht="11.25" customHeight="1">
      <c r="S21" s="27"/>
      <c r="T21" s="25"/>
      <c r="U21" s="25"/>
      <c r="V21" s="25"/>
      <c r="W21" s="25"/>
      <c r="X21" s="25"/>
      <c r="Y21" s="25"/>
      <c r="Z21" s="25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27"/>
      <c r="AM21" s="2">
        <v>11.0</v>
      </c>
      <c r="AN21" s="2">
        <v>11.0</v>
      </c>
      <c r="AO21" s="2">
        <v>11.0</v>
      </c>
      <c r="AP21" s="13">
        <v>8.0</v>
      </c>
      <c r="AQ21" s="18">
        <v>7.0</v>
      </c>
      <c r="AR21" s="13">
        <v>8.0</v>
      </c>
      <c r="AS21" s="18">
        <v>7.0</v>
      </c>
      <c r="AT21" s="13">
        <v>8.0</v>
      </c>
      <c r="AU21" s="2">
        <v>11.0</v>
      </c>
      <c r="AV21" s="2">
        <v>11.0</v>
      </c>
      <c r="AW21" s="2">
        <v>11.0</v>
      </c>
      <c r="AX21" s="2">
        <v>11.0</v>
      </c>
      <c r="AY21" s="2">
        <v>11.0</v>
      </c>
      <c r="AZ21" s="2">
        <v>11.0</v>
      </c>
    </row>
    <row r="22" ht="11.25" customHeight="1"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M22" s="2">
        <v>11.0</v>
      </c>
      <c r="AN22" s="2">
        <v>11.0</v>
      </c>
      <c r="AO22" s="2">
        <v>11.0</v>
      </c>
      <c r="AP22" s="13">
        <v>8.0</v>
      </c>
      <c r="AQ22" s="18">
        <v>7.0</v>
      </c>
      <c r="AR22" s="13">
        <v>8.0</v>
      </c>
      <c r="AS22" s="18">
        <v>7.0</v>
      </c>
      <c r="AT22" s="13">
        <v>8.0</v>
      </c>
      <c r="AU22" s="2">
        <v>11.0</v>
      </c>
      <c r="AV22" s="2">
        <v>11.0</v>
      </c>
      <c r="AW22" s="2">
        <v>11.0</v>
      </c>
      <c r="AX22" s="2">
        <v>11.0</v>
      </c>
      <c r="AY22" s="2">
        <v>11.0</v>
      </c>
      <c r="AZ22" s="2">
        <v>11.0</v>
      </c>
    </row>
    <row r="23" ht="11.25" customHeight="1">
      <c r="AM23" s="2">
        <v>11.0</v>
      </c>
      <c r="AN23" s="2">
        <v>11.0</v>
      </c>
      <c r="AO23" s="2">
        <v>11.0</v>
      </c>
      <c r="AP23" s="18">
        <v>8.0</v>
      </c>
      <c r="AQ23" s="13">
        <v>8.0</v>
      </c>
      <c r="AR23" s="13">
        <v>8.0</v>
      </c>
      <c r="AS23" s="13">
        <v>8.0</v>
      </c>
      <c r="AT23" s="13">
        <v>8.0</v>
      </c>
      <c r="AU23" s="2">
        <v>11.0</v>
      </c>
      <c r="AV23" s="2">
        <v>11.0</v>
      </c>
      <c r="AW23" s="2">
        <v>11.0</v>
      </c>
      <c r="AX23" s="2">
        <v>11.0</v>
      </c>
      <c r="AY23" s="2">
        <v>11.0</v>
      </c>
      <c r="AZ23" s="2">
        <v>11.0</v>
      </c>
    </row>
    <row r="24" ht="11.25" customHeight="1">
      <c r="AM24" s="2">
        <v>11.0</v>
      </c>
      <c r="AN24" s="2">
        <v>11.0</v>
      </c>
      <c r="AO24" s="2">
        <v>11.0</v>
      </c>
      <c r="AP24" s="13">
        <v>8.0</v>
      </c>
      <c r="AQ24" s="18">
        <v>8.0</v>
      </c>
      <c r="AR24" s="18">
        <v>7.0</v>
      </c>
      <c r="AS24" s="13">
        <v>8.0</v>
      </c>
      <c r="AT24" s="13">
        <v>8.0</v>
      </c>
      <c r="AU24" s="2">
        <v>11.0</v>
      </c>
      <c r="AV24" s="2">
        <v>11.0</v>
      </c>
      <c r="AW24" s="2">
        <v>11.0</v>
      </c>
      <c r="AX24" s="2">
        <v>11.0</v>
      </c>
      <c r="AY24" s="2">
        <v>11.0</v>
      </c>
      <c r="AZ24" s="2">
        <v>11.0</v>
      </c>
    </row>
    <row r="25" ht="11.25" customHeight="1">
      <c r="AM25" s="2">
        <v>11.0</v>
      </c>
      <c r="AN25" s="2">
        <v>11.0</v>
      </c>
      <c r="AO25" s="2">
        <v>11.0</v>
      </c>
      <c r="AP25" s="13">
        <v>8.0</v>
      </c>
      <c r="AQ25" s="18">
        <v>7.0</v>
      </c>
      <c r="AR25" s="18">
        <v>7.0</v>
      </c>
      <c r="AS25" s="13">
        <v>8.0</v>
      </c>
      <c r="AT25" s="13">
        <v>8.0</v>
      </c>
      <c r="AU25" s="2">
        <v>11.0</v>
      </c>
      <c r="AV25" s="2">
        <v>11.0</v>
      </c>
      <c r="AW25" s="2">
        <v>11.0</v>
      </c>
      <c r="AX25" s="2">
        <v>11.0</v>
      </c>
      <c r="AY25" s="2">
        <v>11.0</v>
      </c>
      <c r="AZ25" s="2">
        <v>11.0</v>
      </c>
    </row>
    <row r="26" ht="11.25" customHeight="1">
      <c r="AM26" s="2">
        <v>11.0</v>
      </c>
      <c r="AN26" s="2">
        <v>11.0</v>
      </c>
      <c r="AO26" s="2">
        <v>11.0</v>
      </c>
      <c r="AP26" s="13">
        <v>8.0</v>
      </c>
      <c r="AQ26" s="13">
        <v>8.0</v>
      </c>
      <c r="AR26" s="13">
        <v>8.0</v>
      </c>
      <c r="AS26" s="13">
        <v>8.0</v>
      </c>
      <c r="AT26" s="13">
        <v>8.0</v>
      </c>
      <c r="AU26" s="2">
        <v>11.0</v>
      </c>
      <c r="AV26" s="2">
        <v>11.0</v>
      </c>
      <c r="AW26" s="2">
        <v>11.0</v>
      </c>
      <c r="AX26" s="2">
        <v>11.0</v>
      </c>
      <c r="AY26" s="2">
        <v>11.0</v>
      </c>
      <c r="AZ26" s="2">
        <v>11.0</v>
      </c>
    </row>
    <row r="27" ht="11.25" customHeight="1">
      <c r="U27" s="29"/>
      <c r="AM27" s="2">
        <v>11.0</v>
      </c>
      <c r="AN27" s="2">
        <v>11.0</v>
      </c>
      <c r="AO27" s="2">
        <v>11.0</v>
      </c>
      <c r="AP27" s="13">
        <v>8.0</v>
      </c>
      <c r="AQ27" s="18">
        <v>7.0</v>
      </c>
      <c r="AR27" s="18">
        <v>7.0</v>
      </c>
      <c r="AS27" s="18">
        <v>7.0</v>
      </c>
      <c r="AT27" s="13">
        <v>8.0</v>
      </c>
      <c r="AU27" s="2">
        <v>11.0</v>
      </c>
      <c r="AV27" s="2">
        <v>11.0</v>
      </c>
      <c r="AW27" s="2">
        <v>11.0</v>
      </c>
      <c r="AX27" s="2">
        <v>11.0</v>
      </c>
      <c r="AY27" s="2">
        <v>11.0</v>
      </c>
      <c r="AZ27" s="2">
        <v>11.0</v>
      </c>
    </row>
    <row r="28" ht="11.25" customHeight="1">
      <c r="AM28" s="2">
        <v>11.0</v>
      </c>
      <c r="AN28" s="2">
        <v>11.0</v>
      </c>
      <c r="AO28" s="2">
        <v>11.0</v>
      </c>
      <c r="AP28" s="13">
        <v>8.0</v>
      </c>
      <c r="AQ28" s="18">
        <v>7.0</v>
      </c>
      <c r="AR28" s="18">
        <v>7.0</v>
      </c>
      <c r="AS28" s="13">
        <v>8.0</v>
      </c>
      <c r="AT28" s="13">
        <v>8.0</v>
      </c>
      <c r="AU28" s="2">
        <v>11.0</v>
      </c>
      <c r="AV28" s="2">
        <v>11.0</v>
      </c>
      <c r="AW28" s="2">
        <v>11.0</v>
      </c>
      <c r="AX28" s="2">
        <v>11.0</v>
      </c>
      <c r="AY28" s="2">
        <v>11.0</v>
      </c>
      <c r="AZ28" s="2">
        <v>11.0</v>
      </c>
    </row>
    <row r="29" ht="11.25" customHeight="1">
      <c r="AM29" s="2">
        <v>11.0</v>
      </c>
      <c r="AN29" s="2">
        <v>8.0</v>
      </c>
      <c r="AO29" s="2">
        <v>8.0</v>
      </c>
      <c r="AP29" s="13">
        <v>8.0</v>
      </c>
      <c r="AQ29" s="13">
        <v>8.0</v>
      </c>
      <c r="AR29" s="13">
        <v>8.0</v>
      </c>
      <c r="AS29" s="13">
        <v>8.0</v>
      </c>
      <c r="AT29" s="13">
        <v>8.0</v>
      </c>
      <c r="AU29" s="2">
        <v>8.0</v>
      </c>
      <c r="AV29" s="2">
        <v>8.0</v>
      </c>
      <c r="AW29" s="2">
        <v>11.0</v>
      </c>
      <c r="AX29" s="2">
        <v>11.0</v>
      </c>
      <c r="AY29" s="2">
        <v>11.0</v>
      </c>
      <c r="AZ29" s="2">
        <v>11.0</v>
      </c>
    </row>
    <row r="30" ht="11.25" customHeight="1">
      <c r="AM30" s="2">
        <v>11.0</v>
      </c>
      <c r="AN30" s="2">
        <v>8.0</v>
      </c>
      <c r="AO30" s="2">
        <v>11.0</v>
      </c>
      <c r="AP30" s="2">
        <v>9.0</v>
      </c>
      <c r="AQ30" s="2">
        <v>9.0</v>
      </c>
      <c r="AR30" s="2">
        <v>9.0</v>
      </c>
      <c r="AS30" s="2">
        <v>9.0</v>
      </c>
      <c r="AT30" s="2">
        <v>9.0</v>
      </c>
      <c r="AU30" s="2">
        <v>11.0</v>
      </c>
      <c r="AV30" s="2">
        <v>8.0</v>
      </c>
      <c r="AW30" s="2">
        <v>11.0</v>
      </c>
      <c r="AX30" s="2">
        <v>11.0</v>
      </c>
      <c r="AY30" s="2">
        <v>11.0</v>
      </c>
      <c r="AZ30" s="2">
        <v>11.0</v>
      </c>
    </row>
    <row r="31" ht="11.25" customHeight="1">
      <c r="AM31" s="2">
        <v>11.0</v>
      </c>
      <c r="AN31" s="2">
        <v>8.0</v>
      </c>
      <c r="AO31" s="2">
        <v>11.0</v>
      </c>
      <c r="AP31" s="2">
        <v>9.0</v>
      </c>
      <c r="AQ31" s="2">
        <v>9.0</v>
      </c>
      <c r="AR31" s="2">
        <v>9.0</v>
      </c>
      <c r="AS31" s="2">
        <v>9.0</v>
      </c>
      <c r="AT31" s="2">
        <v>9.0</v>
      </c>
      <c r="AU31" s="2">
        <v>11.0</v>
      </c>
      <c r="AV31" s="2">
        <v>8.0</v>
      </c>
      <c r="AW31" s="2">
        <v>11.0</v>
      </c>
      <c r="AX31" s="2">
        <v>11.0</v>
      </c>
      <c r="AY31" s="2">
        <v>11.0</v>
      </c>
      <c r="AZ31" s="2">
        <v>11.0</v>
      </c>
    </row>
    <row r="32" ht="11.25" customHeight="1">
      <c r="AM32" s="2">
        <v>11.0</v>
      </c>
      <c r="AN32" s="2">
        <v>8.0</v>
      </c>
      <c r="AO32" s="2">
        <v>11.0</v>
      </c>
      <c r="AP32" s="2">
        <v>10.0</v>
      </c>
      <c r="AQ32" s="2">
        <v>10.0</v>
      </c>
      <c r="AR32" s="2">
        <v>10.0</v>
      </c>
      <c r="AS32" s="2">
        <v>10.0</v>
      </c>
      <c r="AT32" s="2">
        <v>10.0</v>
      </c>
      <c r="AU32" s="2">
        <v>11.0</v>
      </c>
      <c r="AV32" s="2">
        <v>8.0</v>
      </c>
      <c r="AW32" s="2">
        <v>11.0</v>
      </c>
      <c r="AX32" s="2">
        <v>11.0</v>
      </c>
      <c r="AY32" s="2">
        <v>11.0</v>
      </c>
      <c r="AZ32" s="2">
        <v>11.0</v>
      </c>
    </row>
    <row r="33" ht="11.25" customHeight="1">
      <c r="AM33" s="2">
        <v>11.0</v>
      </c>
      <c r="AN33" s="2">
        <v>11.0</v>
      </c>
      <c r="AO33" s="2">
        <v>11.0</v>
      </c>
      <c r="AP33" s="2">
        <v>10.0</v>
      </c>
      <c r="AQ33" s="2">
        <v>10.0</v>
      </c>
      <c r="AR33" s="2">
        <v>10.0</v>
      </c>
      <c r="AS33" s="2">
        <v>10.0</v>
      </c>
      <c r="AT33" s="2">
        <v>10.0</v>
      </c>
      <c r="AU33" s="2">
        <v>11.0</v>
      </c>
      <c r="AV33" s="2">
        <v>11.0</v>
      </c>
      <c r="AW33" s="2">
        <v>11.0</v>
      </c>
      <c r="AX33" s="2">
        <v>11.0</v>
      </c>
      <c r="AY33" s="2">
        <v>11.0</v>
      </c>
      <c r="AZ33" s="2">
        <v>11.0</v>
      </c>
    </row>
    <row r="34" ht="11.25" customHeight="1">
      <c r="AM34" s="2">
        <v>11.0</v>
      </c>
      <c r="AN34" s="2">
        <v>11.0</v>
      </c>
      <c r="AO34" s="2">
        <v>11.0</v>
      </c>
      <c r="AP34" s="2">
        <v>10.0</v>
      </c>
      <c r="AQ34" s="2">
        <v>10.0</v>
      </c>
      <c r="AR34" s="2">
        <v>10.0</v>
      </c>
      <c r="AS34" s="2">
        <v>10.0</v>
      </c>
      <c r="AT34" s="2">
        <v>10.0</v>
      </c>
      <c r="AU34" s="2">
        <v>11.0</v>
      </c>
      <c r="AV34" s="2">
        <v>11.0</v>
      </c>
      <c r="AW34" s="2">
        <v>11.0</v>
      </c>
      <c r="AX34" s="2">
        <v>11.0</v>
      </c>
      <c r="AY34" s="2">
        <v>11.0</v>
      </c>
      <c r="AZ34" s="2">
        <v>11.0</v>
      </c>
    </row>
    <row r="35" ht="11.25" customHeight="1">
      <c r="AM35" s="2">
        <v>11.0</v>
      </c>
      <c r="AN35" s="2">
        <v>11.0</v>
      </c>
      <c r="AO35" s="2">
        <v>11.0</v>
      </c>
      <c r="AP35" s="2">
        <v>11.0</v>
      </c>
      <c r="AQ35" s="2">
        <v>10.0</v>
      </c>
      <c r="AR35" s="2">
        <v>11.0</v>
      </c>
      <c r="AS35" s="2">
        <v>11.0</v>
      </c>
      <c r="AT35" s="2">
        <v>10.0</v>
      </c>
      <c r="AU35" s="2">
        <v>11.0</v>
      </c>
      <c r="AV35" s="2">
        <v>11.0</v>
      </c>
      <c r="AW35" s="2">
        <v>11.0</v>
      </c>
      <c r="AX35" s="2">
        <v>11.0</v>
      </c>
      <c r="AY35" s="2">
        <v>11.0</v>
      </c>
      <c r="AZ35" s="2">
        <v>11.0</v>
      </c>
    </row>
    <row r="36" ht="11.25" customHeight="1">
      <c r="AM36" s="2">
        <v>11.0</v>
      </c>
      <c r="AN36" s="2">
        <v>11.0</v>
      </c>
      <c r="AO36" s="2">
        <v>11.0</v>
      </c>
      <c r="AP36" s="2">
        <v>11.0</v>
      </c>
      <c r="AQ36" s="2">
        <v>10.0</v>
      </c>
      <c r="AR36" s="2">
        <v>11.0</v>
      </c>
      <c r="AS36" s="2">
        <v>11.0</v>
      </c>
      <c r="AT36" s="2">
        <v>10.0</v>
      </c>
      <c r="AU36" s="2">
        <v>11.0</v>
      </c>
      <c r="AV36" s="2">
        <v>11.0</v>
      </c>
      <c r="AW36" s="2">
        <v>11.0</v>
      </c>
      <c r="AX36" s="2">
        <v>11.0</v>
      </c>
      <c r="AY36" s="2">
        <v>11.0</v>
      </c>
      <c r="AZ36" s="2">
        <v>11.0</v>
      </c>
    </row>
    <row r="37" ht="11.25" customHeight="1">
      <c r="AM37" s="2">
        <v>11.0</v>
      </c>
      <c r="AN37" s="2">
        <v>11.0</v>
      </c>
      <c r="AO37" s="2">
        <v>11.0</v>
      </c>
      <c r="AP37" s="2">
        <v>11.0</v>
      </c>
      <c r="AQ37" s="2">
        <v>10.0</v>
      </c>
      <c r="AR37" s="2">
        <v>11.0</v>
      </c>
      <c r="AS37" s="2">
        <v>11.0</v>
      </c>
      <c r="AT37" s="2">
        <v>10.0</v>
      </c>
      <c r="AU37" s="2">
        <v>11.0</v>
      </c>
      <c r="AV37" s="2">
        <v>11.0</v>
      </c>
      <c r="AW37" s="2">
        <v>11.0</v>
      </c>
      <c r="AX37" s="2">
        <v>11.0</v>
      </c>
      <c r="AY37" s="2">
        <v>11.0</v>
      </c>
      <c r="AZ37" s="2">
        <v>11.0</v>
      </c>
    </row>
    <row r="38" ht="11.25" customHeight="1">
      <c r="AM38" s="2">
        <v>11.0</v>
      </c>
      <c r="AN38" s="2">
        <v>11.0</v>
      </c>
      <c r="AO38" s="2">
        <v>11.0</v>
      </c>
      <c r="AP38" s="2">
        <v>10.0</v>
      </c>
      <c r="AQ38" s="2">
        <v>10.0</v>
      </c>
      <c r="AR38" s="2">
        <v>11.0</v>
      </c>
      <c r="AS38" s="2">
        <v>10.0</v>
      </c>
      <c r="AT38" s="2">
        <v>10.0</v>
      </c>
      <c r="AU38" s="2">
        <v>11.0</v>
      </c>
      <c r="AV38" s="2">
        <v>11.0</v>
      </c>
      <c r="AW38" s="2">
        <v>11.0</v>
      </c>
      <c r="AX38" s="2">
        <v>11.0</v>
      </c>
      <c r="AY38" s="2">
        <v>11.0</v>
      </c>
      <c r="AZ38" s="2">
        <v>11.0</v>
      </c>
    </row>
  </sheetData>
  <mergeCells count="2">
    <mergeCell ref="U13:AI20"/>
    <mergeCell ref="U27:AI32"/>
  </mergeCells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2.0"/>
  </cols>
  <sheetData>
    <row r="1" ht="11.25" customHeight="1"/>
    <row r="2" ht="11.25" customHeight="1"/>
    <row r="3" ht="11.25" customHeight="1"/>
    <row r="4" ht="11.25" customHeight="1"/>
    <row r="5" ht="11.25" customHeight="1"/>
    <row r="6" ht="11.25" customHeight="1"/>
    <row r="7" ht="11.25" customHeight="1"/>
    <row r="8" ht="11.25" customHeight="1">
      <c r="AP8" s="25"/>
      <c r="AQ8" s="13"/>
      <c r="AR8" s="25"/>
      <c r="AS8" s="13"/>
      <c r="AT8" s="25"/>
    </row>
    <row r="9" ht="11.25" customHeight="1">
      <c r="AP9" s="13"/>
      <c r="AQ9" s="13"/>
      <c r="AR9" s="13"/>
      <c r="AS9" s="13"/>
      <c r="AT9" s="13"/>
    </row>
    <row r="10" ht="11.25" customHeight="1">
      <c r="AP10" s="13"/>
      <c r="AQ10" s="13"/>
      <c r="AR10" s="13"/>
      <c r="AS10" s="13"/>
      <c r="AT10" s="13"/>
    </row>
    <row r="11" ht="11.25" customHeight="1"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P11" s="13"/>
      <c r="AQ11" s="13"/>
      <c r="AR11" s="13"/>
      <c r="AS11" s="13"/>
      <c r="AT11" s="13"/>
    </row>
    <row r="12" ht="11.25" customHeight="1">
      <c r="S12" s="27"/>
      <c r="T12" s="25"/>
      <c r="U12" s="25"/>
      <c r="V12" s="25"/>
      <c r="W12" s="25"/>
      <c r="X12" s="25"/>
      <c r="Y12" s="25"/>
      <c r="Z12" s="25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27"/>
      <c r="AP12" s="13"/>
      <c r="AQ12" s="13"/>
      <c r="AR12" s="13"/>
      <c r="AS12" s="13"/>
      <c r="AT12" s="13"/>
    </row>
    <row r="13" ht="11.25" customHeight="1">
      <c r="S13" s="27"/>
      <c r="T13" s="25"/>
      <c r="U13" s="28"/>
      <c r="AJ13" s="7"/>
      <c r="AK13" s="27"/>
      <c r="AP13" s="13"/>
      <c r="AQ13" s="13"/>
      <c r="AR13" s="13"/>
      <c r="AS13" s="13"/>
      <c r="AT13" s="13"/>
    </row>
    <row r="14" ht="11.25" customHeight="1">
      <c r="S14" s="27"/>
      <c r="T14" s="25"/>
      <c r="AJ14" s="7"/>
      <c r="AK14" s="27"/>
      <c r="AP14" s="13"/>
      <c r="AQ14" s="13"/>
      <c r="AR14" s="13"/>
      <c r="AS14" s="13"/>
      <c r="AT14" s="13"/>
    </row>
    <row r="15" ht="11.25" customHeight="1">
      <c r="S15" s="27"/>
      <c r="T15" s="25"/>
      <c r="AJ15" s="7"/>
      <c r="AK15" s="27"/>
      <c r="AP15" s="13"/>
      <c r="AQ15" s="13"/>
      <c r="AR15" s="13"/>
      <c r="AS15" s="13"/>
      <c r="AT15" s="13"/>
    </row>
    <row r="16" ht="11.25" customHeight="1">
      <c r="S16" s="27"/>
      <c r="T16" s="25"/>
      <c r="AJ16" s="7"/>
      <c r="AK16" s="27"/>
      <c r="AP16" s="13"/>
      <c r="AQ16" s="13"/>
      <c r="AR16" s="13"/>
      <c r="AS16" s="13"/>
      <c r="AT16" s="13"/>
    </row>
    <row r="17" ht="11.25" customHeight="1">
      <c r="S17" s="27"/>
      <c r="T17" s="25"/>
      <c r="AJ17" s="7"/>
      <c r="AK17" s="27"/>
      <c r="AP17" s="13"/>
      <c r="AQ17" s="13"/>
      <c r="AR17" s="13"/>
      <c r="AS17" s="13"/>
      <c r="AT17" s="13"/>
    </row>
    <row r="18" ht="11.25" customHeight="1">
      <c r="S18" s="27"/>
      <c r="T18" s="25"/>
      <c r="AJ18" s="7"/>
      <c r="AK18" s="27"/>
      <c r="AP18" s="13"/>
      <c r="AQ18" s="13"/>
      <c r="AR18" s="13"/>
      <c r="AS18" s="13"/>
      <c r="AT18" s="13"/>
    </row>
    <row r="19" ht="11.25" customHeight="1">
      <c r="S19" s="27"/>
      <c r="T19" s="25"/>
      <c r="AJ19" s="7"/>
      <c r="AK19" s="27"/>
      <c r="AP19" s="13"/>
      <c r="AQ19" s="13"/>
      <c r="AR19" s="13"/>
      <c r="AS19" s="13"/>
      <c r="AT19" s="13"/>
    </row>
    <row r="20" ht="11.25" customHeight="1">
      <c r="S20" s="27"/>
      <c r="T20" s="25"/>
      <c r="AJ20" s="7"/>
      <c r="AK20" s="27"/>
      <c r="AP20" s="13"/>
      <c r="AQ20" s="13"/>
      <c r="AR20" s="13"/>
      <c r="AS20" s="13"/>
      <c r="AT20" s="13"/>
    </row>
    <row r="21" ht="11.25" customHeight="1">
      <c r="S21" s="27"/>
      <c r="T21" s="25"/>
      <c r="U21" s="25"/>
      <c r="V21" s="25"/>
      <c r="W21" s="25"/>
      <c r="X21" s="25"/>
      <c r="Y21" s="25"/>
      <c r="Z21" s="25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27"/>
      <c r="AP21" s="13"/>
      <c r="AQ21" s="18"/>
      <c r="AR21" s="13"/>
      <c r="AS21" s="18"/>
      <c r="AT21" s="13"/>
    </row>
    <row r="22" ht="11.25" customHeight="1">
      <c r="D22" s="2">
        <v>11.0</v>
      </c>
      <c r="E22" s="2">
        <v>11.0</v>
      </c>
      <c r="F22" s="2">
        <v>11.0</v>
      </c>
      <c r="G22" s="2">
        <v>11.0</v>
      </c>
      <c r="H22" s="2">
        <v>11.0</v>
      </c>
      <c r="I22" s="2">
        <v>11.0</v>
      </c>
      <c r="J22" s="2">
        <v>11.0</v>
      </c>
      <c r="K22" s="2">
        <v>4.0</v>
      </c>
      <c r="L22" s="2">
        <v>11.0</v>
      </c>
      <c r="M22" s="2">
        <v>6.0</v>
      </c>
      <c r="N22" s="2">
        <v>6.0</v>
      </c>
      <c r="O22" s="2">
        <v>6.0</v>
      </c>
      <c r="P22" s="2">
        <v>11.0</v>
      </c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P22" s="13"/>
      <c r="AQ22" s="18"/>
      <c r="AR22" s="13"/>
      <c r="AS22" s="18"/>
      <c r="AT22" s="13"/>
    </row>
    <row r="23" ht="11.25" customHeight="1">
      <c r="D23" s="2">
        <v>11.0</v>
      </c>
      <c r="E23" s="2">
        <v>11.0</v>
      </c>
      <c r="F23" s="2">
        <v>11.0</v>
      </c>
      <c r="G23" s="2">
        <v>11.0</v>
      </c>
      <c r="H23" s="2">
        <v>11.0</v>
      </c>
      <c r="I23" s="2">
        <v>11.0</v>
      </c>
      <c r="J23" s="2">
        <v>11.0</v>
      </c>
      <c r="K23" s="2">
        <v>4.0</v>
      </c>
      <c r="L23" s="2">
        <v>6.0</v>
      </c>
      <c r="M23" s="2">
        <v>6.0</v>
      </c>
      <c r="N23" s="2">
        <v>6.0</v>
      </c>
      <c r="O23" s="2">
        <v>6.0</v>
      </c>
      <c r="P23" s="2">
        <v>6.0</v>
      </c>
      <c r="AP23" s="13"/>
      <c r="AQ23" s="13"/>
      <c r="AR23" s="13"/>
      <c r="AS23" s="13"/>
      <c r="AT23" s="13"/>
    </row>
    <row r="24" ht="11.25" customHeight="1">
      <c r="D24" s="2">
        <v>11.0</v>
      </c>
      <c r="E24" s="2">
        <v>11.0</v>
      </c>
      <c r="F24" s="2">
        <v>11.0</v>
      </c>
      <c r="G24" s="2">
        <v>11.0</v>
      </c>
      <c r="H24" s="2">
        <v>11.0</v>
      </c>
      <c r="I24" s="2">
        <v>11.0</v>
      </c>
      <c r="J24" s="2">
        <v>4.0</v>
      </c>
      <c r="K24" s="2">
        <v>11.0</v>
      </c>
      <c r="L24" s="2">
        <v>6.0</v>
      </c>
      <c r="M24" s="2">
        <v>6.0</v>
      </c>
      <c r="N24" s="2">
        <v>6.0</v>
      </c>
      <c r="O24" s="2">
        <v>6.0</v>
      </c>
      <c r="P24" s="2">
        <v>11.0</v>
      </c>
      <c r="AP24" s="13"/>
      <c r="AQ24" s="18"/>
      <c r="AR24" s="18"/>
      <c r="AS24" s="13"/>
      <c r="AT24" s="13"/>
    </row>
    <row r="25" ht="11.25" customHeight="1">
      <c r="D25" s="2">
        <v>11.0</v>
      </c>
      <c r="E25" s="2">
        <v>11.0</v>
      </c>
      <c r="F25" s="2">
        <v>11.0</v>
      </c>
      <c r="G25" s="2">
        <v>11.0</v>
      </c>
      <c r="H25" s="2">
        <v>11.0</v>
      </c>
      <c r="I25" s="2">
        <v>11.0</v>
      </c>
      <c r="J25" s="2">
        <v>4.0</v>
      </c>
      <c r="K25" s="2">
        <v>11.0</v>
      </c>
      <c r="L25" s="2">
        <v>11.0</v>
      </c>
      <c r="M25" s="2">
        <v>11.0</v>
      </c>
      <c r="N25" s="2">
        <v>11.0</v>
      </c>
      <c r="O25" s="2">
        <v>11.0</v>
      </c>
      <c r="P25" s="2">
        <v>11.0</v>
      </c>
      <c r="AP25" s="13"/>
      <c r="AQ25" s="18"/>
      <c r="AR25" s="18"/>
      <c r="AS25" s="13"/>
      <c r="AT25" s="13"/>
    </row>
    <row r="26" ht="11.25" customHeight="1">
      <c r="D26" s="2">
        <v>11.0</v>
      </c>
      <c r="E26" s="2">
        <v>11.0</v>
      </c>
      <c r="F26" s="2">
        <v>11.0</v>
      </c>
      <c r="G26" s="2">
        <v>3.0</v>
      </c>
      <c r="H26" s="2">
        <v>3.0</v>
      </c>
      <c r="I26" s="2">
        <v>3.0</v>
      </c>
      <c r="J26" s="2">
        <v>3.0</v>
      </c>
      <c r="K26" s="2">
        <v>3.0</v>
      </c>
      <c r="L26" s="2">
        <v>3.0</v>
      </c>
      <c r="M26" s="2">
        <v>3.0</v>
      </c>
      <c r="N26" s="2">
        <v>11.0</v>
      </c>
      <c r="O26" s="2">
        <v>11.0</v>
      </c>
      <c r="P26" s="2">
        <v>11.0</v>
      </c>
      <c r="AP26" s="13"/>
      <c r="AQ26" s="13"/>
      <c r="AR26" s="13"/>
      <c r="AS26" s="13"/>
      <c r="AT26" s="13"/>
    </row>
    <row r="27" ht="11.25" customHeight="1">
      <c r="D27" s="2">
        <v>11.0</v>
      </c>
      <c r="E27" s="2">
        <v>11.0</v>
      </c>
      <c r="F27" s="2">
        <v>3.0</v>
      </c>
      <c r="G27" s="2">
        <v>3.0</v>
      </c>
      <c r="H27" s="2">
        <v>0.0</v>
      </c>
      <c r="I27" s="2">
        <v>0.0</v>
      </c>
      <c r="J27" s="2">
        <v>3.0</v>
      </c>
      <c r="K27" s="2">
        <v>3.0</v>
      </c>
      <c r="L27" s="2">
        <v>3.0</v>
      </c>
      <c r="M27" s="2">
        <v>3.0</v>
      </c>
      <c r="N27" s="2">
        <v>3.0</v>
      </c>
      <c r="O27" s="2">
        <v>11.0</v>
      </c>
      <c r="P27" s="2">
        <v>11.0</v>
      </c>
      <c r="U27" s="29"/>
      <c r="AP27" s="13"/>
      <c r="AQ27" s="18"/>
      <c r="AR27" s="18"/>
      <c r="AS27" s="13"/>
      <c r="AT27" s="13"/>
    </row>
    <row r="28" ht="11.25" customHeight="1">
      <c r="D28" s="2">
        <v>11.0</v>
      </c>
      <c r="E28" s="2">
        <v>11.0</v>
      </c>
      <c r="F28" s="2">
        <v>3.0</v>
      </c>
      <c r="G28" s="2">
        <v>0.0</v>
      </c>
      <c r="H28" s="2">
        <v>0.0</v>
      </c>
      <c r="I28" s="2">
        <v>3.0</v>
      </c>
      <c r="J28" s="2">
        <v>5.0</v>
      </c>
      <c r="K28" s="2">
        <v>3.0</v>
      </c>
      <c r="L28" s="2">
        <v>5.0</v>
      </c>
      <c r="M28" s="2">
        <v>3.0</v>
      </c>
      <c r="N28" s="2">
        <v>3.0</v>
      </c>
      <c r="O28" s="2">
        <v>11.0</v>
      </c>
      <c r="P28" s="2">
        <v>11.0</v>
      </c>
      <c r="AP28" s="13"/>
      <c r="AQ28" s="18"/>
      <c r="AR28" s="18"/>
      <c r="AS28" s="13"/>
      <c r="AT28" s="13"/>
    </row>
    <row r="29" ht="11.25" customHeight="1">
      <c r="D29" s="2">
        <v>11.0</v>
      </c>
      <c r="E29" s="2">
        <v>11.0</v>
      </c>
      <c r="F29" s="2">
        <v>3.0</v>
      </c>
      <c r="G29" s="2">
        <v>3.0</v>
      </c>
      <c r="H29" s="2">
        <v>3.0</v>
      </c>
      <c r="I29" s="2">
        <v>3.0</v>
      </c>
      <c r="J29" s="2">
        <v>6.0</v>
      </c>
      <c r="K29" s="2">
        <v>3.0</v>
      </c>
      <c r="L29" s="2">
        <v>6.0</v>
      </c>
      <c r="M29" s="2">
        <v>3.0</v>
      </c>
      <c r="N29" s="2">
        <v>3.0</v>
      </c>
      <c r="O29" s="2">
        <v>11.0</v>
      </c>
      <c r="P29" s="2">
        <v>11.0</v>
      </c>
      <c r="AP29" s="13"/>
      <c r="AQ29" s="13"/>
      <c r="AR29" s="13"/>
      <c r="AS29" s="13"/>
      <c r="AT29" s="13"/>
    </row>
    <row r="30" ht="11.25" customHeight="1">
      <c r="D30" s="2">
        <v>1.0</v>
      </c>
      <c r="E30" s="2">
        <v>1.0</v>
      </c>
      <c r="F30" s="2">
        <v>3.0</v>
      </c>
      <c r="G30" s="2">
        <v>3.0</v>
      </c>
      <c r="H30" s="2">
        <v>3.0</v>
      </c>
      <c r="I30" s="2">
        <v>3.0</v>
      </c>
      <c r="J30" s="2">
        <v>3.0</v>
      </c>
      <c r="K30" s="2">
        <v>3.0</v>
      </c>
      <c r="L30" s="2">
        <v>3.0</v>
      </c>
      <c r="M30" s="2">
        <v>3.0</v>
      </c>
      <c r="N30" s="2">
        <v>3.0</v>
      </c>
      <c r="O30" s="2">
        <v>1.0</v>
      </c>
      <c r="P30" s="2">
        <v>1.0</v>
      </c>
    </row>
    <row r="31" ht="11.25" customHeight="1">
      <c r="D31" s="2">
        <v>1.0</v>
      </c>
      <c r="E31" s="2">
        <v>11.0</v>
      </c>
      <c r="F31" s="2">
        <v>3.0</v>
      </c>
      <c r="G31" s="2">
        <v>3.0</v>
      </c>
      <c r="H31" s="2">
        <v>3.0</v>
      </c>
      <c r="I31" s="2">
        <v>4.0</v>
      </c>
      <c r="J31" s="2">
        <v>5.0</v>
      </c>
      <c r="K31" s="2">
        <v>4.0</v>
      </c>
      <c r="L31" s="2">
        <v>4.0</v>
      </c>
      <c r="M31" s="2">
        <v>3.0</v>
      </c>
      <c r="N31" s="2">
        <v>3.0</v>
      </c>
      <c r="O31" s="2">
        <v>11.0</v>
      </c>
      <c r="P31" s="2">
        <v>1.0</v>
      </c>
    </row>
    <row r="32" ht="11.25" customHeight="1">
      <c r="D32" s="2">
        <v>1.0</v>
      </c>
      <c r="E32" s="2">
        <v>11.0</v>
      </c>
      <c r="F32" s="2">
        <v>3.0</v>
      </c>
      <c r="G32" s="2">
        <v>3.0</v>
      </c>
      <c r="H32" s="2">
        <v>3.0</v>
      </c>
      <c r="I32" s="2">
        <v>3.0</v>
      </c>
      <c r="J32" s="2">
        <v>4.0</v>
      </c>
      <c r="K32" s="2">
        <v>5.0</v>
      </c>
      <c r="L32" s="2">
        <v>4.0</v>
      </c>
      <c r="M32" s="2">
        <v>3.0</v>
      </c>
      <c r="N32" s="2">
        <v>3.0</v>
      </c>
      <c r="O32" s="2">
        <v>11.0</v>
      </c>
      <c r="P32" s="2">
        <v>1.0</v>
      </c>
    </row>
    <row r="33" ht="11.25" customHeight="1">
      <c r="D33" s="2">
        <v>1.0</v>
      </c>
      <c r="E33" s="2">
        <v>11.0</v>
      </c>
      <c r="F33" s="2">
        <v>11.0</v>
      </c>
      <c r="G33" s="2">
        <v>3.0</v>
      </c>
      <c r="H33" s="2">
        <v>3.0</v>
      </c>
      <c r="I33" s="2">
        <v>3.0</v>
      </c>
      <c r="J33" s="2">
        <v>3.0</v>
      </c>
      <c r="K33" s="2">
        <v>3.0</v>
      </c>
      <c r="L33" s="2">
        <v>3.0</v>
      </c>
      <c r="M33" s="2">
        <v>3.0</v>
      </c>
      <c r="N33" s="2">
        <v>11.0</v>
      </c>
      <c r="O33" s="2">
        <v>11.0</v>
      </c>
      <c r="P33" s="2">
        <v>1.0</v>
      </c>
    </row>
    <row r="34" ht="11.25" customHeight="1">
      <c r="D34" s="2">
        <v>11.0</v>
      </c>
      <c r="E34" s="2">
        <v>11.0</v>
      </c>
      <c r="F34" s="2">
        <v>11.0</v>
      </c>
      <c r="G34" s="2">
        <v>3.0</v>
      </c>
      <c r="H34" s="2">
        <v>3.0</v>
      </c>
      <c r="I34" s="2">
        <v>3.0</v>
      </c>
      <c r="J34" s="2">
        <v>3.0</v>
      </c>
      <c r="K34" s="2">
        <v>3.0</v>
      </c>
      <c r="L34" s="2">
        <v>3.0</v>
      </c>
      <c r="M34" s="2">
        <v>3.0</v>
      </c>
      <c r="N34" s="2">
        <v>11.0</v>
      </c>
      <c r="O34" s="2">
        <v>11.0</v>
      </c>
      <c r="P34" s="2">
        <v>11.0</v>
      </c>
    </row>
    <row r="35" ht="11.25" customHeight="1">
      <c r="D35" s="2">
        <v>11.0</v>
      </c>
      <c r="E35" s="2">
        <v>11.0</v>
      </c>
      <c r="F35" s="2">
        <v>11.0</v>
      </c>
      <c r="G35" s="2">
        <v>11.0</v>
      </c>
      <c r="H35" s="2">
        <v>3.0</v>
      </c>
      <c r="I35" s="2">
        <v>3.0</v>
      </c>
      <c r="J35" s="2">
        <v>11.0</v>
      </c>
      <c r="K35" s="2">
        <v>3.0</v>
      </c>
      <c r="L35" s="2">
        <v>3.0</v>
      </c>
      <c r="M35" s="2">
        <v>11.0</v>
      </c>
      <c r="N35" s="2">
        <v>11.0</v>
      </c>
      <c r="O35" s="2">
        <v>11.0</v>
      </c>
      <c r="P35" s="2">
        <v>11.0</v>
      </c>
    </row>
    <row r="36" ht="11.25" customHeight="1">
      <c r="D36" s="2">
        <v>11.0</v>
      </c>
      <c r="E36" s="2">
        <v>11.0</v>
      </c>
      <c r="F36" s="2">
        <v>11.0</v>
      </c>
      <c r="G36" s="2">
        <v>11.0</v>
      </c>
      <c r="H36" s="2">
        <v>1.0</v>
      </c>
      <c r="I36" s="2">
        <v>11.0</v>
      </c>
      <c r="J36" s="2">
        <v>11.0</v>
      </c>
      <c r="K36" s="2">
        <v>1.0</v>
      </c>
      <c r="L36" s="2">
        <v>11.0</v>
      </c>
      <c r="M36" s="2">
        <v>11.0</v>
      </c>
      <c r="N36" s="2">
        <v>11.0</v>
      </c>
      <c r="O36" s="2">
        <v>11.0</v>
      </c>
      <c r="P36" s="2">
        <v>11.0</v>
      </c>
    </row>
    <row r="37" ht="11.25" customHeight="1">
      <c r="D37" s="2">
        <v>11.0</v>
      </c>
      <c r="E37" s="2">
        <v>11.0</v>
      </c>
      <c r="F37" s="2">
        <v>11.0</v>
      </c>
      <c r="G37" s="2">
        <v>11.0</v>
      </c>
      <c r="H37" s="2">
        <v>1.0</v>
      </c>
      <c r="I37" s="2">
        <v>11.0</v>
      </c>
      <c r="J37" s="2">
        <v>11.0</v>
      </c>
      <c r="K37" s="2">
        <v>1.0</v>
      </c>
      <c r="L37" s="2">
        <v>11.0</v>
      </c>
      <c r="M37" s="2">
        <v>11.0</v>
      </c>
      <c r="N37" s="2">
        <v>11.0</v>
      </c>
      <c r="O37" s="2">
        <v>11.0</v>
      </c>
      <c r="P37" s="2">
        <v>11.0</v>
      </c>
    </row>
    <row r="38" ht="11.25" customHeight="1">
      <c r="D38" s="2">
        <v>11.0</v>
      </c>
      <c r="E38" s="2">
        <v>11.0</v>
      </c>
      <c r="F38" s="2">
        <v>11.0</v>
      </c>
      <c r="G38" s="2">
        <v>11.0</v>
      </c>
      <c r="H38" s="2">
        <v>1.0</v>
      </c>
      <c r="I38" s="2">
        <v>1.0</v>
      </c>
      <c r="J38" s="2">
        <v>11.0</v>
      </c>
      <c r="K38" s="2">
        <v>1.0</v>
      </c>
      <c r="L38" s="2">
        <v>1.0</v>
      </c>
      <c r="M38" s="2">
        <v>11.0</v>
      </c>
      <c r="N38" s="2">
        <v>11.0</v>
      </c>
      <c r="O38" s="2">
        <v>11.0</v>
      </c>
      <c r="P38" s="2">
        <v>11.0</v>
      </c>
    </row>
  </sheetData>
  <mergeCells count="2">
    <mergeCell ref="U13:AI20"/>
    <mergeCell ref="U27:AI32"/>
  </mergeCells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2.0"/>
  </cols>
  <sheetData>
    <row r="1" ht="11.25" customHeight="1"/>
    <row r="2" ht="11.25" customHeight="1"/>
    <row r="3" ht="11.25" customHeight="1"/>
    <row r="4" ht="11.25" customHeight="1"/>
    <row r="5" ht="11.25" customHeight="1"/>
    <row r="6" ht="11.25" customHeight="1"/>
    <row r="7" ht="11.25" customHeight="1"/>
    <row r="8" ht="11.25" customHeight="1"/>
    <row r="9" ht="11.25" customHeight="1"/>
    <row r="10" ht="11.25" customHeight="1"/>
    <row r="11" ht="11.25" customHeight="1"/>
    <row r="12" ht="11.25" customHeight="1"/>
    <row r="13" ht="11.25" customHeight="1"/>
    <row r="14" ht="11.25" customHeight="1"/>
    <row r="15" ht="11.25" customHeight="1"/>
    <row r="16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>
      <c r="D22" s="2">
        <v>11.0</v>
      </c>
      <c r="E22" s="2">
        <v>11.0</v>
      </c>
      <c r="F22" s="2">
        <v>11.0</v>
      </c>
      <c r="G22" s="2">
        <v>11.0</v>
      </c>
      <c r="H22" s="2">
        <v>11.0</v>
      </c>
      <c r="I22" s="2">
        <v>11.0</v>
      </c>
      <c r="J22" s="2">
        <v>11.0</v>
      </c>
      <c r="K22" s="2">
        <v>4.0</v>
      </c>
      <c r="L22" s="2">
        <v>11.0</v>
      </c>
      <c r="M22" s="2">
        <v>6.0</v>
      </c>
      <c r="N22" s="2">
        <v>6.0</v>
      </c>
      <c r="O22" s="2">
        <v>6.0</v>
      </c>
      <c r="P22" s="2">
        <v>11.0</v>
      </c>
    </row>
    <row r="23" ht="11.25" customHeight="1">
      <c r="D23" s="2">
        <v>11.0</v>
      </c>
      <c r="E23" s="2">
        <v>11.0</v>
      </c>
      <c r="F23" s="2">
        <v>11.0</v>
      </c>
      <c r="G23" s="2">
        <v>11.0</v>
      </c>
      <c r="H23" s="2">
        <v>11.0</v>
      </c>
      <c r="I23" s="2">
        <v>11.0</v>
      </c>
      <c r="J23" s="2">
        <v>11.0</v>
      </c>
      <c r="K23" s="2">
        <v>4.0</v>
      </c>
      <c r="L23" s="2">
        <v>6.0</v>
      </c>
      <c r="M23" s="2">
        <v>6.0</v>
      </c>
      <c r="N23" s="2">
        <v>6.0</v>
      </c>
      <c r="O23" s="2">
        <v>6.0</v>
      </c>
      <c r="P23" s="2">
        <v>6.0</v>
      </c>
    </row>
    <row r="24" ht="11.25" customHeight="1">
      <c r="D24" s="2">
        <v>11.0</v>
      </c>
      <c r="E24" s="2">
        <v>11.0</v>
      </c>
      <c r="F24" s="2">
        <v>11.0</v>
      </c>
      <c r="G24" s="2">
        <v>11.0</v>
      </c>
      <c r="H24" s="2">
        <v>11.0</v>
      </c>
      <c r="I24" s="2">
        <v>11.0</v>
      </c>
      <c r="J24" s="2">
        <v>4.0</v>
      </c>
      <c r="K24" s="2">
        <v>11.0</v>
      </c>
      <c r="L24" s="2">
        <v>6.0</v>
      </c>
      <c r="M24" s="2">
        <v>6.0</v>
      </c>
      <c r="N24" s="2">
        <v>6.0</v>
      </c>
      <c r="O24" s="2">
        <v>6.0</v>
      </c>
      <c r="P24" s="2">
        <v>11.0</v>
      </c>
    </row>
    <row r="25" ht="11.25" customHeight="1">
      <c r="D25" s="2">
        <v>11.0</v>
      </c>
      <c r="E25" s="2">
        <v>11.0</v>
      </c>
      <c r="F25" s="2">
        <v>11.0</v>
      </c>
      <c r="G25" s="2">
        <v>11.0</v>
      </c>
      <c r="H25" s="2">
        <v>11.0</v>
      </c>
      <c r="I25" s="2">
        <v>11.0</v>
      </c>
      <c r="J25" s="2">
        <v>4.0</v>
      </c>
      <c r="K25" s="2">
        <v>11.0</v>
      </c>
      <c r="L25" s="2">
        <v>11.0</v>
      </c>
      <c r="M25" s="2">
        <v>11.0</v>
      </c>
      <c r="N25" s="2">
        <v>11.0</v>
      </c>
      <c r="O25" s="2">
        <v>11.0</v>
      </c>
      <c r="P25" s="2">
        <v>11.0</v>
      </c>
    </row>
    <row r="26" ht="11.25" customHeight="1">
      <c r="D26" s="2">
        <v>11.0</v>
      </c>
      <c r="E26" s="2">
        <v>11.0</v>
      </c>
      <c r="F26" s="2">
        <v>11.0</v>
      </c>
      <c r="G26" s="2">
        <v>6.0</v>
      </c>
      <c r="H26" s="2">
        <v>6.0</v>
      </c>
      <c r="I26" s="2">
        <v>6.0</v>
      </c>
      <c r="J26" s="2">
        <v>6.0</v>
      </c>
      <c r="K26" s="2">
        <v>6.0</v>
      </c>
      <c r="L26" s="2">
        <v>6.0</v>
      </c>
      <c r="M26" s="2">
        <v>6.0</v>
      </c>
      <c r="N26" s="2">
        <v>11.0</v>
      </c>
      <c r="O26" s="2">
        <v>11.0</v>
      </c>
      <c r="P26" s="2">
        <v>11.0</v>
      </c>
    </row>
    <row r="27" ht="11.25" customHeight="1">
      <c r="D27" s="2">
        <v>11.0</v>
      </c>
      <c r="E27" s="2">
        <v>11.0</v>
      </c>
      <c r="F27" s="2">
        <v>6.0</v>
      </c>
      <c r="G27" s="2">
        <v>6.0</v>
      </c>
      <c r="H27" s="2">
        <v>0.0</v>
      </c>
      <c r="I27" s="2">
        <v>0.0</v>
      </c>
      <c r="J27" s="2">
        <v>6.0</v>
      </c>
      <c r="K27" s="2">
        <v>6.0</v>
      </c>
      <c r="L27" s="2">
        <v>6.0</v>
      </c>
      <c r="M27" s="2">
        <v>6.0</v>
      </c>
      <c r="N27" s="2">
        <v>6.0</v>
      </c>
      <c r="O27" s="2">
        <v>11.0</v>
      </c>
      <c r="P27" s="2">
        <v>11.0</v>
      </c>
    </row>
    <row r="28" ht="11.25" customHeight="1">
      <c r="D28" s="2">
        <v>11.0</v>
      </c>
      <c r="E28" s="2">
        <v>11.0</v>
      </c>
      <c r="F28" s="2">
        <v>6.0</v>
      </c>
      <c r="G28" s="2">
        <v>0.0</v>
      </c>
      <c r="H28" s="2">
        <v>0.0</v>
      </c>
      <c r="I28" s="2">
        <v>6.0</v>
      </c>
      <c r="J28" s="2">
        <v>5.0</v>
      </c>
      <c r="K28" s="2">
        <v>6.0</v>
      </c>
      <c r="L28" s="2">
        <v>5.0</v>
      </c>
      <c r="M28" s="2">
        <v>6.0</v>
      </c>
      <c r="N28" s="2">
        <v>6.0</v>
      </c>
      <c r="O28" s="2">
        <v>11.0</v>
      </c>
      <c r="P28" s="2">
        <v>11.0</v>
      </c>
      <c r="U28" s="29"/>
      <c r="V28" s="29"/>
      <c r="W28" s="29"/>
      <c r="X28" s="29"/>
      <c r="Y28" s="29"/>
      <c r="Z28" s="29"/>
      <c r="AA28" s="29"/>
      <c r="AB28" s="29"/>
      <c r="AC28" s="29"/>
    </row>
    <row r="29" ht="11.25" customHeight="1">
      <c r="D29" s="2">
        <v>11.0</v>
      </c>
      <c r="E29" s="2">
        <v>11.0</v>
      </c>
      <c r="F29" s="2">
        <v>6.0</v>
      </c>
      <c r="G29" s="2">
        <v>6.0</v>
      </c>
      <c r="H29" s="2">
        <v>6.0</v>
      </c>
      <c r="I29" s="2">
        <v>6.0</v>
      </c>
      <c r="J29" s="2">
        <v>4.0</v>
      </c>
      <c r="K29" s="2">
        <v>6.0</v>
      </c>
      <c r="L29" s="2">
        <v>4.0</v>
      </c>
      <c r="M29" s="2">
        <v>6.0</v>
      </c>
      <c r="N29" s="2">
        <v>6.0</v>
      </c>
      <c r="O29" s="2">
        <v>11.0</v>
      </c>
      <c r="P29" s="2">
        <v>11.0</v>
      </c>
      <c r="U29" s="29"/>
      <c r="V29" s="29"/>
      <c r="W29" s="29"/>
      <c r="X29" s="29"/>
      <c r="Y29" s="29"/>
      <c r="Z29" s="29"/>
      <c r="AA29" s="29"/>
      <c r="AB29" s="29"/>
      <c r="AC29" s="29"/>
    </row>
    <row r="30" ht="11.25" customHeight="1">
      <c r="D30" s="2">
        <v>1.0</v>
      </c>
      <c r="E30" s="2">
        <v>1.0</v>
      </c>
      <c r="F30" s="2">
        <v>6.0</v>
      </c>
      <c r="G30" s="2">
        <v>6.0</v>
      </c>
      <c r="H30" s="2">
        <v>6.0</v>
      </c>
      <c r="I30" s="2">
        <v>6.0</v>
      </c>
      <c r="J30" s="2">
        <v>6.0</v>
      </c>
      <c r="K30" s="2">
        <v>6.0</v>
      </c>
      <c r="L30" s="2">
        <v>6.0</v>
      </c>
      <c r="M30" s="2">
        <v>6.0</v>
      </c>
      <c r="N30" s="2">
        <v>6.0</v>
      </c>
      <c r="O30" s="2">
        <v>1.0</v>
      </c>
      <c r="P30" s="2">
        <v>1.0</v>
      </c>
      <c r="U30" s="29"/>
      <c r="V30" s="29"/>
      <c r="W30" s="29"/>
      <c r="X30" s="29"/>
      <c r="Y30" s="29"/>
      <c r="Z30" s="29"/>
      <c r="AA30" s="29"/>
      <c r="AB30" s="29"/>
      <c r="AC30" s="29"/>
    </row>
    <row r="31" ht="11.25" customHeight="1">
      <c r="D31" s="2">
        <v>1.0</v>
      </c>
      <c r="E31" s="2">
        <v>11.0</v>
      </c>
      <c r="F31" s="2">
        <v>6.0</v>
      </c>
      <c r="G31" s="2">
        <v>6.0</v>
      </c>
      <c r="H31" s="2">
        <v>6.0</v>
      </c>
      <c r="I31" s="2">
        <v>4.0</v>
      </c>
      <c r="J31" s="2">
        <v>5.0</v>
      </c>
      <c r="K31" s="2">
        <v>4.0</v>
      </c>
      <c r="L31" s="2">
        <v>4.0</v>
      </c>
      <c r="M31" s="2">
        <v>6.0</v>
      </c>
      <c r="N31" s="2">
        <v>6.0</v>
      </c>
      <c r="O31" s="2">
        <v>11.0</v>
      </c>
      <c r="P31" s="2">
        <v>1.0</v>
      </c>
      <c r="U31" s="29"/>
      <c r="V31" s="29"/>
      <c r="W31" s="29"/>
      <c r="X31" s="29"/>
      <c r="Y31" s="29"/>
      <c r="Z31" s="29"/>
      <c r="AA31" s="29"/>
      <c r="AB31" s="29"/>
      <c r="AC31" s="29"/>
    </row>
    <row r="32" ht="11.25" customHeight="1">
      <c r="D32" s="2">
        <v>1.0</v>
      </c>
      <c r="E32" s="2">
        <v>11.0</v>
      </c>
      <c r="F32" s="2">
        <v>6.0</v>
      </c>
      <c r="G32" s="2">
        <v>6.0</v>
      </c>
      <c r="H32" s="2">
        <v>6.0</v>
      </c>
      <c r="I32" s="2">
        <v>6.0</v>
      </c>
      <c r="J32" s="2">
        <v>4.0</v>
      </c>
      <c r="K32" s="2">
        <v>5.0</v>
      </c>
      <c r="L32" s="2">
        <v>4.0</v>
      </c>
      <c r="M32" s="2">
        <v>6.0</v>
      </c>
      <c r="N32" s="2">
        <v>6.0</v>
      </c>
      <c r="O32" s="2">
        <v>11.0</v>
      </c>
      <c r="P32" s="2">
        <v>1.0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ht="11.25" customHeight="1">
      <c r="D33" s="2">
        <v>1.0</v>
      </c>
      <c r="E33" s="2">
        <v>11.0</v>
      </c>
      <c r="F33" s="2">
        <v>11.0</v>
      </c>
      <c r="G33" s="2">
        <v>6.0</v>
      </c>
      <c r="H33" s="2">
        <v>6.0</v>
      </c>
      <c r="I33" s="2">
        <v>6.0</v>
      </c>
      <c r="J33" s="2">
        <v>6.0</v>
      </c>
      <c r="K33" s="2">
        <v>6.0</v>
      </c>
      <c r="L33" s="2">
        <v>6.0</v>
      </c>
      <c r="M33" s="2">
        <v>6.0</v>
      </c>
      <c r="N33" s="2">
        <v>11.0</v>
      </c>
      <c r="O33" s="2">
        <v>11.0</v>
      </c>
      <c r="P33" s="2">
        <v>1.0</v>
      </c>
    </row>
    <row r="34" ht="11.25" customHeight="1">
      <c r="D34" s="2">
        <v>11.0</v>
      </c>
      <c r="E34" s="2">
        <v>11.0</v>
      </c>
      <c r="F34" s="2">
        <v>11.0</v>
      </c>
      <c r="G34" s="2">
        <v>6.0</v>
      </c>
      <c r="H34" s="2">
        <v>6.0</v>
      </c>
      <c r="I34" s="2">
        <v>6.0</v>
      </c>
      <c r="J34" s="2">
        <v>6.0</v>
      </c>
      <c r="K34" s="2">
        <v>6.0</v>
      </c>
      <c r="L34" s="2">
        <v>6.0</v>
      </c>
      <c r="M34" s="2">
        <v>6.0</v>
      </c>
      <c r="N34" s="2">
        <v>11.0</v>
      </c>
      <c r="O34" s="2">
        <v>11.0</v>
      </c>
      <c r="P34" s="2">
        <v>11.0</v>
      </c>
    </row>
    <row r="35" ht="11.25" customHeight="1">
      <c r="D35" s="2">
        <v>11.0</v>
      </c>
      <c r="E35" s="2">
        <v>11.0</v>
      </c>
      <c r="F35" s="2">
        <v>11.0</v>
      </c>
      <c r="G35" s="2">
        <v>11.0</v>
      </c>
      <c r="H35" s="2">
        <v>6.0</v>
      </c>
      <c r="I35" s="2">
        <v>6.0</v>
      </c>
      <c r="J35" s="2">
        <v>11.0</v>
      </c>
      <c r="K35" s="2">
        <v>6.0</v>
      </c>
      <c r="L35" s="2">
        <v>6.0</v>
      </c>
      <c r="M35" s="2">
        <v>11.0</v>
      </c>
      <c r="N35" s="2">
        <v>11.0</v>
      </c>
      <c r="O35" s="2">
        <v>11.0</v>
      </c>
      <c r="P35" s="2">
        <v>11.0</v>
      </c>
    </row>
    <row r="36" ht="11.25" customHeight="1">
      <c r="D36" s="2">
        <v>11.0</v>
      </c>
      <c r="E36" s="2">
        <v>11.0</v>
      </c>
      <c r="F36" s="2">
        <v>11.0</v>
      </c>
      <c r="G36" s="2">
        <v>11.0</v>
      </c>
      <c r="H36" s="2">
        <v>1.0</v>
      </c>
      <c r="I36" s="2">
        <v>11.0</v>
      </c>
      <c r="J36" s="2">
        <v>11.0</v>
      </c>
      <c r="K36" s="2">
        <v>1.0</v>
      </c>
      <c r="L36" s="2">
        <v>11.0</v>
      </c>
      <c r="M36" s="2">
        <v>11.0</v>
      </c>
      <c r="N36" s="2">
        <v>11.0</v>
      </c>
      <c r="O36" s="2">
        <v>11.0</v>
      </c>
      <c r="P36" s="2">
        <v>11.0</v>
      </c>
    </row>
    <row r="37" ht="11.25" customHeight="1">
      <c r="D37" s="2">
        <v>11.0</v>
      </c>
      <c r="E37" s="2">
        <v>11.0</v>
      </c>
      <c r="F37" s="2">
        <v>11.0</v>
      </c>
      <c r="G37" s="2">
        <v>11.0</v>
      </c>
      <c r="H37" s="2">
        <v>1.0</v>
      </c>
      <c r="I37" s="2">
        <v>11.0</v>
      </c>
      <c r="J37" s="2">
        <v>11.0</v>
      </c>
      <c r="K37" s="2">
        <v>1.0</v>
      </c>
      <c r="L37" s="2">
        <v>11.0</v>
      </c>
      <c r="M37" s="2">
        <v>11.0</v>
      </c>
      <c r="N37" s="2">
        <v>11.0</v>
      </c>
      <c r="O37" s="2">
        <v>11.0</v>
      </c>
      <c r="P37" s="2">
        <v>11.0</v>
      </c>
    </row>
    <row r="38" ht="11.25" customHeight="1">
      <c r="D38" s="2">
        <v>11.0</v>
      </c>
      <c r="E38" s="2">
        <v>11.0</v>
      </c>
      <c r="F38" s="2">
        <v>11.0</v>
      </c>
      <c r="G38" s="2">
        <v>11.0</v>
      </c>
      <c r="H38" s="2">
        <v>1.0</v>
      </c>
      <c r="I38" s="2">
        <v>1.0</v>
      </c>
      <c r="J38" s="2">
        <v>11.0</v>
      </c>
      <c r="K38" s="2">
        <v>1.0</v>
      </c>
      <c r="L38" s="2">
        <v>1.0</v>
      </c>
      <c r="M38" s="2">
        <v>11.0</v>
      </c>
      <c r="N38" s="2">
        <v>11.0</v>
      </c>
      <c r="O38" s="2">
        <v>11.0</v>
      </c>
      <c r="P38" s="2">
        <v>11.0</v>
      </c>
    </row>
  </sheetData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2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8.0</v>
      </c>
      <c r="O1" s="2">
        <v>9.0</v>
      </c>
      <c r="P1" s="2">
        <v>10.0</v>
      </c>
      <c r="Q1" s="2">
        <v>11.0</v>
      </c>
      <c r="R1" s="2">
        <v>12.0</v>
      </c>
      <c r="S1" s="2">
        <v>13.0</v>
      </c>
      <c r="T1" s="2">
        <v>14.0</v>
      </c>
      <c r="U1" s="2">
        <v>15.0</v>
      </c>
      <c r="V1" s="2">
        <v>16.0</v>
      </c>
      <c r="W1" s="2">
        <v>17.0</v>
      </c>
      <c r="X1" s="2">
        <v>18.0</v>
      </c>
      <c r="Y1" s="2">
        <v>19.0</v>
      </c>
      <c r="Z1" s="2">
        <v>20.0</v>
      </c>
    </row>
    <row r="2">
      <c r="D2" s="2" t="s">
        <v>95</v>
      </c>
      <c r="G2" s="1">
        <f t="shared" ref="G2:Z2" si="1">SUMPRODUCT($D6:$D300,G6:G300)</f>
        <v>0</v>
      </c>
      <c r="H2" s="1">
        <f t="shared" si="1"/>
        <v>0</v>
      </c>
      <c r="I2" s="1">
        <f t="shared" si="1"/>
        <v>0</v>
      </c>
      <c r="J2" s="1">
        <f t="shared" si="1"/>
        <v>2</v>
      </c>
      <c r="K2" s="1">
        <f t="shared" si="1"/>
        <v>0</v>
      </c>
      <c r="L2" s="1">
        <f t="shared" si="1"/>
        <v>0</v>
      </c>
      <c r="M2" s="1">
        <f t="shared" si="1"/>
        <v>0</v>
      </c>
      <c r="N2" s="1">
        <f t="shared" si="1"/>
        <v>0</v>
      </c>
      <c r="O2" s="1">
        <f t="shared" si="1"/>
        <v>0</v>
      </c>
      <c r="P2" s="1">
        <f t="shared" si="1"/>
        <v>0</v>
      </c>
      <c r="Q2" s="1">
        <f t="shared" si="1"/>
        <v>0</v>
      </c>
      <c r="R2" s="1">
        <f t="shared" si="1"/>
        <v>0</v>
      </c>
      <c r="S2" s="1">
        <f t="shared" si="1"/>
        <v>0</v>
      </c>
      <c r="T2" s="1">
        <f t="shared" si="1"/>
        <v>0</v>
      </c>
      <c r="U2" s="1">
        <f t="shared" si="1"/>
        <v>0</v>
      </c>
      <c r="V2" s="1">
        <f t="shared" si="1"/>
        <v>0</v>
      </c>
      <c r="W2" s="1">
        <f t="shared" si="1"/>
        <v>0</v>
      </c>
      <c r="X2" s="1">
        <f t="shared" si="1"/>
        <v>0</v>
      </c>
      <c r="Y2" s="1">
        <f t="shared" si="1"/>
        <v>0</v>
      </c>
      <c r="Z2" s="1">
        <f t="shared" si="1"/>
        <v>0</v>
      </c>
    </row>
    <row r="3">
      <c r="A3" s="2" t="s">
        <v>96</v>
      </c>
      <c r="B3" s="2" t="s">
        <v>97</v>
      </c>
      <c r="D3" s="5" t="s">
        <v>80</v>
      </c>
      <c r="E3" s="1" t="str">
        <f>Input!E3</f>
        <v/>
      </c>
      <c r="F3" s="1" t="str">
        <f>Input!F3</f>
        <v/>
      </c>
      <c r="G3" s="1" t="str">
        <f>Input!G3</f>
        <v>Multiple Choice</v>
      </c>
      <c r="H3" s="1" t="str">
        <f>Input!H3</f>
        <v>Vocab</v>
      </c>
      <c r="I3" s="1" t="str">
        <f>Input!I3</f>
        <v>Writing</v>
      </c>
      <c r="J3" s="1" t="str">
        <f>Input!J3</f>
        <v>Reading</v>
      </c>
    </row>
    <row r="4">
      <c r="A4" s="1">
        <f>mod(floor(RAND()*1000000,1),3)+1</f>
        <v>1</v>
      </c>
      <c r="B4" s="1">
        <f>max(B6:B300)</f>
        <v>2</v>
      </c>
      <c r="D4" s="5" t="s">
        <v>81</v>
      </c>
      <c r="E4" s="1" t="str">
        <f>Input!E4</f>
        <v/>
      </c>
      <c r="F4" s="1" t="str">
        <f>Input!F4</f>
        <v/>
      </c>
      <c r="G4" s="1" t="str">
        <f>Input!G4</f>
        <v>A</v>
      </c>
      <c r="H4" s="1" t="str">
        <f>Input!H4</f>
        <v>asdffgd</v>
      </c>
      <c r="I4" s="1" t="str">
        <f>Input!I4</f>
        <v/>
      </c>
      <c r="J4" s="1" t="str">
        <f>Input!J4</f>
        <v>B</v>
      </c>
    </row>
    <row r="5">
      <c r="A5" s="2" t="s">
        <v>98</v>
      </c>
      <c r="B5" s="2" t="s">
        <v>99</v>
      </c>
      <c r="D5" s="2" t="s">
        <v>100</v>
      </c>
      <c r="E5" s="1" t="str">
        <f>Input!E5</f>
        <v>Timestamp</v>
      </c>
      <c r="F5" s="1" t="str">
        <f>Input!F5</f>
        <v>Name</v>
      </c>
      <c r="G5" s="1" t="str">
        <f>Input!G5</f>
        <v>Multiple Choice</v>
      </c>
      <c r="H5" s="1" t="str">
        <f>Input!H5</f>
        <v>Vocab</v>
      </c>
      <c r="I5" s="1" t="str">
        <f>Input!I5</f>
        <v>Writing</v>
      </c>
      <c r="J5" s="1" t="str">
        <f>Input!J5</f>
        <v>Reading Comp</v>
      </c>
      <c r="K5" s="1" t="str">
        <f>Input!K5</f>
        <v/>
      </c>
      <c r="L5" s="1" t="str">
        <f>Input!L5</f>
        <v/>
      </c>
      <c r="M5" s="1" t="str">
        <f>Input!M5</f>
        <v/>
      </c>
      <c r="N5" s="1" t="str">
        <f>Input!N5</f>
        <v/>
      </c>
      <c r="O5" s="1" t="str">
        <f>Input!O5</f>
        <v/>
      </c>
      <c r="P5" s="1" t="str">
        <f>Input!P5</f>
        <v/>
      </c>
      <c r="Q5" s="1" t="str">
        <f>Input!Q5</f>
        <v/>
      </c>
      <c r="R5" s="1" t="str">
        <f>Input!R5</f>
        <v/>
      </c>
      <c r="S5" s="1" t="str">
        <f>Input!S5</f>
        <v/>
      </c>
      <c r="T5" s="1" t="str">
        <f>Input!T5</f>
        <v/>
      </c>
      <c r="U5" s="1" t="str">
        <f>Input!U5</f>
        <v/>
      </c>
      <c r="V5" s="1" t="str">
        <f>Input!V5</f>
        <v/>
      </c>
      <c r="W5" s="1" t="str">
        <f>Input!W5</f>
        <v/>
      </c>
      <c r="X5" s="1" t="str">
        <f>Input!X5</f>
        <v/>
      </c>
      <c r="Y5" s="1" t="str">
        <f>Input!Y5</f>
        <v/>
      </c>
      <c r="Z5" s="1" t="str">
        <f>Input!Z5</f>
        <v/>
      </c>
    </row>
    <row r="6">
      <c r="A6" s="1">
        <f>VLOOKUP(A4,B6:C300,2,FALSE)</f>
        <v>0</v>
      </c>
      <c r="B6" s="1">
        <f t="shared" ref="B6:B300" si="2">if(D6=1,1+B5,0)</f>
        <v>0</v>
      </c>
      <c r="C6" s="1" t="str">
        <f t="array" ref="C6">if(B6=0,"", INDEX($E:$Z,row(C6),Input!$C$16+2))</f>
        <v/>
      </c>
      <c r="D6" s="1">
        <f>if(and(E6&gt;=Input!$C$11,E6&lt;=Input!$C$13,not(F6="")),1,0)</f>
        <v>0</v>
      </c>
      <c r="E6" s="24">
        <f>Input!E6</f>
        <v>44660.43274</v>
      </c>
      <c r="F6" s="1" t="str">
        <f>Input!F6</f>
        <v>adsfds</v>
      </c>
      <c r="G6" s="1">
        <f>if(or(G$3="Multiple Choice",G$3="Reading"), if(left(Input!G6,1)=Input!G$4,1,0),if(G$3="Vocab", if(Input!G6=Input!G$4,1,0),Input!G6))</f>
        <v>1</v>
      </c>
      <c r="H6" s="1">
        <f>if(or(H$3="Multiple Choice",H$3="Reading"), if(left(Input!H6,1)=Input!H$4,1,0),if(H$3="Vocab", if(Input!H6=Input!H$4,1,0),Input!H6))</f>
        <v>1</v>
      </c>
      <c r="I6" s="1" t="str">
        <f>if(or(I$3="Multiple Choice",I$3="Reading"), if(left(Input!I6,1)=Input!I$4,1,0),if(I$3="Vocab", if(Input!I6=Input!I$4,1,0),Input!I6))</f>
        <v>wae4sgf</v>
      </c>
      <c r="J6" s="1">
        <f>if(or(J$3="Multiple Choice",J$3="Reading"), if(left(Input!J6,1)=Input!J$4,1,0),if(J$3="Vocab", if(Input!J6=Input!J$4,1,0),Input!J6))</f>
        <v>0</v>
      </c>
      <c r="K6" s="1" t="str">
        <f>if(or(K$3="Multiple Choice",K$3="Reading"), if(left(Input!K6,1)=Input!K$4,1,0),if(K$3="Vocab", if(Input!K6=Input!K$4,1,0),Input!K6))</f>
        <v/>
      </c>
      <c r="L6" s="1" t="str">
        <f>if(or(L$3="Multiple Choice",L$3="Reading"), if(left(Input!L6,1)=Input!L$4,1,0),if(L$3="Vocab", if(Input!L6=Input!L$4,1,0),Input!L6))</f>
        <v/>
      </c>
      <c r="M6" s="1" t="str">
        <f>if(or(M$3="Multiple Choice",M$3="Reading"), if(left(Input!M6,1)=Input!M$4,1,0),if(M$3="Vocab", if(Input!M6=Input!M$4,1,0),Input!M6))</f>
        <v/>
      </c>
      <c r="N6" s="1" t="str">
        <f>if(or(N$3="Multiple Choice",N$3="Reading"), if(left(Input!N6,1)=Input!N$4,1,0),if(N$3="Vocab", if(Input!N6=Input!N$4,1,0),Input!N6))</f>
        <v/>
      </c>
      <c r="O6" s="1" t="str">
        <f>if(or(O$3="Multiple Choice",O$3="Reading"), if(left(Input!O6,1)=Input!O$4,1,0),if(O$3="Vocab", if(Input!O6=Input!O$4,1,0),Input!O6))</f>
        <v/>
      </c>
      <c r="P6" s="1" t="str">
        <f>if(or(P$3="Multiple Choice",P$3="Reading"), if(left(Input!P6,1)=Input!P$4,1,0),if(P$3="Vocab", if(Input!P6=Input!P$4,1,0),Input!P6))</f>
        <v/>
      </c>
      <c r="Q6" s="1" t="str">
        <f>if(or(Q$3="Multiple Choice",Q$3="Reading"), if(left(Input!Q6,1)=Input!Q$4,1,0),if(Q$3="Vocab", if(Input!Q6=Input!Q$4,1,0),Input!Q6))</f>
        <v/>
      </c>
      <c r="R6" s="1" t="str">
        <f>if(or(R$3="Multiple Choice",R$3="Reading"), if(left(Input!R6,1)=Input!R$4,1,0),if(R$3="Vocab", if(Input!R6=Input!R$4,1,0),Input!R6))</f>
        <v/>
      </c>
      <c r="S6" s="1" t="str">
        <f>if(or(S$3="Multiple Choice",S$3="Reading"), if(left(Input!S6,1)=Input!S$4,1,0),if(S$3="Vocab", if(Input!S6=Input!S$4,1,0),Input!S6))</f>
        <v/>
      </c>
      <c r="T6" s="1" t="str">
        <f>if(or(T$3="Multiple Choice",T$3="Reading"), if(left(Input!T6,1)=Input!T$4,1,0),if(T$3="Vocab", if(Input!T6=Input!T$4,1,0),Input!T6))</f>
        <v/>
      </c>
      <c r="U6" s="1" t="str">
        <f>if(or(U$3="Multiple Choice",U$3="Reading"), if(left(Input!U6,1)=Input!U$4,1,0),if(U$3="Vocab", if(Input!U6=Input!U$4,1,0),Input!U6))</f>
        <v/>
      </c>
      <c r="V6" s="1" t="str">
        <f>if(or(V$3="Multiple Choice",V$3="Reading"), if(left(Input!V6,1)=Input!V$4,1,0),if(V$3="Vocab", if(Input!V6=Input!V$4,1,0),Input!V6))</f>
        <v/>
      </c>
      <c r="W6" s="1" t="str">
        <f>if(or(W$3="Multiple Choice",W$3="Reading"), if(left(Input!W6,1)=Input!W$4,1,0),if(W$3="Vocab", if(Input!W6=Input!W$4,1,0),Input!W6))</f>
        <v/>
      </c>
      <c r="X6" s="1" t="str">
        <f>if(or(X$3="Multiple Choice",X$3="Reading"), if(left(Input!X6,1)=Input!X$4,1,0),if(X$3="Vocab", if(Input!X6=Input!X$4,1,0),Input!X6))</f>
        <v/>
      </c>
      <c r="Y6" s="1" t="str">
        <f>if(or(Y$3="Multiple Choice",Y$3="Reading"), if(left(Input!Y6,1)=Input!Y$4,1,0),if(Y$3="Vocab", if(Input!Y6=Input!Y$4,1,0),Input!Y6))</f>
        <v/>
      </c>
      <c r="Z6" s="1" t="str">
        <f>if(or(Z$3="Multiple Choice",Z$3="Reading"), if(left(Input!Z6,1)=Input!Z$4,1,0),if(Z$3="Vocab", if(Input!Z6=Input!Z$4,1,0),Input!Z6))</f>
        <v/>
      </c>
    </row>
    <row r="7">
      <c r="A7" s="2" t="s">
        <v>101</v>
      </c>
      <c r="B7" s="1">
        <f t="shared" si="2"/>
        <v>0</v>
      </c>
      <c r="C7" s="1" t="str">
        <f t="array" ref="C7">if(B7=0,"", INDEX($E:$Z,row(C7),Input!$C$16+2))</f>
        <v/>
      </c>
      <c r="D7" s="1">
        <f>if(and(E7&gt;=Input!$C$11,E7&lt;=Input!$C$13,not(F7="")),1,0)</f>
        <v>0</v>
      </c>
      <c r="E7" s="24">
        <f>Input!E7</f>
        <v>44660.43294</v>
      </c>
      <c r="F7" s="1" t="str">
        <f>Input!F7</f>
        <v>sdgvdxre</v>
      </c>
      <c r="G7" s="1">
        <f>if(or(G$3="Multiple Choice",G$3="Reading"), if(left(Input!G7,1)=Input!G$4,1,0),if(G$3="Vocab", if(Input!G7=Input!G$4,1,0),Input!G7))</f>
        <v>0</v>
      </c>
      <c r="H7" s="1">
        <f>if(or(H$3="Multiple Choice",H$3="Reading"), if(left(Input!H7,1)=Input!H$4,1,0),if(H$3="Vocab", if(Input!H7=Input!H$4,1,0),Input!H7))</f>
        <v>0</v>
      </c>
      <c r="I7" s="1" t="str">
        <f>if(or(I$3="Multiple Choice",I$3="Reading"), if(left(Input!I7,1)=Input!I$4,1,0),if(I$3="Vocab", if(Input!I7=Input!I$4,1,0),Input!I7))</f>
        <v>awsd</v>
      </c>
      <c r="J7" s="1">
        <f>if(or(J$3="Multiple Choice",J$3="Reading"), if(left(Input!J7,1)=Input!J$4,1,0),if(J$3="Vocab", if(Input!J7=Input!J$4,1,0),Input!J7))</f>
        <v>1</v>
      </c>
      <c r="K7" s="1" t="str">
        <f>if(or(K$3="Multiple Choice",K$3="Reading"), if(left(Input!K7,1)=Input!K$4,1,0),if(K$3="Vocab", if(Input!K7=Input!K$4,1,0),Input!K7))</f>
        <v/>
      </c>
      <c r="L7" s="1" t="str">
        <f>if(or(L$3="Multiple Choice",L$3="Reading"), if(left(Input!L7,1)=Input!L$4,1,0),if(L$3="Vocab", if(Input!L7=Input!L$4,1,0),Input!L7))</f>
        <v/>
      </c>
      <c r="M7" s="1" t="str">
        <f>if(or(M$3="Multiple Choice",M$3="Reading"), if(left(Input!M7,1)=Input!M$4,1,0),if(M$3="Vocab", if(Input!M7=Input!M$4,1,0),Input!M7))</f>
        <v/>
      </c>
      <c r="N7" s="1" t="str">
        <f>if(or(N$3="Multiple Choice",N$3="Reading"), if(left(Input!N7,1)=Input!N$4,1,0),if(N$3="Vocab", if(Input!N7=Input!N$4,1,0),Input!N7))</f>
        <v/>
      </c>
      <c r="O7" s="1" t="str">
        <f>if(or(O$3="Multiple Choice",O$3="Reading"), if(left(Input!O7,1)=Input!O$4,1,0),if(O$3="Vocab", if(Input!O7=Input!O$4,1,0),Input!O7))</f>
        <v/>
      </c>
      <c r="P7" s="1" t="str">
        <f>if(or(P$3="Multiple Choice",P$3="Reading"), if(left(Input!P7,1)=Input!P$4,1,0),if(P$3="Vocab", if(Input!P7=Input!P$4,1,0),Input!P7))</f>
        <v/>
      </c>
      <c r="Q7" s="1" t="str">
        <f>if(or(Q$3="Multiple Choice",Q$3="Reading"), if(left(Input!Q7,1)=Input!Q$4,1,0),if(Q$3="Vocab", if(Input!Q7=Input!Q$4,1,0),Input!Q7))</f>
        <v/>
      </c>
      <c r="R7" s="1" t="str">
        <f>if(or(R$3="Multiple Choice",R$3="Reading"), if(left(Input!R7,1)=Input!R$4,1,0),if(R$3="Vocab", if(Input!R7=Input!R$4,1,0),Input!R7))</f>
        <v/>
      </c>
      <c r="S7" s="1" t="str">
        <f>if(or(S$3="Multiple Choice",S$3="Reading"), if(left(Input!S7,1)=Input!S$4,1,0),if(S$3="Vocab", if(Input!S7=Input!S$4,1,0),Input!S7))</f>
        <v/>
      </c>
      <c r="T7" s="1" t="str">
        <f>if(or(T$3="Multiple Choice",T$3="Reading"), if(left(Input!T7,1)=Input!T$4,1,0),if(T$3="Vocab", if(Input!T7=Input!T$4,1,0),Input!T7))</f>
        <v/>
      </c>
      <c r="U7" s="1" t="str">
        <f>if(or(U$3="Multiple Choice",U$3="Reading"), if(left(Input!U7,1)=Input!U$4,1,0),if(U$3="Vocab", if(Input!U7=Input!U$4,1,0),Input!U7))</f>
        <v/>
      </c>
      <c r="V7" s="1" t="str">
        <f>if(or(V$3="Multiple Choice",V$3="Reading"), if(left(Input!V7,1)=Input!V$4,1,0),if(V$3="Vocab", if(Input!V7=Input!V$4,1,0),Input!V7))</f>
        <v/>
      </c>
      <c r="W7" s="1" t="str">
        <f>if(or(W$3="Multiple Choice",W$3="Reading"), if(left(Input!W7,1)=Input!W$4,1,0),if(W$3="Vocab", if(Input!W7=Input!W$4,1,0),Input!W7))</f>
        <v/>
      </c>
      <c r="X7" s="1" t="str">
        <f>if(or(X$3="Multiple Choice",X$3="Reading"), if(left(Input!X7,1)=Input!X$4,1,0),if(X$3="Vocab", if(Input!X7=Input!X$4,1,0),Input!X7))</f>
        <v/>
      </c>
      <c r="Y7" s="1" t="str">
        <f>if(or(Y$3="Multiple Choice",Y$3="Reading"), if(left(Input!Y7,1)=Input!Y$4,1,0),if(Y$3="Vocab", if(Input!Y7=Input!Y$4,1,0),Input!Y7))</f>
        <v/>
      </c>
      <c r="Z7" s="1" t="str">
        <f>if(or(Z$3="Multiple Choice",Z$3="Reading"), if(left(Input!Z7,1)=Input!Z$4,1,0),if(Z$3="Vocab", if(Input!Z7=Input!Z$4,1,0),Input!Z7))</f>
        <v/>
      </c>
    </row>
    <row r="8">
      <c r="A8" s="23" t="str">
        <f>VLOOKUP(A4,B6:F300,5,FALSE)</f>
        <v>asdfsf</v>
      </c>
      <c r="B8" s="1">
        <f t="shared" si="2"/>
        <v>0</v>
      </c>
      <c r="C8" s="1" t="str">
        <f t="array" ref="C8">if(B8=0,"", INDEX($E:$Z,row(C8),Input!$C$16+2))</f>
        <v/>
      </c>
      <c r="D8" s="1">
        <f>if(and(E8&gt;=Input!$C$11,E8&lt;=Input!$C$13,not(F8="")),1,0)</f>
        <v>0</v>
      </c>
      <c r="E8" s="24">
        <f>Input!E8</f>
        <v>44660.43313</v>
      </c>
      <c r="F8" s="1" t="str">
        <f>Input!F8</f>
        <v>dsfgdgr</v>
      </c>
      <c r="G8" s="1">
        <f>if(or(G$3="Multiple Choice",G$3="Reading"), if(left(Input!G8,1)=Input!G$4,1,0),if(G$3="Vocab", if(Input!G8=Input!G$4,1,0),Input!G8))</f>
        <v>0</v>
      </c>
      <c r="H8" s="1">
        <f>if(or(H$3="Multiple Choice",H$3="Reading"), if(left(Input!H8,1)=Input!H$4,1,0),if(H$3="Vocab", if(Input!H8=Input!H$4,1,0),Input!H8))</f>
        <v>0</v>
      </c>
      <c r="I8" s="1" t="str">
        <f>if(or(I$3="Multiple Choice",I$3="Reading"), if(left(Input!I8,1)=Input!I$4,1,0),if(I$3="Vocab", if(Input!I8=Input!I$4,1,0),Input!I8))</f>
        <v>fsziocvh</v>
      </c>
      <c r="J8" s="1">
        <f>if(or(J$3="Multiple Choice",J$3="Reading"), if(left(Input!J8,1)=Input!J$4,1,0),if(J$3="Vocab", if(Input!J8=Input!J$4,1,0),Input!J8))</f>
        <v>0</v>
      </c>
      <c r="K8" s="1" t="str">
        <f>if(or(K$3="Multiple Choice",K$3="Reading"), if(left(Input!K8,1)=Input!K$4,1,0),if(K$3="Vocab", if(Input!K8=Input!K$4,1,0),Input!K8))</f>
        <v/>
      </c>
      <c r="L8" s="1" t="str">
        <f>if(or(L$3="Multiple Choice",L$3="Reading"), if(left(Input!L8,1)=Input!L$4,1,0),if(L$3="Vocab", if(Input!L8=Input!L$4,1,0),Input!L8))</f>
        <v/>
      </c>
      <c r="M8" s="1" t="str">
        <f>if(or(M$3="Multiple Choice",M$3="Reading"), if(left(Input!M8,1)=Input!M$4,1,0),if(M$3="Vocab", if(Input!M8=Input!M$4,1,0),Input!M8))</f>
        <v/>
      </c>
      <c r="N8" s="1" t="str">
        <f>if(or(N$3="Multiple Choice",N$3="Reading"), if(left(Input!N8,1)=Input!N$4,1,0),if(N$3="Vocab", if(Input!N8=Input!N$4,1,0),Input!N8))</f>
        <v/>
      </c>
      <c r="O8" s="1" t="str">
        <f>if(or(O$3="Multiple Choice",O$3="Reading"), if(left(Input!O8,1)=Input!O$4,1,0),if(O$3="Vocab", if(Input!O8=Input!O$4,1,0),Input!O8))</f>
        <v/>
      </c>
      <c r="P8" s="1" t="str">
        <f>if(or(P$3="Multiple Choice",P$3="Reading"), if(left(Input!P8,1)=Input!P$4,1,0),if(P$3="Vocab", if(Input!P8=Input!P$4,1,0),Input!P8))</f>
        <v/>
      </c>
      <c r="Q8" s="1" t="str">
        <f>if(or(Q$3="Multiple Choice",Q$3="Reading"), if(left(Input!Q8,1)=Input!Q$4,1,0),if(Q$3="Vocab", if(Input!Q8=Input!Q$4,1,0),Input!Q8))</f>
        <v/>
      </c>
      <c r="R8" s="1" t="str">
        <f>if(or(R$3="Multiple Choice",R$3="Reading"), if(left(Input!R8,1)=Input!R$4,1,0),if(R$3="Vocab", if(Input!R8=Input!R$4,1,0),Input!R8))</f>
        <v/>
      </c>
      <c r="S8" s="1" t="str">
        <f>if(or(S$3="Multiple Choice",S$3="Reading"), if(left(Input!S8,1)=Input!S$4,1,0),if(S$3="Vocab", if(Input!S8=Input!S$4,1,0),Input!S8))</f>
        <v/>
      </c>
      <c r="T8" s="1" t="str">
        <f>if(or(T$3="Multiple Choice",T$3="Reading"), if(left(Input!T8,1)=Input!T$4,1,0),if(T$3="Vocab", if(Input!T8=Input!T$4,1,0),Input!T8))</f>
        <v/>
      </c>
      <c r="U8" s="1" t="str">
        <f>if(or(U$3="Multiple Choice",U$3="Reading"), if(left(Input!U8,1)=Input!U$4,1,0),if(U$3="Vocab", if(Input!U8=Input!U$4,1,0),Input!U8))</f>
        <v/>
      </c>
      <c r="V8" s="1" t="str">
        <f>if(or(V$3="Multiple Choice",V$3="Reading"), if(left(Input!V8,1)=Input!V$4,1,0),if(V$3="Vocab", if(Input!V8=Input!V$4,1,0),Input!V8))</f>
        <v/>
      </c>
      <c r="W8" s="1" t="str">
        <f>if(or(W$3="Multiple Choice",W$3="Reading"), if(left(Input!W8,1)=Input!W$4,1,0),if(W$3="Vocab", if(Input!W8=Input!W$4,1,0),Input!W8))</f>
        <v/>
      </c>
      <c r="X8" s="1" t="str">
        <f>if(or(X$3="Multiple Choice",X$3="Reading"), if(left(Input!X8,1)=Input!X$4,1,0),if(X$3="Vocab", if(Input!X8=Input!X$4,1,0),Input!X8))</f>
        <v/>
      </c>
      <c r="Y8" s="1" t="str">
        <f>if(or(Y$3="Multiple Choice",Y$3="Reading"), if(left(Input!Y8,1)=Input!Y$4,1,0),if(Y$3="Vocab", if(Input!Y8=Input!Y$4,1,0),Input!Y8))</f>
        <v/>
      </c>
      <c r="Z8" s="1" t="str">
        <f>if(or(Z$3="Multiple Choice",Z$3="Reading"), if(left(Input!Z8,1)=Input!Z$4,1,0),if(Z$3="Vocab", if(Input!Z8=Input!Z$4,1,0),Input!Z8))</f>
        <v/>
      </c>
    </row>
    <row r="9">
      <c r="B9" s="1">
        <f t="shared" si="2"/>
        <v>0</v>
      </c>
      <c r="C9" s="1" t="str">
        <f t="array" ref="C9">if(B9=0,"", INDEX($E:$Z,row(C9),Input!$C$16+2))</f>
        <v/>
      </c>
      <c r="D9" s="1">
        <f>if(and(E9&gt;=Input!$C$11,E9&lt;=Input!$C$13,not(F9="")),1,0)</f>
        <v>0</v>
      </c>
      <c r="E9" s="24">
        <f>Input!E9</f>
        <v>44660.43337</v>
      </c>
      <c r="F9" s="1" t="str">
        <f>Input!F9</f>
        <v>drh6xcb</v>
      </c>
      <c r="G9" s="1">
        <f>if(or(G$3="Multiple Choice",G$3="Reading"), if(left(Input!G9,1)=Input!G$4,1,0),if(G$3="Vocab", if(Input!G9=Input!G$4,1,0),Input!G9))</f>
        <v>0</v>
      </c>
      <c r="H9" s="1">
        <f>if(or(H$3="Multiple Choice",H$3="Reading"), if(left(Input!H9,1)=Input!H$4,1,0),if(H$3="Vocab", if(Input!H9=Input!H$4,1,0),Input!H9))</f>
        <v>0</v>
      </c>
      <c r="I9" s="1" t="str">
        <f>if(or(I$3="Multiple Choice",I$3="Reading"), if(left(Input!I9,1)=Input!I$4,1,0),if(I$3="Vocab", if(Input!I9=Input!I$4,1,0),Input!I9))</f>
        <v>vxikue3</v>
      </c>
      <c r="J9" s="1">
        <f>if(or(J$3="Multiple Choice",J$3="Reading"), if(left(Input!J9,1)=Input!J$4,1,0),if(J$3="Vocab", if(Input!J9=Input!J$4,1,0),Input!J9))</f>
        <v>0</v>
      </c>
      <c r="K9" s="1" t="str">
        <f>if(or(K$3="Multiple Choice",K$3="Reading"), if(left(Input!K9,1)=Input!K$4,1,0),if(K$3="Vocab", if(Input!K9=Input!K$4,1,0),Input!K9))</f>
        <v/>
      </c>
      <c r="L9" s="1" t="str">
        <f>if(or(L$3="Multiple Choice",L$3="Reading"), if(left(Input!L9,1)=Input!L$4,1,0),if(L$3="Vocab", if(Input!L9=Input!L$4,1,0),Input!L9))</f>
        <v/>
      </c>
      <c r="M9" s="1" t="str">
        <f>if(or(M$3="Multiple Choice",M$3="Reading"), if(left(Input!M9,1)=Input!M$4,1,0),if(M$3="Vocab", if(Input!M9=Input!M$4,1,0),Input!M9))</f>
        <v/>
      </c>
      <c r="N9" s="1" t="str">
        <f>if(or(N$3="Multiple Choice",N$3="Reading"), if(left(Input!N9,1)=Input!N$4,1,0),if(N$3="Vocab", if(Input!N9=Input!N$4,1,0),Input!N9))</f>
        <v/>
      </c>
      <c r="O9" s="1" t="str">
        <f>if(or(O$3="Multiple Choice",O$3="Reading"), if(left(Input!O9,1)=Input!O$4,1,0),if(O$3="Vocab", if(Input!O9=Input!O$4,1,0),Input!O9))</f>
        <v/>
      </c>
      <c r="P9" s="1" t="str">
        <f>if(or(P$3="Multiple Choice",P$3="Reading"), if(left(Input!P9,1)=Input!P$4,1,0),if(P$3="Vocab", if(Input!P9=Input!P$4,1,0),Input!P9))</f>
        <v/>
      </c>
      <c r="Q9" s="1" t="str">
        <f>if(or(Q$3="Multiple Choice",Q$3="Reading"), if(left(Input!Q9,1)=Input!Q$4,1,0),if(Q$3="Vocab", if(Input!Q9=Input!Q$4,1,0),Input!Q9))</f>
        <v/>
      </c>
      <c r="R9" s="1" t="str">
        <f>if(or(R$3="Multiple Choice",R$3="Reading"), if(left(Input!R9,1)=Input!R$4,1,0),if(R$3="Vocab", if(Input!R9=Input!R$4,1,0),Input!R9))</f>
        <v/>
      </c>
      <c r="S9" s="1" t="str">
        <f>if(or(S$3="Multiple Choice",S$3="Reading"), if(left(Input!S9,1)=Input!S$4,1,0),if(S$3="Vocab", if(Input!S9=Input!S$4,1,0),Input!S9))</f>
        <v/>
      </c>
      <c r="T9" s="1" t="str">
        <f>if(or(T$3="Multiple Choice",T$3="Reading"), if(left(Input!T9,1)=Input!T$4,1,0),if(T$3="Vocab", if(Input!T9=Input!T$4,1,0),Input!T9))</f>
        <v/>
      </c>
      <c r="U9" s="1" t="str">
        <f>if(or(U$3="Multiple Choice",U$3="Reading"), if(left(Input!U9,1)=Input!U$4,1,0),if(U$3="Vocab", if(Input!U9=Input!U$4,1,0),Input!U9))</f>
        <v/>
      </c>
      <c r="V9" s="1" t="str">
        <f>if(or(V$3="Multiple Choice",V$3="Reading"), if(left(Input!V9,1)=Input!V$4,1,0),if(V$3="Vocab", if(Input!V9=Input!V$4,1,0),Input!V9))</f>
        <v/>
      </c>
      <c r="W9" s="1" t="str">
        <f>if(or(W$3="Multiple Choice",W$3="Reading"), if(left(Input!W9,1)=Input!W$4,1,0),if(W$3="Vocab", if(Input!W9=Input!W$4,1,0),Input!W9))</f>
        <v/>
      </c>
      <c r="X9" s="1" t="str">
        <f>if(or(X$3="Multiple Choice",X$3="Reading"), if(left(Input!X9,1)=Input!X$4,1,0),if(X$3="Vocab", if(Input!X9=Input!X$4,1,0),Input!X9))</f>
        <v/>
      </c>
      <c r="Y9" s="1" t="str">
        <f>if(or(Y$3="Multiple Choice",Y$3="Reading"), if(left(Input!Y9,1)=Input!Y$4,1,0),if(Y$3="Vocab", if(Input!Y9=Input!Y$4,1,0),Input!Y9))</f>
        <v/>
      </c>
      <c r="Z9" s="1" t="str">
        <f>if(or(Z$3="Multiple Choice",Z$3="Reading"), if(left(Input!Z9,1)=Input!Z$4,1,0),if(Z$3="Vocab", if(Input!Z9=Input!Z$4,1,0),Input!Z9))</f>
        <v/>
      </c>
    </row>
    <row r="10">
      <c r="A10" s="23"/>
      <c r="B10" s="1">
        <f t="shared" si="2"/>
        <v>0</v>
      </c>
      <c r="C10" s="1" t="str">
        <f t="array" ref="C10">if(B10=0,"", INDEX($E:$Z,row(C10),Input!$C$16+2))</f>
        <v/>
      </c>
      <c r="D10" s="1">
        <f>if(and(E10&gt;=Input!$C$11,E10&lt;=Input!$C$13,not(F10="")),1,0)</f>
        <v>0</v>
      </c>
      <c r="E10" s="24">
        <f>Input!E10</f>
        <v>44660.5371</v>
      </c>
      <c r="F10" s="1" t="str">
        <f>Input!F10</f>
        <v>asdfasdf</v>
      </c>
      <c r="G10" s="1">
        <f>if(or(G$3="Multiple Choice",G$3="Reading"), if(left(Input!G10,1)=Input!G$4,1,0),if(G$3="Vocab", if(Input!G10=Input!G$4,1,0),Input!G10))</f>
        <v>0</v>
      </c>
      <c r="H10" s="1">
        <f>if(or(H$3="Multiple Choice",H$3="Reading"), if(left(Input!H10,1)=Input!H$4,1,0),if(H$3="Vocab", if(Input!H10=Input!H$4,1,0),Input!H10))</f>
        <v>0</v>
      </c>
      <c r="I10" s="1" t="str">
        <f>if(or(I$3="Multiple Choice",I$3="Reading"), if(left(Input!I10,1)=Input!I$4,1,0),if(I$3="Vocab", if(Input!I10=Input!I$4,1,0),Input!I10))</f>
        <v>casec</v>
      </c>
      <c r="J10" s="1">
        <f>if(or(J$3="Multiple Choice",J$3="Reading"), if(left(Input!J10,1)=Input!J$4,1,0),if(J$3="Vocab", if(Input!J10=Input!J$4,1,0),Input!J10))</f>
        <v>0</v>
      </c>
      <c r="K10" s="1" t="str">
        <f>if(or(K$3="Multiple Choice",K$3="Reading"), if(left(Input!K10,1)=Input!K$4,1,0),if(K$3="Vocab", if(Input!K10=Input!K$4,1,0),Input!K10))</f>
        <v/>
      </c>
      <c r="L10" s="1" t="str">
        <f>if(or(L$3="Multiple Choice",L$3="Reading"), if(left(Input!L10,1)=Input!L$4,1,0),if(L$3="Vocab", if(Input!L10=Input!L$4,1,0),Input!L10))</f>
        <v/>
      </c>
      <c r="M10" s="1" t="str">
        <f>if(or(M$3="Multiple Choice",M$3="Reading"), if(left(Input!M10,1)=Input!M$4,1,0),if(M$3="Vocab", if(Input!M10=Input!M$4,1,0),Input!M10))</f>
        <v/>
      </c>
      <c r="N10" s="1" t="str">
        <f>if(or(N$3="Multiple Choice",N$3="Reading"), if(left(Input!N10,1)=Input!N$4,1,0),if(N$3="Vocab", if(Input!N10=Input!N$4,1,0),Input!N10))</f>
        <v/>
      </c>
      <c r="O10" s="1" t="str">
        <f>if(or(O$3="Multiple Choice",O$3="Reading"), if(left(Input!O10,1)=Input!O$4,1,0),if(O$3="Vocab", if(Input!O10=Input!O$4,1,0),Input!O10))</f>
        <v/>
      </c>
      <c r="P10" s="1" t="str">
        <f>if(or(P$3="Multiple Choice",P$3="Reading"), if(left(Input!P10,1)=Input!P$4,1,0),if(P$3="Vocab", if(Input!P10=Input!P$4,1,0),Input!P10))</f>
        <v/>
      </c>
      <c r="Q10" s="1" t="str">
        <f>if(or(Q$3="Multiple Choice",Q$3="Reading"), if(left(Input!Q10,1)=Input!Q$4,1,0),if(Q$3="Vocab", if(Input!Q10=Input!Q$4,1,0),Input!Q10))</f>
        <v/>
      </c>
      <c r="R10" s="1" t="str">
        <f>if(or(R$3="Multiple Choice",R$3="Reading"), if(left(Input!R10,1)=Input!R$4,1,0),if(R$3="Vocab", if(Input!R10=Input!R$4,1,0),Input!R10))</f>
        <v/>
      </c>
      <c r="S10" s="1" t="str">
        <f>if(or(S$3="Multiple Choice",S$3="Reading"), if(left(Input!S10,1)=Input!S$4,1,0),if(S$3="Vocab", if(Input!S10=Input!S$4,1,0),Input!S10))</f>
        <v/>
      </c>
      <c r="T10" s="1" t="str">
        <f>if(or(T$3="Multiple Choice",T$3="Reading"), if(left(Input!T10,1)=Input!T$4,1,0),if(T$3="Vocab", if(Input!T10=Input!T$4,1,0),Input!T10))</f>
        <v/>
      </c>
      <c r="U10" s="1" t="str">
        <f>if(or(U$3="Multiple Choice",U$3="Reading"), if(left(Input!U10,1)=Input!U$4,1,0),if(U$3="Vocab", if(Input!U10=Input!U$4,1,0),Input!U10))</f>
        <v/>
      </c>
      <c r="V10" s="1" t="str">
        <f>if(or(V$3="Multiple Choice",V$3="Reading"), if(left(Input!V10,1)=Input!V$4,1,0),if(V$3="Vocab", if(Input!V10=Input!V$4,1,0),Input!V10))</f>
        <v/>
      </c>
      <c r="W10" s="1" t="str">
        <f>if(or(W$3="Multiple Choice",W$3="Reading"), if(left(Input!W10,1)=Input!W$4,1,0),if(W$3="Vocab", if(Input!W10=Input!W$4,1,0),Input!W10))</f>
        <v/>
      </c>
      <c r="X10" s="1" t="str">
        <f>if(or(X$3="Multiple Choice",X$3="Reading"), if(left(Input!X10,1)=Input!X$4,1,0),if(X$3="Vocab", if(Input!X10=Input!X$4,1,0),Input!X10))</f>
        <v/>
      </c>
      <c r="Y10" s="1" t="str">
        <f>if(or(Y$3="Multiple Choice",Y$3="Reading"), if(left(Input!Y10,1)=Input!Y$4,1,0),if(Y$3="Vocab", if(Input!Y10=Input!Y$4,1,0),Input!Y10))</f>
        <v/>
      </c>
      <c r="Z10" s="1" t="str">
        <f>if(or(Z$3="Multiple Choice",Z$3="Reading"), if(left(Input!Z10,1)=Input!Z$4,1,0),if(Z$3="Vocab", if(Input!Z10=Input!Z$4,1,0),Input!Z10))</f>
        <v/>
      </c>
    </row>
    <row r="11">
      <c r="B11" s="1">
        <f t="shared" si="2"/>
        <v>0</v>
      </c>
      <c r="C11" s="1" t="str">
        <f t="array" ref="C11">if(B11=0,"", INDEX($E:$Z,row(C11),Input!$C$16+2))</f>
        <v/>
      </c>
      <c r="D11" s="1">
        <f>if(and(E11&gt;=Input!$C$11,E11&lt;=Input!$C$13,not(F11="")),1,0)</f>
        <v>0</v>
      </c>
      <c r="E11" s="24">
        <f>Input!E11</f>
        <v>44660.5684</v>
      </c>
      <c r="F11" s="1" t="str">
        <f>Input!F11</f>
        <v>Alexa Wildy</v>
      </c>
      <c r="G11" s="1">
        <f>if(or(G$3="Multiple Choice",G$3="Reading"), if(left(Input!G11,1)=Input!G$4,1,0),if(G$3="Vocab", if(Input!G11=Input!G$4,1,0),Input!G11))</f>
        <v>0</v>
      </c>
      <c r="H11" s="1">
        <f>if(or(H$3="Multiple Choice",H$3="Reading"), if(left(Input!H11,1)=Input!H$4,1,0),if(H$3="Vocab", if(Input!H11=Input!H$4,1,0),Input!H11))</f>
        <v>0</v>
      </c>
      <c r="I11" s="1" t="str">
        <f>if(or(I$3="Multiple Choice",I$3="Reading"), if(left(Input!I11,1)=Input!I$4,1,0),if(I$3="Vocab", if(Input!I11=Input!I$4,1,0),Input!I11))</f>
        <v>Yes sure</v>
      </c>
      <c r="J11" s="1">
        <f>if(or(J$3="Multiple Choice",J$3="Reading"), if(left(Input!J11,1)=Input!J$4,1,0),if(J$3="Vocab", if(Input!J11=Input!J$4,1,0),Input!J11))</f>
        <v>0</v>
      </c>
      <c r="K11" s="1" t="str">
        <f>if(or(K$3="Multiple Choice",K$3="Reading"), if(left(Input!K11,1)=Input!K$4,1,0),if(K$3="Vocab", if(Input!K11=Input!K$4,1,0),Input!K11))</f>
        <v/>
      </c>
      <c r="L11" s="1" t="str">
        <f>if(or(L$3="Multiple Choice",L$3="Reading"), if(left(Input!L11,1)=Input!L$4,1,0),if(L$3="Vocab", if(Input!L11=Input!L$4,1,0),Input!L11))</f>
        <v/>
      </c>
      <c r="M11" s="1" t="str">
        <f>if(or(M$3="Multiple Choice",M$3="Reading"), if(left(Input!M11,1)=Input!M$4,1,0),if(M$3="Vocab", if(Input!M11=Input!M$4,1,0),Input!M11))</f>
        <v/>
      </c>
      <c r="N11" s="1" t="str">
        <f>if(or(N$3="Multiple Choice",N$3="Reading"), if(left(Input!N11,1)=Input!N$4,1,0),if(N$3="Vocab", if(Input!N11=Input!N$4,1,0),Input!N11))</f>
        <v/>
      </c>
      <c r="O11" s="1" t="str">
        <f>if(or(O$3="Multiple Choice",O$3="Reading"), if(left(Input!O11,1)=Input!O$4,1,0),if(O$3="Vocab", if(Input!O11=Input!O$4,1,0),Input!O11))</f>
        <v/>
      </c>
      <c r="P11" s="1" t="str">
        <f>if(or(P$3="Multiple Choice",P$3="Reading"), if(left(Input!P11,1)=Input!P$4,1,0),if(P$3="Vocab", if(Input!P11=Input!P$4,1,0),Input!P11))</f>
        <v/>
      </c>
      <c r="Q11" s="1" t="str">
        <f>if(or(Q$3="Multiple Choice",Q$3="Reading"), if(left(Input!Q11,1)=Input!Q$4,1,0),if(Q$3="Vocab", if(Input!Q11=Input!Q$4,1,0),Input!Q11))</f>
        <v/>
      </c>
      <c r="R11" s="1" t="str">
        <f>if(or(R$3="Multiple Choice",R$3="Reading"), if(left(Input!R11,1)=Input!R$4,1,0),if(R$3="Vocab", if(Input!R11=Input!R$4,1,0),Input!R11))</f>
        <v/>
      </c>
      <c r="S11" s="1" t="str">
        <f>if(or(S$3="Multiple Choice",S$3="Reading"), if(left(Input!S11,1)=Input!S$4,1,0),if(S$3="Vocab", if(Input!S11=Input!S$4,1,0),Input!S11))</f>
        <v/>
      </c>
      <c r="T11" s="1" t="str">
        <f>if(or(T$3="Multiple Choice",T$3="Reading"), if(left(Input!T11,1)=Input!T$4,1,0),if(T$3="Vocab", if(Input!T11=Input!T$4,1,0),Input!T11))</f>
        <v/>
      </c>
      <c r="U11" s="1" t="str">
        <f>if(or(U$3="Multiple Choice",U$3="Reading"), if(left(Input!U11,1)=Input!U$4,1,0),if(U$3="Vocab", if(Input!U11=Input!U$4,1,0),Input!U11))</f>
        <v/>
      </c>
      <c r="V11" s="1" t="str">
        <f>if(or(V$3="Multiple Choice",V$3="Reading"), if(left(Input!V11,1)=Input!V$4,1,0),if(V$3="Vocab", if(Input!V11=Input!V$4,1,0),Input!V11))</f>
        <v/>
      </c>
      <c r="W11" s="1" t="str">
        <f>if(or(W$3="Multiple Choice",W$3="Reading"), if(left(Input!W11,1)=Input!W$4,1,0),if(W$3="Vocab", if(Input!W11=Input!W$4,1,0),Input!W11))</f>
        <v/>
      </c>
      <c r="X11" s="1" t="str">
        <f>if(or(X$3="Multiple Choice",X$3="Reading"), if(left(Input!X11,1)=Input!X$4,1,0),if(X$3="Vocab", if(Input!X11=Input!X$4,1,0),Input!X11))</f>
        <v/>
      </c>
      <c r="Y11" s="1" t="str">
        <f>if(or(Y$3="Multiple Choice",Y$3="Reading"), if(left(Input!Y11,1)=Input!Y$4,1,0),if(Y$3="Vocab", if(Input!Y11=Input!Y$4,1,0),Input!Y11))</f>
        <v/>
      </c>
      <c r="Z11" s="1" t="str">
        <f>if(or(Z$3="Multiple Choice",Z$3="Reading"), if(left(Input!Z11,1)=Input!Z$4,1,0),if(Z$3="Vocab", if(Input!Z11=Input!Z$4,1,0),Input!Z11))</f>
        <v/>
      </c>
    </row>
    <row r="12">
      <c r="B12" s="1">
        <f t="shared" si="2"/>
        <v>0</v>
      </c>
      <c r="C12" s="1" t="str">
        <f t="array" ref="C12">if(B12=0,"", INDEX($E:$Z,row(C12),Input!$C$16+2))</f>
        <v/>
      </c>
      <c r="D12" s="1">
        <f>if(and(E12&gt;=Input!$C$11,E12&lt;=Input!$C$13,not(F12="")),1,0)</f>
        <v>0</v>
      </c>
      <c r="E12" s="24">
        <f>Input!E12</f>
        <v>44660.56866</v>
      </c>
      <c r="F12" s="1" t="str">
        <f>Input!F12</f>
        <v>Dillon </v>
      </c>
      <c r="G12" s="1">
        <f>if(or(G$3="Multiple Choice",G$3="Reading"), if(left(Input!G12,1)=Input!G$4,1,0),if(G$3="Vocab", if(Input!G12=Input!G$4,1,0),Input!G12))</f>
        <v>0</v>
      </c>
      <c r="H12" s="1">
        <f>if(or(H$3="Multiple Choice",H$3="Reading"), if(left(Input!H12,1)=Input!H$4,1,0),if(H$3="Vocab", if(Input!H12=Input!H$4,1,0),Input!H12))</f>
        <v>0</v>
      </c>
      <c r="I12" s="1" t="str">
        <f>if(or(I$3="Multiple Choice",I$3="Reading"), if(left(Input!I12,1)=Input!I$4,1,0),if(I$3="Vocab", if(Input!I12=Input!I$4,1,0),Input!I12))</f>
        <v>This is not a good quiz because it makes me feel stupid </v>
      </c>
      <c r="J12" s="1">
        <f>if(or(J$3="Multiple Choice",J$3="Reading"), if(left(Input!J12,1)=Input!J$4,1,0),if(J$3="Vocab", if(Input!J12=Input!J$4,1,0),Input!J12))</f>
        <v>0</v>
      </c>
      <c r="K12" s="1" t="str">
        <f>if(or(K$3="Multiple Choice",K$3="Reading"), if(left(Input!K12,1)=Input!K$4,1,0),if(K$3="Vocab", if(Input!K12=Input!K$4,1,0),Input!K12))</f>
        <v/>
      </c>
      <c r="L12" s="1" t="str">
        <f>if(or(L$3="Multiple Choice",L$3="Reading"), if(left(Input!L12,1)=Input!L$4,1,0),if(L$3="Vocab", if(Input!L12=Input!L$4,1,0),Input!L12))</f>
        <v/>
      </c>
      <c r="M12" s="1" t="str">
        <f>if(or(M$3="Multiple Choice",M$3="Reading"), if(left(Input!M12,1)=Input!M$4,1,0),if(M$3="Vocab", if(Input!M12=Input!M$4,1,0),Input!M12))</f>
        <v/>
      </c>
      <c r="N12" s="1" t="str">
        <f>if(or(N$3="Multiple Choice",N$3="Reading"), if(left(Input!N12,1)=Input!N$4,1,0),if(N$3="Vocab", if(Input!N12=Input!N$4,1,0),Input!N12))</f>
        <v/>
      </c>
      <c r="O12" s="1" t="str">
        <f>if(or(O$3="Multiple Choice",O$3="Reading"), if(left(Input!O12,1)=Input!O$4,1,0),if(O$3="Vocab", if(Input!O12=Input!O$4,1,0),Input!O12))</f>
        <v/>
      </c>
      <c r="P12" s="1" t="str">
        <f>if(or(P$3="Multiple Choice",P$3="Reading"), if(left(Input!P12,1)=Input!P$4,1,0),if(P$3="Vocab", if(Input!P12=Input!P$4,1,0),Input!P12))</f>
        <v/>
      </c>
      <c r="Q12" s="1" t="str">
        <f>if(or(Q$3="Multiple Choice",Q$3="Reading"), if(left(Input!Q12,1)=Input!Q$4,1,0),if(Q$3="Vocab", if(Input!Q12=Input!Q$4,1,0),Input!Q12))</f>
        <v/>
      </c>
      <c r="R12" s="1" t="str">
        <f>if(or(R$3="Multiple Choice",R$3="Reading"), if(left(Input!R12,1)=Input!R$4,1,0),if(R$3="Vocab", if(Input!R12=Input!R$4,1,0),Input!R12))</f>
        <v/>
      </c>
      <c r="S12" s="1" t="str">
        <f>if(or(S$3="Multiple Choice",S$3="Reading"), if(left(Input!S12,1)=Input!S$4,1,0),if(S$3="Vocab", if(Input!S12=Input!S$4,1,0),Input!S12))</f>
        <v/>
      </c>
      <c r="T12" s="1" t="str">
        <f>if(or(T$3="Multiple Choice",T$3="Reading"), if(left(Input!T12,1)=Input!T$4,1,0),if(T$3="Vocab", if(Input!T12=Input!T$4,1,0),Input!T12))</f>
        <v/>
      </c>
      <c r="U12" s="1" t="str">
        <f>if(or(U$3="Multiple Choice",U$3="Reading"), if(left(Input!U12,1)=Input!U$4,1,0),if(U$3="Vocab", if(Input!U12=Input!U$4,1,0),Input!U12))</f>
        <v/>
      </c>
      <c r="V12" s="1" t="str">
        <f>if(or(V$3="Multiple Choice",V$3="Reading"), if(left(Input!V12,1)=Input!V$4,1,0),if(V$3="Vocab", if(Input!V12=Input!V$4,1,0),Input!V12))</f>
        <v/>
      </c>
      <c r="W12" s="1" t="str">
        <f>if(or(W$3="Multiple Choice",W$3="Reading"), if(left(Input!W12,1)=Input!W$4,1,0),if(W$3="Vocab", if(Input!W12=Input!W$4,1,0),Input!W12))</f>
        <v/>
      </c>
      <c r="X12" s="1" t="str">
        <f>if(or(X$3="Multiple Choice",X$3="Reading"), if(left(Input!X12,1)=Input!X$4,1,0),if(X$3="Vocab", if(Input!X12=Input!X$4,1,0),Input!X12))</f>
        <v/>
      </c>
      <c r="Y12" s="1" t="str">
        <f>if(or(Y$3="Multiple Choice",Y$3="Reading"), if(left(Input!Y12,1)=Input!Y$4,1,0),if(Y$3="Vocab", if(Input!Y12=Input!Y$4,1,0),Input!Y12))</f>
        <v/>
      </c>
      <c r="Z12" s="1" t="str">
        <f>if(or(Z$3="Multiple Choice",Z$3="Reading"), if(left(Input!Z12,1)=Input!Z$4,1,0),if(Z$3="Vocab", if(Input!Z12=Input!Z$4,1,0),Input!Z12))</f>
        <v/>
      </c>
    </row>
    <row r="13">
      <c r="B13" s="1">
        <f t="shared" si="2"/>
        <v>0</v>
      </c>
      <c r="C13" s="1" t="str">
        <f t="array" ref="C13">if(B13=0,"", INDEX($E:$Z,row(C13),Input!$C$16+2))</f>
        <v/>
      </c>
      <c r="D13" s="1">
        <f>if(and(E13&gt;=Input!$C$11,E13&lt;=Input!$C$13,not(F13="")),1,0)</f>
        <v>0</v>
      </c>
      <c r="E13" s="24">
        <f>Input!E13</f>
        <v>44660.5687</v>
      </c>
      <c r="F13" s="1" t="str">
        <f>Input!F13</f>
        <v>Michael Le </v>
      </c>
      <c r="G13" s="1">
        <f>if(or(G$3="Multiple Choice",G$3="Reading"), if(left(Input!G13,1)=Input!G$4,1,0),if(G$3="Vocab", if(Input!G13=Input!G$4,1,0),Input!G13))</f>
        <v>1</v>
      </c>
      <c r="H13" s="1">
        <f>if(or(H$3="Multiple Choice",H$3="Reading"), if(left(Input!H13,1)=Input!H$4,1,0),if(H$3="Vocab", if(Input!H13=Input!H$4,1,0),Input!H13))</f>
        <v>0</v>
      </c>
      <c r="I13" s="1" t="str">
        <f>if(or(I$3="Multiple Choice",I$3="Reading"), if(left(Input!I13,1)=Input!I$4,1,0),if(I$3="Vocab", if(Input!I13=Input!I$4,1,0),Input!I13))</f>
        <v>Yes</v>
      </c>
      <c r="J13" s="1">
        <f>if(or(J$3="Multiple Choice",J$3="Reading"), if(left(Input!J13,1)=Input!J$4,1,0),if(J$3="Vocab", if(Input!J13=Input!J$4,1,0),Input!J13))</f>
        <v>0</v>
      </c>
      <c r="K13" s="1" t="str">
        <f>if(or(K$3="Multiple Choice",K$3="Reading"), if(left(Input!K13,1)=Input!K$4,1,0),if(K$3="Vocab", if(Input!K13=Input!K$4,1,0),Input!K13))</f>
        <v/>
      </c>
      <c r="L13" s="1" t="str">
        <f>if(or(L$3="Multiple Choice",L$3="Reading"), if(left(Input!L13,1)=Input!L$4,1,0),if(L$3="Vocab", if(Input!L13=Input!L$4,1,0),Input!L13))</f>
        <v/>
      </c>
      <c r="M13" s="1" t="str">
        <f>if(or(M$3="Multiple Choice",M$3="Reading"), if(left(Input!M13,1)=Input!M$4,1,0),if(M$3="Vocab", if(Input!M13=Input!M$4,1,0),Input!M13))</f>
        <v/>
      </c>
      <c r="N13" s="1" t="str">
        <f>if(or(N$3="Multiple Choice",N$3="Reading"), if(left(Input!N13,1)=Input!N$4,1,0),if(N$3="Vocab", if(Input!N13=Input!N$4,1,0),Input!N13))</f>
        <v/>
      </c>
      <c r="O13" s="1" t="str">
        <f>if(or(O$3="Multiple Choice",O$3="Reading"), if(left(Input!O13,1)=Input!O$4,1,0),if(O$3="Vocab", if(Input!O13=Input!O$4,1,0),Input!O13))</f>
        <v/>
      </c>
      <c r="P13" s="1" t="str">
        <f>if(or(P$3="Multiple Choice",P$3="Reading"), if(left(Input!P13,1)=Input!P$4,1,0),if(P$3="Vocab", if(Input!P13=Input!P$4,1,0),Input!P13))</f>
        <v/>
      </c>
      <c r="Q13" s="1" t="str">
        <f>if(or(Q$3="Multiple Choice",Q$3="Reading"), if(left(Input!Q13,1)=Input!Q$4,1,0),if(Q$3="Vocab", if(Input!Q13=Input!Q$4,1,0),Input!Q13))</f>
        <v/>
      </c>
      <c r="R13" s="1" t="str">
        <f>if(or(R$3="Multiple Choice",R$3="Reading"), if(left(Input!R13,1)=Input!R$4,1,0),if(R$3="Vocab", if(Input!R13=Input!R$4,1,0),Input!R13))</f>
        <v/>
      </c>
      <c r="S13" s="1" t="str">
        <f>if(or(S$3="Multiple Choice",S$3="Reading"), if(left(Input!S13,1)=Input!S$4,1,0),if(S$3="Vocab", if(Input!S13=Input!S$4,1,0),Input!S13))</f>
        <v/>
      </c>
      <c r="T13" s="1" t="str">
        <f>if(or(T$3="Multiple Choice",T$3="Reading"), if(left(Input!T13,1)=Input!T$4,1,0),if(T$3="Vocab", if(Input!T13=Input!T$4,1,0),Input!T13))</f>
        <v/>
      </c>
      <c r="U13" s="1" t="str">
        <f>if(or(U$3="Multiple Choice",U$3="Reading"), if(left(Input!U13,1)=Input!U$4,1,0),if(U$3="Vocab", if(Input!U13=Input!U$4,1,0),Input!U13))</f>
        <v/>
      </c>
      <c r="V13" s="1" t="str">
        <f>if(or(V$3="Multiple Choice",V$3="Reading"), if(left(Input!V13,1)=Input!V$4,1,0),if(V$3="Vocab", if(Input!V13=Input!V$4,1,0),Input!V13))</f>
        <v/>
      </c>
      <c r="W13" s="1" t="str">
        <f>if(or(W$3="Multiple Choice",W$3="Reading"), if(left(Input!W13,1)=Input!W$4,1,0),if(W$3="Vocab", if(Input!W13=Input!W$4,1,0),Input!W13))</f>
        <v/>
      </c>
      <c r="X13" s="1" t="str">
        <f>if(or(X$3="Multiple Choice",X$3="Reading"), if(left(Input!X13,1)=Input!X$4,1,0),if(X$3="Vocab", if(Input!X13=Input!X$4,1,0),Input!X13))</f>
        <v/>
      </c>
      <c r="Y13" s="1" t="str">
        <f>if(or(Y$3="Multiple Choice",Y$3="Reading"), if(left(Input!Y13,1)=Input!Y$4,1,0),if(Y$3="Vocab", if(Input!Y13=Input!Y$4,1,0),Input!Y13))</f>
        <v/>
      </c>
      <c r="Z13" s="1" t="str">
        <f>if(or(Z$3="Multiple Choice",Z$3="Reading"), if(left(Input!Z13,1)=Input!Z$4,1,0),if(Z$3="Vocab", if(Input!Z13=Input!Z$4,1,0),Input!Z13))</f>
        <v/>
      </c>
    </row>
    <row r="14">
      <c r="B14" s="1">
        <f t="shared" si="2"/>
        <v>0</v>
      </c>
      <c r="C14" s="1" t="str">
        <f t="array" ref="C14">if(B14=0,"", INDEX($E:$Z,row(C14),Input!$C$16+2))</f>
        <v/>
      </c>
      <c r="D14" s="1">
        <f>if(and(E14&gt;=Input!$C$11,E14&lt;=Input!$C$13,not(F14="")),1,0)</f>
        <v>0</v>
      </c>
      <c r="E14" s="24">
        <f>Input!E14</f>
        <v>44660.6276</v>
      </c>
      <c r="F14" s="1" t="str">
        <f>Input!F14</f>
        <v>Mackenzie Marco</v>
      </c>
      <c r="G14" s="1">
        <f>if(or(G$3="Multiple Choice",G$3="Reading"), if(left(Input!G14,1)=Input!G$4,1,0),if(G$3="Vocab", if(Input!G14=Input!G$4,1,0),Input!G14))</f>
        <v>1</v>
      </c>
      <c r="H14" s="1">
        <f>if(or(H$3="Multiple Choice",H$3="Reading"), if(left(Input!H14,1)=Input!H$4,1,0),if(H$3="Vocab", if(Input!H14=Input!H$4,1,0),Input!H14))</f>
        <v>0</v>
      </c>
      <c r="I14" s="1" t="str">
        <f>if(or(I$3="Multiple Choice",I$3="Reading"), if(left(Input!I14,1)=Input!I$4,1,0),if(I$3="Vocab", if(Input!I14=Input!I$4,1,0),Input!I14))</f>
        <v>Sally sells seashells at the seashore. </v>
      </c>
      <c r="J14" s="1">
        <f>if(or(J$3="Multiple Choice",J$3="Reading"), if(left(Input!J14,1)=Input!J$4,1,0),if(J$3="Vocab", if(Input!J14=Input!J$4,1,0),Input!J14))</f>
        <v>1</v>
      </c>
      <c r="K14" s="1" t="str">
        <f>if(or(K$3="Multiple Choice",K$3="Reading"), if(left(Input!K14,1)=Input!K$4,1,0),if(K$3="Vocab", if(Input!K14=Input!K$4,1,0),Input!K14))</f>
        <v/>
      </c>
      <c r="L14" s="1" t="str">
        <f>if(or(L$3="Multiple Choice",L$3="Reading"), if(left(Input!L14,1)=Input!L$4,1,0),if(L$3="Vocab", if(Input!L14=Input!L$4,1,0),Input!L14))</f>
        <v/>
      </c>
      <c r="M14" s="1" t="str">
        <f>if(or(M$3="Multiple Choice",M$3="Reading"), if(left(Input!M14,1)=Input!M$4,1,0),if(M$3="Vocab", if(Input!M14=Input!M$4,1,0),Input!M14))</f>
        <v/>
      </c>
      <c r="N14" s="1" t="str">
        <f>if(or(N$3="Multiple Choice",N$3="Reading"), if(left(Input!N14,1)=Input!N$4,1,0),if(N$3="Vocab", if(Input!N14=Input!N$4,1,0),Input!N14))</f>
        <v/>
      </c>
      <c r="O14" s="1" t="str">
        <f>if(or(O$3="Multiple Choice",O$3="Reading"), if(left(Input!O14,1)=Input!O$4,1,0),if(O$3="Vocab", if(Input!O14=Input!O$4,1,0),Input!O14))</f>
        <v/>
      </c>
      <c r="P14" s="1" t="str">
        <f>if(or(P$3="Multiple Choice",P$3="Reading"), if(left(Input!P14,1)=Input!P$4,1,0),if(P$3="Vocab", if(Input!P14=Input!P$4,1,0),Input!P14))</f>
        <v/>
      </c>
      <c r="Q14" s="1" t="str">
        <f>if(or(Q$3="Multiple Choice",Q$3="Reading"), if(left(Input!Q14,1)=Input!Q$4,1,0),if(Q$3="Vocab", if(Input!Q14=Input!Q$4,1,0),Input!Q14))</f>
        <v/>
      </c>
      <c r="R14" s="1" t="str">
        <f>if(or(R$3="Multiple Choice",R$3="Reading"), if(left(Input!R14,1)=Input!R$4,1,0),if(R$3="Vocab", if(Input!R14=Input!R$4,1,0),Input!R14))</f>
        <v/>
      </c>
      <c r="S14" s="1" t="str">
        <f>if(or(S$3="Multiple Choice",S$3="Reading"), if(left(Input!S14,1)=Input!S$4,1,0),if(S$3="Vocab", if(Input!S14=Input!S$4,1,0),Input!S14))</f>
        <v/>
      </c>
      <c r="T14" s="1" t="str">
        <f>if(or(T$3="Multiple Choice",T$3="Reading"), if(left(Input!T14,1)=Input!T$4,1,0),if(T$3="Vocab", if(Input!T14=Input!T$4,1,0),Input!T14))</f>
        <v/>
      </c>
      <c r="U14" s="1" t="str">
        <f>if(or(U$3="Multiple Choice",U$3="Reading"), if(left(Input!U14,1)=Input!U$4,1,0),if(U$3="Vocab", if(Input!U14=Input!U$4,1,0),Input!U14))</f>
        <v/>
      </c>
      <c r="V14" s="1" t="str">
        <f>if(or(V$3="Multiple Choice",V$3="Reading"), if(left(Input!V14,1)=Input!V$4,1,0),if(V$3="Vocab", if(Input!V14=Input!V$4,1,0),Input!V14))</f>
        <v/>
      </c>
      <c r="W14" s="1" t="str">
        <f>if(or(W$3="Multiple Choice",W$3="Reading"), if(left(Input!W14,1)=Input!W$4,1,0),if(W$3="Vocab", if(Input!W14=Input!W$4,1,0),Input!W14))</f>
        <v/>
      </c>
      <c r="X14" s="1" t="str">
        <f>if(or(X$3="Multiple Choice",X$3="Reading"), if(left(Input!X14,1)=Input!X$4,1,0),if(X$3="Vocab", if(Input!X14=Input!X$4,1,0),Input!X14))</f>
        <v/>
      </c>
      <c r="Y14" s="1" t="str">
        <f>if(or(Y$3="Multiple Choice",Y$3="Reading"), if(left(Input!Y14,1)=Input!Y$4,1,0),if(Y$3="Vocab", if(Input!Y14=Input!Y$4,1,0),Input!Y14))</f>
        <v/>
      </c>
      <c r="Z14" s="1" t="str">
        <f>if(or(Z$3="Multiple Choice",Z$3="Reading"), if(left(Input!Z14,1)=Input!Z$4,1,0),if(Z$3="Vocab", if(Input!Z14=Input!Z$4,1,0),Input!Z14))</f>
        <v/>
      </c>
    </row>
    <row r="15">
      <c r="B15" s="1">
        <f t="shared" si="2"/>
        <v>0</v>
      </c>
      <c r="C15" s="1" t="str">
        <f t="array" ref="C15">if(B15=0,"", INDEX($E:$Z,row(C15),Input!$C$16+2))</f>
        <v/>
      </c>
      <c r="D15" s="1">
        <f>if(and(E15&gt;=Input!$C$11,E15&lt;=Input!$C$13,not(F15="")),1,0)</f>
        <v>0</v>
      </c>
      <c r="E15" s="24">
        <f>Input!E15</f>
        <v>44660.65105</v>
      </c>
      <c r="F15" s="1" t="str">
        <f>Input!F15</f>
        <v>Andrew Riachi</v>
      </c>
      <c r="G15" s="1">
        <f>if(or(G$3="Multiple Choice",G$3="Reading"), if(left(Input!G15,1)=Input!G$4,1,0),if(G$3="Vocab", if(Input!G15=Input!G$4,1,0),Input!G15))</f>
        <v>1</v>
      </c>
      <c r="H15" s="1">
        <f>if(or(H$3="Multiple Choice",H$3="Reading"), if(left(Input!H15,1)=Input!H$4,1,0),if(H$3="Vocab", if(Input!H15=Input!H$4,1,0),Input!H15))</f>
        <v>1</v>
      </c>
      <c r="I15" s="1" t="str">
        <f>if(or(I$3="Multiple Choice",I$3="Reading"), if(left(Input!I15,1)=Input!I$4,1,0),if(I$3="Vocab", if(Input!I15=Input!I$4,1,0),Input!I15))</f>
        <v>So so</v>
      </c>
      <c r="J15" s="1">
        <f>if(or(J$3="Multiple Choice",J$3="Reading"), if(left(Input!J15,1)=Input!J$4,1,0),if(J$3="Vocab", if(Input!J15=Input!J$4,1,0),Input!J15))</f>
        <v>1</v>
      </c>
      <c r="K15" s="1" t="str">
        <f>if(or(K$3="Multiple Choice",K$3="Reading"), if(left(Input!K15,1)=Input!K$4,1,0),if(K$3="Vocab", if(Input!K15=Input!K$4,1,0),Input!K15))</f>
        <v/>
      </c>
      <c r="L15" s="1" t="str">
        <f>if(or(L$3="Multiple Choice",L$3="Reading"), if(left(Input!L15,1)=Input!L$4,1,0),if(L$3="Vocab", if(Input!L15=Input!L$4,1,0),Input!L15))</f>
        <v/>
      </c>
      <c r="M15" s="1" t="str">
        <f>if(or(M$3="Multiple Choice",M$3="Reading"), if(left(Input!M15,1)=Input!M$4,1,0),if(M$3="Vocab", if(Input!M15=Input!M$4,1,0),Input!M15))</f>
        <v/>
      </c>
      <c r="N15" s="1" t="str">
        <f>if(or(N$3="Multiple Choice",N$3="Reading"), if(left(Input!N15,1)=Input!N$4,1,0),if(N$3="Vocab", if(Input!N15=Input!N$4,1,0),Input!N15))</f>
        <v/>
      </c>
      <c r="O15" s="1" t="str">
        <f>if(or(O$3="Multiple Choice",O$3="Reading"), if(left(Input!O15,1)=Input!O$4,1,0),if(O$3="Vocab", if(Input!O15=Input!O$4,1,0),Input!O15))</f>
        <v/>
      </c>
      <c r="P15" s="1" t="str">
        <f>if(or(P$3="Multiple Choice",P$3="Reading"), if(left(Input!P15,1)=Input!P$4,1,0),if(P$3="Vocab", if(Input!P15=Input!P$4,1,0),Input!P15))</f>
        <v/>
      </c>
      <c r="Q15" s="1" t="str">
        <f>if(or(Q$3="Multiple Choice",Q$3="Reading"), if(left(Input!Q15,1)=Input!Q$4,1,0),if(Q$3="Vocab", if(Input!Q15=Input!Q$4,1,0),Input!Q15))</f>
        <v/>
      </c>
      <c r="R15" s="1" t="str">
        <f>if(or(R$3="Multiple Choice",R$3="Reading"), if(left(Input!R15,1)=Input!R$4,1,0),if(R$3="Vocab", if(Input!R15=Input!R$4,1,0),Input!R15))</f>
        <v/>
      </c>
      <c r="S15" s="1" t="str">
        <f>if(or(S$3="Multiple Choice",S$3="Reading"), if(left(Input!S15,1)=Input!S$4,1,0),if(S$3="Vocab", if(Input!S15=Input!S$4,1,0),Input!S15))</f>
        <v/>
      </c>
      <c r="T15" s="1" t="str">
        <f>if(or(T$3="Multiple Choice",T$3="Reading"), if(left(Input!T15,1)=Input!T$4,1,0),if(T$3="Vocab", if(Input!T15=Input!T$4,1,0),Input!T15))</f>
        <v/>
      </c>
      <c r="U15" s="1" t="str">
        <f>if(or(U$3="Multiple Choice",U$3="Reading"), if(left(Input!U15,1)=Input!U$4,1,0),if(U$3="Vocab", if(Input!U15=Input!U$4,1,0),Input!U15))</f>
        <v/>
      </c>
      <c r="V15" s="1" t="str">
        <f>if(or(V$3="Multiple Choice",V$3="Reading"), if(left(Input!V15,1)=Input!V$4,1,0),if(V$3="Vocab", if(Input!V15=Input!V$4,1,0),Input!V15))</f>
        <v/>
      </c>
      <c r="W15" s="1" t="str">
        <f>if(or(W$3="Multiple Choice",W$3="Reading"), if(left(Input!W15,1)=Input!W$4,1,0),if(W$3="Vocab", if(Input!W15=Input!W$4,1,0),Input!W15))</f>
        <v/>
      </c>
      <c r="X15" s="1" t="str">
        <f>if(or(X$3="Multiple Choice",X$3="Reading"), if(left(Input!X15,1)=Input!X$4,1,0),if(X$3="Vocab", if(Input!X15=Input!X$4,1,0),Input!X15))</f>
        <v/>
      </c>
      <c r="Y15" s="1" t="str">
        <f>if(or(Y$3="Multiple Choice",Y$3="Reading"), if(left(Input!Y15,1)=Input!Y$4,1,0),if(Y$3="Vocab", if(Input!Y15=Input!Y$4,1,0),Input!Y15))</f>
        <v/>
      </c>
      <c r="Z15" s="1" t="str">
        <f>if(or(Z$3="Multiple Choice",Z$3="Reading"), if(left(Input!Z15,1)=Input!Z$4,1,0),if(Z$3="Vocab", if(Input!Z15=Input!Z$4,1,0),Input!Z15))</f>
        <v/>
      </c>
    </row>
    <row r="16">
      <c r="B16" s="1">
        <f t="shared" si="2"/>
        <v>0</v>
      </c>
      <c r="C16" s="1" t="str">
        <f t="array" ref="C16">if(B16=0,"", INDEX($E:$Z,row(C16),Input!$C$16+2))</f>
        <v/>
      </c>
      <c r="D16" s="1">
        <f>if(and(E16&gt;=Input!$C$11,E16&lt;=Input!$C$13,not(F16="")),1,0)</f>
        <v>0</v>
      </c>
      <c r="E16" s="24">
        <f>Input!E16</f>
        <v>44660.9397</v>
      </c>
      <c r="F16" s="1" t="str">
        <f>Input!F16</f>
        <v>123</v>
      </c>
      <c r="G16" s="1">
        <f>if(or(G$3="Multiple Choice",G$3="Reading"), if(left(Input!G16,1)=Input!G$4,1,0),if(G$3="Vocab", if(Input!G16=Input!G$4,1,0),Input!G16))</f>
        <v>1</v>
      </c>
      <c r="H16" s="1">
        <f>if(or(H$3="Multiple Choice",H$3="Reading"), if(left(Input!H16,1)=Input!H$4,1,0),if(H$3="Vocab", if(Input!H16=Input!H$4,1,0),Input!H16))</f>
        <v>0</v>
      </c>
      <c r="I16" s="1" t="str">
        <f>if(or(I$3="Multiple Choice",I$3="Reading"), if(left(Input!I16,1)=Input!I$4,1,0),if(I$3="Vocab", if(Input!I16=Input!I$4,1,0),Input!I16))</f>
        <v>cgase</v>
      </c>
      <c r="J16" s="1">
        <f>if(or(J$3="Multiple Choice",J$3="Reading"), if(left(Input!J16,1)=Input!J$4,1,0),if(J$3="Vocab", if(Input!J16=Input!J$4,1,0),Input!J16))</f>
        <v>1</v>
      </c>
      <c r="K16" s="1" t="str">
        <f>if(or(K$3="Multiple Choice",K$3="Reading"), if(left(Input!K16,1)=Input!K$4,1,0),if(K$3="Vocab", if(Input!K16=Input!K$4,1,0),Input!K16))</f>
        <v/>
      </c>
      <c r="L16" s="1" t="str">
        <f>if(or(L$3="Multiple Choice",L$3="Reading"), if(left(Input!L16,1)=Input!L$4,1,0),if(L$3="Vocab", if(Input!L16=Input!L$4,1,0),Input!L16))</f>
        <v/>
      </c>
      <c r="M16" s="1" t="str">
        <f>if(or(M$3="Multiple Choice",M$3="Reading"), if(left(Input!M16,1)=Input!M$4,1,0),if(M$3="Vocab", if(Input!M16=Input!M$4,1,0),Input!M16))</f>
        <v/>
      </c>
      <c r="N16" s="1" t="str">
        <f>if(or(N$3="Multiple Choice",N$3="Reading"), if(left(Input!N16,1)=Input!N$4,1,0),if(N$3="Vocab", if(Input!N16=Input!N$4,1,0),Input!N16))</f>
        <v/>
      </c>
      <c r="O16" s="1" t="str">
        <f>if(or(O$3="Multiple Choice",O$3="Reading"), if(left(Input!O16,1)=Input!O$4,1,0),if(O$3="Vocab", if(Input!O16=Input!O$4,1,0),Input!O16))</f>
        <v/>
      </c>
      <c r="P16" s="1" t="str">
        <f>if(or(P$3="Multiple Choice",P$3="Reading"), if(left(Input!P16,1)=Input!P$4,1,0),if(P$3="Vocab", if(Input!P16=Input!P$4,1,0),Input!P16))</f>
        <v/>
      </c>
      <c r="Q16" s="1" t="str">
        <f>if(or(Q$3="Multiple Choice",Q$3="Reading"), if(left(Input!Q16,1)=Input!Q$4,1,0),if(Q$3="Vocab", if(Input!Q16=Input!Q$4,1,0),Input!Q16))</f>
        <v/>
      </c>
      <c r="R16" s="1" t="str">
        <f>if(or(R$3="Multiple Choice",R$3="Reading"), if(left(Input!R16,1)=Input!R$4,1,0),if(R$3="Vocab", if(Input!R16=Input!R$4,1,0),Input!R16))</f>
        <v/>
      </c>
      <c r="S16" s="1" t="str">
        <f>if(or(S$3="Multiple Choice",S$3="Reading"), if(left(Input!S16,1)=Input!S$4,1,0),if(S$3="Vocab", if(Input!S16=Input!S$4,1,0),Input!S16))</f>
        <v/>
      </c>
      <c r="T16" s="1" t="str">
        <f>if(or(T$3="Multiple Choice",T$3="Reading"), if(left(Input!T16,1)=Input!T$4,1,0),if(T$3="Vocab", if(Input!T16=Input!T$4,1,0),Input!T16))</f>
        <v/>
      </c>
      <c r="U16" s="1" t="str">
        <f>if(or(U$3="Multiple Choice",U$3="Reading"), if(left(Input!U16,1)=Input!U$4,1,0),if(U$3="Vocab", if(Input!U16=Input!U$4,1,0),Input!U16))</f>
        <v/>
      </c>
      <c r="V16" s="1" t="str">
        <f>if(or(V$3="Multiple Choice",V$3="Reading"), if(left(Input!V16,1)=Input!V$4,1,0),if(V$3="Vocab", if(Input!V16=Input!V$4,1,0),Input!V16))</f>
        <v/>
      </c>
      <c r="W16" s="1" t="str">
        <f>if(or(W$3="Multiple Choice",W$3="Reading"), if(left(Input!W16,1)=Input!W$4,1,0),if(W$3="Vocab", if(Input!W16=Input!W$4,1,0),Input!W16))</f>
        <v/>
      </c>
      <c r="X16" s="1" t="str">
        <f>if(or(X$3="Multiple Choice",X$3="Reading"), if(left(Input!X16,1)=Input!X$4,1,0),if(X$3="Vocab", if(Input!X16=Input!X$4,1,0),Input!X16))</f>
        <v/>
      </c>
      <c r="Y16" s="1" t="str">
        <f>if(or(Y$3="Multiple Choice",Y$3="Reading"), if(left(Input!Y16,1)=Input!Y$4,1,0),if(Y$3="Vocab", if(Input!Y16=Input!Y$4,1,0),Input!Y16))</f>
        <v/>
      </c>
      <c r="Z16" s="1" t="str">
        <f>if(or(Z$3="Multiple Choice",Z$3="Reading"), if(left(Input!Z16,1)=Input!Z$4,1,0),if(Z$3="Vocab", if(Input!Z16=Input!Z$4,1,0),Input!Z16))</f>
        <v/>
      </c>
    </row>
    <row r="17">
      <c r="B17" s="1">
        <f t="shared" si="2"/>
        <v>0</v>
      </c>
      <c r="C17" s="1" t="str">
        <f t="array" ref="C17">if(B17=0,"", INDEX($E:$Z,row(C17),Input!$C$16+2))</f>
        <v/>
      </c>
      <c r="D17" s="1">
        <f>if(and(E17&gt;=Input!$C$11,E17&lt;=Input!$C$13,not(F17="")),1,0)</f>
        <v>0</v>
      </c>
      <c r="E17" s="24">
        <f>Input!E17</f>
        <v>44660.9402</v>
      </c>
      <c r="F17" s="1" t="str">
        <f>Input!F17</f>
        <v>awf4f</v>
      </c>
      <c r="G17" s="1">
        <f>if(or(G$3="Multiple Choice",G$3="Reading"), if(left(Input!G17,1)=Input!G$4,1,0),if(G$3="Vocab", if(Input!G17=Input!G$4,1,0),Input!G17))</f>
        <v>0</v>
      </c>
      <c r="H17" s="1">
        <f>if(or(H$3="Multiple Choice",H$3="Reading"), if(left(Input!H17,1)=Input!H$4,1,0),if(H$3="Vocab", if(Input!H17=Input!H$4,1,0),Input!H17))</f>
        <v>0</v>
      </c>
      <c r="I17" s="1" t="str">
        <f>if(or(I$3="Multiple Choice",I$3="Reading"), if(left(Input!I17,1)=Input!I$4,1,0),if(I$3="Vocab", if(Input!I17=Input!I$4,1,0),Input!I17))</f>
        <v>54a3qyge</v>
      </c>
      <c r="J17" s="1">
        <f>if(or(J$3="Multiple Choice",J$3="Reading"), if(left(Input!J17,1)=Input!J$4,1,0),if(J$3="Vocab", if(Input!J17=Input!J$4,1,0),Input!J17))</f>
        <v>0</v>
      </c>
      <c r="K17" s="1" t="str">
        <f>if(or(K$3="Multiple Choice",K$3="Reading"), if(left(Input!K17,1)=Input!K$4,1,0),if(K$3="Vocab", if(Input!K17=Input!K$4,1,0),Input!K17))</f>
        <v/>
      </c>
      <c r="L17" s="1" t="str">
        <f>if(or(L$3="Multiple Choice",L$3="Reading"), if(left(Input!L17,1)=Input!L$4,1,0),if(L$3="Vocab", if(Input!L17=Input!L$4,1,0),Input!L17))</f>
        <v/>
      </c>
      <c r="M17" s="1" t="str">
        <f>if(or(M$3="Multiple Choice",M$3="Reading"), if(left(Input!M17,1)=Input!M$4,1,0),if(M$3="Vocab", if(Input!M17=Input!M$4,1,0),Input!M17))</f>
        <v/>
      </c>
      <c r="N17" s="1" t="str">
        <f>if(or(N$3="Multiple Choice",N$3="Reading"), if(left(Input!N17,1)=Input!N$4,1,0),if(N$3="Vocab", if(Input!N17=Input!N$4,1,0),Input!N17))</f>
        <v/>
      </c>
      <c r="O17" s="1" t="str">
        <f>if(or(O$3="Multiple Choice",O$3="Reading"), if(left(Input!O17,1)=Input!O$4,1,0),if(O$3="Vocab", if(Input!O17=Input!O$4,1,0),Input!O17))</f>
        <v/>
      </c>
      <c r="P17" s="1" t="str">
        <f>if(or(P$3="Multiple Choice",P$3="Reading"), if(left(Input!P17,1)=Input!P$4,1,0),if(P$3="Vocab", if(Input!P17=Input!P$4,1,0),Input!P17))</f>
        <v/>
      </c>
      <c r="Q17" s="1" t="str">
        <f>if(or(Q$3="Multiple Choice",Q$3="Reading"), if(left(Input!Q17,1)=Input!Q$4,1,0),if(Q$3="Vocab", if(Input!Q17=Input!Q$4,1,0),Input!Q17))</f>
        <v/>
      </c>
      <c r="R17" s="1" t="str">
        <f>if(or(R$3="Multiple Choice",R$3="Reading"), if(left(Input!R17,1)=Input!R$4,1,0),if(R$3="Vocab", if(Input!R17=Input!R$4,1,0),Input!R17))</f>
        <v/>
      </c>
      <c r="S17" s="1" t="str">
        <f>if(or(S$3="Multiple Choice",S$3="Reading"), if(left(Input!S17,1)=Input!S$4,1,0),if(S$3="Vocab", if(Input!S17=Input!S$4,1,0),Input!S17))</f>
        <v/>
      </c>
      <c r="T17" s="1" t="str">
        <f>if(or(T$3="Multiple Choice",T$3="Reading"), if(left(Input!T17,1)=Input!T$4,1,0),if(T$3="Vocab", if(Input!T17=Input!T$4,1,0),Input!T17))</f>
        <v/>
      </c>
      <c r="U17" s="1" t="str">
        <f>if(or(U$3="Multiple Choice",U$3="Reading"), if(left(Input!U17,1)=Input!U$4,1,0),if(U$3="Vocab", if(Input!U17=Input!U$4,1,0),Input!U17))</f>
        <v/>
      </c>
      <c r="V17" s="1" t="str">
        <f>if(or(V$3="Multiple Choice",V$3="Reading"), if(left(Input!V17,1)=Input!V$4,1,0),if(V$3="Vocab", if(Input!V17=Input!V$4,1,0),Input!V17))</f>
        <v/>
      </c>
      <c r="W17" s="1" t="str">
        <f>if(or(W$3="Multiple Choice",W$3="Reading"), if(left(Input!W17,1)=Input!W$4,1,0),if(W$3="Vocab", if(Input!W17=Input!W$4,1,0),Input!W17))</f>
        <v/>
      </c>
      <c r="X17" s="1" t="str">
        <f>if(or(X$3="Multiple Choice",X$3="Reading"), if(left(Input!X17,1)=Input!X$4,1,0),if(X$3="Vocab", if(Input!X17=Input!X$4,1,0),Input!X17))</f>
        <v/>
      </c>
      <c r="Y17" s="1" t="str">
        <f>if(or(Y$3="Multiple Choice",Y$3="Reading"), if(left(Input!Y17,1)=Input!Y$4,1,0),if(Y$3="Vocab", if(Input!Y17=Input!Y$4,1,0),Input!Y17))</f>
        <v/>
      </c>
      <c r="Z17" s="1" t="str">
        <f>if(or(Z$3="Multiple Choice",Z$3="Reading"), if(left(Input!Z17,1)=Input!Z$4,1,0),if(Z$3="Vocab", if(Input!Z17=Input!Z$4,1,0),Input!Z17))</f>
        <v/>
      </c>
    </row>
    <row r="18">
      <c r="B18" s="1">
        <f t="shared" si="2"/>
        <v>0</v>
      </c>
      <c r="C18" s="1" t="str">
        <f t="array" ref="C18">if(B18=0,"", INDEX($E:$Z,row(C18),Input!$C$16+2))</f>
        <v/>
      </c>
      <c r="D18" s="1">
        <f>if(and(E18&gt;=Input!$C$11,E18&lt;=Input!$C$13,not(F18="")),1,0)</f>
        <v>0</v>
      </c>
      <c r="E18" s="24">
        <f>Input!E18</f>
        <v>44660.94035</v>
      </c>
      <c r="F18" s="1" t="str">
        <f>Input!F18</f>
        <v>afwf</v>
      </c>
      <c r="G18" s="1">
        <f>if(or(G$3="Multiple Choice",G$3="Reading"), if(left(Input!G18,1)=Input!G$4,1,0),if(G$3="Vocab", if(Input!G18=Input!G$4,1,0),Input!G18))</f>
        <v>1</v>
      </c>
      <c r="H18" s="1">
        <f>if(or(H$3="Multiple Choice",H$3="Reading"), if(left(Input!H18,1)=Input!H$4,1,0),if(H$3="Vocab", if(Input!H18=Input!H$4,1,0),Input!H18))</f>
        <v>0</v>
      </c>
      <c r="I18" s="1" t="str">
        <f>if(or(I$3="Multiple Choice",I$3="Reading"), if(left(Input!I18,1)=Input!I$4,1,0),if(I$3="Vocab", if(Input!I18=Input!I$4,1,0),Input!I18))</f>
        <v>awrfe</v>
      </c>
      <c r="J18" s="1">
        <f>if(or(J$3="Multiple Choice",J$3="Reading"), if(left(Input!J18,1)=Input!J$4,1,0),if(J$3="Vocab", if(Input!J18=Input!J$4,1,0),Input!J18))</f>
        <v>1</v>
      </c>
      <c r="K18" s="1" t="str">
        <f>if(or(K$3="Multiple Choice",K$3="Reading"), if(left(Input!K18,1)=Input!K$4,1,0),if(K$3="Vocab", if(Input!K18=Input!K$4,1,0),Input!K18))</f>
        <v/>
      </c>
      <c r="L18" s="1" t="str">
        <f>if(or(L$3="Multiple Choice",L$3="Reading"), if(left(Input!L18,1)=Input!L$4,1,0),if(L$3="Vocab", if(Input!L18=Input!L$4,1,0),Input!L18))</f>
        <v/>
      </c>
      <c r="M18" s="1" t="str">
        <f>if(or(M$3="Multiple Choice",M$3="Reading"), if(left(Input!M18,1)=Input!M$4,1,0),if(M$3="Vocab", if(Input!M18=Input!M$4,1,0),Input!M18))</f>
        <v/>
      </c>
      <c r="N18" s="1" t="str">
        <f>if(or(N$3="Multiple Choice",N$3="Reading"), if(left(Input!N18,1)=Input!N$4,1,0),if(N$3="Vocab", if(Input!N18=Input!N$4,1,0),Input!N18))</f>
        <v/>
      </c>
      <c r="O18" s="1" t="str">
        <f>if(or(O$3="Multiple Choice",O$3="Reading"), if(left(Input!O18,1)=Input!O$4,1,0),if(O$3="Vocab", if(Input!O18=Input!O$4,1,0),Input!O18))</f>
        <v/>
      </c>
      <c r="P18" s="1" t="str">
        <f>if(or(P$3="Multiple Choice",P$3="Reading"), if(left(Input!P18,1)=Input!P$4,1,0),if(P$3="Vocab", if(Input!P18=Input!P$4,1,0),Input!P18))</f>
        <v/>
      </c>
      <c r="Q18" s="1" t="str">
        <f>if(or(Q$3="Multiple Choice",Q$3="Reading"), if(left(Input!Q18,1)=Input!Q$4,1,0),if(Q$3="Vocab", if(Input!Q18=Input!Q$4,1,0),Input!Q18))</f>
        <v/>
      </c>
      <c r="R18" s="1" t="str">
        <f>if(or(R$3="Multiple Choice",R$3="Reading"), if(left(Input!R18,1)=Input!R$4,1,0),if(R$3="Vocab", if(Input!R18=Input!R$4,1,0),Input!R18))</f>
        <v/>
      </c>
      <c r="S18" s="1" t="str">
        <f>if(or(S$3="Multiple Choice",S$3="Reading"), if(left(Input!S18,1)=Input!S$4,1,0),if(S$3="Vocab", if(Input!S18=Input!S$4,1,0),Input!S18))</f>
        <v/>
      </c>
      <c r="T18" s="1" t="str">
        <f>if(or(T$3="Multiple Choice",T$3="Reading"), if(left(Input!T18,1)=Input!T$4,1,0),if(T$3="Vocab", if(Input!T18=Input!T$4,1,0),Input!T18))</f>
        <v/>
      </c>
      <c r="U18" s="1" t="str">
        <f>if(or(U$3="Multiple Choice",U$3="Reading"), if(left(Input!U18,1)=Input!U$4,1,0),if(U$3="Vocab", if(Input!U18=Input!U$4,1,0),Input!U18))</f>
        <v/>
      </c>
      <c r="V18" s="1" t="str">
        <f>if(or(V$3="Multiple Choice",V$3="Reading"), if(left(Input!V18,1)=Input!V$4,1,0),if(V$3="Vocab", if(Input!V18=Input!V$4,1,0),Input!V18))</f>
        <v/>
      </c>
      <c r="W18" s="1" t="str">
        <f>if(or(W$3="Multiple Choice",W$3="Reading"), if(left(Input!W18,1)=Input!W$4,1,0),if(W$3="Vocab", if(Input!W18=Input!W$4,1,0),Input!W18))</f>
        <v/>
      </c>
      <c r="X18" s="1" t="str">
        <f>if(or(X$3="Multiple Choice",X$3="Reading"), if(left(Input!X18,1)=Input!X$4,1,0),if(X$3="Vocab", if(Input!X18=Input!X$4,1,0),Input!X18))</f>
        <v/>
      </c>
      <c r="Y18" s="1" t="str">
        <f>if(or(Y$3="Multiple Choice",Y$3="Reading"), if(left(Input!Y18,1)=Input!Y$4,1,0),if(Y$3="Vocab", if(Input!Y18=Input!Y$4,1,0),Input!Y18))</f>
        <v/>
      </c>
      <c r="Z18" s="1" t="str">
        <f>if(or(Z$3="Multiple Choice",Z$3="Reading"), if(left(Input!Z18,1)=Input!Z$4,1,0),if(Z$3="Vocab", if(Input!Z18=Input!Z$4,1,0),Input!Z18))</f>
        <v/>
      </c>
    </row>
    <row r="19">
      <c r="B19" s="1">
        <f t="shared" si="2"/>
        <v>1</v>
      </c>
      <c r="C19" s="1">
        <f t="array" ref="C19">if(B19=0,"", INDEX($E:$Z,row(C19),Input!$C$16+2))</f>
        <v>0</v>
      </c>
      <c r="D19" s="1">
        <f>if(and(E19&gt;=Input!$C$11,E19&lt;=Input!$C$13,not(F19="")),1,0)</f>
        <v>1</v>
      </c>
      <c r="E19" s="24">
        <f>Input!E19</f>
        <v>44661.12974</v>
      </c>
      <c r="F19" s="1" t="str">
        <f>Input!F19</f>
        <v>asdfsf</v>
      </c>
      <c r="G19" s="1">
        <f>if(or(G$3="Multiple Choice",G$3="Reading"), if(left(Input!G19,1)=Input!G$4,1,0),if(G$3="Vocab", if(Input!G19=Input!G$4,1,0),Input!G19))</f>
        <v>0</v>
      </c>
      <c r="H19" s="1">
        <f>if(or(H$3="Multiple Choice",H$3="Reading"), if(left(Input!H19,1)=Input!H$4,1,0),if(H$3="Vocab", if(Input!H19=Input!H$4,1,0),Input!H19))</f>
        <v>0</v>
      </c>
      <c r="I19" s="1" t="str">
        <f>if(or(I$3="Multiple Choice",I$3="Reading"), if(left(Input!I19,1)=Input!I$4,1,0),if(I$3="Vocab", if(Input!I19=Input!I$4,1,0),Input!I19))</f>
        <v>afsees4</v>
      </c>
      <c r="J19" s="1">
        <f>if(or(J$3="Multiple Choice",J$3="Reading"), if(left(Input!J19,1)=Input!J$4,1,0),if(J$3="Vocab", if(Input!J19=Input!J$4,1,0),Input!J19))</f>
        <v>1</v>
      </c>
      <c r="K19" s="1" t="str">
        <f>if(or(K$3="Multiple Choice",K$3="Reading"), if(left(Input!K19,1)=Input!K$4,1,0),if(K$3="Vocab", if(Input!K19=Input!K$4,1,0),Input!K19))</f>
        <v/>
      </c>
      <c r="L19" s="1" t="str">
        <f>if(or(L$3="Multiple Choice",L$3="Reading"), if(left(Input!L19,1)=Input!L$4,1,0),if(L$3="Vocab", if(Input!L19=Input!L$4,1,0),Input!L19))</f>
        <v/>
      </c>
      <c r="M19" s="1" t="str">
        <f>if(or(M$3="Multiple Choice",M$3="Reading"), if(left(Input!M19,1)=Input!M$4,1,0),if(M$3="Vocab", if(Input!M19=Input!M$4,1,0),Input!M19))</f>
        <v/>
      </c>
      <c r="N19" s="1" t="str">
        <f>if(or(N$3="Multiple Choice",N$3="Reading"), if(left(Input!N19,1)=Input!N$4,1,0),if(N$3="Vocab", if(Input!N19=Input!N$4,1,0),Input!N19))</f>
        <v/>
      </c>
      <c r="O19" s="1" t="str">
        <f>if(or(O$3="Multiple Choice",O$3="Reading"), if(left(Input!O19,1)=Input!O$4,1,0),if(O$3="Vocab", if(Input!O19=Input!O$4,1,0),Input!O19))</f>
        <v/>
      </c>
      <c r="P19" s="1" t="str">
        <f>if(or(P$3="Multiple Choice",P$3="Reading"), if(left(Input!P19,1)=Input!P$4,1,0),if(P$3="Vocab", if(Input!P19=Input!P$4,1,0),Input!P19))</f>
        <v/>
      </c>
      <c r="Q19" s="1" t="str">
        <f>if(or(Q$3="Multiple Choice",Q$3="Reading"), if(left(Input!Q19,1)=Input!Q$4,1,0),if(Q$3="Vocab", if(Input!Q19=Input!Q$4,1,0),Input!Q19))</f>
        <v/>
      </c>
      <c r="R19" s="1" t="str">
        <f>if(or(R$3="Multiple Choice",R$3="Reading"), if(left(Input!R19,1)=Input!R$4,1,0),if(R$3="Vocab", if(Input!R19=Input!R$4,1,0),Input!R19))</f>
        <v/>
      </c>
      <c r="S19" s="1" t="str">
        <f>if(or(S$3="Multiple Choice",S$3="Reading"), if(left(Input!S19,1)=Input!S$4,1,0),if(S$3="Vocab", if(Input!S19=Input!S$4,1,0),Input!S19))</f>
        <v/>
      </c>
      <c r="T19" s="1" t="str">
        <f>if(or(T$3="Multiple Choice",T$3="Reading"), if(left(Input!T19,1)=Input!T$4,1,0),if(T$3="Vocab", if(Input!T19=Input!T$4,1,0),Input!T19))</f>
        <v/>
      </c>
      <c r="U19" s="1" t="str">
        <f>if(or(U$3="Multiple Choice",U$3="Reading"), if(left(Input!U19,1)=Input!U$4,1,0),if(U$3="Vocab", if(Input!U19=Input!U$4,1,0),Input!U19))</f>
        <v/>
      </c>
      <c r="V19" s="1" t="str">
        <f>if(or(V$3="Multiple Choice",V$3="Reading"), if(left(Input!V19,1)=Input!V$4,1,0),if(V$3="Vocab", if(Input!V19=Input!V$4,1,0),Input!V19))</f>
        <v/>
      </c>
      <c r="W19" s="1" t="str">
        <f>if(or(W$3="Multiple Choice",W$3="Reading"), if(left(Input!W19,1)=Input!W$4,1,0),if(W$3="Vocab", if(Input!W19=Input!W$4,1,0),Input!W19))</f>
        <v/>
      </c>
      <c r="X19" s="1" t="str">
        <f>if(or(X$3="Multiple Choice",X$3="Reading"), if(left(Input!X19,1)=Input!X$4,1,0),if(X$3="Vocab", if(Input!X19=Input!X$4,1,0),Input!X19))</f>
        <v/>
      </c>
      <c r="Y19" s="1" t="str">
        <f>if(or(Y$3="Multiple Choice",Y$3="Reading"), if(left(Input!Y19,1)=Input!Y$4,1,0),if(Y$3="Vocab", if(Input!Y19=Input!Y$4,1,0),Input!Y19))</f>
        <v/>
      </c>
      <c r="Z19" s="1" t="str">
        <f>if(or(Z$3="Multiple Choice",Z$3="Reading"), if(left(Input!Z19,1)=Input!Z$4,1,0),if(Z$3="Vocab", if(Input!Z19=Input!Z$4,1,0),Input!Z19))</f>
        <v/>
      </c>
    </row>
    <row r="20">
      <c r="B20" s="1">
        <f t="shared" si="2"/>
        <v>2</v>
      </c>
      <c r="C20" s="1">
        <f t="array" ref="C20">if(B20=0,"", INDEX($E:$Z,row(C20),Input!$C$16+2))</f>
        <v>0</v>
      </c>
      <c r="D20" s="1">
        <f>if(and(E20&gt;=Input!$C$11,E20&lt;=Input!$C$13,not(F20="")),1,0)</f>
        <v>1</v>
      </c>
      <c r="E20" s="24">
        <f>Input!E20</f>
        <v>44661.1299</v>
      </c>
      <c r="F20" s="1" t="str">
        <f>Input!F20</f>
        <v>sgh4egzs</v>
      </c>
      <c r="G20" s="1">
        <f>if(or(G$3="Multiple Choice",G$3="Reading"), if(left(Input!G20,1)=Input!G$4,1,0),if(G$3="Vocab", if(Input!G20=Input!G$4,1,0),Input!G20))</f>
        <v>0</v>
      </c>
      <c r="H20" s="1">
        <f>if(or(H$3="Multiple Choice",H$3="Reading"), if(left(Input!H20,1)=Input!H$4,1,0),if(H$3="Vocab", if(Input!H20=Input!H$4,1,0),Input!H20))</f>
        <v>0</v>
      </c>
      <c r="I20" s="1" t="str">
        <f>if(or(I$3="Multiple Choice",I$3="Reading"), if(left(Input!I20,1)=Input!I$4,1,0),if(I$3="Vocab", if(Input!I20=Input!I$4,1,0),Input!I20))</f>
        <v>awfrs</v>
      </c>
      <c r="J20" s="1">
        <f>if(or(J$3="Multiple Choice",J$3="Reading"), if(left(Input!J20,1)=Input!J$4,1,0),if(J$3="Vocab", if(Input!J20=Input!J$4,1,0),Input!J20))</f>
        <v>1</v>
      </c>
      <c r="K20" s="1" t="str">
        <f>if(or(K$3="Multiple Choice",K$3="Reading"), if(left(Input!K20,1)=Input!K$4,1,0),if(K$3="Vocab", if(Input!K20=Input!K$4,1,0),Input!K20))</f>
        <v/>
      </c>
      <c r="L20" s="1" t="str">
        <f>if(or(L$3="Multiple Choice",L$3="Reading"), if(left(Input!L20,1)=Input!L$4,1,0),if(L$3="Vocab", if(Input!L20=Input!L$4,1,0),Input!L20))</f>
        <v/>
      </c>
      <c r="M20" s="1" t="str">
        <f>if(or(M$3="Multiple Choice",M$3="Reading"), if(left(Input!M20,1)=Input!M$4,1,0),if(M$3="Vocab", if(Input!M20=Input!M$4,1,0),Input!M20))</f>
        <v/>
      </c>
      <c r="N20" s="1" t="str">
        <f>if(or(N$3="Multiple Choice",N$3="Reading"), if(left(Input!N20,1)=Input!N$4,1,0),if(N$3="Vocab", if(Input!N20=Input!N$4,1,0),Input!N20))</f>
        <v/>
      </c>
      <c r="O20" s="1" t="str">
        <f>if(or(O$3="Multiple Choice",O$3="Reading"), if(left(Input!O20,1)=Input!O$4,1,0),if(O$3="Vocab", if(Input!O20=Input!O$4,1,0),Input!O20))</f>
        <v/>
      </c>
      <c r="P20" s="1" t="str">
        <f>if(or(P$3="Multiple Choice",P$3="Reading"), if(left(Input!P20,1)=Input!P$4,1,0),if(P$3="Vocab", if(Input!P20=Input!P$4,1,0),Input!P20))</f>
        <v/>
      </c>
      <c r="Q20" s="1" t="str">
        <f>if(or(Q$3="Multiple Choice",Q$3="Reading"), if(left(Input!Q20,1)=Input!Q$4,1,0),if(Q$3="Vocab", if(Input!Q20=Input!Q$4,1,0),Input!Q20))</f>
        <v/>
      </c>
      <c r="R20" s="1" t="str">
        <f>if(or(R$3="Multiple Choice",R$3="Reading"), if(left(Input!R20,1)=Input!R$4,1,0),if(R$3="Vocab", if(Input!R20=Input!R$4,1,0),Input!R20))</f>
        <v/>
      </c>
      <c r="S20" s="1" t="str">
        <f>if(or(S$3="Multiple Choice",S$3="Reading"), if(left(Input!S20,1)=Input!S$4,1,0),if(S$3="Vocab", if(Input!S20=Input!S$4,1,0),Input!S20))</f>
        <v/>
      </c>
      <c r="T20" s="1" t="str">
        <f>if(or(T$3="Multiple Choice",T$3="Reading"), if(left(Input!T20,1)=Input!T$4,1,0),if(T$3="Vocab", if(Input!T20=Input!T$4,1,0),Input!T20))</f>
        <v/>
      </c>
      <c r="U20" s="1" t="str">
        <f>if(or(U$3="Multiple Choice",U$3="Reading"), if(left(Input!U20,1)=Input!U$4,1,0),if(U$3="Vocab", if(Input!U20=Input!U$4,1,0),Input!U20))</f>
        <v/>
      </c>
      <c r="V20" s="1" t="str">
        <f>if(or(V$3="Multiple Choice",V$3="Reading"), if(left(Input!V20,1)=Input!V$4,1,0),if(V$3="Vocab", if(Input!V20=Input!V$4,1,0),Input!V20))</f>
        <v/>
      </c>
      <c r="W20" s="1" t="str">
        <f>if(or(W$3="Multiple Choice",W$3="Reading"), if(left(Input!W20,1)=Input!W$4,1,0),if(W$3="Vocab", if(Input!W20=Input!W$4,1,0),Input!W20))</f>
        <v/>
      </c>
      <c r="X20" s="1" t="str">
        <f>if(or(X$3="Multiple Choice",X$3="Reading"), if(left(Input!X20,1)=Input!X$4,1,0),if(X$3="Vocab", if(Input!X20=Input!X$4,1,0),Input!X20))</f>
        <v/>
      </c>
      <c r="Y20" s="1" t="str">
        <f>if(or(Y$3="Multiple Choice",Y$3="Reading"), if(left(Input!Y20,1)=Input!Y$4,1,0),if(Y$3="Vocab", if(Input!Y20=Input!Y$4,1,0),Input!Y20))</f>
        <v/>
      </c>
      <c r="Z20" s="1" t="str">
        <f>if(or(Z$3="Multiple Choice",Z$3="Reading"), if(left(Input!Z20,1)=Input!Z$4,1,0),if(Z$3="Vocab", if(Input!Z20=Input!Z$4,1,0),Input!Z20))</f>
        <v/>
      </c>
    </row>
    <row r="21">
      <c r="B21" s="1">
        <f t="shared" si="2"/>
        <v>0</v>
      </c>
      <c r="C21" s="1" t="str">
        <f t="array" ref="C21">if(B21=0,"", INDEX($E:$Z,row(C21),Input!$C$16+2))</f>
        <v/>
      </c>
      <c r="D21" s="1">
        <f>if(and(E21&gt;=Input!$C$11,E21&lt;=Input!$C$13,not(F21="")),1,0)</f>
        <v>0</v>
      </c>
      <c r="E21" s="24" t="str">
        <f>Input!E21</f>
        <v/>
      </c>
      <c r="F21" s="1" t="str">
        <f>Input!F21</f>
        <v/>
      </c>
      <c r="G21" s="1">
        <f>if(or(G$3="Multiple Choice",G$3="Reading"), if(left(Input!G21,1)=Input!G$4,1,0),if(G$3="Vocab", if(Input!G21=Input!G$4,1,0),Input!G21))</f>
        <v>0</v>
      </c>
      <c r="H21" s="1">
        <f>if(or(H$3="Multiple Choice",H$3="Reading"), if(left(Input!H21,1)=Input!H$4,1,0),if(H$3="Vocab", if(Input!H21=Input!H$4,1,0),Input!H21))</f>
        <v>0</v>
      </c>
      <c r="I21" s="1" t="str">
        <f>if(or(I$3="Multiple Choice",I$3="Reading"), if(left(Input!I21,1)=Input!I$4,1,0),if(I$3="Vocab", if(Input!I21=Input!I$4,1,0),Input!I21))</f>
        <v/>
      </c>
      <c r="J21" s="1">
        <f>if(or(J$3="Multiple Choice",J$3="Reading"), if(left(Input!J21,1)=Input!J$4,1,0),if(J$3="Vocab", if(Input!J21=Input!J$4,1,0),Input!J21))</f>
        <v>0</v>
      </c>
      <c r="K21" s="1" t="str">
        <f>if(or(K$3="Multiple Choice",K$3="Reading"), if(left(Input!K21,1)=Input!K$4,1,0),if(K$3="Vocab", if(Input!K21=Input!K$4,1,0),Input!K21))</f>
        <v/>
      </c>
      <c r="L21" s="1" t="str">
        <f>if(or(L$3="Multiple Choice",L$3="Reading"), if(left(Input!L21,1)=Input!L$4,1,0),if(L$3="Vocab", if(Input!L21=Input!L$4,1,0),Input!L21))</f>
        <v/>
      </c>
      <c r="M21" s="1" t="str">
        <f>if(or(M$3="Multiple Choice",M$3="Reading"), if(left(Input!M21,1)=Input!M$4,1,0),if(M$3="Vocab", if(Input!M21=Input!M$4,1,0),Input!M21))</f>
        <v/>
      </c>
      <c r="N21" s="1" t="str">
        <f>if(or(N$3="Multiple Choice",N$3="Reading"), if(left(Input!N21,1)=Input!N$4,1,0),if(N$3="Vocab", if(Input!N21=Input!N$4,1,0),Input!N21))</f>
        <v/>
      </c>
      <c r="O21" s="1" t="str">
        <f>if(or(O$3="Multiple Choice",O$3="Reading"), if(left(Input!O21,1)=Input!O$4,1,0),if(O$3="Vocab", if(Input!O21=Input!O$4,1,0),Input!O21))</f>
        <v/>
      </c>
      <c r="P21" s="1" t="str">
        <f>if(or(P$3="Multiple Choice",P$3="Reading"), if(left(Input!P21,1)=Input!P$4,1,0),if(P$3="Vocab", if(Input!P21=Input!P$4,1,0),Input!P21))</f>
        <v/>
      </c>
      <c r="Q21" s="1" t="str">
        <f>if(or(Q$3="Multiple Choice",Q$3="Reading"), if(left(Input!Q21,1)=Input!Q$4,1,0),if(Q$3="Vocab", if(Input!Q21=Input!Q$4,1,0),Input!Q21))</f>
        <v/>
      </c>
      <c r="R21" s="1" t="str">
        <f>if(or(R$3="Multiple Choice",R$3="Reading"), if(left(Input!R21,1)=Input!R$4,1,0),if(R$3="Vocab", if(Input!R21=Input!R$4,1,0),Input!R21))</f>
        <v/>
      </c>
      <c r="S21" s="1" t="str">
        <f>if(or(S$3="Multiple Choice",S$3="Reading"), if(left(Input!S21,1)=Input!S$4,1,0),if(S$3="Vocab", if(Input!S21=Input!S$4,1,0),Input!S21))</f>
        <v/>
      </c>
      <c r="T21" s="1" t="str">
        <f>if(or(T$3="Multiple Choice",T$3="Reading"), if(left(Input!T21,1)=Input!T$4,1,0),if(T$3="Vocab", if(Input!T21=Input!T$4,1,0),Input!T21))</f>
        <v/>
      </c>
      <c r="U21" s="1" t="str">
        <f>if(or(U$3="Multiple Choice",U$3="Reading"), if(left(Input!U21,1)=Input!U$4,1,0),if(U$3="Vocab", if(Input!U21=Input!U$4,1,0),Input!U21))</f>
        <v/>
      </c>
      <c r="V21" s="1" t="str">
        <f>if(or(V$3="Multiple Choice",V$3="Reading"), if(left(Input!V21,1)=Input!V$4,1,0),if(V$3="Vocab", if(Input!V21=Input!V$4,1,0),Input!V21))</f>
        <v/>
      </c>
      <c r="W21" s="1" t="str">
        <f>if(or(W$3="Multiple Choice",W$3="Reading"), if(left(Input!W21,1)=Input!W$4,1,0),if(W$3="Vocab", if(Input!W21=Input!W$4,1,0),Input!W21))</f>
        <v/>
      </c>
      <c r="X21" s="1" t="str">
        <f>if(or(X$3="Multiple Choice",X$3="Reading"), if(left(Input!X21,1)=Input!X$4,1,0),if(X$3="Vocab", if(Input!X21=Input!X$4,1,0),Input!X21))</f>
        <v/>
      </c>
      <c r="Y21" s="1" t="str">
        <f>if(or(Y$3="Multiple Choice",Y$3="Reading"), if(left(Input!Y21,1)=Input!Y$4,1,0),if(Y$3="Vocab", if(Input!Y21=Input!Y$4,1,0),Input!Y21))</f>
        <v/>
      </c>
      <c r="Z21" s="1" t="str">
        <f>if(or(Z$3="Multiple Choice",Z$3="Reading"), if(left(Input!Z21,1)=Input!Z$4,1,0),if(Z$3="Vocab", if(Input!Z21=Input!Z$4,1,0),Input!Z21))</f>
        <v/>
      </c>
    </row>
    <row r="22">
      <c r="B22" s="1">
        <f t="shared" si="2"/>
        <v>0</v>
      </c>
      <c r="C22" s="1" t="str">
        <f t="array" ref="C22">if(B22=0,"", INDEX($E:$Z,row(C22),Input!$C$16+2))</f>
        <v/>
      </c>
      <c r="D22" s="1">
        <f>if(and(E22&gt;=Input!$C$11,E22&lt;=Input!$C$13,not(F22="")),1,0)</f>
        <v>0</v>
      </c>
      <c r="E22" s="24" t="str">
        <f>Input!E22</f>
        <v/>
      </c>
      <c r="F22" s="1" t="str">
        <f>Input!F22</f>
        <v/>
      </c>
      <c r="G22" s="1">
        <f>if(or(G$3="Multiple Choice",G$3="Reading"), if(left(Input!G22,1)=Input!G$4,1,0),if(G$3="Vocab", if(Input!G22=Input!G$4,1,0),Input!G22))</f>
        <v>0</v>
      </c>
      <c r="H22" s="1">
        <f>if(or(H$3="Multiple Choice",H$3="Reading"), if(left(Input!H22,1)=Input!H$4,1,0),if(H$3="Vocab", if(Input!H22=Input!H$4,1,0),Input!H22))</f>
        <v>0</v>
      </c>
      <c r="I22" s="1" t="str">
        <f>if(or(I$3="Multiple Choice",I$3="Reading"), if(left(Input!I22,1)=Input!I$4,1,0),if(I$3="Vocab", if(Input!I22=Input!I$4,1,0),Input!I22))</f>
        <v/>
      </c>
      <c r="J22" s="1">
        <f>if(or(J$3="Multiple Choice",J$3="Reading"), if(left(Input!J22,1)=Input!J$4,1,0),if(J$3="Vocab", if(Input!J22=Input!J$4,1,0),Input!J22))</f>
        <v>0</v>
      </c>
      <c r="K22" s="1" t="str">
        <f>if(or(K$3="Multiple Choice",K$3="Reading"), if(left(Input!K22,1)=Input!K$4,1,0),if(K$3="Vocab", if(Input!K22=Input!K$4,1,0),Input!K22))</f>
        <v/>
      </c>
      <c r="L22" s="1" t="str">
        <f>if(or(L$3="Multiple Choice",L$3="Reading"), if(left(Input!L22,1)=Input!L$4,1,0),if(L$3="Vocab", if(Input!L22=Input!L$4,1,0),Input!L22))</f>
        <v/>
      </c>
      <c r="M22" s="1" t="str">
        <f>if(or(M$3="Multiple Choice",M$3="Reading"), if(left(Input!M22,1)=Input!M$4,1,0),if(M$3="Vocab", if(Input!M22=Input!M$4,1,0),Input!M22))</f>
        <v/>
      </c>
      <c r="N22" s="1" t="str">
        <f>if(or(N$3="Multiple Choice",N$3="Reading"), if(left(Input!N22,1)=Input!N$4,1,0),if(N$3="Vocab", if(Input!N22=Input!N$4,1,0),Input!N22))</f>
        <v/>
      </c>
      <c r="O22" s="1" t="str">
        <f>if(or(O$3="Multiple Choice",O$3="Reading"), if(left(Input!O22,1)=Input!O$4,1,0),if(O$3="Vocab", if(Input!O22=Input!O$4,1,0),Input!O22))</f>
        <v/>
      </c>
      <c r="P22" s="1" t="str">
        <f>if(or(P$3="Multiple Choice",P$3="Reading"), if(left(Input!P22,1)=Input!P$4,1,0),if(P$3="Vocab", if(Input!P22=Input!P$4,1,0),Input!P22))</f>
        <v/>
      </c>
      <c r="Q22" s="1" t="str">
        <f>if(or(Q$3="Multiple Choice",Q$3="Reading"), if(left(Input!Q22,1)=Input!Q$4,1,0),if(Q$3="Vocab", if(Input!Q22=Input!Q$4,1,0),Input!Q22))</f>
        <v/>
      </c>
      <c r="R22" s="1" t="str">
        <f>if(or(R$3="Multiple Choice",R$3="Reading"), if(left(Input!R22,1)=Input!R$4,1,0),if(R$3="Vocab", if(Input!R22=Input!R$4,1,0),Input!R22))</f>
        <v/>
      </c>
      <c r="S22" s="1" t="str">
        <f>if(or(S$3="Multiple Choice",S$3="Reading"), if(left(Input!S22,1)=Input!S$4,1,0),if(S$3="Vocab", if(Input!S22=Input!S$4,1,0),Input!S22))</f>
        <v/>
      </c>
      <c r="T22" s="1" t="str">
        <f>if(or(T$3="Multiple Choice",T$3="Reading"), if(left(Input!T22,1)=Input!T$4,1,0),if(T$3="Vocab", if(Input!T22=Input!T$4,1,0),Input!T22))</f>
        <v/>
      </c>
      <c r="U22" s="1" t="str">
        <f>if(or(U$3="Multiple Choice",U$3="Reading"), if(left(Input!U22,1)=Input!U$4,1,0),if(U$3="Vocab", if(Input!U22=Input!U$4,1,0),Input!U22))</f>
        <v/>
      </c>
      <c r="V22" s="1" t="str">
        <f>if(or(V$3="Multiple Choice",V$3="Reading"), if(left(Input!V22,1)=Input!V$4,1,0),if(V$3="Vocab", if(Input!V22=Input!V$4,1,0),Input!V22))</f>
        <v/>
      </c>
      <c r="W22" s="1" t="str">
        <f>if(or(W$3="Multiple Choice",W$3="Reading"), if(left(Input!W22,1)=Input!W$4,1,0),if(W$3="Vocab", if(Input!W22=Input!W$4,1,0),Input!W22))</f>
        <v/>
      </c>
      <c r="X22" s="1" t="str">
        <f>if(or(X$3="Multiple Choice",X$3="Reading"), if(left(Input!X22,1)=Input!X$4,1,0),if(X$3="Vocab", if(Input!X22=Input!X$4,1,0),Input!X22))</f>
        <v/>
      </c>
      <c r="Y22" s="1" t="str">
        <f>if(or(Y$3="Multiple Choice",Y$3="Reading"), if(left(Input!Y22,1)=Input!Y$4,1,0),if(Y$3="Vocab", if(Input!Y22=Input!Y$4,1,0),Input!Y22))</f>
        <v/>
      </c>
      <c r="Z22" s="1" t="str">
        <f>if(or(Z$3="Multiple Choice",Z$3="Reading"), if(left(Input!Z22,1)=Input!Z$4,1,0),if(Z$3="Vocab", if(Input!Z22=Input!Z$4,1,0),Input!Z22))</f>
        <v/>
      </c>
    </row>
    <row r="23">
      <c r="B23" s="1">
        <f t="shared" si="2"/>
        <v>0</v>
      </c>
      <c r="C23" s="1" t="str">
        <f t="array" ref="C23">if(B23=0,"", INDEX($E:$Z,row(C23),Input!$C$16+2))</f>
        <v/>
      </c>
      <c r="D23" s="1">
        <f>if(and(E23&gt;=Input!$C$11,E23&lt;=Input!$C$13,not(F23="")),1,0)</f>
        <v>0</v>
      </c>
      <c r="E23" s="24" t="str">
        <f>Input!E23</f>
        <v/>
      </c>
      <c r="F23" s="1" t="str">
        <f>Input!F23</f>
        <v/>
      </c>
      <c r="G23" s="1">
        <f>if(or(G$3="Multiple Choice",G$3="Reading"), if(left(Input!G23,1)=Input!G$4,1,0),if(G$3="Vocab", if(Input!G23=Input!G$4,1,0),Input!G23))</f>
        <v>0</v>
      </c>
      <c r="H23" s="1">
        <f>if(or(H$3="Multiple Choice",H$3="Reading"), if(left(Input!H23,1)=Input!H$4,1,0),if(H$3="Vocab", if(Input!H23=Input!H$4,1,0),Input!H23))</f>
        <v>0</v>
      </c>
      <c r="I23" s="1" t="str">
        <f>if(or(I$3="Multiple Choice",I$3="Reading"), if(left(Input!I23,1)=Input!I$4,1,0),if(I$3="Vocab", if(Input!I23=Input!I$4,1,0),Input!I23))</f>
        <v/>
      </c>
      <c r="J23" s="1">
        <f>if(or(J$3="Multiple Choice",J$3="Reading"), if(left(Input!J23,1)=Input!J$4,1,0),if(J$3="Vocab", if(Input!J23=Input!J$4,1,0),Input!J23))</f>
        <v>0</v>
      </c>
      <c r="K23" s="1" t="str">
        <f>if(or(K$3="Multiple Choice",K$3="Reading"), if(left(Input!K23,1)=Input!K$4,1,0),if(K$3="Vocab", if(Input!K23=Input!K$4,1,0),Input!K23))</f>
        <v/>
      </c>
      <c r="L23" s="1" t="str">
        <f>if(or(L$3="Multiple Choice",L$3="Reading"), if(left(Input!L23,1)=Input!L$4,1,0),if(L$3="Vocab", if(Input!L23=Input!L$4,1,0),Input!L23))</f>
        <v/>
      </c>
      <c r="M23" s="1" t="str">
        <f>if(or(M$3="Multiple Choice",M$3="Reading"), if(left(Input!M23,1)=Input!M$4,1,0),if(M$3="Vocab", if(Input!M23=Input!M$4,1,0),Input!M23))</f>
        <v/>
      </c>
      <c r="N23" s="1" t="str">
        <f>if(or(N$3="Multiple Choice",N$3="Reading"), if(left(Input!N23,1)=Input!N$4,1,0),if(N$3="Vocab", if(Input!N23=Input!N$4,1,0),Input!N23))</f>
        <v/>
      </c>
      <c r="O23" s="1" t="str">
        <f>if(or(O$3="Multiple Choice",O$3="Reading"), if(left(Input!O23,1)=Input!O$4,1,0),if(O$3="Vocab", if(Input!O23=Input!O$4,1,0),Input!O23))</f>
        <v/>
      </c>
      <c r="P23" s="1" t="str">
        <f>if(or(P$3="Multiple Choice",P$3="Reading"), if(left(Input!P23,1)=Input!P$4,1,0),if(P$3="Vocab", if(Input!P23=Input!P$4,1,0),Input!P23))</f>
        <v/>
      </c>
      <c r="Q23" s="1" t="str">
        <f>if(or(Q$3="Multiple Choice",Q$3="Reading"), if(left(Input!Q23,1)=Input!Q$4,1,0),if(Q$3="Vocab", if(Input!Q23=Input!Q$4,1,0),Input!Q23))</f>
        <v/>
      </c>
      <c r="R23" s="1" t="str">
        <f>if(or(R$3="Multiple Choice",R$3="Reading"), if(left(Input!R23,1)=Input!R$4,1,0),if(R$3="Vocab", if(Input!R23=Input!R$4,1,0),Input!R23))</f>
        <v/>
      </c>
      <c r="S23" s="1" t="str">
        <f>if(or(S$3="Multiple Choice",S$3="Reading"), if(left(Input!S23,1)=Input!S$4,1,0),if(S$3="Vocab", if(Input!S23=Input!S$4,1,0),Input!S23))</f>
        <v/>
      </c>
      <c r="T23" s="1" t="str">
        <f>if(or(T$3="Multiple Choice",T$3="Reading"), if(left(Input!T23,1)=Input!T$4,1,0),if(T$3="Vocab", if(Input!T23=Input!T$4,1,0),Input!T23))</f>
        <v/>
      </c>
      <c r="U23" s="1" t="str">
        <f>if(or(U$3="Multiple Choice",U$3="Reading"), if(left(Input!U23,1)=Input!U$4,1,0),if(U$3="Vocab", if(Input!U23=Input!U$4,1,0),Input!U23))</f>
        <v/>
      </c>
      <c r="V23" s="1" t="str">
        <f>if(or(V$3="Multiple Choice",V$3="Reading"), if(left(Input!V23,1)=Input!V$4,1,0),if(V$3="Vocab", if(Input!V23=Input!V$4,1,0),Input!V23))</f>
        <v/>
      </c>
      <c r="W23" s="1" t="str">
        <f>if(or(W$3="Multiple Choice",W$3="Reading"), if(left(Input!W23,1)=Input!W$4,1,0),if(W$3="Vocab", if(Input!W23=Input!W$4,1,0),Input!W23))</f>
        <v/>
      </c>
      <c r="X23" s="1" t="str">
        <f>if(or(X$3="Multiple Choice",X$3="Reading"), if(left(Input!X23,1)=Input!X$4,1,0),if(X$3="Vocab", if(Input!X23=Input!X$4,1,0),Input!X23))</f>
        <v/>
      </c>
      <c r="Y23" s="1" t="str">
        <f>if(or(Y$3="Multiple Choice",Y$3="Reading"), if(left(Input!Y23,1)=Input!Y$4,1,0),if(Y$3="Vocab", if(Input!Y23=Input!Y$4,1,0),Input!Y23))</f>
        <v/>
      </c>
      <c r="Z23" s="1" t="str">
        <f>if(or(Z$3="Multiple Choice",Z$3="Reading"), if(left(Input!Z23,1)=Input!Z$4,1,0),if(Z$3="Vocab", if(Input!Z23=Input!Z$4,1,0),Input!Z23))</f>
        <v/>
      </c>
    </row>
    <row r="24">
      <c r="B24" s="1">
        <f t="shared" si="2"/>
        <v>0</v>
      </c>
      <c r="C24" s="1" t="str">
        <f t="array" ref="C24">if(B24=0,"", INDEX($E:$Z,row(C24),Input!$C$16+2))</f>
        <v/>
      </c>
      <c r="D24" s="1">
        <f>if(and(E24&gt;=Input!$C$11,E24&lt;=Input!$C$13,not(F24="")),1,0)</f>
        <v>0</v>
      </c>
      <c r="E24" s="24" t="str">
        <f>Input!E24</f>
        <v/>
      </c>
      <c r="F24" s="1" t="str">
        <f>Input!F24</f>
        <v/>
      </c>
      <c r="G24" s="1">
        <f>if(or(G$3="Multiple Choice",G$3="Reading"), if(left(Input!G24,1)=Input!G$4,1,0),if(G$3="Vocab", if(Input!G24=Input!G$4,1,0),Input!G24))</f>
        <v>0</v>
      </c>
      <c r="H24" s="1">
        <f>if(or(H$3="Multiple Choice",H$3="Reading"), if(left(Input!H24,1)=Input!H$4,1,0),if(H$3="Vocab", if(Input!H24=Input!H$4,1,0),Input!H24))</f>
        <v>0</v>
      </c>
      <c r="I24" s="1" t="str">
        <f>if(or(I$3="Multiple Choice",I$3="Reading"), if(left(Input!I24,1)=Input!I$4,1,0),if(I$3="Vocab", if(Input!I24=Input!I$4,1,0),Input!I24))</f>
        <v/>
      </c>
      <c r="J24" s="1">
        <f>if(or(J$3="Multiple Choice",J$3="Reading"), if(left(Input!J24,1)=Input!J$4,1,0),if(J$3="Vocab", if(Input!J24=Input!J$4,1,0),Input!J24))</f>
        <v>0</v>
      </c>
      <c r="K24" s="1" t="str">
        <f>if(or(K$3="Multiple Choice",K$3="Reading"), if(left(Input!K24,1)=Input!K$4,1,0),if(K$3="Vocab", if(Input!K24=Input!K$4,1,0),Input!K24))</f>
        <v/>
      </c>
      <c r="L24" s="1" t="str">
        <f>if(or(L$3="Multiple Choice",L$3="Reading"), if(left(Input!L24,1)=Input!L$4,1,0),if(L$3="Vocab", if(Input!L24=Input!L$4,1,0),Input!L24))</f>
        <v/>
      </c>
      <c r="M24" s="1" t="str">
        <f>if(or(M$3="Multiple Choice",M$3="Reading"), if(left(Input!M24,1)=Input!M$4,1,0),if(M$3="Vocab", if(Input!M24=Input!M$4,1,0),Input!M24))</f>
        <v/>
      </c>
      <c r="N24" s="1" t="str">
        <f>if(or(N$3="Multiple Choice",N$3="Reading"), if(left(Input!N24,1)=Input!N$4,1,0),if(N$3="Vocab", if(Input!N24=Input!N$4,1,0),Input!N24))</f>
        <v/>
      </c>
      <c r="O24" s="1" t="str">
        <f>if(or(O$3="Multiple Choice",O$3="Reading"), if(left(Input!O24,1)=Input!O$4,1,0),if(O$3="Vocab", if(Input!O24=Input!O$4,1,0),Input!O24))</f>
        <v/>
      </c>
      <c r="P24" s="1" t="str">
        <f>if(or(P$3="Multiple Choice",P$3="Reading"), if(left(Input!P24,1)=Input!P$4,1,0),if(P$3="Vocab", if(Input!P24=Input!P$4,1,0),Input!P24))</f>
        <v/>
      </c>
      <c r="Q24" s="1" t="str">
        <f>if(or(Q$3="Multiple Choice",Q$3="Reading"), if(left(Input!Q24,1)=Input!Q$4,1,0),if(Q$3="Vocab", if(Input!Q24=Input!Q$4,1,0),Input!Q24))</f>
        <v/>
      </c>
      <c r="R24" s="1" t="str">
        <f>if(or(R$3="Multiple Choice",R$3="Reading"), if(left(Input!R24,1)=Input!R$4,1,0),if(R$3="Vocab", if(Input!R24=Input!R$4,1,0),Input!R24))</f>
        <v/>
      </c>
      <c r="S24" s="1" t="str">
        <f>if(or(S$3="Multiple Choice",S$3="Reading"), if(left(Input!S24,1)=Input!S$4,1,0),if(S$3="Vocab", if(Input!S24=Input!S$4,1,0),Input!S24))</f>
        <v/>
      </c>
      <c r="T24" s="1" t="str">
        <f>if(or(T$3="Multiple Choice",T$3="Reading"), if(left(Input!T24,1)=Input!T$4,1,0),if(T$3="Vocab", if(Input!T24=Input!T$4,1,0),Input!T24))</f>
        <v/>
      </c>
      <c r="U24" s="1" t="str">
        <f>if(or(U$3="Multiple Choice",U$3="Reading"), if(left(Input!U24,1)=Input!U$4,1,0),if(U$3="Vocab", if(Input!U24=Input!U$4,1,0),Input!U24))</f>
        <v/>
      </c>
      <c r="V24" s="1" t="str">
        <f>if(or(V$3="Multiple Choice",V$3="Reading"), if(left(Input!V24,1)=Input!V$4,1,0),if(V$3="Vocab", if(Input!V24=Input!V$4,1,0),Input!V24))</f>
        <v/>
      </c>
      <c r="W24" s="1" t="str">
        <f>if(or(W$3="Multiple Choice",W$3="Reading"), if(left(Input!W24,1)=Input!W$4,1,0),if(W$3="Vocab", if(Input!W24=Input!W$4,1,0),Input!W24))</f>
        <v/>
      </c>
      <c r="X24" s="1" t="str">
        <f>if(or(X$3="Multiple Choice",X$3="Reading"), if(left(Input!X24,1)=Input!X$4,1,0),if(X$3="Vocab", if(Input!X24=Input!X$4,1,0),Input!X24))</f>
        <v/>
      </c>
      <c r="Y24" s="1" t="str">
        <f>if(or(Y$3="Multiple Choice",Y$3="Reading"), if(left(Input!Y24,1)=Input!Y$4,1,0),if(Y$3="Vocab", if(Input!Y24=Input!Y$4,1,0),Input!Y24))</f>
        <v/>
      </c>
      <c r="Z24" s="1" t="str">
        <f>if(or(Z$3="Multiple Choice",Z$3="Reading"), if(left(Input!Z24,1)=Input!Z$4,1,0),if(Z$3="Vocab", if(Input!Z24=Input!Z$4,1,0),Input!Z24))</f>
        <v/>
      </c>
    </row>
    <row r="25">
      <c r="B25" s="1">
        <f t="shared" si="2"/>
        <v>0</v>
      </c>
      <c r="C25" s="1" t="str">
        <f t="array" ref="C25">if(B25=0,"", INDEX($E:$Z,row(C25),Input!$C$16+2))</f>
        <v/>
      </c>
      <c r="D25" s="1">
        <f>if(and(E25&gt;=Input!$C$11,E25&lt;=Input!$C$13,not(F25="")),1,0)</f>
        <v>0</v>
      </c>
      <c r="E25" s="24" t="str">
        <f>Input!E25</f>
        <v/>
      </c>
      <c r="F25" s="1" t="str">
        <f>Input!F25</f>
        <v/>
      </c>
      <c r="G25" s="1">
        <f>if(or(G$3="Multiple Choice",G$3="Reading"), if(left(Input!G25,1)=Input!G$4,1,0),if(G$3="Vocab", if(Input!G25=Input!G$4,1,0),Input!G25))</f>
        <v>0</v>
      </c>
      <c r="H25" s="1">
        <f>if(or(H$3="Multiple Choice",H$3="Reading"), if(left(Input!H25,1)=Input!H$4,1,0),if(H$3="Vocab", if(Input!H25=Input!H$4,1,0),Input!H25))</f>
        <v>0</v>
      </c>
      <c r="I25" s="1" t="str">
        <f>if(or(I$3="Multiple Choice",I$3="Reading"), if(left(Input!I25,1)=Input!I$4,1,0),if(I$3="Vocab", if(Input!I25=Input!I$4,1,0),Input!I25))</f>
        <v/>
      </c>
      <c r="J25" s="1">
        <f>if(or(J$3="Multiple Choice",J$3="Reading"), if(left(Input!J25,1)=Input!J$4,1,0),if(J$3="Vocab", if(Input!J25=Input!J$4,1,0),Input!J25))</f>
        <v>0</v>
      </c>
      <c r="K25" s="1" t="str">
        <f>if(or(K$3="Multiple Choice",K$3="Reading"), if(left(Input!K25,1)=Input!K$4,1,0),if(K$3="Vocab", if(Input!K25=Input!K$4,1,0),Input!K25))</f>
        <v/>
      </c>
      <c r="L25" s="1" t="str">
        <f>if(or(L$3="Multiple Choice",L$3="Reading"), if(left(Input!L25,1)=Input!L$4,1,0),if(L$3="Vocab", if(Input!L25=Input!L$4,1,0),Input!L25))</f>
        <v/>
      </c>
      <c r="M25" s="1" t="str">
        <f>if(or(M$3="Multiple Choice",M$3="Reading"), if(left(Input!M25,1)=Input!M$4,1,0),if(M$3="Vocab", if(Input!M25=Input!M$4,1,0),Input!M25))</f>
        <v/>
      </c>
      <c r="N25" s="1" t="str">
        <f>if(or(N$3="Multiple Choice",N$3="Reading"), if(left(Input!N25,1)=Input!N$4,1,0),if(N$3="Vocab", if(Input!N25=Input!N$4,1,0),Input!N25))</f>
        <v/>
      </c>
      <c r="O25" s="1" t="str">
        <f>if(or(O$3="Multiple Choice",O$3="Reading"), if(left(Input!O25,1)=Input!O$4,1,0),if(O$3="Vocab", if(Input!O25=Input!O$4,1,0),Input!O25))</f>
        <v/>
      </c>
      <c r="P25" s="1" t="str">
        <f>if(or(P$3="Multiple Choice",P$3="Reading"), if(left(Input!P25,1)=Input!P$4,1,0),if(P$3="Vocab", if(Input!P25=Input!P$4,1,0),Input!P25))</f>
        <v/>
      </c>
      <c r="Q25" s="1" t="str">
        <f>if(or(Q$3="Multiple Choice",Q$3="Reading"), if(left(Input!Q25,1)=Input!Q$4,1,0),if(Q$3="Vocab", if(Input!Q25=Input!Q$4,1,0),Input!Q25))</f>
        <v/>
      </c>
      <c r="R25" s="1" t="str">
        <f>if(or(R$3="Multiple Choice",R$3="Reading"), if(left(Input!R25,1)=Input!R$4,1,0),if(R$3="Vocab", if(Input!R25=Input!R$4,1,0),Input!R25))</f>
        <v/>
      </c>
      <c r="S25" s="1" t="str">
        <f>if(or(S$3="Multiple Choice",S$3="Reading"), if(left(Input!S25,1)=Input!S$4,1,0),if(S$3="Vocab", if(Input!S25=Input!S$4,1,0),Input!S25))</f>
        <v/>
      </c>
      <c r="T25" s="1" t="str">
        <f>if(or(T$3="Multiple Choice",T$3="Reading"), if(left(Input!T25,1)=Input!T$4,1,0),if(T$3="Vocab", if(Input!T25=Input!T$4,1,0),Input!T25))</f>
        <v/>
      </c>
      <c r="U25" s="1" t="str">
        <f>if(or(U$3="Multiple Choice",U$3="Reading"), if(left(Input!U25,1)=Input!U$4,1,0),if(U$3="Vocab", if(Input!U25=Input!U$4,1,0),Input!U25))</f>
        <v/>
      </c>
      <c r="V25" s="1" t="str">
        <f>if(or(V$3="Multiple Choice",V$3="Reading"), if(left(Input!V25,1)=Input!V$4,1,0),if(V$3="Vocab", if(Input!V25=Input!V$4,1,0),Input!V25))</f>
        <v/>
      </c>
      <c r="W25" s="1" t="str">
        <f>if(or(W$3="Multiple Choice",W$3="Reading"), if(left(Input!W25,1)=Input!W$4,1,0),if(W$3="Vocab", if(Input!W25=Input!W$4,1,0),Input!W25))</f>
        <v/>
      </c>
      <c r="X25" s="1" t="str">
        <f>if(or(X$3="Multiple Choice",X$3="Reading"), if(left(Input!X25,1)=Input!X$4,1,0),if(X$3="Vocab", if(Input!X25=Input!X$4,1,0),Input!X25))</f>
        <v/>
      </c>
      <c r="Y25" s="1" t="str">
        <f>if(or(Y$3="Multiple Choice",Y$3="Reading"), if(left(Input!Y25,1)=Input!Y$4,1,0),if(Y$3="Vocab", if(Input!Y25=Input!Y$4,1,0),Input!Y25))</f>
        <v/>
      </c>
      <c r="Z25" s="1" t="str">
        <f>if(or(Z$3="Multiple Choice",Z$3="Reading"), if(left(Input!Z25,1)=Input!Z$4,1,0),if(Z$3="Vocab", if(Input!Z25=Input!Z$4,1,0),Input!Z25))</f>
        <v/>
      </c>
    </row>
    <row r="26">
      <c r="B26" s="1">
        <f t="shared" si="2"/>
        <v>0</v>
      </c>
      <c r="C26" s="1" t="str">
        <f t="array" ref="C26">if(B26=0,"", INDEX($E:$Z,row(C26),Input!$C$16+2))</f>
        <v/>
      </c>
      <c r="D26" s="1">
        <f>if(and(E26&gt;=Input!$C$11,E26&lt;=Input!$C$13,not(F26="")),1,0)</f>
        <v>0</v>
      </c>
      <c r="E26" s="24" t="str">
        <f>Input!E26</f>
        <v/>
      </c>
      <c r="F26" s="1" t="str">
        <f>Input!F26</f>
        <v/>
      </c>
      <c r="G26" s="1">
        <f>if(or(G$3="Multiple Choice",G$3="Reading"), if(left(Input!G26,1)=Input!G$4,1,0),if(G$3="Vocab", if(Input!G26=Input!G$4,1,0),Input!G26))</f>
        <v>0</v>
      </c>
      <c r="H26" s="1">
        <f>if(or(H$3="Multiple Choice",H$3="Reading"), if(left(Input!H26,1)=Input!H$4,1,0),if(H$3="Vocab", if(Input!H26=Input!H$4,1,0),Input!H26))</f>
        <v>0</v>
      </c>
      <c r="I26" s="1" t="str">
        <f>if(or(I$3="Multiple Choice",I$3="Reading"), if(left(Input!I26,1)=Input!I$4,1,0),if(I$3="Vocab", if(Input!I26=Input!I$4,1,0),Input!I26))</f>
        <v/>
      </c>
      <c r="J26" s="1">
        <f>if(or(J$3="Multiple Choice",J$3="Reading"), if(left(Input!J26,1)=Input!J$4,1,0),if(J$3="Vocab", if(Input!J26=Input!J$4,1,0),Input!J26))</f>
        <v>0</v>
      </c>
      <c r="K26" s="1" t="str">
        <f>if(or(K$3="Multiple Choice",K$3="Reading"), if(left(Input!K26,1)=Input!K$4,1,0),if(K$3="Vocab", if(Input!K26=Input!K$4,1,0),Input!K26))</f>
        <v/>
      </c>
      <c r="L26" s="1" t="str">
        <f>if(or(L$3="Multiple Choice",L$3="Reading"), if(left(Input!L26,1)=Input!L$4,1,0),if(L$3="Vocab", if(Input!L26=Input!L$4,1,0),Input!L26))</f>
        <v/>
      </c>
      <c r="M26" s="1" t="str">
        <f>if(or(M$3="Multiple Choice",M$3="Reading"), if(left(Input!M26,1)=Input!M$4,1,0),if(M$3="Vocab", if(Input!M26=Input!M$4,1,0),Input!M26))</f>
        <v/>
      </c>
      <c r="N26" s="1" t="str">
        <f>if(or(N$3="Multiple Choice",N$3="Reading"), if(left(Input!N26,1)=Input!N$4,1,0),if(N$3="Vocab", if(Input!N26=Input!N$4,1,0),Input!N26))</f>
        <v/>
      </c>
      <c r="O26" s="1" t="str">
        <f>if(or(O$3="Multiple Choice",O$3="Reading"), if(left(Input!O26,1)=Input!O$4,1,0),if(O$3="Vocab", if(Input!O26=Input!O$4,1,0),Input!O26))</f>
        <v/>
      </c>
      <c r="P26" s="1" t="str">
        <f>if(or(P$3="Multiple Choice",P$3="Reading"), if(left(Input!P26,1)=Input!P$4,1,0),if(P$3="Vocab", if(Input!P26=Input!P$4,1,0),Input!P26))</f>
        <v/>
      </c>
      <c r="Q26" s="1" t="str">
        <f>if(or(Q$3="Multiple Choice",Q$3="Reading"), if(left(Input!Q26,1)=Input!Q$4,1,0),if(Q$3="Vocab", if(Input!Q26=Input!Q$4,1,0),Input!Q26))</f>
        <v/>
      </c>
      <c r="R26" s="1" t="str">
        <f>if(or(R$3="Multiple Choice",R$3="Reading"), if(left(Input!R26,1)=Input!R$4,1,0),if(R$3="Vocab", if(Input!R26=Input!R$4,1,0),Input!R26))</f>
        <v/>
      </c>
      <c r="S26" s="1" t="str">
        <f>if(or(S$3="Multiple Choice",S$3="Reading"), if(left(Input!S26,1)=Input!S$4,1,0),if(S$3="Vocab", if(Input!S26=Input!S$4,1,0),Input!S26))</f>
        <v/>
      </c>
      <c r="T26" s="1" t="str">
        <f>if(or(T$3="Multiple Choice",T$3="Reading"), if(left(Input!T26,1)=Input!T$4,1,0),if(T$3="Vocab", if(Input!T26=Input!T$4,1,0),Input!T26))</f>
        <v/>
      </c>
      <c r="U26" s="1" t="str">
        <f>if(or(U$3="Multiple Choice",U$3="Reading"), if(left(Input!U26,1)=Input!U$4,1,0),if(U$3="Vocab", if(Input!U26=Input!U$4,1,0),Input!U26))</f>
        <v/>
      </c>
      <c r="V26" s="1" t="str">
        <f>if(or(V$3="Multiple Choice",V$3="Reading"), if(left(Input!V26,1)=Input!V$4,1,0),if(V$3="Vocab", if(Input!V26=Input!V$4,1,0),Input!V26))</f>
        <v/>
      </c>
      <c r="W26" s="1" t="str">
        <f>if(or(W$3="Multiple Choice",W$3="Reading"), if(left(Input!W26,1)=Input!W$4,1,0),if(W$3="Vocab", if(Input!W26=Input!W$4,1,0),Input!W26))</f>
        <v/>
      </c>
      <c r="X26" s="1" t="str">
        <f>if(or(X$3="Multiple Choice",X$3="Reading"), if(left(Input!X26,1)=Input!X$4,1,0),if(X$3="Vocab", if(Input!X26=Input!X$4,1,0),Input!X26))</f>
        <v/>
      </c>
      <c r="Y26" s="1" t="str">
        <f>if(or(Y$3="Multiple Choice",Y$3="Reading"), if(left(Input!Y26,1)=Input!Y$4,1,0),if(Y$3="Vocab", if(Input!Y26=Input!Y$4,1,0),Input!Y26))</f>
        <v/>
      </c>
      <c r="Z26" s="1" t="str">
        <f>if(or(Z$3="Multiple Choice",Z$3="Reading"), if(left(Input!Z26,1)=Input!Z$4,1,0),if(Z$3="Vocab", if(Input!Z26=Input!Z$4,1,0),Input!Z26))</f>
        <v/>
      </c>
    </row>
    <row r="27">
      <c r="B27" s="1">
        <f t="shared" si="2"/>
        <v>0</v>
      </c>
      <c r="C27" s="1" t="str">
        <f t="array" ref="C27">if(B27=0,"", INDEX($E:$Z,row(C27),Input!$C$16+2))</f>
        <v/>
      </c>
      <c r="D27" s="1">
        <f>if(and(E27&gt;=Input!$C$11,E27&lt;=Input!$C$13,not(F27="")),1,0)</f>
        <v>0</v>
      </c>
      <c r="E27" s="24" t="str">
        <f>Input!E27</f>
        <v/>
      </c>
      <c r="F27" s="1" t="str">
        <f>Input!F27</f>
        <v/>
      </c>
      <c r="G27" s="1">
        <f>if(or(G$3="Multiple Choice",G$3="Reading"), if(left(Input!G27,1)=Input!G$4,1,0),if(G$3="Vocab", if(Input!G27=Input!G$4,1,0),Input!G27))</f>
        <v>0</v>
      </c>
      <c r="H27" s="1">
        <f>if(or(H$3="Multiple Choice",H$3="Reading"), if(left(Input!H27,1)=Input!H$4,1,0),if(H$3="Vocab", if(Input!H27=Input!H$4,1,0),Input!H27))</f>
        <v>0</v>
      </c>
      <c r="I27" s="1" t="str">
        <f>if(or(I$3="Multiple Choice",I$3="Reading"), if(left(Input!I27,1)=Input!I$4,1,0),if(I$3="Vocab", if(Input!I27=Input!I$4,1,0),Input!I27))</f>
        <v/>
      </c>
      <c r="J27" s="1">
        <f>if(or(J$3="Multiple Choice",J$3="Reading"), if(left(Input!J27,1)=Input!J$4,1,0),if(J$3="Vocab", if(Input!J27=Input!J$4,1,0),Input!J27))</f>
        <v>0</v>
      </c>
      <c r="K27" s="1" t="str">
        <f>if(or(K$3="Multiple Choice",K$3="Reading"), if(left(Input!K27,1)=Input!K$4,1,0),if(K$3="Vocab", if(Input!K27=Input!K$4,1,0),Input!K27))</f>
        <v/>
      </c>
      <c r="L27" s="1" t="str">
        <f>if(or(L$3="Multiple Choice",L$3="Reading"), if(left(Input!L27,1)=Input!L$4,1,0),if(L$3="Vocab", if(Input!L27=Input!L$4,1,0),Input!L27))</f>
        <v/>
      </c>
      <c r="M27" s="1" t="str">
        <f>if(or(M$3="Multiple Choice",M$3="Reading"), if(left(Input!M27,1)=Input!M$4,1,0),if(M$3="Vocab", if(Input!M27=Input!M$4,1,0),Input!M27))</f>
        <v/>
      </c>
      <c r="N27" s="1" t="str">
        <f>if(or(N$3="Multiple Choice",N$3="Reading"), if(left(Input!N27,1)=Input!N$4,1,0),if(N$3="Vocab", if(Input!N27=Input!N$4,1,0),Input!N27))</f>
        <v/>
      </c>
      <c r="O27" s="1" t="str">
        <f>if(or(O$3="Multiple Choice",O$3="Reading"), if(left(Input!O27,1)=Input!O$4,1,0),if(O$3="Vocab", if(Input!O27=Input!O$4,1,0),Input!O27))</f>
        <v/>
      </c>
      <c r="P27" s="1" t="str">
        <f>if(or(P$3="Multiple Choice",P$3="Reading"), if(left(Input!P27,1)=Input!P$4,1,0),if(P$3="Vocab", if(Input!P27=Input!P$4,1,0),Input!P27))</f>
        <v/>
      </c>
      <c r="Q27" s="1" t="str">
        <f>if(or(Q$3="Multiple Choice",Q$3="Reading"), if(left(Input!Q27,1)=Input!Q$4,1,0),if(Q$3="Vocab", if(Input!Q27=Input!Q$4,1,0),Input!Q27))</f>
        <v/>
      </c>
      <c r="R27" s="1" t="str">
        <f>if(or(R$3="Multiple Choice",R$3="Reading"), if(left(Input!R27,1)=Input!R$4,1,0),if(R$3="Vocab", if(Input!R27=Input!R$4,1,0),Input!R27))</f>
        <v/>
      </c>
      <c r="S27" s="1" t="str">
        <f>if(or(S$3="Multiple Choice",S$3="Reading"), if(left(Input!S27,1)=Input!S$4,1,0),if(S$3="Vocab", if(Input!S27=Input!S$4,1,0),Input!S27))</f>
        <v/>
      </c>
      <c r="T27" s="1" t="str">
        <f>if(or(T$3="Multiple Choice",T$3="Reading"), if(left(Input!T27,1)=Input!T$4,1,0),if(T$3="Vocab", if(Input!T27=Input!T$4,1,0),Input!T27))</f>
        <v/>
      </c>
      <c r="U27" s="1" t="str">
        <f>if(or(U$3="Multiple Choice",U$3="Reading"), if(left(Input!U27,1)=Input!U$4,1,0),if(U$3="Vocab", if(Input!U27=Input!U$4,1,0),Input!U27))</f>
        <v/>
      </c>
      <c r="V27" s="1" t="str">
        <f>if(or(V$3="Multiple Choice",V$3="Reading"), if(left(Input!V27,1)=Input!V$4,1,0),if(V$3="Vocab", if(Input!V27=Input!V$4,1,0),Input!V27))</f>
        <v/>
      </c>
      <c r="W27" s="1" t="str">
        <f>if(or(W$3="Multiple Choice",W$3="Reading"), if(left(Input!W27,1)=Input!W$4,1,0),if(W$3="Vocab", if(Input!W27=Input!W$4,1,0),Input!W27))</f>
        <v/>
      </c>
      <c r="X27" s="1" t="str">
        <f>if(or(X$3="Multiple Choice",X$3="Reading"), if(left(Input!X27,1)=Input!X$4,1,0),if(X$3="Vocab", if(Input!X27=Input!X$4,1,0),Input!X27))</f>
        <v/>
      </c>
      <c r="Y27" s="1" t="str">
        <f>if(or(Y$3="Multiple Choice",Y$3="Reading"), if(left(Input!Y27,1)=Input!Y$4,1,0),if(Y$3="Vocab", if(Input!Y27=Input!Y$4,1,0),Input!Y27))</f>
        <v/>
      </c>
      <c r="Z27" s="1" t="str">
        <f>if(or(Z$3="Multiple Choice",Z$3="Reading"), if(left(Input!Z27,1)=Input!Z$4,1,0),if(Z$3="Vocab", if(Input!Z27=Input!Z$4,1,0),Input!Z27))</f>
        <v/>
      </c>
    </row>
    <row r="28">
      <c r="B28" s="1">
        <f t="shared" si="2"/>
        <v>0</v>
      </c>
      <c r="C28" s="1" t="str">
        <f t="array" ref="C28">if(B28=0,"", INDEX($E:$Z,row(C28),Input!$C$16+2))</f>
        <v/>
      </c>
      <c r="D28" s="1">
        <f>if(and(E28&gt;=Input!$C$11,E28&lt;=Input!$C$13,not(F28="")),1,0)</f>
        <v>0</v>
      </c>
      <c r="E28" s="24" t="str">
        <f>Input!E28</f>
        <v/>
      </c>
      <c r="F28" s="1" t="str">
        <f>Input!F28</f>
        <v/>
      </c>
      <c r="G28" s="1">
        <f>if(or(G$3="Multiple Choice",G$3="Reading"), if(left(Input!G28,1)=Input!G$4,1,0),if(G$3="Vocab", if(Input!G28=Input!G$4,1,0),Input!G28))</f>
        <v>0</v>
      </c>
      <c r="H28" s="1">
        <f>if(or(H$3="Multiple Choice",H$3="Reading"), if(left(Input!H28,1)=Input!H$4,1,0),if(H$3="Vocab", if(Input!H28=Input!H$4,1,0),Input!H28))</f>
        <v>0</v>
      </c>
      <c r="I28" s="1" t="str">
        <f>if(or(I$3="Multiple Choice",I$3="Reading"), if(left(Input!I28,1)=Input!I$4,1,0),if(I$3="Vocab", if(Input!I28=Input!I$4,1,0),Input!I28))</f>
        <v/>
      </c>
      <c r="J28" s="1">
        <f>if(or(J$3="Multiple Choice",J$3="Reading"), if(left(Input!J28,1)=Input!J$4,1,0),if(J$3="Vocab", if(Input!J28=Input!J$4,1,0),Input!J28))</f>
        <v>0</v>
      </c>
      <c r="K28" s="1" t="str">
        <f>if(or(K$3="Multiple Choice",K$3="Reading"), if(left(Input!K28,1)=Input!K$4,1,0),if(K$3="Vocab", if(Input!K28=Input!K$4,1,0),Input!K28))</f>
        <v/>
      </c>
      <c r="L28" s="1" t="str">
        <f>if(or(L$3="Multiple Choice",L$3="Reading"), if(left(Input!L28,1)=Input!L$4,1,0),if(L$3="Vocab", if(Input!L28=Input!L$4,1,0),Input!L28))</f>
        <v/>
      </c>
      <c r="M28" s="1" t="str">
        <f>if(or(M$3="Multiple Choice",M$3="Reading"), if(left(Input!M28,1)=Input!M$4,1,0),if(M$3="Vocab", if(Input!M28=Input!M$4,1,0),Input!M28))</f>
        <v/>
      </c>
      <c r="N28" s="1" t="str">
        <f>if(or(N$3="Multiple Choice",N$3="Reading"), if(left(Input!N28,1)=Input!N$4,1,0),if(N$3="Vocab", if(Input!N28=Input!N$4,1,0),Input!N28))</f>
        <v/>
      </c>
      <c r="O28" s="1" t="str">
        <f>if(or(O$3="Multiple Choice",O$3="Reading"), if(left(Input!O28,1)=Input!O$4,1,0),if(O$3="Vocab", if(Input!O28=Input!O$4,1,0),Input!O28))</f>
        <v/>
      </c>
      <c r="P28" s="1" t="str">
        <f>if(or(P$3="Multiple Choice",P$3="Reading"), if(left(Input!P28,1)=Input!P$4,1,0),if(P$3="Vocab", if(Input!P28=Input!P$4,1,0),Input!P28))</f>
        <v/>
      </c>
      <c r="Q28" s="1" t="str">
        <f>if(or(Q$3="Multiple Choice",Q$3="Reading"), if(left(Input!Q28,1)=Input!Q$4,1,0),if(Q$3="Vocab", if(Input!Q28=Input!Q$4,1,0),Input!Q28))</f>
        <v/>
      </c>
      <c r="R28" s="1" t="str">
        <f>if(or(R$3="Multiple Choice",R$3="Reading"), if(left(Input!R28,1)=Input!R$4,1,0),if(R$3="Vocab", if(Input!R28=Input!R$4,1,0),Input!R28))</f>
        <v/>
      </c>
      <c r="S28" s="1" t="str">
        <f>if(or(S$3="Multiple Choice",S$3="Reading"), if(left(Input!S28,1)=Input!S$4,1,0),if(S$3="Vocab", if(Input!S28=Input!S$4,1,0),Input!S28))</f>
        <v/>
      </c>
      <c r="T28" s="1" t="str">
        <f>if(or(T$3="Multiple Choice",T$3="Reading"), if(left(Input!T28,1)=Input!T$4,1,0),if(T$3="Vocab", if(Input!T28=Input!T$4,1,0),Input!T28))</f>
        <v/>
      </c>
      <c r="U28" s="1" t="str">
        <f>if(or(U$3="Multiple Choice",U$3="Reading"), if(left(Input!U28,1)=Input!U$4,1,0),if(U$3="Vocab", if(Input!U28=Input!U$4,1,0),Input!U28))</f>
        <v/>
      </c>
      <c r="V28" s="1" t="str">
        <f>if(or(V$3="Multiple Choice",V$3="Reading"), if(left(Input!V28,1)=Input!V$4,1,0),if(V$3="Vocab", if(Input!V28=Input!V$4,1,0),Input!V28))</f>
        <v/>
      </c>
      <c r="W28" s="1" t="str">
        <f>if(or(W$3="Multiple Choice",W$3="Reading"), if(left(Input!W28,1)=Input!W$4,1,0),if(W$3="Vocab", if(Input!W28=Input!W$4,1,0),Input!W28))</f>
        <v/>
      </c>
      <c r="X28" s="1" t="str">
        <f>if(or(X$3="Multiple Choice",X$3="Reading"), if(left(Input!X28,1)=Input!X$4,1,0),if(X$3="Vocab", if(Input!X28=Input!X$4,1,0),Input!X28))</f>
        <v/>
      </c>
      <c r="Y28" s="1" t="str">
        <f>if(or(Y$3="Multiple Choice",Y$3="Reading"), if(left(Input!Y28,1)=Input!Y$4,1,0),if(Y$3="Vocab", if(Input!Y28=Input!Y$4,1,0),Input!Y28))</f>
        <v/>
      </c>
      <c r="Z28" s="1" t="str">
        <f>if(or(Z$3="Multiple Choice",Z$3="Reading"), if(left(Input!Z28,1)=Input!Z$4,1,0),if(Z$3="Vocab", if(Input!Z28=Input!Z$4,1,0),Input!Z28))</f>
        <v/>
      </c>
    </row>
    <row r="29">
      <c r="B29" s="1">
        <f t="shared" si="2"/>
        <v>0</v>
      </c>
      <c r="C29" s="1" t="str">
        <f t="array" ref="C29">if(B29=0,"", INDEX($E:$Z,row(C29),Input!$C$16+2))</f>
        <v/>
      </c>
      <c r="D29" s="1">
        <f>if(and(E29&gt;=Input!$C$11,E29&lt;=Input!$C$13,not(F29="")),1,0)</f>
        <v>0</v>
      </c>
      <c r="E29" s="24" t="str">
        <f>Input!E29</f>
        <v/>
      </c>
      <c r="F29" s="1" t="str">
        <f>Input!F29</f>
        <v/>
      </c>
      <c r="G29" s="1">
        <f>if(or(G$3="Multiple Choice",G$3="Reading"), if(left(Input!G29,1)=Input!G$4,1,0),if(G$3="Vocab", if(Input!G29=Input!G$4,1,0),Input!G29))</f>
        <v>0</v>
      </c>
      <c r="H29" s="1">
        <f>if(or(H$3="Multiple Choice",H$3="Reading"), if(left(Input!H29,1)=Input!H$4,1,0),if(H$3="Vocab", if(Input!H29=Input!H$4,1,0),Input!H29))</f>
        <v>0</v>
      </c>
      <c r="I29" s="1" t="str">
        <f>if(or(I$3="Multiple Choice",I$3="Reading"), if(left(Input!I29,1)=Input!I$4,1,0),if(I$3="Vocab", if(Input!I29=Input!I$4,1,0),Input!I29))</f>
        <v/>
      </c>
      <c r="J29" s="1">
        <f>if(or(J$3="Multiple Choice",J$3="Reading"), if(left(Input!J29,1)=Input!J$4,1,0),if(J$3="Vocab", if(Input!J29=Input!J$4,1,0),Input!J29))</f>
        <v>0</v>
      </c>
      <c r="K29" s="1" t="str">
        <f>if(or(K$3="Multiple Choice",K$3="Reading"), if(left(Input!K29,1)=Input!K$4,1,0),if(K$3="Vocab", if(Input!K29=Input!K$4,1,0),Input!K29))</f>
        <v/>
      </c>
      <c r="L29" s="1" t="str">
        <f>if(or(L$3="Multiple Choice",L$3="Reading"), if(left(Input!L29,1)=Input!L$4,1,0),if(L$3="Vocab", if(Input!L29=Input!L$4,1,0),Input!L29))</f>
        <v/>
      </c>
      <c r="M29" s="1" t="str">
        <f>if(or(M$3="Multiple Choice",M$3="Reading"), if(left(Input!M29,1)=Input!M$4,1,0),if(M$3="Vocab", if(Input!M29=Input!M$4,1,0),Input!M29))</f>
        <v/>
      </c>
      <c r="N29" s="1" t="str">
        <f>if(or(N$3="Multiple Choice",N$3="Reading"), if(left(Input!N29,1)=Input!N$4,1,0),if(N$3="Vocab", if(Input!N29=Input!N$4,1,0),Input!N29))</f>
        <v/>
      </c>
      <c r="O29" s="1" t="str">
        <f>if(or(O$3="Multiple Choice",O$3="Reading"), if(left(Input!O29,1)=Input!O$4,1,0),if(O$3="Vocab", if(Input!O29=Input!O$4,1,0),Input!O29))</f>
        <v/>
      </c>
      <c r="P29" s="1" t="str">
        <f>if(or(P$3="Multiple Choice",P$3="Reading"), if(left(Input!P29,1)=Input!P$4,1,0),if(P$3="Vocab", if(Input!P29=Input!P$4,1,0),Input!P29))</f>
        <v/>
      </c>
      <c r="Q29" s="1" t="str">
        <f>if(or(Q$3="Multiple Choice",Q$3="Reading"), if(left(Input!Q29,1)=Input!Q$4,1,0),if(Q$3="Vocab", if(Input!Q29=Input!Q$4,1,0),Input!Q29))</f>
        <v/>
      </c>
      <c r="R29" s="1" t="str">
        <f>if(or(R$3="Multiple Choice",R$3="Reading"), if(left(Input!R29,1)=Input!R$4,1,0),if(R$3="Vocab", if(Input!R29=Input!R$4,1,0),Input!R29))</f>
        <v/>
      </c>
      <c r="S29" s="1" t="str">
        <f>if(or(S$3="Multiple Choice",S$3="Reading"), if(left(Input!S29,1)=Input!S$4,1,0),if(S$3="Vocab", if(Input!S29=Input!S$4,1,0),Input!S29))</f>
        <v/>
      </c>
      <c r="T29" s="1" t="str">
        <f>if(or(T$3="Multiple Choice",T$3="Reading"), if(left(Input!T29,1)=Input!T$4,1,0),if(T$3="Vocab", if(Input!T29=Input!T$4,1,0),Input!T29))</f>
        <v/>
      </c>
      <c r="U29" s="1" t="str">
        <f>if(or(U$3="Multiple Choice",U$3="Reading"), if(left(Input!U29,1)=Input!U$4,1,0),if(U$3="Vocab", if(Input!U29=Input!U$4,1,0),Input!U29))</f>
        <v/>
      </c>
      <c r="V29" s="1" t="str">
        <f>if(or(V$3="Multiple Choice",V$3="Reading"), if(left(Input!V29,1)=Input!V$4,1,0),if(V$3="Vocab", if(Input!V29=Input!V$4,1,0),Input!V29))</f>
        <v/>
      </c>
      <c r="W29" s="1" t="str">
        <f>if(or(W$3="Multiple Choice",W$3="Reading"), if(left(Input!W29,1)=Input!W$4,1,0),if(W$3="Vocab", if(Input!W29=Input!W$4,1,0),Input!W29))</f>
        <v/>
      </c>
      <c r="X29" s="1" t="str">
        <f>if(or(X$3="Multiple Choice",X$3="Reading"), if(left(Input!X29,1)=Input!X$4,1,0),if(X$3="Vocab", if(Input!X29=Input!X$4,1,0),Input!X29))</f>
        <v/>
      </c>
      <c r="Y29" s="1" t="str">
        <f>if(or(Y$3="Multiple Choice",Y$3="Reading"), if(left(Input!Y29,1)=Input!Y$4,1,0),if(Y$3="Vocab", if(Input!Y29=Input!Y$4,1,0),Input!Y29))</f>
        <v/>
      </c>
      <c r="Z29" s="1" t="str">
        <f>if(or(Z$3="Multiple Choice",Z$3="Reading"), if(left(Input!Z29,1)=Input!Z$4,1,0),if(Z$3="Vocab", if(Input!Z29=Input!Z$4,1,0),Input!Z29))</f>
        <v/>
      </c>
    </row>
    <row r="30">
      <c r="B30" s="1">
        <f t="shared" si="2"/>
        <v>0</v>
      </c>
      <c r="C30" s="1" t="str">
        <f t="array" ref="C30">if(B30=0,"", INDEX($E:$Z,row(C30),Input!$C$16+2))</f>
        <v/>
      </c>
      <c r="D30" s="1">
        <f>if(and(E30&gt;=Input!$C$11,E30&lt;=Input!$C$13,not(F30="")),1,0)</f>
        <v>0</v>
      </c>
      <c r="E30" s="24" t="str">
        <f>Input!E30</f>
        <v/>
      </c>
      <c r="F30" s="1" t="str">
        <f>Input!F30</f>
        <v/>
      </c>
      <c r="G30" s="1">
        <f>if(or(G$3="Multiple Choice",G$3="Reading"), if(left(Input!G30,1)=Input!G$4,1,0),if(G$3="Vocab", if(Input!G30=Input!G$4,1,0),Input!G30))</f>
        <v>0</v>
      </c>
      <c r="H30" s="1">
        <f>if(or(H$3="Multiple Choice",H$3="Reading"), if(left(Input!H30,1)=Input!H$4,1,0),if(H$3="Vocab", if(Input!H30=Input!H$4,1,0),Input!H30))</f>
        <v>0</v>
      </c>
      <c r="I30" s="1" t="str">
        <f>if(or(I$3="Multiple Choice",I$3="Reading"), if(left(Input!I30,1)=Input!I$4,1,0),if(I$3="Vocab", if(Input!I30=Input!I$4,1,0),Input!I30))</f>
        <v/>
      </c>
      <c r="J30" s="1">
        <f>if(or(J$3="Multiple Choice",J$3="Reading"), if(left(Input!J30,1)=Input!J$4,1,0),if(J$3="Vocab", if(Input!J30=Input!J$4,1,0),Input!J30))</f>
        <v>0</v>
      </c>
      <c r="K30" s="1" t="str">
        <f>if(or(K$3="Multiple Choice",K$3="Reading"), if(left(Input!K30,1)=Input!K$4,1,0),if(K$3="Vocab", if(Input!K30=Input!K$4,1,0),Input!K30))</f>
        <v/>
      </c>
      <c r="L30" s="1" t="str">
        <f>if(or(L$3="Multiple Choice",L$3="Reading"), if(left(Input!L30,1)=Input!L$4,1,0),if(L$3="Vocab", if(Input!L30=Input!L$4,1,0),Input!L30))</f>
        <v/>
      </c>
      <c r="M30" s="1" t="str">
        <f>if(or(M$3="Multiple Choice",M$3="Reading"), if(left(Input!M30,1)=Input!M$4,1,0),if(M$3="Vocab", if(Input!M30=Input!M$4,1,0),Input!M30))</f>
        <v/>
      </c>
      <c r="N30" s="1" t="str">
        <f>if(or(N$3="Multiple Choice",N$3="Reading"), if(left(Input!N30,1)=Input!N$4,1,0),if(N$3="Vocab", if(Input!N30=Input!N$4,1,0),Input!N30))</f>
        <v/>
      </c>
      <c r="O30" s="1" t="str">
        <f>if(or(O$3="Multiple Choice",O$3="Reading"), if(left(Input!O30,1)=Input!O$4,1,0),if(O$3="Vocab", if(Input!O30=Input!O$4,1,0),Input!O30))</f>
        <v/>
      </c>
      <c r="P30" s="1" t="str">
        <f>if(or(P$3="Multiple Choice",P$3="Reading"), if(left(Input!P30,1)=Input!P$4,1,0),if(P$3="Vocab", if(Input!P30=Input!P$4,1,0),Input!P30))</f>
        <v/>
      </c>
      <c r="Q30" s="1" t="str">
        <f>if(or(Q$3="Multiple Choice",Q$3="Reading"), if(left(Input!Q30,1)=Input!Q$4,1,0),if(Q$3="Vocab", if(Input!Q30=Input!Q$4,1,0),Input!Q30))</f>
        <v/>
      </c>
      <c r="R30" s="1" t="str">
        <f>if(or(R$3="Multiple Choice",R$3="Reading"), if(left(Input!R30,1)=Input!R$4,1,0),if(R$3="Vocab", if(Input!R30=Input!R$4,1,0),Input!R30))</f>
        <v/>
      </c>
      <c r="S30" s="1" t="str">
        <f>if(or(S$3="Multiple Choice",S$3="Reading"), if(left(Input!S30,1)=Input!S$4,1,0),if(S$3="Vocab", if(Input!S30=Input!S$4,1,0),Input!S30))</f>
        <v/>
      </c>
      <c r="T30" s="1" t="str">
        <f>if(or(T$3="Multiple Choice",T$3="Reading"), if(left(Input!T30,1)=Input!T$4,1,0),if(T$3="Vocab", if(Input!T30=Input!T$4,1,0),Input!T30))</f>
        <v/>
      </c>
      <c r="U30" s="1" t="str">
        <f>if(or(U$3="Multiple Choice",U$3="Reading"), if(left(Input!U30,1)=Input!U$4,1,0),if(U$3="Vocab", if(Input!U30=Input!U$4,1,0),Input!U30))</f>
        <v/>
      </c>
      <c r="V30" s="1" t="str">
        <f>if(or(V$3="Multiple Choice",V$3="Reading"), if(left(Input!V30,1)=Input!V$4,1,0),if(V$3="Vocab", if(Input!V30=Input!V$4,1,0),Input!V30))</f>
        <v/>
      </c>
      <c r="W30" s="1" t="str">
        <f>if(or(W$3="Multiple Choice",W$3="Reading"), if(left(Input!W30,1)=Input!W$4,1,0),if(W$3="Vocab", if(Input!W30=Input!W$4,1,0),Input!W30))</f>
        <v/>
      </c>
      <c r="X30" s="1" t="str">
        <f>if(or(X$3="Multiple Choice",X$3="Reading"), if(left(Input!X30,1)=Input!X$4,1,0),if(X$3="Vocab", if(Input!X30=Input!X$4,1,0),Input!X30))</f>
        <v/>
      </c>
      <c r="Y30" s="1" t="str">
        <f>if(or(Y$3="Multiple Choice",Y$3="Reading"), if(left(Input!Y30,1)=Input!Y$4,1,0),if(Y$3="Vocab", if(Input!Y30=Input!Y$4,1,0),Input!Y30))</f>
        <v/>
      </c>
      <c r="Z30" s="1" t="str">
        <f>if(or(Z$3="Multiple Choice",Z$3="Reading"), if(left(Input!Z30,1)=Input!Z$4,1,0),if(Z$3="Vocab", if(Input!Z30=Input!Z$4,1,0),Input!Z30))</f>
        <v/>
      </c>
    </row>
    <row r="31">
      <c r="B31" s="1">
        <f t="shared" si="2"/>
        <v>0</v>
      </c>
      <c r="C31" s="1" t="str">
        <f t="array" ref="C31">if(B31=0,"", INDEX($E:$Z,row(C31),Input!$C$16+2))</f>
        <v/>
      </c>
      <c r="D31" s="1">
        <f>if(and(E31&gt;=Input!$C$11,E31&lt;=Input!$C$13,not(F31="")),1,0)</f>
        <v>0</v>
      </c>
      <c r="E31" s="24" t="str">
        <f>Input!E31</f>
        <v/>
      </c>
      <c r="F31" s="1" t="str">
        <f>Input!F31</f>
        <v/>
      </c>
      <c r="G31" s="1">
        <f>if(or(G$3="Multiple Choice",G$3="Reading"), if(left(Input!G31,1)=Input!G$4,1,0),if(G$3="Vocab", if(Input!G31=Input!G$4,1,0),Input!G31))</f>
        <v>0</v>
      </c>
      <c r="H31" s="1">
        <f>if(or(H$3="Multiple Choice",H$3="Reading"), if(left(Input!H31,1)=Input!H$4,1,0),if(H$3="Vocab", if(Input!H31=Input!H$4,1,0),Input!H31))</f>
        <v>0</v>
      </c>
      <c r="I31" s="1" t="str">
        <f>if(or(I$3="Multiple Choice",I$3="Reading"), if(left(Input!I31,1)=Input!I$4,1,0),if(I$3="Vocab", if(Input!I31=Input!I$4,1,0),Input!I31))</f>
        <v/>
      </c>
      <c r="J31" s="1">
        <f>if(or(J$3="Multiple Choice",J$3="Reading"), if(left(Input!J31,1)=Input!J$4,1,0),if(J$3="Vocab", if(Input!J31=Input!J$4,1,0),Input!J31))</f>
        <v>0</v>
      </c>
      <c r="K31" s="1" t="str">
        <f>if(or(K$3="Multiple Choice",K$3="Reading"), if(left(Input!K31,1)=Input!K$4,1,0),if(K$3="Vocab", if(Input!K31=Input!K$4,1,0),Input!K31))</f>
        <v/>
      </c>
      <c r="L31" s="1" t="str">
        <f>if(or(L$3="Multiple Choice",L$3="Reading"), if(left(Input!L31,1)=Input!L$4,1,0),if(L$3="Vocab", if(Input!L31=Input!L$4,1,0),Input!L31))</f>
        <v/>
      </c>
      <c r="M31" s="1" t="str">
        <f>if(or(M$3="Multiple Choice",M$3="Reading"), if(left(Input!M31,1)=Input!M$4,1,0),if(M$3="Vocab", if(Input!M31=Input!M$4,1,0),Input!M31))</f>
        <v/>
      </c>
      <c r="N31" s="1" t="str">
        <f>if(or(N$3="Multiple Choice",N$3="Reading"), if(left(Input!N31,1)=Input!N$4,1,0),if(N$3="Vocab", if(Input!N31=Input!N$4,1,0),Input!N31))</f>
        <v/>
      </c>
      <c r="O31" s="1" t="str">
        <f>if(or(O$3="Multiple Choice",O$3="Reading"), if(left(Input!O31,1)=Input!O$4,1,0),if(O$3="Vocab", if(Input!O31=Input!O$4,1,0),Input!O31))</f>
        <v/>
      </c>
      <c r="P31" s="1" t="str">
        <f>if(or(P$3="Multiple Choice",P$3="Reading"), if(left(Input!P31,1)=Input!P$4,1,0),if(P$3="Vocab", if(Input!P31=Input!P$4,1,0),Input!P31))</f>
        <v/>
      </c>
      <c r="Q31" s="1" t="str">
        <f>if(or(Q$3="Multiple Choice",Q$3="Reading"), if(left(Input!Q31,1)=Input!Q$4,1,0),if(Q$3="Vocab", if(Input!Q31=Input!Q$4,1,0),Input!Q31))</f>
        <v/>
      </c>
      <c r="R31" s="1" t="str">
        <f>if(or(R$3="Multiple Choice",R$3="Reading"), if(left(Input!R31,1)=Input!R$4,1,0),if(R$3="Vocab", if(Input!R31=Input!R$4,1,0),Input!R31))</f>
        <v/>
      </c>
      <c r="S31" s="1" t="str">
        <f>if(or(S$3="Multiple Choice",S$3="Reading"), if(left(Input!S31,1)=Input!S$4,1,0),if(S$3="Vocab", if(Input!S31=Input!S$4,1,0),Input!S31))</f>
        <v/>
      </c>
      <c r="T31" s="1" t="str">
        <f>if(or(T$3="Multiple Choice",T$3="Reading"), if(left(Input!T31,1)=Input!T$4,1,0),if(T$3="Vocab", if(Input!T31=Input!T$4,1,0),Input!T31))</f>
        <v/>
      </c>
      <c r="U31" s="1" t="str">
        <f>if(or(U$3="Multiple Choice",U$3="Reading"), if(left(Input!U31,1)=Input!U$4,1,0),if(U$3="Vocab", if(Input!U31=Input!U$4,1,0),Input!U31))</f>
        <v/>
      </c>
      <c r="V31" s="1" t="str">
        <f>if(or(V$3="Multiple Choice",V$3="Reading"), if(left(Input!V31,1)=Input!V$4,1,0),if(V$3="Vocab", if(Input!V31=Input!V$4,1,0),Input!V31))</f>
        <v/>
      </c>
      <c r="W31" s="1" t="str">
        <f>if(or(W$3="Multiple Choice",W$3="Reading"), if(left(Input!W31,1)=Input!W$4,1,0),if(W$3="Vocab", if(Input!W31=Input!W$4,1,0),Input!W31))</f>
        <v/>
      </c>
      <c r="X31" s="1" t="str">
        <f>if(or(X$3="Multiple Choice",X$3="Reading"), if(left(Input!X31,1)=Input!X$4,1,0),if(X$3="Vocab", if(Input!X31=Input!X$4,1,0),Input!X31))</f>
        <v/>
      </c>
      <c r="Y31" s="1" t="str">
        <f>if(or(Y$3="Multiple Choice",Y$3="Reading"), if(left(Input!Y31,1)=Input!Y$4,1,0),if(Y$3="Vocab", if(Input!Y31=Input!Y$4,1,0),Input!Y31))</f>
        <v/>
      </c>
      <c r="Z31" s="1" t="str">
        <f>if(or(Z$3="Multiple Choice",Z$3="Reading"), if(left(Input!Z31,1)=Input!Z$4,1,0),if(Z$3="Vocab", if(Input!Z31=Input!Z$4,1,0),Input!Z31))</f>
        <v/>
      </c>
    </row>
    <row r="32">
      <c r="B32" s="1">
        <f t="shared" si="2"/>
        <v>0</v>
      </c>
      <c r="C32" s="1" t="str">
        <f t="array" ref="C32">if(B32=0,"", INDEX($E:$Z,row(C32),Input!$C$16+2))</f>
        <v/>
      </c>
      <c r="D32" s="1">
        <f>if(and(E32&gt;=Input!$C$11,E32&lt;=Input!$C$13,not(F32="")),1,0)</f>
        <v>0</v>
      </c>
      <c r="E32" s="24" t="str">
        <f>Input!E32</f>
        <v/>
      </c>
      <c r="F32" s="1" t="str">
        <f>Input!F32</f>
        <v/>
      </c>
      <c r="G32" s="1">
        <f>if(or(G$3="Multiple Choice",G$3="Reading"), if(left(Input!G32,1)=Input!G$4,1,0),if(G$3="Vocab", if(Input!G32=Input!G$4,1,0),Input!G32))</f>
        <v>0</v>
      </c>
      <c r="H32" s="1">
        <f>if(or(H$3="Multiple Choice",H$3="Reading"), if(left(Input!H32,1)=Input!H$4,1,0),if(H$3="Vocab", if(Input!H32=Input!H$4,1,0),Input!H32))</f>
        <v>0</v>
      </c>
      <c r="I32" s="1" t="str">
        <f>if(or(I$3="Multiple Choice",I$3="Reading"), if(left(Input!I32,1)=Input!I$4,1,0),if(I$3="Vocab", if(Input!I32=Input!I$4,1,0),Input!I32))</f>
        <v/>
      </c>
      <c r="J32" s="1">
        <f>if(or(J$3="Multiple Choice",J$3="Reading"), if(left(Input!J32,1)=Input!J$4,1,0),if(J$3="Vocab", if(Input!J32=Input!J$4,1,0),Input!J32))</f>
        <v>0</v>
      </c>
      <c r="K32" s="1" t="str">
        <f>if(or(K$3="Multiple Choice",K$3="Reading"), if(left(Input!K32,1)=Input!K$4,1,0),if(K$3="Vocab", if(Input!K32=Input!K$4,1,0),Input!K32))</f>
        <v/>
      </c>
      <c r="L32" s="1" t="str">
        <f>if(or(L$3="Multiple Choice",L$3="Reading"), if(left(Input!L32,1)=Input!L$4,1,0),if(L$3="Vocab", if(Input!L32=Input!L$4,1,0),Input!L32))</f>
        <v/>
      </c>
      <c r="M32" s="1" t="str">
        <f>if(or(M$3="Multiple Choice",M$3="Reading"), if(left(Input!M32,1)=Input!M$4,1,0),if(M$3="Vocab", if(Input!M32=Input!M$4,1,0),Input!M32))</f>
        <v/>
      </c>
      <c r="N32" s="1" t="str">
        <f>if(or(N$3="Multiple Choice",N$3="Reading"), if(left(Input!N32,1)=Input!N$4,1,0),if(N$3="Vocab", if(Input!N32=Input!N$4,1,0),Input!N32))</f>
        <v/>
      </c>
      <c r="O32" s="1" t="str">
        <f>if(or(O$3="Multiple Choice",O$3="Reading"), if(left(Input!O32,1)=Input!O$4,1,0),if(O$3="Vocab", if(Input!O32=Input!O$4,1,0),Input!O32))</f>
        <v/>
      </c>
      <c r="P32" s="1" t="str">
        <f>if(or(P$3="Multiple Choice",P$3="Reading"), if(left(Input!P32,1)=Input!P$4,1,0),if(P$3="Vocab", if(Input!P32=Input!P$4,1,0),Input!P32))</f>
        <v/>
      </c>
      <c r="Q32" s="1" t="str">
        <f>if(or(Q$3="Multiple Choice",Q$3="Reading"), if(left(Input!Q32,1)=Input!Q$4,1,0),if(Q$3="Vocab", if(Input!Q32=Input!Q$4,1,0),Input!Q32))</f>
        <v/>
      </c>
      <c r="R32" s="1" t="str">
        <f>if(or(R$3="Multiple Choice",R$3="Reading"), if(left(Input!R32,1)=Input!R$4,1,0),if(R$3="Vocab", if(Input!R32=Input!R$4,1,0),Input!R32))</f>
        <v/>
      </c>
      <c r="S32" s="1" t="str">
        <f>if(or(S$3="Multiple Choice",S$3="Reading"), if(left(Input!S32,1)=Input!S$4,1,0),if(S$3="Vocab", if(Input!S32=Input!S$4,1,0),Input!S32))</f>
        <v/>
      </c>
      <c r="T32" s="1" t="str">
        <f>if(or(T$3="Multiple Choice",T$3="Reading"), if(left(Input!T32,1)=Input!T$4,1,0),if(T$3="Vocab", if(Input!T32=Input!T$4,1,0),Input!T32))</f>
        <v/>
      </c>
      <c r="U32" s="1" t="str">
        <f>if(or(U$3="Multiple Choice",U$3="Reading"), if(left(Input!U32,1)=Input!U$4,1,0),if(U$3="Vocab", if(Input!U32=Input!U$4,1,0),Input!U32))</f>
        <v/>
      </c>
      <c r="V32" s="1" t="str">
        <f>if(or(V$3="Multiple Choice",V$3="Reading"), if(left(Input!V32,1)=Input!V$4,1,0),if(V$3="Vocab", if(Input!V32=Input!V$4,1,0),Input!V32))</f>
        <v/>
      </c>
      <c r="W32" s="1" t="str">
        <f>if(or(W$3="Multiple Choice",W$3="Reading"), if(left(Input!W32,1)=Input!W$4,1,0),if(W$3="Vocab", if(Input!W32=Input!W$4,1,0),Input!W32))</f>
        <v/>
      </c>
      <c r="X32" s="1" t="str">
        <f>if(or(X$3="Multiple Choice",X$3="Reading"), if(left(Input!X32,1)=Input!X$4,1,0),if(X$3="Vocab", if(Input!X32=Input!X$4,1,0),Input!X32))</f>
        <v/>
      </c>
      <c r="Y32" s="1" t="str">
        <f>if(or(Y$3="Multiple Choice",Y$3="Reading"), if(left(Input!Y32,1)=Input!Y$4,1,0),if(Y$3="Vocab", if(Input!Y32=Input!Y$4,1,0),Input!Y32))</f>
        <v/>
      </c>
      <c r="Z32" s="1" t="str">
        <f>if(or(Z$3="Multiple Choice",Z$3="Reading"), if(left(Input!Z32,1)=Input!Z$4,1,0),if(Z$3="Vocab", if(Input!Z32=Input!Z$4,1,0),Input!Z32))</f>
        <v/>
      </c>
    </row>
    <row r="33">
      <c r="B33" s="1">
        <f t="shared" si="2"/>
        <v>0</v>
      </c>
      <c r="C33" s="1" t="str">
        <f t="array" ref="C33">if(B33=0,"", INDEX($E:$Z,row(C33),Input!$C$16+2))</f>
        <v/>
      </c>
      <c r="D33" s="1">
        <f>if(and(E33&gt;=Input!$C$11,E33&lt;=Input!$C$13,not(F33="")),1,0)</f>
        <v>0</v>
      </c>
      <c r="E33" s="24" t="str">
        <f>Input!E33</f>
        <v/>
      </c>
      <c r="F33" s="1" t="str">
        <f>Input!F33</f>
        <v/>
      </c>
      <c r="G33" s="1">
        <f>if(or(G$3="Multiple Choice",G$3="Reading"), if(left(Input!G33,1)=Input!G$4,1,0),if(G$3="Vocab", if(Input!G33=Input!G$4,1,0),Input!G33))</f>
        <v>0</v>
      </c>
      <c r="H33" s="1">
        <f>if(or(H$3="Multiple Choice",H$3="Reading"), if(left(Input!H33,1)=Input!H$4,1,0),if(H$3="Vocab", if(Input!H33=Input!H$4,1,0),Input!H33))</f>
        <v>0</v>
      </c>
      <c r="I33" s="1" t="str">
        <f>if(or(I$3="Multiple Choice",I$3="Reading"), if(left(Input!I33,1)=Input!I$4,1,0),if(I$3="Vocab", if(Input!I33=Input!I$4,1,0),Input!I33))</f>
        <v/>
      </c>
      <c r="J33" s="1">
        <f>if(or(J$3="Multiple Choice",J$3="Reading"), if(left(Input!J33,1)=Input!J$4,1,0),if(J$3="Vocab", if(Input!J33=Input!J$4,1,0),Input!J33))</f>
        <v>0</v>
      </c>
      <c r="K33" s="1" t="str">
        <f>if(or(K$3="Multiple Choice",K$3="Reading"), if(left(Input!K33,1)=Input!K$4,1,0),if(K$3="Vocab", if(Input!K33=Input!K$4,1,0),Input!K33))</f>
        <v/>
      </c>
      <c r="L33" s="1" t="str">
        <f>if(or(L$3="Multiple Choice",L$3="Reading"), if(left(Input!L33,1)=Input!L$4,1,0),if(L$3="Vocab", if(Input!L33=Input!L$4,1,0),Input!L33))</f>
        <v/>
      </c>
      <c r="M33" s="1" t="str">
        <f>if(or(M$3="Multiple Choice",M$3="Reading"), if(left(Input!M33,1)=Input!M$4,1,0),if(M$3="Vocab", if(Input!M33=Input!M$4,1,0),Input!M33))</f>
        <v/>
      </c>
      <c r="N33" s="1" t="str">
        <f>if(or(N$3="Multiple Choice",N$3="Reading"), if(left(Input!N33,1)=Input!N$4,1,0),if(N$3="Vocab", if(Input!N33=Input!N$4,1,0),Input!N33))</f>
        <v/>
      </c>
      <c r="O33" s="1" t="str">
        <f>if(or(O$3="Multiple Choice",O$3="Reading"), if(left(Input!O33,1)=Input!O$4,1,0),if(O$3="Vocab", if(Input!O33=Input!O$4,1,0),Input!O33))</f>
        <v/>
      </c>
      <c r="P33" s="1" t="str">
        <f>if(or(P$3="Multiple Choice",P$3="Reading"), if(left(Input!P33,1)=Input!P$4,1,0),if(P$3="Vocab", if(Input!P33=Input!P$4,1,0),Input!P33))</f>
        <v/>
      </c>
      <c r="Q33" s="1" t="str">
        <f>if(or(Q$3="Multiple Choice",Q$3="Reading"), if(left(Input!Q33,1)=Input!Q$4,1,0),if(Q$3="Vocab", if(Input!Q33=Input!Q$4,1,0),Input!Q33))</f>
        <v/>
      </c>
      <c r="R33" s="1" t="str">
        <f>if(or(R$3="Multiple Choice",R$3="Reading"), if(left(Input!R33,1)=Input!R$4,1,0),if(R$3="Vocab", if(Input!R33=Input!R$4,1,0),Input!R33))</f>
        <v/>
      </c>
      <c r="S33" s="1" t="str">
        <f>if(or(S$3="Multiple Choice",S$3="Reading"), if(left(Input!S33,1)=Input!S$4,1,0),if(S$3="Vocab", if(Input!S33=Input!S$4,1,0),Input!S33))</f>
        <v/>
      </c>
      <c r="T33" s="1" t="str">
        <f>if(or(T$3="Multiple Choice",T$3="Reading"), if(left(Input!T33,1)=Input!T$4,1,0),if(T$3="Vocab", if(Input!T33=Input!T$4,1,0),Input!T33))</f>
        <v/>
      </c>
      <c r="U33" s="1" t="str">
        <f>if(or(U$3="Multiple Choice",U$3="Reading"), if(left(Input!U33,1)=Input!U$4,1,0),if(U$3="Vocab", if(Input!U33=Input!U$4,1,0),Input!U33))</f>
        <v/>
      </c>
      <c r="V33" s="1" t="str">
        <f>if(or(V$3="Multiple Choice",V$3="Reading"), if(left(Input!V33,1)=Input!V$4,1,0),if(V$3="Vocab", if(Input!V33=Input!V$4,1,0),Input!V33))</f>
        <v/>
      </c>
      <c r="W33" s="1" t="str">
        <f>if(or(W$3="Multiple Choice",W$3="Reading"), if(left(Input!W33,1)=Input!W$4,1,0),if(W$3="Vocab", if(Input!W33=Input!W$4,1,0),Input!W33))</f>
        <v/>
      </c>
      <c r="X33" s="1" t="str">
        <f>if(or(X$3="Multiple Choice",X$3="Reading"), if(left(Input!X33,1)=Input!X$4,1,0),if(X$3="Vocab", if(Input!X33=Input!X$4,1,0),Input!X33))</f>
        <v/>
      </c>
      <c r="Y33" s="1" t="str">
        <f>if(or(Y$3="Multiple Choice",Y$3="Reading"), if(left(Input!Y33,1)=Input!Y$4,1,0),if(Y$3="Vocab", if(Input!Y33=Input!Y$4,1,0),Input!Y33))</f>
        <v/>
      </c>
      <c r="Z33" s="1" t="str">
        <f>if(or(Z$3="Multiple Choice",Z$3="Reading"), if(left(Input!Z33,1)=Input!Z$4,1,0),if(Z$3="Vocab", if(Input!Z33=Input!Z$4,1,0),Input!Z33))</f>
        <v/>
      </c>
    </row>
    <row r="34">
      <c r="B34" s="1">
        <f t="shared" si="2"/>
        <v>0</v>
      </c>
      <c r="C34" s="1" t="str">
        <f t="array" ref="C34">if(B34=0,"", INDEX($E:$Z,row(C34),Input!$C$16+2))</f>
        <v/>
      </c>
      <c r="D34" s="1">
        <f>if(and(E34&gt;=Input!$C$11,E34&lt;=Input!$C$13,not(F34="")),1,0)</f>
        <v>0</v>
      </c>
      <c r="E34" s="24" t="str">
        <f>Input!E34</f>
        <v/>
      </c>
      <c r="F34" s="1" t="str">
        <f>Input!F34</f>
        <v/>
      </c>
      <c r="G34" s="1">
        <f>if(or(G$3="Multiple Choice",G$3="Reading"), if(left(Input!G34,1)=Input!G$4,1,0),if(G$3="Vocab", if(Input!G34=Input!G$4,1,0),Input!G34))</f>
        <v>0</v>
      </c>
      <c r="H34" s="1">
        <f>if(or(H$3="Multiple Choice",H$3="Reading"), if(left(Input!H34,1)=Input!H$4,1,0),if(H$3="Vocab", if(Input!H34=Input!H$4,1,0),Input!H34))</f>
        <v>0</v>
      </c>
      <c r="I34" s="1" t="str">
        <f>if(or(I$3="Multiple Choice",I$3="Reading"), if(left(Input!I34,1)=Input!I$4,1,0),if(I$3="Vocab", if(Input!I34=Input!I$4,1,0),Input!I34))</f>
        <v/>
      </c>
      <c r="J34" s="1">
        <f>if(or(J$3="Multiple Choice",J$3="Reading"), if(left(Input!J34,1)=Input!J$4,1,0),if(J$3="Vocab", if(Input!J34=Input!J$4,1,0),Input!J34))</f>
        <v>0</v>
      </c>
      <c r="K34" s="1" t="str">
        <f>if(or(K$3="Multiple Choice",K$3="Reading"), if(left(Input!K34,1)=Input!K$4,1,0),if(K$3="Vocab", if(Input!K34=Input!K$4,1,0),Input!K34))</f>
        <v/>
      </c>
      <c r="L34" s="1" t="str">
        <f>if(or(L$3="Multiple Choice",L$3="Reading"), if(left(Input!L34,1)=Input!L$4,1,0),if(L$3="Vocab", if(Input!L34=Input!L$4,1,0),Input!L34))</f>
        <v/>
      </c>
      <c r="M34" s="1" t="str">
        <f>if(or(M$3="Multiple Choice",M$3="Reading"), if(left(Input!M34,1)=Input!M$4,1,0),if(M$3="Vocab", if(Input!M34=Input!M$4,1,0),Input!M34))</f>
        <v/>
      </c>
      <c r="N34" s="1" t="str">
        <f>if(or(N$3="Multiple Choice",N$3="Reading"), if(left(Input!N34,1)=Input!N$4,1,0),if(N$3="Vocab", if(Input!N34=Input!N$4,1,0),Input!N34))</f>
        <v/>
      </c>
      <c r="O34" s="1" t="str">
        <f>if(or(O$3="Multiple Choice",O$3="Reading"), if(left(Input!O34,1)=Input!O$4,1,0),if(O$3="Vocab", if(Input!O34=Input!O$4,1,0),Input!O34))</f>
        <v/>
      </c>
      <c r="P34" s="1" t="str">
        <f>if(or(P$3="Multiple Choice",P$3="Reading"), if(left(Input!P34,1)=Input!P$4,1,0),if(P$3="Vocab", if(Input!P34=Input!P$4,1,0),Input!P34))</f>
        <v/>
      </c>
      <c r="Q34" s="1" t="str">
        <f>if(or(Q$3="Multiple Choice",Q$3="Reading"), if(left(Input!Q34,1)=Input!Q$4,1,0),if(Q$3="Vocab", if(Input!Q34=Input!Q$4,1,0),Input!Q34))</f>
        <v/>
      </c>
      <c r="R34" s="1" t="str">
        <f>if(or(R$3="Multiple Choice",R$3="Reading"), if(left(Input!R34,1)=Input!R$4,1,0),if(R$3="Vocab", if(Input!R34=Input!R$4,1,0),Input!R34))</f>
        <v/>
      </c>
      <c r="S34" s="1" t="str">
        <f>if(or(S$3="Multiple Choice",S$3="Reading"), if(left(Input!S34,1)=Input!S$4,1,0),if(S$3="Vocab", if(Input!S34=Input!S$4,1,0),Input!S34))</f>
        <v/>
      </c>
      <c r="T34" s="1" t="str">
        <f>if(or(T$3="Multiple Choice",T$3="Reading"), if(left(Input!T34,1)=Input!T$4,1,0),if(T$3="Vocab", if(Input!T34=Input!T$4,1,0),Input!T34))</f>
        <v/>
      </c>
      <c r="U34" s="1" t="str">
        <f>if(or(U$3="Multiple Choice",U$3="Reading"), if(left(Input!U34,1)=Input!U$4,1,0),if(U$3="Vocab", if(Input!U34=Input!U$4,1,0),Input!U34))</f>
        <v/>
      </c>
      <c r="V34" s="1" t="str">
        <f>if(or(V$3="Multiple Choice",V$3="Reading"), if(left(Input!V34,1)=Input!V$4,1,0),if(V$3="Vocab", if(Input!V34=Input!V$4,1,0),Input!V34))</f>
        <v/>
      </c>
      <c r="W34" s="1" t="str">
        <f>if(or(W$3="Multiple Choice",W$3="Reading"), if(left(Input!W34,1)=Input!W$4,1,0),if(W$3="Vocab", if(Input!W34=Input!W$4,1,0),Input!W34))</f>
        <v/>
      </c>
      <c r="X34" s="1" t="str">
        <f>if(or(X$3="Multiple Choice",X$3="Reading"), if(left(Input!X34,1)=Input!X$4,1,0),if(X$3="Vocab", if(Input!X34=Input!X$4,1,0),Input!X34))</f>
        <v/>
      </c>
      <c r="Y34" s="1" t="str">
        <f>if(or(Y$3="Multiple Choice",Y$3="Reading"), if(left(Input!Y34,1)=Input!Y$4,1,0),if(Y$3="Vocab", if(Input!Y34=Input!Y$4,1,0),Input!Y34))</f>
        <v/>
      </c>
      <c r="Z34" s="1" t="str">
        <f>if(or(Z$3="Multiple Choice",Z$3="Reading"), if(left(Input!Z34,1)=Input!Z$4,1,0),if(Z$3="Vocab", if(Input!Z34=Input!Z$4,1,0),Input!Z34))</f>
        <v/>
      </c>
    </row>
    <row r="35">
      <c r="B35" s="1">
        <f t="shared" si="2"/>
        <v>0</v>
      </c>
      <c r="C35" s="1" t="str">
        <f t="array" ref="C35">if(B35=0,"", INDEX($E:$Z,row(C35),Input!$C$16+2))</f>
        <v/>
      </c>
      <c r="D35" s="1">
        <f>if(and(E35&gt;=Input!$C$11,E35&lt;=Input!$C$13,not(F35="")),1,0)</f>
        <v>0</v>
      </c>
      <c r="E35" s="24" t="str">
        <f>Input!E35</f>
        <v/>
      </c>
      <c r="F35" s="1" t="str">
        <f>Input!F35</f>
        <v/>
      </c>
      <c r="G35" s="1">
        <f>if(or(G$3="Multiple Choice",G$3="Reading"), if(left(Input!G35,1)=Input!G$4,1,0),if(G$3="Vocab", if(Input!G35=Input!G$4,1,0),Input!G35))</f>
        <v>0</v>
      </c>
      <c r="H35" s="1">
        <f>if(or(H$3="Multiple Choice",H$3="Reading"), if(left(Input!H35,1)=Input!H$4,1,0),if(H$3="Vocab", if(Input!H35=Input!H$4,1,0),Input!H35))</f>
        <v>0</v>
      </c>
      <c r="I35" s="1" t="str">
        <f>if(or(I$3="Multiple Choice",I$3="Reading"), if(left(Input!I35,1)=Input!I$4,1,0),if(I$3="Vocab", if(Input!I35=Input!I$4,1,0),Input!I35))</f>
        <v/>
      </c>
      <c r="J35" s="1">
        <f>if(or(J$3="Multiple Choice",J$3="Reading"), if(left(Input!J35,1)=Input!J$4,1,0),if(J$3="Vocab", if(Input!J35=Input!J$4,1,0),Input!J35))</f>
        <v>0</v>
      </c>
      <c r="K35" s="1" t="str">
        <f>if(or(K$3="Multiple Choice",K$3="Reading"), if(left(Input!K35,1)=Input!K$4,1,0),if(K$3="Vocab", if(Input!K35=Input!K$4,1,0),Input!K35))</f>
        <v/>
      </c>
      <c r="L35" s="1" t="str">
        <f>if(or(L$3="Multiple Choice",L$3="Reading"), if(left(Input!L35,1)=Input!L$4,1,0),if(L$3="Vocab", if(Input!L35=Input!L$4,1,0),Input!L35))</f>
        <v/>
      </c>
      <c r="M35" s="1" t="str">
        <f>if(or(M$3="Multiple Choice",M$3="Reading"), if(left(Input!M35,1)=Input!M$4,1,0),if(M$3="Vocab", if(Input!M35=Input!M$4,1,0),Input!M35))</f>
        <v/>
      </c>
      <c r="N35" s="1" t="str">
        <f>if(or(N$3="Multiple Choice",N$3="Reading"), if(left(Input!N35,1)=Input!N$4,1,0),if(N$3="Vocab", if(Input!N35=Input!N$4,1,0),Input!N35))</f>
        <v/>
      </c>
      <c r="O35" s="1" t="str">
        <f>if(or(O$3="Multiple Choice",O$3="Reading"), if(left(Input!O35,1)=Input!O$4,1,0),if(O$3="Vocab", if(Input!O35=Input!O$4,1,0),Input!O35))</f>
        <v/>
      </c>
      <c r="P35" s="1" t="str">
        <f>if(or(P$3="Multiple Choice",P$3="Reading"), if(left(Input!P35,1)=Input!P$4,1,0),if(P$3="Vocab", if(Input!P35=Input!P$4,1,0),Input!P35))</f>
        <v/>
      </c>
      <c r="Q35" s="1" t="str">
        <f>if(or(Q$3="Multiple Choice",Q$3="Reading"), if(left(Input!Q35,1)=Input!Q$4,1,0),if(Q$3="Vocab", if(Input!Q35=Input!Q$4,1,0),Input!Q35))</f>
        <v/>
      </c>
      <c r="R35" s="1" t="str">
        <f>if(or(R$3="Multiple Choice",R$3="Reading"), if(left(Input!R35,1)=Input!R$4,1,0),if(R$3="Vocab", if(Input!R35=Input!R$4,1,0),Input!R35))</f>
        <v/>
      </c>
      <c r="S35" s="1" t="str">
        <f>if(or(S$3="Multiple Choice",S$3="Reading"), if(left(Input!S35,1)=Input!S$4,1,0),if(S$3="Vocab", if(Input!S35=Input!S$4,1,0),Input!S35))</f>
        <v/>
      </c>
      <c r="T35" s="1" t="str">
        <f>if(or(T$3="Multiple Choice",T$3="Reading"), if(left(Input!T35,1)=Input!T$4,1,0),if(T$3="Vocab", if(Input!T35=Input!T$4,1,0),Input!T35))</f>
        <v/>
      </c>
      <c r="U35" s="1" t="str">
        <f>if(or(U$3="Multiple Choice",U$3="Reading"), if(left(Input!U35,1)=Input!U$4,1,0),if(U$3="Vocab", if(Input!U35=Input!U$4,1,0),Input!U35))</f>
        <v/>
      </c>
      <c r="V35" s="1" t="str">
        <f>if(or(V$3="Multiple Choice",V$3="Reading"), if(left(Input!V35,1)=Input!V$4,1,0),if(V$3="Vocab", if(Input!V35=Input!V$4,1,0),Input!V35))</f>
        <v/>
      </c>
      <c r="W35" s="1" t="str">
        <f>if(or(W$3="Multiple Choice",W$3="Reading"), if(left(Input!W35,1)=Input!W$4,1,0),if(W$3="Vocab", if(Input!W35=Input!W$4,1,0),Input!W35))</f>
        <v/>
      </c>
      <c r="X35" s="1" t="str">
        <f>if(or(X$3="Multiple Choice",X$3="Reading"), if(left(Input!X35,1)=Input!X$4,1,0),if(X$3="Vocab", if(Input!X35=Input!X$4,1,0),Input!X35))</f>
        <v/>
      </c>
      <c r="Y35" s="1" t="str">
        <f>if(or(Y$3="Multiple Choice",Y$3="Reading"), if(left(Input!Y35,1)=Input!Y$4,1,0),if(Y$3="Vocab", if(Input!Y35=Input!Y$4,1,0),Input!Y35))</f>
        <v/>
      </c>
      <c r="Z35" s="1" t="str">
        <f>if(or(Z$3="Multiple Choice",Z$3="Reading"), if(left(Input!Z35,1)=Input!Z$4,1,0),if(Z$3="Vocab", if(Input!Z35=Input!Z$4,1,0),Input!Z35))</f>
        <v/>
      </c>
    </row>
    <row r="36">
      <c r="B36" s="1">
        <f t="shared" si="2"/>
        <v>0</v>
      </c>
      <c r="C36" s="1" t="str">
        <f t="array" ref="C36">if(B36=0,"", INDEX($E:$Z,row(C36),Input!$C$16+2))</f>
        <v/>
      </c>
      <c r="D36" s="1">
        <f>if(and(E36&gt;=Input!$C$11,E36&lt;=Input!$C$13,not(F36="")),1,0)</f>
        <v>0</v>
      </c>
      <c r="E36" s="24" t="str">
        <f>Input!E36</f>
        <v/>
      </c>
      <c r="F36" s="1" t="str">
        <f>Input!F36</f>
        <v/>
      </c>
      <c r="G36" s="1">
        <f>if(or(G$3="Multiple Choice",G$3="Reading"), if(left(Input!G36,1)=Input!G$4,1,0),if(G$3="Vocab", if(Input!G36=Input!G$4,1,0),Input!G36))</f>
        <v>0</v>
      </c>
      <c r="H36" s="1">
        <f>if(or(H$3="Multiple Choice",H$3="Reading"), if(left(Input!H36,1)=Input!H$4,1,0),if(H$3="Vocab", if(Input!H36=Input!H$4,1,0),Input!H36))</f>
        <v>0</v>
      </c>
      <c r="I36" s="1" t="str">
        <f>if(or(I$3="Multiple Choice",I$3="Reading"), if(left(Input!I36,1)=Input!I$4,1,0),if(I$3="Vocab", if(Input!I36=Input!I$4,1,0),Input!I36))</f>
        <v/>
      </c>
      <c r="J36" s="1">
        <f>if(or(J$3="Multiple Choice",J$3="Reading"), if(left(Input!J36,1)=Input!J$4,1,0),if(J$3="Vocab", if(Input!J36=Input!J$4,1,0),Input!J36))</f>
        <v>0</v>
      </c>
      <c r="K36" s="1" t="str">
        <f>if(or(K$3="Multiple Choice",K$3="Reading"), if(left(Input!K36,1)=Input!K$4,1,0),if(K$3="Vocab", if(Input!K36=Input!K$4,1,0),Input!K36))</f>
        <v/>
      </c>
      <c r="L36" s="1" t="str">
        <f>if(or(L$3="Multiple Choice",L$3="Reading"), if(left(Input!L36,1)=Input!L$4,1,0),if(L$3="Vocab", if(Input!L36=Input!L$4,1,0),Input!L36))</f>
        <v/>
      </c>
      <c r="M36" s="1" t="str">
        <f>if(or(M$3="Multiple Choice",M$3="Reading"), if(left(Input!M36,1)=Input!M$4,1,0),if(M$3="Vocab", if(Input!M36=Input!M$4,1,0),Input!M36))</f>
        <v/>
      </c>
      <c r="N36" s="1" t="str">
        <f>if(or(N$3="Multiple Choice",N$3="Reading"), if(left(Input!N36,1)=Input!N$4,1,0),if(N$3="Vocab", if(Input!N36=Input!N$4,1,0),Input!N36))</f>
        <v/>
      </c>
      <c r="O36" s="1" t="str">
        <f>if(or(O$3="Multiple Choice",O$3="Reading"), if(left(Input!O36,1)=Input!O$4,1,0),if(O$3="Vocab", if(Input!O36=Input!O$4,1,0),Input!O36))</f>
        <v/>
      </c>
      <c r="P36" s="1" t="str">
        <f>if(or(P$3="Multiple Choice",P$3="Reading"), if(left(Input!P36,1)=Input!P$4,1,0),if(P$3="Vocab", if(Input!P36=Input!P$4,1,0),Input!P36))</f>
        <v/>
      </c>
      <c r="Q36" s="1" t="str">
        <f>if(or(Q$3="Multiple Choice",Q$3="Reading"), if(left(Input!Q36,1)=Input!Q$4,1,0),if(Q$3="Vocab", if(Input!Q36=Input!Q$4,1,0),Input!Q36))</f>
        <v/>
      </c>
      <c r="R36" s="1" t="str">
        <f>if(or(R$3="Multiple Choice",R$3="Reading"), if(left(Input!R36,1)=Input!R$4,1,0),if(R$3="Vocab", if(Input!R36=Input!R$4,1,0),Input!R36))</f>
        <v/>
      </c>
      <c r="S36" s="1" t="str">
        <f>if(or(S$3="Multiple Choice",S$3="Reading"), if(left(Input!S36,1)=Input!S$4,1,0),if(S$3="Vocab", if(Input!S36=Input!S$4,1,0),Input!S36))</f>
        <v/>
      </c>
      <c r="T36" s="1" t="str">
        <f>if(or(T$3="Multiple Choice",T$3="Reading"), if(left(Input!T36,1)=Input!T$4,1,0),if(T$3="Vocab", if(Input!T36=Input!T$4,1,0),Input!T36))</f>
        <v/>
      </c>
      <c r="U36" s="1" t="str">
        <f>if(or(U$3="Multiple Choice",U$3="Reading"), if(left(Input!U36,1)=Input!U$4,1,0),if(U$3="Vocab", if(Input!U36=Input!U$4,1,0),Input!U36))</f>
        <v/>
      </c>
      <c r="V36" s="1" t="str">
        <f>if(or(V$3="Multiple Choice",V$3="Reading"), if(left(Input!V36,1)=Input!V$4,1,0),if(V$3="Vocab", if(Input!V36=Input!V$4,1,0),Input!V36))</f>
        <v/>
      </c>
      <c r="W36" s="1" t="str">
        <f>if(or(W$3="Multiple Choice",W$3="Reading"), if(left(Input!W36,1)=Input!W$4,1,0),if(W$3="Vocab", if(Input!W36=Input!W$4,1,0),Input!W36))</f>
        <v/>
      </c>
      <c r="X36" s="1" t="str">
        <f>if(or(X$3="Multiple Choice",X$3="Reading"), if(left(Input!X36,1)=Input!X$4,1,0),if(X$3="Vocab", if(Input!X36=Input!X$4,1,0),Input!X36))</f>
        <v/>
      </c>
      <c r="Y36" s="1" t="str">
        <f>if(or(Y$3="Multiple Choice",Y$3="Reading"), if(left(Input!Y36,1)=Input!Y$4,1,0),if(Y$3="Vocab", if(Input!Y36=Input!Y$4,1,0),Input!Y36))</f>
        <v/>
      </c>
      <c r="Z36" s="1" t="str">
        <f>if(or(Z$3="Multiple Choice",Z$3="Reading"), if(left(Input!Z36,1)=Input!Z$4,1,0),if(Z$3="Vocab", if(Input!Z36=Input!Z$4,1,0),Input!Z36))</f>
        <v/>
      </c>
    </row>
    <row r="37">
      <c r="B37" s="1">
        <f t="shared" si="2"/>
        <v>0</v>
      </c>
      <c r="C37" s="1" t="str">
        <f t="array" ref="C37">if(B37=0,"", INDEX($E:$Z,row(C37),Input!$C$16+2))</f>
        <v/>
      </c>
      <c r="D37" s="1">
        <f>if(and(E37&gt;=Input!$C$11,E37&lt;=Input!$C$13,not(F37="")),1,0)</f>
        <v>0</v>
      </c>
      <c r="E37" s="24" t="str">
        <f>Input!E37</f>
        <v/>
      </c>
      <c r="F37" s="1" t="str">
        <f>Input!F37</f>
        <v/>
      </c>
      <c r="G37" s="1">
        <f>if(or(G$3="Multiple Choice",G$3="Reading"), if(left(Input!G37,1)=Input!G$4,1,0),if(G$3="Vocab", if(Input!G37=Input!G$4,1,0),Input!G37))</f>
        <v>0</v>
      </c>
      <c r="H37" s="1">
        <f>if(or(H$3="Multiple Choice",H$3="Reading"), if(left(Input!H37,1)=Input!H$4,1,0),if(H$3="Vocab", if(Input!H37=Input!H$4,1,0),Input!H37))</f>
        <v>0</v>
      </c>
      <c r="I37" s="1" t="str">
        <f>if(or(I$3="Multiple Choice",I$3="Reading"), if(left(Input!I37,1)=Input!I$4,1,0),if(I$3="Vocab", if(Input!I37=Input!I$4,1,0),Input!I37))</f>
        <v/>
      </c>
      <c r="J37" s="1">
        <f>if(or(J$3="Multiple Choice",J$3="Reading"), if(left(Input!J37,1)=Input!J$4,1,0),if(J$3="Vocab", if(Input!J37=Input!J$4,1,0),Input!J37))</f>
        <v>0</v>
      </c>
      <c r="K37" s="1" t="str">
        <f>if(or(K$3="Multiple Choice",K$3="Reading"), if(left(Input!K37,1)=Input!K$4,1,0),if(K$3="Vocab", if(Input!K37=Input!K$4,1,0),Input!K37))</f>
        <v/>
      </c>
      <c r="L37" s="1" t="str">
        <f>if(or(L$3="Multiple Choice",L$3="Reading"), if(left(Input!L37,1)=Input!L$4,1,0),if(L$3="Vocab", if(Input!L37=Input!L$4,1,0),Input!L37))</f>
        <v/>
      </c>
      <c r="M37" s="1" t="str">
        <f>if(or(M$3="Multiple Choice",M$3="Reading"), if(left(Input!M37,1)=Input!M$4,1,0),if(M$3="Vocab", if(Input!M37=Input!M$4,1,0),Input!M37))</f>
        <v/>
      </c>
      <c r="N37" s="1" t="str">
        <f>if(or(N$3="Multiple Choice",N$3="Reading"), if(left(Input!N37,1)=Input!N$4,1,0),if(N$3="Vocab", if(Input!N37=Input!N$4,1,0),Input!N37))</f>
        <v/>
      </c>
      <c r="O37" s="1" t="str">
        <f>if(or(O$3="Multiple Choice",O$3="Reading"), if(left(Input!O37,1)=Input!O$4,1,0),if(O$3="Vocab", if(Input!O37=Input!O$4,1,0),Input!O37))</f>
        <v/>
      </c>
      <c r="P37" s="1" t="str">
        <f>if(or(P$3="Multiple Choice",P$3="Reading"), if(left(Input!P37,1)=Input!P$4,1,0),if(P$3="Vocab", if(Input!P37=Input!P$4,1,0),Input!P37))</f>
        <v/>
      </c>
      <c r="Q37" s="1" t="str">
        <f>if(or(Q$3="Multiple Choice",Q$3="Reading"), if(left(Input!Q37,1)=Input!Q$4,1,0),if(Q$3="Vocab", if(Input!Q37=Input!Q$4,1,0),Input!Q37))</f>
        <v/>
      </c>
      <c r="R37" s="1" t="str">
        <f>if(or(R$3="Multiple Choice",R$3="Reading"), if(left(Input!R37,1)=Input!R$4,1,0),if(R$3="Vocab", if(Input!R37=Input!R$4,1,0),Input!R37))</f>
        <v/>
      </c>
      <c r="S37" s="1" t="str">
        <f>if(or(S$3="Multiple Choice",S$3="Reading"), if(left(Input!S37,1)=Input!S$4,1,0),if(S$3="Vocab", if(Input!S37=Input!S$4,1,0),Input!S37))</f>
        <v/>
      </c>
      <c r="T37" s="1" t="str">
        <f>if(or(T$3="Multiple Choice",T$3="Reading"), if(left(Input!T37,1)=Input!T$4,1,0),if(T$3="Vocab", if(Input!T37=Input!T$4,1,0),Input!T37))</f>
        <v/>
      </c>
      <c r="U37" s="1" t="str">
        <f>if(or(U$3="Multiple Choice",U$3="Reading"), if(left(Input!U37,1)=Input!U$4,1,0),if(U$3="Vocab", if(Input!U37=Input!U$4,1,0),Input!U37))</f>
        <v/>
      </c>
      <c r="V37" s="1" t="str">
        <f>if(or(V$3="Multiple Choice",V$3="Reading"), if(left(Input!V37,1)=Input!V$4,1,0),if(V$3="Vocab", if(Input!V37=Input!V$4,1,0),Input!V37))</f>
        <v/>
      </c>
      <c r="W37" s="1" t="str">
        <f>if(or(W$3="Multiple Choice",W$3="Reading"), if(left(Input!W37,1)=Input!W$4,1,0),if(W$3="Vocab", if(Input!W37=Input!W$4,1,0),Input!W37))</f>
        <v/>
      </c>
      <c r="X37" s="1" t="str">
        <f>if(or(X$3="Multiple Choice",X$3="Reading"), if(left(Input!X37,1)=Input!X$4,1,0),if(X$3="Vocab", if(Input!X37=Input!X$4,1,0),Input!X37))</f>
        <v/>
      </c>
      <c r="Y37" s="1" t="str">
        <f>if(or(Y$3="Multiple Choice",Y$3="Reading"), if(left(Input!Y37,1)=Input!Y$4,1,0),if(Y$3="Vocab", if(Input!Y37=Input!Y$4,1,0),Input!Y37))</f>
        <v/>
      </c>
      <c r="Z37" s="1" t="str">
        <f>if(or(Z$3="Multiple Choice",Z$3="Reading"), if(left(Input!Z37,1)=Input!Z$4,1,0),if(Z$3="Vocab", if(Input!Z37=Input!Z$4,1,0),Input!Z37))</f>
        <v/>
      </c>
    </row>
    <row r="38">
      <c r="B38" s="1">
        <f t="shared" si="2"/>
        <v>0</v>
      </c>
      <c r="C38" s="1" t="str">
        <f t="array" ref="C38">if(B38=0,"", INDEX($E:$Z,row(C38),Input!$C$16+2))</f>
        <v/>
      </c>
      <c r="D38" s="1">
        <f>if(and(E38&gt;=Input!$C$11,E38&lt;=Input!$C$13,not(F38="")),1,0)</f>
        <v>0</v>
      </c>
      <c r="E38" s="24" t="str">
        <f>Input!E38</f>
        <v/>
      </c>
      <c r="F38" s="1" t="str">
        <f>Input!F38</f>
        <v/>
      </c>
      <c r="G38" s="1">
        <f>if(or(G$3="Multiple Choice",G$3="Reading"), if(left(Input!G38,1)=Input!G$4,1,0),if(G$3="Vocab", if(Input!G38=Input!G$4,1,0),Input!G38))</f>
        <v>0</v>
      </c>
      <c r="H38" s="1">
        <f>if(or(H$3="Multiple Choice",H$3="Reading"), if(left(Input!H38,1)=Input!H$4,1,0),if(H$3="Vocab", if(Input!H38=Input!H$4,1,0),Input!H38))</f>
        <v>0</v>
      </c>
      <c r="I38" s="1" t="str">
        <f>if(or(I$3="Multiple Choice",I$3="Reading"), if(left(Input!I38,1)=Input!I$4,1,0),if(I$3="Vocab", if(Input!I38=Input!I$4,1,0),Input!I38))</f>
        <v/>
      </c>
      <c r="J38" s="1">
        <f>if(or(J$3="Multiple Choice",J$3="Reading"), if(left(Input!J38,1)=Input!J$4,1,0),if(J$3="Vocab", if(Input!J38=Input!J$4,1,0),Input!J38))</f>
        <v>0</v>
      </c>
      <c r="K38" s="1" t="str">
        <f>if(or(K$3="Multiple Choice",K$3="Reading"), if(left(Input!K38,1)=Input!K$4,1,0),if(K$3="Vocab", if(Input!K38=Input!K$4,1,0),Input!K38))</f>
        <v/>
      </c>
      <c r="L38" s="1" t="str">
        <f>if(or(L$3="Multiple Choice",L$3="Reading"), if(left(Input!L38,1)=Input!L$4,1,0),if(L$3="Vocab", if(Input!L38=Input!L$4,1,0),Input!L38))</f>
        <v/>
      </c>
      <c r="M38" s="1" t="str">
        <f>if(or(M$3="Multiple Choice",M$3="Reading"), if(left(Input!M38,1)=Input!M$4,1,0),if(M$3="Vocab", if(Input!M38=Input!M$4,1,0),Input!M38))</f>
        <v/>
      </c>
      <c r="N38" s="1" t="str">
        <f>if(or(N$3="Multiple Choice",N$3="Reading"), if(left(Input!N38,1)=Input!N$4,1,0),if(N$3="Vocab", if(Input!N38=Input!N$4,1,0),Input!N38))</f>
        <v/>
      </c>
      <c r="O38" s="1" t="str">
        <f>if(or(O$3="Multiple Choice",O$3="Reading"), if(left(Input!O38,1)=Input!O$4,1,0),if(O$3="Vocab", if(Input!O38=Input!O$4,1,0),Input!O38))</f>
        <v/>
      </c>
      <c r="P38" s="1" t="str">
        <f>if(or(P$3="Multiple Choice",P$3="Reading"), if(left(Input!P38,1)=Input!P$4,1,0),if(P$3="Vocab", if(Input!P38=Input!P$4,1,0),Input!P38))</f>
        <v/>
      </c>
      <c r="Q38" s="1" t="str">
        <f>if(or(Q$3="Multiple Choice",Q$3="Reading"), if(left(Input!Q38,1)=Input!Q$4,1,0),if(Q$3="Vocab", if(Input!Q38=Input!Q$4,1,0),Input!Q38))</f>
        <v/>
      </c>
      <c r="R38" s="1" t="str">
        <f>if(or(R$3="Multiple Choice",R$3="Reading"), if(left(Input!R38,1)=Input!R$4,1,0),if(R$3="Vocab", if(Input!R38=Input!R$4,1,0),Input!R38))</f>
        <v/>
      </c>
      <c r="S38" s="1" t="str">
        <f>if(or(S$3="Multiple Choice",S$3="Reading"), if(left(Input!S38,1)=Input!S$4,1,0),if(S$3="Vocab", if(Input!S38=Input!S$4,1,0),Input!S38))</f>
        <v/>
      </c>
      <c r="T38" s="1" t="str">
        <f>if(or(T$3="Multiple Choice",T$3="Reading"), if(left(Input!T38,1)=Input!T$4,1,0),if(T$3="Vocab", if(Input!T38=Input!T$4,1,0),Input!T38))</f>
        <v/>
      </c>
      <c r="U38" s="1" t="str">
        <f>if(or(U$3="Multiple Choice",U$3="Reading"), if(left(Input!U38,1)=Input!U$4,1,0),if(U$3="Vocab", if(Input!U38=Input!U$4,1,0),Input!U38))</f>
        <v/>
      </c>
      <c r="V38" s="1" t="str">
        <f>if(or(V$3="Multiple Choice",V$3="Reading"), if(left(Input!V38,1)=Input!V$4,1,0),if(V$3="Vocab", if(Input!V38=Input!V$4,1,0),Input!V38))</f>
        <v/>
      </c>
      <c r="W38" s="1" t="str">
        <f>if(or(W$3="Multiple Choice",W$3="Reading"), if(left(Input!W38,1)=Input!W$4,1,0),if(W$3="Vocab", if(Input!W38=Input!W$4,1,0),Input!W38))</f>
        <v/>
      </c>
      <c r="X38" s="1" t="str">
        <f>if(or(X$3="Multiple Choice",X$3="Reading"), if(left(Input!X38,1)=Input!X$4,1,0),if(X$3="Vocab", if(Input!X38=Input!X$4,1,0),Input!X38))</f>
        <v/>
      </c>
      <c r="Y38" s="1" t="str">
        <f>if(or(Y$3="Multiple Choice",Y$3="Reading"), if(left(Input!Y38,1)=Input!Y$4,1,0),if(Y$3="Vocab", if(Input!Y38=Input!Y$4,1,0),Input!Y38))</f>
        <v/>
      </c>
      <c r="Z38" s="1" t="str">
        <f>if(or(Z$3="Multiple Choice",Z$3="Reading"), if(left(Input!Z38,1)=Input!Z$4,1,0),if(Z$3="Vocab", if(Input!Z38=Input!Z$4,1,0),Input!Z38))</f>
        <v/>
      </c>
    </row>
    <row r="39">
      <c r="B39" s="1">
        <f t="shared" si="2"/>
        <v>0</v>
      </c>
      <c r="C39" s="1" t="str">
        <f t="array" ref="C39">if(B39=0,"", INDEX($E:$Z,row(C39),Input!$C$16+2))</f>
        <v/>
      </c>
      <c r="D39" s="1">
        <f>if(and(E39&gt;=Input!$C$11,E39&lt;=Input!$C$13,not(F39="")),1,0)</f>
        <v>0</v>
      </c>
      <c r="E39" s="24" t="str">
        <f>Input!E39</f>
        <v/>
      </c>
      <c r="F39" s="1" t="str">
        <f>Input!F39</f>
        <v/>
      </c>
      <c r="G39" s="1">
        <f>if(or(G$3="Multiple Choice",G$3="Reading"), if(left(Input!G39,1)=Input!G$4,1,0),if(G$3="Vocab", if(Input!G39=Input!G$4,1,0),Input!G39))</f>
        <v>0</v>
      </c>
      <c r="H39" s="1">
        <f>if(or(H$3="Multiple Choice",H$3="Reading"), if(left(Input!H39,1)=Input!H$4,1,0),if(H$3="Vocab", if(Input!H39=Input!H$4,1,0),Input!H39))</f>
        <v>0</v>
      </c>
      <c r="I39" s="1" t="str">
        <f>if(or(I$3="Multiple Choice",I$3="Reading"), if(left(Input!I39,1)=Input!I$4,1,0),if(I$3="Vocab", if(Input!I39=Input!I$4,1,0),Input!I39))</f>
        <v/>
      </c>
      <c r="J39" s="1">
        <f>if(or(J$3="Multiple Choice",J$3="Reading"), if(left(Input!J39,1)=Input!J$4,1,0),if(J$3="Vocab", if(Input!J39=Input!J$4,1,0),Input!J39))</f>
        <v>0</v>
      </c>
      <c r="K39" s="1" t="str">
        <f>if(or(K$3="Multiple Choice",K$3="Reading"), if(left(Input!K39,1)=Input!K$4,1,0),if(K$3="Vocab", if(Input!K39=Input!K$4,1,0),Input!K39))</f>
        <v/>
      </c>
      <c r="L39" s="1" t="str">
        <f>if(or(L$3="Multiple Choice",L$3="Reading"), if(left(Input!L39,1)=Input!L$4,1,0),if(L$3="Vocab", if(Input!L39=Input!L$4,1,0),Input!L39))</f>
        <v/>
      </c>
      <c r="M39" s="1" t="str">
        <f>if(or(M$3="Multiple Choice",M$3="Reading"), if(left(Input!M39,1)=Input!M$4,1,0),if(M$3="Vocab", if(Input!M39=Input!M$4,1,0),Input!M39))</f>
        <v/>
      </c>
      <c r="N39" s="1" t="str">
        <f>if(or(N$3="Multiple Choice",N$3="Reading"), if(left(Input!N39,1)=Input!N$4,1,0),if(N$3="Vocab", if(Input!N39=Input!N$4,1,0),Input!N39))</f>
        <v/>
      </c>
      <c r="O39" s="1" t="str">
        <f>if(or(O$3="Multiple Choice",O$3="Reading"), if(left(Input!O39,1)=Input!O$4,1,0),if(O$3="Vocab", if(Input!O39=Input!O$4,1,0),Input!O39))</f>
        <v/>
      </c>
      <c r="P39" s="1" t="str">
        <f>if(or(P$3="Multiple Choice",P$3="Reading"), if(left(Input!P39,1)=Input!P$4,1,0),if(P$3="Vocab", if(Input!P39=Input!P$4,1,0),Input!P39))</f>
        <v/>
      </c>
      <c r="Q39" s="1" t="str">
        <f>if(or(Q$3="Multiple Choice",Q$3="Reading"), if(left(Input!Q39,1)=Input!Q$4,1,0),if(Q$3="Vocab", if(Input!Q39=Input!Q$4,1,0),Input!Q39))</f>
        <v/>
      </c>
      <c r="R39" s="1" t="str">
        <f>if(or(R$3="Multiple Choice",R$3="Reading"), if(left(Input!R39,1)=Input!R$4,1,0),if(R$3="Vocab", if(Input!R39=Input!R$4,1,0),Input!R39))</f>
        <v/>
      </c>
      <c r="S39" s="1" t="str">
        <f>if(or(S$3="Multiple Choice",S$3="Reading"), if(left(Input!S39,1)=Input!S$4,1,0),if(S$3="Vocab", if(Input!S39=Input!S$4,1,0),Input!S39))</f>
        <v/>
      </c>
      <c r="T39" s="1" t="str">
        <f>if(or(T$3="Multiple Choice",T$3="Reading"), if(left(Input!T39,1)=Input!T$4,1,0),if(T$3="Vocab", if(Input!T39=Input!T$4,1,0),Input!T39))</f>
        <v/>
      </c>
      <c r="U39" s="1" t="str">
        <f>if(or(U$3="Multiple Choice",U$3="Reading"), if(left(Input!U39,1)=Input!U$4,1,0),if(U$3="Vocab", if(Input!U39=Input!U$4,1,0),Input!U39))</f>
        <v/>
      </c>
      <c r="V39" s="1" t="str">
        <f>if(or(V$3="Multiple Choice",V$3="Reading"), if(left(Input!V39,1)=Input!V$4,1,0),if(V$3="Vocab", if(Input!V39=Input!V$4,1,0),Input!V39))</f>
        <v/>
      </c>
      <c r="W39" s="1" t="str">
        <f>if(or(W$3="Multiple Choice",W$3="Reading"), if(left(Input!W39,1)=Input!W$4,1,0),if(W$3="Vocab", if(Input!W39=Input!W$4,1,0),Input!W39))</f>
        <v/>
      </c>
      <c r="X39" s="1" t="str">
        <f>if(or(X$3="Multiple Choice",X$3="Reading"), if(left(Input!X39,1)=Input!X$4,1,0),if(X$3="Vocab", if(Input!X39=Input!X$4,1,0),Input!X39))</f>
        <v/>
      </c>
      <c r="Y39" s="1" t="str">
        <f>if(or(Y$3="Multiple Choice",Y$3="Reading"), if(left(Input!Y39,1)=Input!Y$4,1,0),if(Y$3="Vocab", if(Input!Y39=Input!Y$4,1,0),Input!Y39))</f>
        <v/>
      </c>
      <c r="Z39" s="1" t="str">
        <f>if(or(Z$3="Multiple Choice",Z$3="Reading"), if(left(Input!Z39,1)=Input!Z$4,1,0),if(Z$3="Vocab", if(Input!Z39=Input!Z$4,1,0),Input!Z39))</f>
        <v/>
      </c>
    </row>
    <row r="40">
      <c r="B40" s="1">
        <f t="shared" si="2"/>
        <v>0</v>
      </c>
      <c r="C40" s="1" t="str">
        <f t="array" ref="C40">if(B40=0,"", INDEX($E:$Z,row(C40),Input!$C$16+2))</f>
        <v/>
      </c>
      <c r="D40" s="1">
        <f>if(and(E40&gt;=Input!$C$11,E40&lt;=Input!$C$13,not(F40="")),1,0)</f>
        <v>0</v>
      </c>
      <c r="E40" s="24" t="str">
        <f>Input!E40</f>
        <v/>
      </c>
      <c r="F40" s="1" t="str">
        <f>Input!F40</f>
        <v/>
      </c>
      <c r="G40" s="1">
        <f>if(or(G$3="Multiple Choice",G$3="Reading"), if(left(Input!G40,1)=Input!G$4,1,0),if(G$3="Vocab", if(Input!G40=Input!G$4,1,0),Input!G40))</f>
        <v>0</v>
      </c>
      <c r="H40" s="1">
        <f>if(or(H$3="Multiple Choice",H$3="Reading"), if(left(Input!H40,1)=Input!H$4,1,0),if(H$3="Vocab", if(Input!H40=Input!H$4,1,0),Input!H40))</f>
        <v>0</v>
      </c>
      <c r="I40" s="1" t="str">
        <f>if(or(I$3="Multiple Choice",I$3="Reading"), if(left(Input!I40,1)=Input!I$4,1,0),if(I$3="Vocab", if(Input!I40=Input!I$4,1,0),Input!I40))</f>
        <v/>
      </c>
      <c r="J40" s="1">
        <f>if(or(J$3="Multiple Choice",J$3="Reading"), if(left(Input!J40,1)=Input!J$4,1,0),if(J$3="Vocab", if(Input!J40=Input!J$4,1,0),Input!J40))</f>
        <v>0</v>
      </c>
      <c r="K40" s="1" t="str">
        <f>if(or(K$3="Multiple Choice",K$3="Reading"), if(left(Input!K40,1)=Input!K$4,1,0),if(K$3="Vocab", if(Input!K40=Input!K$4,1,0),Input!K40))</f>
        <v/>
      </c>
      <c r="L40" s="1" t="str">
        <f>if(or(L$3="Multiple Choice",L$3="Reading"), if(left(Input!L40,1)=Input!L$4,1,0),if(L$3="Vocab", if(Input!L40=Input!L$4,1,0),Input!L40))</f>
        <v/>
      </c>
      <c r="M40" s="1" t="str">
        <f>if(or(M$3="Multiple Choice",M$3="Reading"), if(left(Input!M40,1)=Input!M$4,1,0),if(M$3="Vocab", if(Input!M40=Input!M$4,1,0),Input!M40))</f>
        <v/>
      </c>
      <c r="N40" s="1" t="str">
        <f>if(or(N$3="Multiple Choice",N$3="Reading"), if(left(Input!N40,1)=Input!N$4,1,0),if(N$3="Vocab", if(Input!N40=Input!N$4,1,0),Input!N40))</f>
        <v/>
      </c>
      <c r="O40" s="1" t="str">
        <f>if(or(O$3="Multiple Choice",O$3="Reading"), if(left(Input!O40,1)=Input!O$4,1,0),if(O$3="Vocab", if(Input!O40=Input!O$4,1,0),Input!O40))</f>
        <v/>
      </c>
      <c r="P40" s="1" t="str">
        <f>if(or(P$3="Multiple Choice",P$3="Reading"), if(left(Input!P40,1)=Input!P$4,1,0),if(P$3="Vocab", if(Input!P40=Input!P$4,1,0),Input!P40))</f>
        <v/>
      </c>
      <c r="Q40" s="1" t="str">
        <f>if(or(Q$3="Multiple Choice",Q$3="Reading"), if(left(Input!Q40,1)=Input!Q$4,1,0),if(Q$3="Vocab", if(Input!Q40=Input!Q$4,1,0),Input!Q40))</f>
        <v/>
      </c>
      <c r="R40" s="1" t="str">
        <f>if(or(R$3="Multiple Choice",R$3="Reading"), if(left(Input!R40,1)=Input!R$4,1,0),if(R$3="Vocab", if(Input!R40=Input!R$4,1,0),Input!R40))</f>
        <v/>
      </c>
      <c r="S40" s="1" t="str">
        <f>if(or(S$3="Multiple Choice",S$3="Reading"), if(left(Input!S40,1)=Input!S$4,1,0),if(S$3="Vocab", if(Input!S40=Input!S$4,1,0),Input!S40))</f>
        <v/>
      </c>
      <c r="T40" s="1" t="str">
        <f>if(or(T$3="Multiple Choice",T$3="Reading"), if(left(Input!T40,1)=Input!T$4,1,0),if(T$3="Vocab", if(Input!T40=Input!T$4,1,0),Input!T40))</f>
        <v/>
      </c>
      <c r="U40" s="1" t="str">
        <f>if(or(U$3="Multiple Choice",U$3="Reading"), if(left(Input!U40,1)=Input!U$4,1,0),if(U$3="Vocab", if(Input!U40=Input!U$4,1,0),Input!U40))</f>
        <v/>
      </c>
      <c r="V40" s="1" t="str">
        <f>if(or(V$3="Multiple Choice",V$3="Reading"), if(left(Input!V40,1)=Input!V$4,1,0),if(V$3="Vocab", if(Input!V40=Input!V$4,1,0),Input!V40))</f>
        <v/>
      </c>
      <c r="W40" s="1" t="str">
        <f>if(or(W$3="Multiple Choice",W$3="Reading"), if(left(Input!W40,1)=Input!W$4,1,0),if(W$3="Vocab", if(Input!W40=Input!W$4,1,0),Input!W40))</f>
        <v/>
      </c>
      <c r="X40" s="1" t="str">
        <f>if(or(X$3="Multiple Choice",X$3="Reading"), if(left(Input!X40,1)=Input!X$4,1,0),if(X$3="Vocab", if(Input!X40=Input!X$4,1,0),Input!X40))</f>
        <v/>
      </c>
      <c r="Y40" s="1" t="str">
        <f>if(or(Y$3="Multiple Choice",Y$3="Reading"), if(left(Input!Y40,1)=Input!Y$4,1,0),if(Y$3="Vocab", if(Input!Y40=Input!Y$4,1,0),Input!Y40))</f>
        <v/>
      </c>
      <c r="Z40" s="1" t="str">
        <f>if(or(Z$3="Multiple Choice",Z$3="Reading"), if(left(Input!Z40,1)=Input!Z$4,1,0),if(Z$3="Vocab", if(Input!Z40=Input!Z$4,1,0),Input!Z40))</f>
        <v/>
      </c>
    </row>
    <row r="41">
      <c r="B41" s="1">
        <f t="shared" si="2"/>
        <v>0</v>
      </c>
      <c r="C41" s="1" t="str">
        <f t="array" ref="C41">if(B41=0,"", INDEX($E:$Z,row(C41),Input!$C$16+2))</f>
        <v/>
      </c>
      <c r="D41" s="1">
        <f>if(and(E41&gt;=Input!$C$11,E41&lt;=Input!$C$13,not(F41="")),1,0)</f>
        <v>0</v>
      </c>
      <c r="E41" s="24" t="str">
        <f>Input!E41</f>
        <v/>
      </c>
      <c r="F41" s="1" t="str">
        <f>Input!F41</f>
        <v/>
      </c>
      <c r="G41" s="1">
        <f>if(or(G$3="Multiple Choice",G$3="Reading"), if(left(Input!G41,1)=Input!G$4,1,0),if(G$3="Vocab", if(Input!G41=Input!G$4,1,0),Input!G41))</f>
        <v>0</v>
      </c>
      <c r="H41" s="1">
        <f>if(or(H$3="Multiple Choice",H$3="Reading"), if(left(Input!H41,1)=Input!H$4,1,0),if(H$3="Vocab", if(Input!H41=Input!H$4,1,0),Input!H41))</f>
        <v>0</v>
      </c>
      <c r="I41" s="1" t="str">
        <f>if(or(I$3="Multiple Choice",I$3="Reading"), if(left(Input!I41,1)=Input!I$4,1,0),if(I$3="Vocab", if(Input!I41=Input!I$4,1,0),Input!I41))</f>
        <v/>
      </c>
      <c r="J41" s="1">
        <f>if(or(J$3="Multiple Choice",J$3="Reading"), if(left(Input!J41,1)=Input!J$4,1,0),if(J$3="Vocab", if(Input!J41=Input!J$4,1,0),Input!J41))</f>
        <v>0</v>
      </c>
      <c r="K41" s="1" t="str">
        <f>if(or(K$3="Multiple Choice",K$3="Reading"), if(left(Input!K41,1)=Input!K$4,1,0),if(K$3="Vocab", if(Input!K41=Input!K$4,1,0),Input!K41))</f>
        <v/>
      </c>
      <c r="L41" s="1" t="str">
        <f>if(or(L$3="Multiple Choice",L$3="Reading"), if(left(Input!L41,1)=Input!L$4,1,0),if(L$3="Vocab", if(Input!L41=Input!L$4,1,0),Input!L41))</f>
        <v/>
      </c>
      <c r="M41" s="1" t="str">
        <f>if(or(M$3="Multiple Choice",M$3="Reading"), if(left(Input!M41,1)=Input!M$4,1,0),if(M$3="Vocab", if(Input!M41=Input!M$4,1,0),Input!M41))</f>
        <v/>
      </c>
      <c r="N41" s="1" t="str">
        <f>if(or(N$3="Multiple Choice",N$3="Reading"), if(left(Input!N41,1)=Input!N$4,1,0),if(N$3="Vocab", if(Input!N41=Input!N$4,1,0),Input!N41))</f>
        <v/>
      </c>
      <c r="O41" s="1" t="str">
        <f>if(or(O$3="Multiple Choice",O$3="Reading"), if(left(Input!O41,1)=Input!O$4,1,0),if(O$3="Vocab", if(Input!O41=Input!O$4,1,0),Input!O41))</f>
        <v/>
      </c>
      <c r="P41" s="1" t="str">
        <f>if(or(P$3="Multiple Choice",P$3="Reading"), if(left(Input!P41,1)=Input!P$4,1,0),if(P$3="Vocab", if(Input!P41=Input!P$4,1,0),Input!P41))</f>
        <v/>
      </c>
      <c r="Q41" s="1" t="str">
        <f>if(or(Q$3="Multiple Choice",Q$3="Reading"), if(left(Input!Q41,1)=Input!Q$4,1,0),if(Q$3="Vocab", if(Input!Q41=Input!Q$4,1,0),Input!Q41))</f>
        <v/>
      </c>
      <c r="R41" s="1" t="str">
        <f>if(or(R$3="Multiple Choice",R$3="Reading"), if(left(Input!R41,1)=Input!R$4,1,0),if(R$3="Vocab", if(Input!R41=Input!R$4,1,0),Input!R41))</f>
        <v/>
      </c>
      <c r="S41" s="1" t="str">
        <f>if(or(S$3="Multiple Choice",S$3="Reading"), if(left(Input!S41,1)=Input!S$4,1,0),if(S$3="Vocab", if(Input!S41=Input!S$4,1,0),Input!S41))</f>
        <v/>
      </c>
      <c r="T41" s="1" t="str">
        <f>if(or(T$3="Multiple Choice",T$3="Reading"), if(left(Input!T41,1)=Input!T$4,1,0),if(T$3="Vocab", if(Input!T41=Input!T$4,1,0),Input!T41))</f>
        <v/>
      </c>
      <c r="U41" s="1" t="str">
        <f>if(or(U$3="Multiple Choice",U$3="Reading"), if(left(Input!U41,1)=Input!U$4,1,0),if(U$3="Vocab", if(Input!U41=Input!U$4,1,0),Input!U41))</f>
        <v/>
      </c>
      <c r="V41" s="1" t="str">
        <f>if(or(V$3="Multiple Choice",V$3="Reading"), if(left(Input!V41,1)=Input!V$4,1,0),if(V$3="Vocab", if(Input!V41=Input!V$4,1,0),Input!V41))</f>
        <v/>
      </c>
      <c r="W41" s="1" t="str">
        <f>if(or(W$3="Multiple Choice",W$3="Reading"), if(left(Input!W41,1)=Input!W$4,1,0),if(W$3="Vocab", if(Input!W41=Input!W$4,1,0),Input!W41))</f>
        <v/>
      </c>
      <c r="X41" s="1" t="str">
        <f>if(or(X$3="Multiple Choice",X$3="Reading"), if(left(Input!X41,1)=Input!X$4,1,0),if(X$3="Vocab", if(Input!X41=Input!X$4,1,0),Input!X41))</f>
        <v/>
      </c>
      <c r="Y41" s="1" t="str">
        <f>if(or(Y$3="Multiple Choice",Y$3="Reading"), if(left(Input!Y41,1)=Input!Y$4,1,0),if(Y$3="Vocab", if(Input!Y41=Input!Y$4,1,0),Input!Y41))</f>
        <v/>
      </c>
      <c r="Z41" s="1" t="str">
        <f>if(or(Z$3="Multiple Choice",Z$3="Reading"), if(left(Input!Z41,1)=Input!Z$4,1,0),if(Z$3="Vocab", if(Input!Z41=Input!Z$4,1,0),Input!Z41))</f>
        <v/>
      </c>
    </row>
    <row r="42">
      <c r="B42" s="1">
        <f t="shared" si="2"/>
        <v>0</v>
      </c>
      <c r="C42" s="1" t="str">
        <f t="array" ref="C42">if(B42=0,"", INDEX($E:$Z,row(C42),Input!$C$16+2))</f>
        <v/>
      </c>
      <c r="D42" s="1">
        <f>if(and(E42&gt;=Input!$C$11,E42&lt;=Input!$C$13,not(F42="")),1,0)</f>
        <v>0</v>
      </c>
      <c r="E42" s="24" t="str">
        <f>Input!E42</f>
        <v/>
      </c>
      <c r="F42" s="1" t="str">
        <f>Input!F42</f>
        <v/>
      </c>
      <c r="G42" s="1">
        <f>if(or(G$3="Multiple Choice",G$3="Reading"), if(left(Input!G42,1)=Input!G$4,1,0),if(G$3="Vocab", if(Input!G42=Input!G$4,1,0),Input!G42))</f>
        <v>0</v>
      </c>
      <c r="H42" s="1">
        <f>if(or(H$3="Multiple Choice",H$3="Reading"), if(left(Input!H42,1)=Input!H$4,1,0),if(H$3="Vocab", if(Input!H42=Input!H$4,1,0),Input!H42))</f>
        <v>0</v>
      </c>
      <c r="I42" s="1" t="str">
        <f>if(or(I$3="Multiple Choice",I$3="Reading"), if(left(Input!I42,1)=Input!I$4,1,0),if(I$3="Vocab", if(Input!I42=Input!I$4,1,0),Input!I42))</f>
        <v/>
      </c>
      <c r="J42" s="1">
        <f>if(or(J$3="Multiple Choice",J$3="Reading"), if(left(Input!J42,1)=Input!J$4,1,0),if(J$3="Vocab", if(Input!J42=Input!J$4,1,0),Input!J42))</f>
        <v>0</v>
      </c>
      <c r="K42" s="1" t="str">
        <f>if(or(K$3="Multiple Choice",K$3="Reading"), if(left(Input!K42,1)=Input!K$4,1,0),if(K$3="Vocab", if(Input!K42=Input!K$4,1,0),Input!K42))</f>
        <v/>
      </c>
      <c r="L42" s="1" t="str">
        <f>if(or(L$3="Multiple Choice",L$3="Reading"), if(left(Input!L42,1)=Input!L$4,1,0),if(L$3="Vocab", if(Input!L42=Input!L$4,1,0),Input!L42))</f>
        <v/>
      </c>
      <c r="M42" s="1" t="str">
        <f>if(or(M$3="Multiple Choice",M$3="Reading"), if(left(Input!M42,1)=Input!M$4,1,0),if(M$3="Vocab", if(Input!M42=Input!M$4,1,0),Input!M42))</f>
        <v/>
      </c>
      <c r="N42" s="1" t="str">
        <f>if(or(N$3="Multiple Choice",N$3="Reading"), if(left(Input!N42,1)=Input!N$4,1,0),if(N$3="Vocab", if(Input!N42=Input!N$4,1,0),Input!N42))</f>
        <v/>
      </c>
      <c r="O42" s="1" t="str">
        <f>if(or(O$3="Multiple Choice",O$3="Reading"), if(left(Input!O42,1)=Input!O$4,1,0),if(O$3="Vocab", if(Input!O42=Input!O$4,1,0),Input!O42))</f>
        <v/>
      </c>
      <c r="P42" s="1" t="str">
        <f>if(or(P$3="Multiple Choice",P$3="Reading"), if(left(Input!P42,1)=Input!P$4,1,0),if(P$3="Vocab", if(Input!P42=Input!P$4,1,0),Input!P42))</f>
        <v/>
      </c>
      <c r="Q42" s="1" t="str">
        <f>if(or(Q$3="Multiple Choice",Q$3="Reading"), if(left(Input!Q42,1)=Input!Q$4,1,0),if(Q$3="Vocab", if(Input!Q42=Input!Q$4,1,0),Input!Q42))</f>
        <v/>
      </c>
      <c r="R42" s="1" t="str">
        <f>if(or(R$3="Multiple Choice",R$3="Reading"), if(left(Input!R42,1)=Input!R$4,1,0),if(R$3="Vocab", if(Input!R42=Input!R$4,1,0),Input!R42))</f>
        <v/>
      </c>
      <c r="S42" s="1" t="str">
        <f>if(or(S$3="Multiple Choice",S$3="Reading"), if(left(Input!S42,1)=Input!S$4,1,0),if(S$3="Vocab", if(Input!S42=Input!S$4,1,0),Input!S42))</f>
        <v/>
      </c>
      <c r="T42" s="1" t="str">
        <f>if(or(T$3="Multiple Choice",T$3="Reading"), if(left(Input!T42,1)=Input!T$4,1,0),if(T$3="Vocab", if(Input!T42=Input!T$4,1,0),Input!T42))</f>
        <v/>
      </c>
      <c r="U42" s="1" t="str">
        <f>if(or(U$3="Multiple Choice",U$3="Reading"), if(left(Input!U42,1)=Input!U$4,1,0),if(U$3="Vocab", if(Input!U42=Input!U$4,1,0),Input!U42))</f>
        <v/>
      </c>
      <c r="V42" s="1" t="str">
        <f>if(or(V$3="Multiple Choice",V$3="Reading"), if(left(Input!V42,1)=Input!V$4,1,0),if(V$3="Vocab", if(Input!V42=Input!V$4,1,0),Input!V42))</f>
        <v/>
      </c>
      <c r="W42" s="1" t="str">
        <f>if(or(W$3="Multiple Choice",W$3="Reading"), if(left(Input!W42,1)=Input!W$4,1,0),if(W$3="Vocab", if(Input!W42=Input!W$4,1,0),Input!W42))</f>
        <v/>
      </c>
      <c r="X42" s="1" t="str">
        <f>if(or(X$3="Multiple Choice",X$3="Reading"), if(left(Input!X42,1)=Input!X$4,1,0),if(X$3="Vocab", if(Input!X42=Input!X$4,1,0),Input!X42))</f>
        <v/>
      </c>
      <c r="Y42" s="1" t="str">
        <f>if(or(Y$3="Multiple Choice",Y$3="Reading"), if(left(Input!Y42,1)=Input!Y$4,1,0),if(Y$3="Vocab", if(Input!Y42=Input!Y$4,1,0),Input!Y42))</f>
        <v/>
      </c>
      <c r="Z42" s="1" t="str">
        <f>if(or(Z$3="Multiple Choice",Z$3="Reading"), if(left(Input!Z42,1)=Input!Z$4,1,0),if(Z$3="Vocab", if(Input!Z42=Input!Z$4,1,0),Input!Z42))</f>
        <v/>
      </c>
    </row>
    <row r="43">
      <c r="B43" s="1">
        <f t="shared" si="2"/>
        <v>0</v>
      </c>
      <c r="C43" s="1" t="str">
        <f t="array" ref="C43">if(B43=0,"", INDEX($E:$Z,row(C43),Input!$C$16+2))</f>
        <v/>
      </c>
      <c r="D43" s="1">
        <f>if(and(E43&gt;=Input!$C$11,E43&lt;=Input!$C$13,not(F43="")),1,0)</f>
        <v>0</v>
      </c>
      <c r="E43" s="24" t="str">
        <f>Input!E43</f>
        <v/>
      </c>
      <c r="F43" s="1" t="str">
        <f>Input!F43</f>
        <v/>
      </c>
      <c r="G43" s="1">
        <f>if(or(G$3="Multiple Choice",G$3="Reading"), if(left(Input!G43,1)=Input!G$4,1,0),if(G$3="Vocab", if(Input!G43=Input!G$4,1,0),Input!G43))</f>
        <v>0</v>
      </c>
      <c r="H43" s="1">
        <f>if(or(H$3="Multiple Choice",H$3="Reading"), if(left(Input!H43,1)=Input!H$4,1,0),if(H$3="Vocab", if(Input!H43=Input!H$4,1,0),Input!H43))</f>
        <v>0</v>
      </c>
      <c r="I43" s="1" t="str">
        <f>if(or(I$3="Multiple Choice",I$3="Reading"), if(left(Input!I43,1)=Input!I$4,1,0),if(I$3="Vocab", if(Input!I43=Input!I$4,1,0),Input!I43))</f>
        <v/>
      </c>
      <c r="J43" s="1">
        <f>if(or(J$3="Multiple Choice",J$3="Reading"), if(left(Input!J43,1)=Input!J$4,1,0),if(J$3="Vocab", if(Input!J43=Input!J$4,1,0),Input!J43))</f>
        <v>0</v>
      </c>
      <c r="K43" s="1" t="str">
        <f>if(or(K$3="Multiple Choice",K$3="Reading"), if(left(Input!K43,1)=Input!K$4,1,0),if(K$3="Vocab", if(Input!K43=Input!K$4,1,0),Input!K43))</f>
        <v/>
      </c>
      <c r="L43" s="1" t="str">
        <f>if(or(L$3="Multiple Choice",L$3="Reading"), if(left(Input!L43,1)=Input!L$4,1,0),if(L$3="Vocab", if(Input!L43=Input!L$4,1,0),Input!L43))</f>
        <v/>
      </c>
      <c r="M43" s="1" t="str">
        <f>if(or(M$3="Multiple Choice",M$3="Reading"), if(left(Input!M43,1)=Input!M$4,1,0),if(M$3="Vocab", if(Input!M43=Input!M$4,1,0),Input!M43))</f>
        <v/>
      </c>
      <c r="N43" s="1" t="str">
        <f>if(or(N$3="Multiple Choice",N$3="Reading"), if(left(Input!N43,1)=Input!N$4,1,0),if(N$3="Vocab", if(Input!N43=Input!N$4,1,0),Input!N43))</f>
        <v/>
      </c>
      <c r="O43" s="1" t="str">
        <f>if(or(O$3="Multiple Choice",O$3="Reading"), if(left(Input!O43,1)=Input!O$4,1,0),if(O$3="Vocab", if(Input!O43=Input!O$4,1,0),Input!O43))</f>
        <v/>
      </c>
      <c r="P43" s="1" t="str">
        <f>if(or(P$3="Multiple Choice",P$3="Reading"), if(left(Input!P43,1)=Input!P$4,1,0),if(P$3="Vocab", if(Input!P43=Input!P$4,1,0),Input!P43))</f>
        <v/>
      </c>
      <c r="Q43" s="1" t="str">
        <f>if(or(Q$3="Multiple Choice",Q$3="Reading"), if(left(Input!Q43,1)=Input!Q$4,1,0),if(Q$3="Vocab", if(Input!Q43=Input!Q$4,1,0),Input!Q43))</f>
        <v/>
      </c>
      <c r="R43" s="1" t="str">
        <f>if(or(R$3="Multiple Choice",R$3="Reading"), if(left(Input!R43,1)=Input!R$4,1,0),if(R$3="Vocab", if(Input!R43=Input!R$4,1,0),Input!R43))</f>
        <v/>
      </c>
      <c r="S43" s="1" t="str">
        <f>if(or(S$3="Multiple Choice",S$3="Reading"), if(left(Input!S43,1)=Input!S$4,1,0),if(S$3="Vocab", if(Input!S43=Input!S$4,1,0),Input!S43))</f>
        <v/>
      </c>
      <c r="T43" s="1" t="str">
        <f>if(or(T$3="Multiple Choice",T$3="Reading"), if(left(Input!T43,1)=Input!T$4,1,0),if(T$3="Vocab", if(Input!T43=Input!T$4,1,0),Input!T43))</f>
        <v/>
      </c>
      <c r="U43" s="1" t="str">
        <f>if(or(U$3="Multiple Choice",U$3="Reading"), if(left(Input!U43,1)=Input!U$4,1,0),if(U$3="Vocab", if(Input!U43=Input!U$4,1,0),Input!U43))</f>
        <v/>
      </c>
      <c r="V43" s="1" t="str">
        <f>if(or(V$3="Multiple Choice",V$3="Reading"), if(left(Input!V43,1)=Input!V$4,1,0),if(V$3="Vocab", if(Input!V43=Input!V$4,1,0),Input!V43))</f>
        <v/>
      </c>
      <c r="W43" s="1" t="str">
        <f>if(or(W$3="Multiple Choice",W$3="Reading"), if(left(Input!W43,1)=Input!W$4,1,0),if(W$3="Vocab", if(Input!W43=Input!W$4,1,0),Input!W43))</f>
        <v/>
      </c>
      <c r="X43" s="1" t="str">
        <f>if(or(X$3="Multiple Choice",X$3="Reading"), if(left(Input!X43,1)=Input!X$4,1,0),if(X$3="Vocab", if(Input!X43=Input!X$4,1,0),Input!X43))</f>
        <v/>
      </c>
      <c r="Y43" s="1" t="str">
        <f>if(or(Y$3="Multiple Choice",Y$3="Reading"), if(left(Input!Y43,1)=Input!Y$4,1,0),if(Y$3="Vocab", if(Input!Y43=Input!Y$4,1,0),Input!Y43))</f>
        <v/>
      </c>
      <c r="Z43" s="1" t="str">
        <f>if(or(Z$3="Multiple Choice",Z$3="Reading"), if(left(Input!Z43,1)=Input!Z$4,1,0),if(Z$3="Vocab", if(Input!Z43=Input!Z$4,1,0),Input!Z43))</f>
        <v/>
      </c>
    </row>
    <row r="44">
      <c r="B44" s="1">
        <f t="shared" si="2"/>
        <v>0</v>
      </c>
      <c r="C44" s="1" t="str">
        <f t="array" ref="C44">if(B44=0,"", INDEX($E:$Z,row(C44),Input!$C$16+2))</f>
        <v/>
      </c>
      <c r="D44" s="1">
        <f>if(and(E44&gt;=Input!$C$11,E44&lt;=Input!$C$13,not(F44="")),1,0)</f>
        <v>0</v>
      </c>
      <c r="E44" s="24" t="str">
        <f>Input!E44</f>
        <v/>
      </c>
      <c r="F44" s="1" t="str">
        <f>Input!F44</f>
        <v/>
      </c>
      <c r="G44" s="1">
        <f>if(or(G$3="Multiple Choice",G$3="Reading"), if(left(Input!G44,1)=Input!G$4,1,0),if(G$3="Vocab", if(Input!G44=Input!G$4,1,0),Input!G44))</f>
        <v>0</v>
      </c>
      <c r="H44" s="1">
        <f>if(or(H$3="Multiple Choice",H$3="Reading"), if(left(Input!H44,1)=Input!H$4,1,0),if(H$3="Vocab", if(Input!H44=Input!H$4,1,0),Input!H44))</f>
        <v>0</v>
      </c>
      <c r="I44" s="1" t="str">
        <f>if(or(I$3="Multiple Choice",I$3="Reading"), if(left(Input!I44,1)=Input!I$4,1,0),if(I$3="Vocab", if(Input!I44=Input!I$4,1,0),Input!I44))</f>
        <v/>
      </c>
      <c r="J44" s="1">
        <f>if(or(J$3="Multiple Choice",J$3="Reading"), if(left(Input!J44,1)=Input!J$4,1,0),if(J$3="Vocab", if(Input!J44=Input!J$4,1,0),Input!J44))</f>
        <v>0</v>
      </c>
      <c r="K44" s="1" t="str">
        <f>if(or(K$3="Multiple Choice",K$3="Reading"), if(left(Input!K44,1)=Input!K$4,1,0),if(K$3="Vocab", if(Input!K44=Input!K$4,1,0),Input!K44))</f>
        <v/>
      </c>
      <c r="L44" s="1" t="str">
        <f>if(or(L$3="Multiple Choice",L$3="Reading"), if(left(Input!L44,1)=Input!L$4,1,0),if(L$3="Vocab", if(Input!L44=Input!L$4,1,0),Input!L44))</f>
        <v/>
      </c>
      <c r="M44" s="1" t="str">
        <f>if(or(M$3="Multiple Choice",M$3="Reading"), if(left(Input!M44,1)=Input!M$4,1,0),if(M$3="Vocab", if(Input!M44=Input!M$4,1,0),Input!M44))</f>
        <v/>
      </c>
      <c r="N44" s="1" t="str">
        <f>if(or(N$3="Multiple Choice",N$3="Reading"), if(left(Input!N44,1)=Input!N$4,1,0),if(N$3="Vocab", if(Input!N44=Input!N$4,1,0),Input!N44))</f>
        <v/>
      </c>
      <c r="O44" s="1" t="str">
        <f>if(or(O$3="Multiple Choice",O$3="Reading"), if(left(Input!O44,1)=Input!O$4,1,0),if(O$3="Vocab", if(Input!O44=Input!O$4,1,0),Input!O44))</f>
        <v/>
      </c>
      <c r="P44" s="1" t="str">
        <f>if(or(P$3="Multiple Choice",P$3="Reading"), if(left(Input!P44,1)=Input!P$4,1,0),if(P$3="Vocab", if(Input!P44=Input!P$4,1,0),Input!P44))</f>
        <v/>
      </c>
      <c r="Q44" s="1" t="str">
        <f>if(or(Q$3="Multiple Choice",Q$3="Reading"), if(left(Input!Q44,1)=Input!Q$4,1,0),if(Q$3="Vocab", if(Input!Q44=Input!Q$4,1,0),Input!Q44))</f>
        <v/>
      </c>
      <c r="R44" s="1" t="str">
        <f>if(or(R$3="Multiple Choice",R$3="Reading"), if(left(Input!R44,1)=Input!R$4,1,0),if(R$3="Vocab", if(Input!R44=Input!R$4,1,0),Input!R44))</f>
        <v/>
      </c>
      <c r="S44" s="1" t="str">
        <f>if(or(S$3="Multiple Choice",S$3="Reading"), if(left(Input!S44,1)=Input!S$4,1,0),if(S$3="Vocab", if(Input!S44=Input!S$4,1,0),Input!S44))</f>
        <v/>
      </c>
      <c r="T44" s="1" t="str">
        <f>if(or(T$3="Multiple Choice",T$3="Reading"), if(left(Input!T44,1)=Input!T$4,1,0),if(T$3="Vocab", if(Input!T44=Input!T$4,1,0),Input!T44))</f>
        <v/>
      </c>
      <c r="U44" s="1" t="str">
        <f>if(or(U$3="Multiple Choice",U$3="Reading"), if(left(Input!U44,1)=Input!U$4,1,0),if(U$3="Vocab", if(Input!U44=Input!U$4,1,0),Input!U44))</f>
        <v/>
      </c>
      <c r="V44" s="1" t="str">
        <f>if(or(V$3="Multiple Choice",V$3="Reading"), if(left(Input!V44,1)=Input!V$4,1,0),if(V$3="Vocab", if(Input!V44=Input!V$4,1,0),Input!V44))</f>
        <v/>
      </c>
      <c r="W44" s="1" t="str">
        <f>if(or(W$3="Multiple Choice",W$3="Reading"), if(left(Input!W44,1)=Input!W$4,1,0),if(W$3="Vocab", if(Input!W44=Input!W$4,1,0),Input!W44))</f>
        <v/>
      </c>
      <c r="X44" s="1" t="str">
        <f>if(or(X$3="Multiple Choice",X$3="Reading"), if(left(Input!X44,1)=Input!X$4,1,0),if(X$3="Vocab", if(Input!X44=Input!X$4,1,0),Input!X44))</f>
        <v/>
      </c>
      <c r="Y44" s="1" t="str">
        <f>if(or(Y$3="Multiple Choice",Y$3="Reading"), if(left(Input!Y44,1)=Input!Y$4,1,0),if(Y$3="Vocab", if(Input!Y44=Input!Y$4,1,0),Input!Y44))</f>
        <v/>
      </c>
      <c r="Z44" s="1" t="str">
        <f>if(or(Z$3="Multiple Choice",Z$3="Reading"), if(left(Input!Z44,1)=Input!Z$4,1,0),if(Z$3="Vocab", if(Input!Z44=Input!Z$4,1,0),Input!Z44))</f>
        <v/>
      </c>
    </row>
    <row r="45">
      <c r="B45" s="1">
        <f t="shared" si="2"/>
        <v>0</v>
      </c>
      <c r="C45" s="1" t="str">
        <f t="array" ref="C45">if(B45=0,"", INDEX($E:$Z,row(C45),Input!$C$16+2))</f>
        <v/>
      </c>
      <c r="D45" s="1">
        <f>if(and(E45&gt;=Input!$C$11,E45&lt;=Input!$C$13,not(F45="")),1,0)</f>
        <v>0</v>
      </c>
      <c r="E45" s="24" t="str">
        <f>Input!E45</f>
        <v/>
      </c>
      <c r="F45" s="1" t="str">
        <f>Input!F45</f>
        <v/>
      </c>
      <c r="G45" s="1">
        <f>if(or(G$3="Multiple Choice",G$3="Reading"), if(left(Input!G45,1)=Input!G$4,1,0),if(G$3="Vocab", if(Input!G45=Input!G$4,1,0),Input!G45))</f>
        <v>0</v>
      </c>
      <c r="H45" s="1">
        <f>if(or(H$3="Multiple Choice",H$3="Reading"), if(left(Input!H45,1)=Input!H$4,1,0),if(H$3="Vocab", if(Input!H45=Input!H$4,1,0),Input!H45))</f>
        <v>0</v>
      </c>
      <c r="I45" s="1" t="str">
        <f>if(or(I$3="Multiple Choice",I$3="Reading"), if(left(Input!I45,1)=Input!I$4,1,0),if(I$3="Vocab", if(Input!I45=Input!I$4,1,0),Input!I45))</f>
        <v/>
      </c>
      <c r="J45" s="1">
        <f>if(or(J$3="Multiple Choice",J$3="Reading"), if(left(Input!J45,1)=Input!J$4,1,0),if(J$3="Vocab", if(Input!J45=Input!J$4,1,0),Input!J45))</f>
        <v>0</v>
      </c>
      <c r="K45" s="1" t="str">
        <f>if(or(K$3="Multiple Choice",K$3="Reading"), if(left(Input!K45,1)=Input!K$4,1,0),if(K$3="Vocab", if(Input!K45=Input!K$4,1,0),Input!K45))</f>
        <v/>
      </c>
      <c r="L45" s="1" t="str">
        <f>if(or(L$3="Multiple Choice",L$3="Reading"), if(left(Input!L45,1)=Input!L$4,1,0),if(L$3="Vocab", if(Input!L45=Input!L$4,1,0),Input!L45))</f>
        <v/>
      </c>
      <c r="M45" s="1" t="str">
        <f>if(or(M$3="Multiple Choice",M$3="Reading"), if(left(Input!M45,1)=Input!M$4,1,0),if(M$3="Vocab", if(Input!M45=Input!M$4,1,0),Input!M45))</f>
        <v/>
      </c>
      <c r="N45" s="1" t="str">
        <f>if(or(N$3="Multiple Choice",N$3="Reading"), if(left(Input!N45,1)=Input!N$4,1,0),if(N$3="Vocab", if(Input!N45=Input!N$4,1,0),Input!N45))</f>
        <v/>
      </c>
      <c r="O45" s="1" t="str">
        <f>if(or(O$3="Multiple Choice",O$3="Reading"), if(left(Input!O45,1)=Input!O$4,1,0),if(O$3="Vocab", if(Input!O45=Input!O$4,1,0),Input!O45))</f>
        <v/>
      </c>
      <c r="P45" s="1" t="str">
        <f>if(or(P$3="Multiple Choice",P$3="Reading"), if(left(Input!P45,1)=Input!P$4,1,0),if(P$3="Vocab", if(Input!P45=Input!P$4,1,0),Input!P45))</f>
        <v/>
      </c>
      <c r="Q45" s="1" t="str">
        <f>if(or(Q$3="Multiple Choice",Q$3="Reading"), if(left(Input!Q45,1)=Input!Q$4,1,0),if(Q$3="Vocab", if(Input!Q45=Input!Q$4,1,0),Input!Q45))</f>
        <v/>
      </c>
      <c r="R45" s="1" t="str">
        <f>if(or(R$3="Multiple Choice",R$3="Reading"), if(left(Input!R45,1)=Input!R$4,1,0),if(R$3="Vocab", if(Input!R45=Input!R$4,1,0),Input!R45))</f>
        <v/>
      </c>
      <c r="S45" s="1" t="str">
        <f>if(or(S$3="Multiple Choice",S$3="Reading"), if(left(Input!S45,1)=Input!S$4,1,0),if(S$3="Vocab", if(Input!S45=Input!S$4,1,0),Input!S45))</f>
        <v/>
      </c>
      <c r="T45" s="1" t="str">
        <f>if(or(T$3="Multiple Choice",T$3="Reading"), if(left(Input!T45,1)=Input!T$4,1,0),if(T$3="Vocab", if(Input!T45=Input!T$4,1,0),Input!T45))</f>
        <v/>
      </c>
      <c r="U45" s="1" t="str">
        <f>if(or(U$3="Multiple Choice",U$3="Reading"), if(left(Input!U45,1)=Input!U$4,1,0),if(U$3="Vocab", if(Input!U45=Input!U$4,1,0),Input!U45))</f>
        <v/>
      </c>
      <c r="V45" s="1" t="str">
        <f>if(or(V$3="Multiple Choice",V$3="Reading"), if(left(Input!V45,1)=Input!V$4,1,0),if(V$3="Vocab", if(Input!V45=Input!V$4,1,0),Input!V45))</f>
        <v/>
      </c>
      <c r="W45" s="1" t="str">
        <f>if(or(W$3="Multiple Choice",W$3="Reading"), if(left(Input!W45,1)=Input!W$4,1,0),if(W$3="Vocab", if(Input!W45=Input!W$4,1,0),Input!W45))</f>
        <v/>
      </c>
      <c r="X45" s="1" t="str">
        <f>if(or(X$3="Multiple Choice",X$3="Reading"), if(left(Input!X45,1)=Input!X$4,1,0),if(X$3="Vocab", if(Input!X45=Input!X$4,1,0),Input!X45))</f>
        <v/>
      </c>
      <c r="Y45" s="1" t="str">
        <f>if(or(Y$3="Multiple Choice",Y$3="Reading"), if(left(Input!Y45,1)=Input!Y$4,1,0),if(Y$3="Vocab", if(Input!Y45=Input!Y$4,1,0),Input!Y45))</f>
        <v/>
      </c>
      <c r="Z45" s="1" t="str">
        <f>if(or(Z$3="Multiple Choice",Z$3="Reading"), if(left(Input!Z45,1)=Input!Z$4,1,0),if(Z$3="Vocab", if(Input!Z45=Input!Z$4,1,0),Input!Z45))</f>
        <v/>
      </c>
    </row>
    <row r="46">
      <c r="B46" s="1">
        <f t="shared" si="2"/>
        <v>0</v>
      </c>
      <c r="C46" s="1" t="str">
        <f t="array" ref="C46">if(B46=0,"", INDEX($E:$Z,row(C46),Input!$C$16+2))</f>
        <v/>
      </c>
      <c r="D46" s="1">
        <f>if(and(E46&gt;=Input!$C$11,E46&lt;=Input!$C$13,not(F46="")),1,0)</f>
        <v>0</v>
      </c>
      <c r="E46" s="24" t="str">
        <f>Input!E46</f>
        <v/>
      </c>
      <c r="F46" s="1" t="str">
        <f>Input!F46</f>
        <v/>
      </c>
      <c r="G46" s="1">
        <f>if(or(G$3="Multiple Choice",G$3="Reading"), if(left(Input!G46,1)=Input!G$4,1,0),if(G$3="Vocab", if(Input!G46=Input!G$4,1,0),Input!G46))</f>
        <v>0</v>
      </c>
      <c r="H46" s="1">
        <f>if(or(H$3="Multiple Choice",H$3="Reading"), if(left(Input!H46,1)=Input!H$4,1,0),if(H$3="Vocab", if(Input!H46=Input!H$4,1,0),Input!H46))</f>
        <v>0</v>
      </c>
      <c r="I46" s="1" t="str">
        <f>if(or(I$3="Multiple Choice",I$3="Reading"), if(left(Input!I46,1)=Input!I$4,1,0),if(I$3="Vocab", if(Input!I46=Input!I$4,1,0),Input!I46))</f>
        <v/>
      </c>
      <c r="J46" s="1">
        <f>if(or(J$3="Multiple Choice",J$3="Reading"), if(left(Input!J46,1)=Input!J$4,1,0),if(J$3="Vocab", if(Input!J46=Input!J$4,1,0),Input!J46))</f>
        <v>0</v>
      </c>
      <c r="K46" s="1" t="str">
        <f>if(or(K$3="Multiple Choice",K$3="Reading"), if(left(Input!K46,1)=Input!K$4,1,0),if(K$3="Vocab", if(Input!K46=Input!K$4,1,0),Input!K46))</f>
        <v/>
      </c>
      <c r="L46" s="1" t="str">
        <f>if(or(L$3="Multiple Choice",L$3="Reading"), if(left(Input!L46,1)=Input!L$4,1,0),if(L$3="Vocab", if(Input!L46=Input!L$4,1,0),Input!L46))</f>
        <v/>
      </c>
      <c r="M46" s="1" t="str">
        <f>if(or(M$3="Multiple Choice",M$3="Reading"), if(left(Input!M46,1)=Input!M$4,1,0),if(M$3="Vocab", if(Input!M46=Input!M$4,1,0),Input!M46))</f>
        <v/>
      </c>
      <c r="N46" s="1" t="str">
        <f>if(or(N$3="Multiple Choice",N$3="Reading"), if(left(Input!N46,1)=Input!N$4,1,0),if(N$3="Vocab", if(Input!N46=Input!N$4,1,0),Input!N46))</f>
        <v/>
      </c>
      <c r="O46" s="1" t="str">
        <f>if(or(O$3="Multiple Choice",O$3="Reading"), if(left(Input!O46,1)=Input!O$4,1,0),if(O$3="Vocab", if(Input!O46=Input!O$4,1,0),Input!O46))</f>
        <v/>
      </c>
      <c r="P46" s="1" t="str">
        <f>if(or(P$3="Multiple Choice",P$3="Reading"), if(left(Input!P46,1)=Input!P$4,1,0),if(P$3="Vocab", if(Input!P46=Input!P$4,1,0),Input!P46))</f>
        <v/>
      </c>
      <c r="Q46" s="1" t="str">
        <f>if(or(Q$3="Multiple Choice",Q$3="Reading"), if(left(Input!Q46,1)=Input!Q$4,1,0),if(Q$3="Vocab", if(Input!Q46=Input!Q$4,1,0),Input!Q46))</f>
        <v/>
      </c>
      <c r="R46" s="1" t="str">
        <f>if(or(R$3="Multiple Choice",R$3="Reading"), if(left(Input!R46,1)=Input!R$4,1,0),if(R$3="Vocab", if(Input!R46=Input!R$4,1,0),Input!R46))</f>
        <v/>
      </c>
      <c r="S46" s="1" t="str">
        <f>if(or(S$3="Multiple Choice",S$3="Reading"), if(left(Input!S46,1)=Input!S$4,1,0),if(S$3="Vocab", if(Input!S46=Input!S$4,1,0),Input!S46))</f>
        <v/>
      </c>
      <c r="T46" s="1" t="str">
        <f>if(or(T$3="Multiple Choice",T$3="Reading"), if(left(Input!T46,1)=Input!T$4,1,0),if(T$3="Vocab", if(Input!T46=Input!T$4,1,0),Input!T46))</f>
        <v/>
      </c>
      <c r="U46" s="1" t="str">
        <f>if(or(U$3="Multiple Choice",U$3="Reading"), if(left(Input!U46,1)=Input!U$4,1,0),if(U$3="Vocab", if(Input!U46=Input!U$4,1,0),Input!U46))</f>
        <v/>
      </c>
      <c r="V46" s="1" t="str">
        <f>if(or(V$3="Multiple Choice",V$3="Reading"), if(left(Input!V46,1)=Input!V$4,1,0),if(V$3="Vocab", if(Input!V46=Input!V$4,1,0),Input!V46))</f>
        <v/>
      </c>
      <c r="W46" s="1" t="str">
        <f>if(or(W$3="Multiple Choice",W$3="Reading"), if(left(Input!W46,1)=Input!W$4,1,0),if(W$3="Vocab", if(Input!W46=Input!W$4,1,0),Input!W46))</f>
        <v/>
      </c>
      <c r="X46" s="1" t="str">
        <f>if(or(X$3="Multiple Choice",X$3="Reading"), if(left(Input!X46,1)=Input!X$4,1,0),if(X$3="Vocab", if(Input!X46=Input!X$4,1,0),Input!X46))</f>
        <v/>
      </c>
      <c r="Y46" s="1" t="str">
        <f>if(or(Y$3="Multiple Choice",Y$3="Reading"), if(left(Input!Y46,1)=Input!Y$4,1,0),if(Y$3="Vocab", if(Input!Y46=Input!Y$4,1,0),Input!Y46))</f>
        <v/>
      </c>
      <c r="Z46" s="1" t="str">
        <f>if(or(Z$3="Multiple Choice",Z$3="Reading"), if(left(Input!Z46,1)=Input!Z$4,1,0),if(Z$3="Vocab", if(Input!Z46=Input!Z$4,1,0),Input!Z46))</f>
        <v/>
      </c>
    </row>
    <row r="47">
      <c r="B47" s="1">
        <f t="shared" si="2"/>
        <v>0</v>
      </c>
      <c r="C47" s="1" t="str">
        <f t="array" ref="C47">if(B47=0,"", INDEX($E:$Z,row(C47),Input!$C$16+2))</f>
        <v/>
      </c>
      <c r="D47" s="1">
        <f>if(and(E47&gt;=Input!$C$11,E47&lt;=Input!$C$13,not(F47="")),1,0)</f>
        <v>0</v>
      </c>
      <c r="E47" s="24" t="str">
        <f>Input!E47</f>
        <v/>
      </c>
      <c r="F47" s="1" t="str">
        <f>Input!F47</f>
        <v/>
      </c>
      <c r="G47" s="1">
        <f>if(or(G$3="Multiple Choice",G$3="Reading"), if(left(Input!G47,1)=Input!G$4,1,0),if(G$3="Vocab", if(Input!G47=Input!G$4,1,0),Input!G47))</f>
        <v>0</v>
      </c>
      <c r="H47" s="1">
        <f>if(or(H$3="Multiple Choice",H$3="Reading"), if(left(Input!H47,1)=Input!H$4,1,0),if(H$3="Vocab", if(Input!H47=Input!H$4,1,0),Input!H47))</f>
        <v>0</v>
      </c>
      <c r="I47" s="1" t="str">
        <f>if(or(I$3="Multiple Choice",I$3="Reading"), if(left(Input!I47,1)=Input!I$4,1,0),if(I$3="Vocab", if(Input!I47=Input!I$4,1,0),Input!I47))</f>
        <v/>
      </c>
      <c r="J47" s="1">
        <f>if(or(J$3="Multiple Choice",J$3="Reading"), if(left(Input!J47,1)=Input!J$4,1,0),if(J$3="Vocab", if(Input!J47=Input!J$4,1,0),Input!J47))</f>
        <v>0</v>
      </c>
      <c r="K47" s="1" t="str">
        <f>if(or(K$3="Multiple Choice",K$3="Reading"), if(left(Input!K47,1)=Input!K$4,1,0),if(K$3="Vocab", if(Input!K47=Input!K$4,1,0),Input!K47))</f>
        <v/>
      </c>
      <c r="L47" s="1" t="str">
        <f>if(or(L$3="Multiple Choice",L$3="Reading"), if(left(Input!L47,1)=Input!L$4,1,0),if(L$3="Vocab", if(Input!L47=Input!L$4,1,0),Input!L47))</f>
        <v/>
      </c>
      <c r="M47" s="1" t="str">
        <f>if(or(M$3="Multiple Choice",M$3="Reading"), if(left(Input!M47,1)=Input!M$4,1,0),if(M$3="Vocab", if(Input!M47=Input!M$4,1,0),Input!M47))</f>
        <v/>
      </c>
      <c r="N47" s="1" t="str">
        <f>if(or(N$3="Multiple Choice",N$3="Reading"), if(left(Input!N47,1)=Input!N$4,1,0),if(N$3="Vocab", if(Input!N47=Input!N$4,1,0),Input!N47))</f>
        <v/>
      </c>
      <c r="O47" s="1" t="str">
        <f>if(or(O$3="Multiple Choice",O$3="Reading"), if(left(Input!O47,1)=Input!O$4,1,0),if(O$3="Vocab", if(Input!O47=Input!O$4,1,0),Input!O47))</f>
        <v/>
      </c>
      <c r="P47" s="1" t="str">
        <f>if(or(P$3="Multiple Choice",P$3="Reading"), if(left(Input!P47,1)=Input!P$4,1,0),if(P$3="Vocab", if(Input!P47=Input!P$4,1,0),Input!P47))</f>
        <v/>
      </c>
      <c r="Q47" s="1" t="str">
        <f>if(or(Q$3="Multiple Choice",Q$3="Reading"), if(left(Input!Q47,1)=Input!Q$4,1,0),if(Q$3="Vocab", if(Input!Q47=Input!Q$4,1,0),Input!Q47))</f>
        <v/>
      </c>
      <c r="R47" s="1" t="str">
        <f>if(or(R$3="Multiple Choice",R$3="Reading"), if(left(Input!R47,1)=Input!R$4,1,0),if(R$3="Vocab", if(Input!R47=Input!R$4,1,0),Input!R47))</f>
        <v/>
      </c>
      <c r="S47" s="1" t="str">
        <f>if(or(S$3="Multiple Choice",S$3="Reading"), if(left(Input!S47,1)=Input!S$4,1,0),if(S$3="Vocab", if(Input!S47=Input!S$4,1,0),Input!S47))</f>
        <v/>
      </c>
      <c r="T47" s="1" t="str">
        <f>if(or(T$3="Multiple Choice",T$3="Reading"), if(left(Input!T47,1)=Input!T$4,1,0),if(T$3="Vocab", if(Input!T47=Input!T$4,1,0),Input!T47))</f>
        <v/>
      </c>
      <c r="U47" s="1" t="str">
        <f>if(or(U$3="Multiple Choice",U$3="Reading"), if(left(Input!U47,1)=Input!U$4,1,0),if(U$3="Vocab", if(Input!U47=Input!U$4,1,0),Input!U47))</f>
        <v/>
      </c>
      <c r="V47" s="1" t="str">
        <f>if(or(V$3="Multiple Choice",V$3="Reading"), if(left(Input!V47,1)=Input!V$4,1,0),if(V$3="Vocab", if(Input!V47=Input!V$4,1,0),Input!V47))</f>
        <v/>
      </c>
      <c r="W47" s="1" t="str">
        <f>if(or(W$3="Multiple Choice",W$3="Reading"), if(left(Input!W47,1)=Input!W$4,1,0),if(W$3="Vocab", if(Input!W47=Input!W$4,1,0),Input!W47))</f>
        <v/>
      </c>
      <c r="X47" s="1" t="str">
        <f>if(or(X$3="Multiple Choice",X$3="Reading"), if(left(Input!X47,1)=Input!X$4,1,0),if(X$3="Vocab", if(Input!X47=Input!X$4,1,0),Input!X47))</f>
        <v/>
      </c>
      <c r="Y47" s="1" t="str">
        <f>if(or(Y$3="Multiple Choice",Y$3="Reading"), if(left(Input!Y47,1)=Input!Y$4,1,0),if(Y$3="Vocab", if(Input!Y47=Input!Y$4,1,0),Input!Y47))</f>
        <v/>
      </c>
      <c r="Z47" s="1" t="str">
        <f>if(or(Z$3="Multiple Choice",Z$3="Reading"), if(left(Input!Z47,1)=Input!Z$4,1,0),if(Z$3="Vocab", if(Input!Z47=Input!Z$4,1,0),Input!Z47))</f>
        <v/>
      </c>
    </row>
    <row r="48">
      <c r="B48" s="1">
        <f t="shared" si="2"/>
        <v>0</v>
      </c>
      <c r="C48" s="1" t="str">
        <f t="array" ref="C48">if(B48=0,"", INDEX($E:$Z,row(C48),Input!$C$16+2))</f>
        <v/>
      </c>
      <c r="D48" s="1">
        <f>if(and(E48&gt;=Input!$C$11,E48&lt;=Input!$C$13,not(F48="")),1,0)</f>
        <v>0</v>
      </c>
      <c r="E48" s="24" t="str">
        <f>Input!E48</f>
        <v/>
      </c>
      <c r="F48" s="1" t="str">
        <f>Input!F48</f>
        <v/>
      </c>
      <c r="G48" s="1">
        <f>if(or(G$3="Multiple Choice",G$3="Reading"), if(left(Input!G48,1)=Input!G$4,1,0),if(G$3="Vocab", if(Input!G48=Input!G$4,1,0),Input!G48))</f>
        <v>0</v>
      </c>
      <c r="H48" s="1">
        <f>if(or(H$3="Multiple Choice",H$3="Reading"), if(left(Input!H48,1)=Input!H$4,1,0),if(H$3="Vocab", if(Input!H48=Input!H$4,1,0),Input!H48))</f>
        <v>0</v>
      </c>
      <c r="I48" s="1" t="str">
        <f>if(or(I$3="Multiple Choice",I$3="Reading"), if(left(Input!I48,1)=Input!I$4,1,0),if(I$3="Vocab", if(Input!I48=Input!I$4,1,0),Input!I48))</f>
        <v/>
      </c>
      <c r="J48" s="1">
        <f>if(or(J$3="Multiple Choice",J$3="Reading"), if(left(Input!J48,1)=Input!J$4,1,0),if(J$3="Vocab", if(Input!J48=Input!J$4,1,0),Input!J48))</f>
        <v>0</v>
      </c>
      <c r="K48" s="1" t="str">
        <f>if(or(K$3="Multiple Choice",K$3="Reading"), if(left(Input!K48,1)=Input!K$4,1,0),if(K$3="Vocab", if(Input!K48=Input!K$4,1,0),Input!K48))</f>
        <v/>
      </c>
      <c r="L48" s="1" t="str">
        <f>if(or(L$3="Multiple Choice",L$3="Reading"), if(left(Input!L48,1)=Input!L$4,1,0),if(L$3="Vocab", if(Input!L48=Input!L$4,1,0),Input!L48))</f>
        <v/>
      </c>
      <c r="M48" s="1" t="str">
        <f>if(or(M$3="Multiple Choice",M$3="Reading"), if(left(Input!M48,1)=Input!M$4,1,0),if(M$3="Vocab", if(Input!M48=Input!M$4,1,0),Input!M48))</f>
        <v/>
      </c>
      <c r="N48" s="1" t="str">
        <f>if(or(N$3="Multiple Choice",N$3="Reading"), if(left(Input!N48,1)=Input!N$4,1,0),if(N$3="Vocab", if(Input!N48=Input!N$4,1,0),Input!N48))</f>
        <v/>
      </c>
      <c r="O48" s="1" t="str">
        <f>if(or(O$3="Multiple Choice",O$3="Reading"), if(left(Input!O48,1)=Input!O$4,1,0),if(O$3="Vocab", if(Input!O48=Input!O$4,1,0),Input!O48))</f>
        <v/>
      </c>
      <c r="P48" s="1" t="str">
        <f>if(or(P$3="Multiple Choice",P$3="Reading"), if(left(Input!P48,1)=Input!P$4,1,0),if(P$3="Vocab", if(Input!P48=Input!P$4,1,0),Input!P48))</f>
        <v/>
      </c>
      <c r="Q48" s="1" t="str">
        <f>if(or(Q$3="Multiple Choice",Q$3="Reading"), if(left(Input!Q48,1)=Input!Q$4,1,0),if(Q$3="Vocab", if(Input!Q48=Input!Q$4,1,0),Input!Q48))</f>
        <v/>
      </c>
      <c r="R48" s="1" t="str">
        <f>if(or(R$3="Multiple Choice",R$3="Reading"), if(left(Input!R48,1)=Input!R$4,1,0),if(R$3="Vocab", if(Input!R48=Input!R$4,1,0),Input!R48))</f>
        <v/>
      </c>
      <c r="S48" s="1" t="str">
        <f>if(or(S$3="Multiple Choice",S$3="Reading"), if(left(Input!S48,1)=Input!S$4,1,0),if(S$3="Vocab", if(Input!S48=Input!S$4,1,0),Input!S48))</f>
        <v/>
      </c>
      <c r="T48" s="1" t="str">
        <f>if(or(T$3="Multiple Choice",T$3="Reading"), if(left(Input!T48,1)=Input!T$4,1,0),if(T$3="Vocab", if(Input!T48=Input!T$4,1,0),Input!T48))</f>
        <v/>
      </c>
      <c r="U48" s="1" t="str">
        <f>if(or(U$3="Multiple Choice",U$3="Reading"), if(left(Input!U48,1)=Input!U$4,1,0),if(U$3="Vocab", if(Input!U48=Input!U$4,1,0),Input!U48))</f>
        <v/>
      </c>
      <c r="V48" s="1" t="str">
        <f>if(or(V$3="Multiple Choice",V$3="Reading"), if(left(Input!V48,1)=Input!V$4,1,0),if(V$3="Vocab", if(Input!V48=Input!V$4,1,0),Input!V48))</f>
        <v/>
      </c>
      <c r="W48" s="1" t="str">
        <f>if(or(W$3="Multiple Choice",W$3="Reading"), if(left(Input!W48,1)=Input!W$4,1,0),if(W$3="Vocab", if(Input!W48=Input!W$4,1,0),Input!W48))</f>
        <v/>
      </c>
      <c r="X48" s="1" t="str">
        <f>if(or(X$3="Multiple Choice",X$3="Reading"), if(left(Input!X48,1)=Input!X$4,1,0),if(X$3="Vocab", if(Input!X48=Input!X$4,1,0),Input!X48))</f>
        <v/>
      </c>
      <c r="Y48" s="1" t="str">
        <f>if(or(Y$3="Multiple Choice",Y$3="Reading"), if(left(Input!Y48,1)=Input!Y$4,1,0),if(Y$3="Vocab", if(Input!Y48=Input!Y$4,1,0),Input!Y48))</f>
        <v/>
      </c>
      <c r="Z48" s="1" t="str">
        <f>if(or(Z$3="Multiple Choice",Z$3="Reading"), if(left(Input!Z48,1)=Input!Z$4,1,0),if(Z$3="Vocab", if(Input!Z48=Input!Z$4,1,0),Input!Z48))</f>
        <v/>
      </c>
    </row>
    <row r="49">
      <c r="B49" s="1">
        <f t="shared" si="2"/>
        <v>0</v>
      </c>
      <c r="C49" s="1" t="str">
        <f t="array" ref="C49">if(B49=0,"", INDEX($E:$Z,row(C49),Input!$C$16+2))</f>
        <v/>
      </c>
      <c r="D49" s="1">
        <f>if(and(E49&gt;=Input!$C$11,E49&lt;=Input!$C$13,not(F49="")),1,0)</f>
        <v>0</v>
      </c>
      <c r="E49" s="24" t="str">
        <f>Input!E49</f>
        <v/>
      </c>
      <c r="F49" s="1" t="str">
        <f>Input!F49</f>
        <v/>
      </c>
      <c r="G49" s="1">
        <f>if(or(G$3="Multiple Choice",G$3="Reading"), if(left(Input!G49,1)=Input!G$4,1,0),if(G$3="Vocab", if(Input!G49=Input!G$4,1,0),Input!G49))</f>
        <v>0</v>
      </c>
      <c r="H49" s="1">
        <f>if(or(H$3="Multiple Choice",H$3="Reading"), if(left(Input!H49,1)=Input!H$4,1,0),if(H$3="Vocab", if(Input!H49=Input!H$4,1,0),Input!H49))</f>
        <v>0</v>
      </c>
      <c r="I49" s="1" t="str">
        <f>if(or(I$3="Multiple Choice",I$3="Reading"), if(left(Input!I49,1)=Input!I$4,1,0),if(I$3="Vocab", if(Input!I49=Input!I$4,1,0),Input!I49))</f>
        <v/>
      </c>
      <c r="J49" s="1">
        <f>if(or(J$3="Multiple Choice",J$3="Reading"), if(left(Input!J49,1)=Input!J$4,1,0),if(J$3="Vocab", if(Input!J49=Input!J$4,1,0),Input!J49))</f>
        <v>0</v>
      </c>
      <c r="K49" s="1" t="str">
        <f>if(or(K$3="Multiple Choice",K$3="Reading"), if(left(Input!K49,1)=Input!K$4,1,0),if(K$3="Vocab", if(Input!K49=Input!K$4,1,0),Input!K49))</f>
        <v/>
      </c>
      <c r="L49" s="1" t="str">
        <f>if(or(L$3="Multiple Choice",L$3="Reading"), if(left(Input!L49,1)=Input!L$4,1,0),if(L$3="Vocab", if(Input!L49=Input!L$4,1,0),Input!L49))</f>
        <v/>
      </c>
      <c r="M49" s="1" t="str">
        <f>if(or(M$3="Multiple Choice",M$3="Reading"), if(left(Input!M49,1)=Input!M$4,1,0),if(M$3="Vocab", if(Input!M49=Input!M$4,1,0),Input!M49))</f>
        <v/>
      </c>
      <c r="N49" s="1" t="str">
        <f>if(or(N$3="Multiple Choice",N$3="Reading"), if(left(Input!N49,1)=Input!N$4,1,0),if(N$3="Vocab", if(Input!N49=Input!N$4,1,0),Input!N49))</f>
        <v/>
      </c>
      <c r="O49" s="1" t="str">
        <f>if(or(O$3="Multiple Choice",O$3="Reading"), if(left(Input!O49,1)=Input!O$4,1,0),if(O$3="Vocab", if(Input!O49=Input!O$4,1,0),Input!O49))</f>
        <v/>
      </c>
      <c r="P49" s="1" t="str">
        <f>if(or(P$3="Multiple Choice",P$3="Reading"), if(left(Input!P49,1)=Input!P$4,1,0),if(P$3="Vocab", if(Input!P49=Input!P$4,1,0),Input!P49))</f>
        <v/>
      </c>
      <c r="Q49" s="1" t="str">
        <f>if(or(Q$3="Multiple Choice",Q$3="Reading"), if(left(Input!Q49,1)=Input!Q$4,1,0),if(Q$3="Vocab", if(Input!Q49=Input!Q$4,1,0),Input!Q49))</f>
        <v/>
      </c>
      <c r="R49" s="1" t="str">
        <f>if(or(R$3="Multiple Choice",R$3="Reading"), if(left(Input!R49,1)=Input!R$4,1,0),if(R$3="Vocab", if(Input!R49=Input!R$4,1,0),Input!R49))</f>
        <v/>
      </c>
      <c r="S49" s="1" t="str">
        <f>if(or(S$3="Multiple Choice",S$3="Reading"), if(left(Input!S49,1)=Input!S$4,1,0),if(S$3="Vocab", if(Input!S49=Input!S$4,1,0),Input!S49))</f>
        <v/>
      </c>
      <c r="T49" s="1" t="str">
        <f>if(or(T$3="Multiple Choice",T$3="Reading"), if(left(Input!T49,1)=Input!T$4,1,0),if(T$3="Vocab", if(Input!T49=Input!T$4,1,0),Input!T49))</f>
        <v/>
      </c>
      <c r="U49" s="1" t="str">
        <f>if(or(U$3="Multiple Choice",U$3="Reading"), if(left(Input!U49,1)=Input!U$4,1,0),if(U$3="Vocab", if(Input!U49=Input!U$4,1,0),Input!U49))</f>
        <v/>
      </c>
      <c r="V49" s="1" t="str">
        <f>if(or(V$3="Multiple Choice",V$3="Reading"), if(left(Input!V49,1)=Input!V$4,1,0),if(V$3="Vocab", if(Input!V49=Input!V$4,1,0),Input!V49))</f>
        <v/>
      </c>
      <c r="W49" s="1" t="str">
        <f>if(or(W$3="Multiple Choice",W$3="Reading"), if(left(Input!W49,1)=Input!W$4,1,0),if(W$3="Vocab", if(Input!W49=Input!W$4,1,0),Input!W49))</f>
        <v/>
      </c>
      <c r="X49" s="1" t="str">
        <f>if(or(X$3="Multiple Choice",X$3="Reading"), if(left(Input!X49,1)=Input!X$4,1,0),if(X$3="Vocab", if(Input!X49=Input!X$4,1,0),Input!X49))</f>
        <v/>
      </c>
      <c r="Y49" s="1" t="str">
        <f>if(or(Y$3="Multiple Choice",Y$3="Reading"), if(left(Input!Y49,1)=Input!Y$4,1,0),if(Y$3="Vocab", if(Input!Y49=Input!Y$4,1,0),Input!Y49))</f>
        <v/>
      </c>
      <c r="Z49" s="1" t="str">
        <f>if(or(Z$3="Multiple Choice",Z$3="Reading"), if(left(Input!Z49,1)=Input!Z$4,1,0),if(Z$3="Vocab", if(Input!Z49=Input!Z$4,1,0),Input!Z49))</f>
        <v/>
      </c>
    </row>
    <row r="50">
      <c r="B50" s="1">
        <f t="shared" si="2"/>
        <v>0</v>
      </c>
      <c r="C50" s="1" t="str">
        <f t="array" ref="C50">if(B50=0,"", INDEX($E:$Z,row(C50),Input!$C$16+2))</f>
        <v/>
      </c>
      <c r="D50" s="1">
        <f>if(and(E50&gt;=Input!$C$11,E50&lt;=Input!$C$13,not(F50="")),1,0)</f>
        <v>0</v>
      </c>
      <c r="E50" s="24" t="str">
        <f>Input!E50</f>
        <v/>
      </c>
      <c r="F50" s="1" t="str">
        <f>Input!F50</f>
        <v/>
      </c>
      <c r="G50" s="1">
        <f>if(or(G$3="Multiple Choice",G$3="Reading"), if(left(Input!G50,1)=Input!G$4,1,0),if(G$3="Vocab", if(Input!G50=Input!G$4,1,0),Input!G50))</f>
        <v>0</v>
      </c>
      <c r="H50" s="1">
        <f>if(or(H$3="Multiple Choice",H$3="Reading"), if(left(Input!H50,1)=Input!H$4,1,0),if(H$3="Vocab", if(Input!H50=Input!H$4,1,0),Input!H50))</f>
        <v>0</v>
      </c>
      <c r="I50" s="1" t="str">
        <f>if(or(I$3="Multiple Choice",I$3="Reading"), if(left(Input!I50,1)=Input!I$4,1,0),if(I$3="Vocab", if(Input!I50=Input!I$4,1,0),Input!I50))</f>
        <v/>
      </c>
      <c r="J50" s="1">
        <f>if(or(J$3="Multiple Choice",J$3="Reading"), if(left(Input!J50,1)=Input!J$4,1,0),if(J$3="Vocab", if(Input!J50=Input!J$4,1,0),Input!J50))</f>
        <v>0</v>
      </c>
      <c r="K50" s="1" t="str">
        <f>if(or(K$3="Multiple Choice",K$3="Reading"), if(left(Input!K50,1)=Input!K$4,1,0),if(K$3="Vocab", if(Input!K50=Input!K$4,1,0),Input!K50))</f>
        <v/>
      </c>
      <c r="L50" s="1" t="str">
        <f>if(or(L$3="Multiple Choice",L$3="Reading"), if(left(Input!L50,1)=Input!L$4,1,0),if(L$3="Vocab", if(Input!L50=Input!L$4,1,0),Input!L50))</f>
        <v/>
      </c>
      <c r="M50" s="1" t="str">
        <f>if(or(M$3="Multiple Choice",M$3="Reading"), if(left(Input!M50,1)=Input!M$4,1,0),if(M$3="Vocab", if(Input!M50=Input!M$4,1,0),Input!M50))</f>
        <v/>
      </c>
      <c r="N50" s="1" t="str">
        <f>if(or(N$3="Multiple Choice",N$3="Reading"), if(left(Input!N50,1)=Input!N$4,1,0),if(N$3="Vocab", if(Input!N50=Input!N$4,1,0),Input!N50))</f>
        <v/>
      </c>
      <c r="O50" s="1" t="str">
        <f>if(or(O$3="Multiple Choice",O$3="Reading"), if(left(Input!O50,1)=Input!O$4,1,0),if(O$3="Vocab", if(Input!O50=Input!O$4,1,0),Input!O50))</f>
        <v/>
      </c>
      <c r="P50" s="1" t="str">
        <f>if(or(P$3="Multiple Choice",P$3="Reading"), if(left(Input!P50,1)=Input!P$4,1,0),if(P$3="Vocab", if(Input!P50=Input!P$4,1,0),Input!P50))</f>
        <v/>
      </c>
      <c r="Q50" s="1" t="str">
        <f>if(or(Q$3="Multiple Choice",Q$3="Reading"), if(left(Input!Q50,1)=Input!Q$4,1,0),if(Q$3="Vocab", if(Input!Q50=Input!Q$4,1,0),Input!Q50))</f>
        <v/>
      </c>
      <c r="R50" s="1" t="str">
        <f>if(or(R$3="Multiple Choice",R$3="Reading"), if(left(Input!R50,1)=Input!R$4,1,0),if(R$3="Vocab", if(Input!R50=Input!R$4,1,0),Input!R50))</f>
        <v/>
      </c>
      <c r="S50" s="1" t="str">
        <f>if(or(S$3="Multiple Choice",S$3="Reading"), if(left(Input!S50,1)=Input!S$4,1,0),if(S$3="Vocab", if(Input!S50=Input!S$4,1,0),Input!S50))</f>
        <v/>
      </c>
      <c r="T50" s="1" t="str">
        <f>if(or(T$3="Multiple Choice",T$3="Reading"), if(left(Input!T50,1)=Input!T$4,1,0),if(T$3="Vocab", if(Input!T50=Input!T$4,1,0),Input!T50))</f>
        <v/>
      </c>
      <c r="U50" s="1" t="str">
        <f>if(or(U$3="Multiple Choice",U$3="Reading"), if(left(Input!U50,1)=Input!U$4,1,0),if(U$3="Vocab", if(Input!U50=Input!U$4,1,0),Input!U50))</f>
        <v/>
      </c>
      <c r="V50" s="1" t="str">
        <f>if(or(V$3="Multiple Choice",V$3="Reading"), if(left(Input!V50,1)=Input!V$4,1,0),if(V$3="Vocab", if(Input!V50=Input!V$4,1,0),Input!V50))</f>
        <v/>
      </c>
      <c r="W50" s="1" t="str">
        <f>if(or(W$3="Multiple Choice",W$3="Reading"), if(left(Input!W50,1)=Input!W$4,1,0),if(W$3="Vocab", if(Input!W50=Input!W$4,1,0),Input!W50))</f>
        <v/>
      </c>
      <c r="X50" s="1" t="str">
        <f>if(or(X$3="Multiple Choice",X$3="Reading"), if(left(Input!X50,1)=Input!X$4,1,0),if(X$3="Vocab", if(Input!X50=Input!X$4,1,0),Input!X50))</f>
        <v/>
      </c>
      <c r="Y50" s="1" t="str">
        <f>if(or(Y$3="Multiple Choice",Y$3="Reading"), if(left(Input!Y50,1)=Input!Y$4,1,0),if(Y$3="Vocab", if(Input!Y50=Input!Y$4,1,0),Input!Y50))</f>
        <v/>
      </c>
      <c r="Z50" s="1" t="str">
        <f>if(or(Z$3="Multiple Choice",Z$3="Reading"), if(left(Input!Z50,1)=Input!Z$4,1,0),if(Z$3="Vocab", if(Input!Z50=Input!Z$4,1,0),Input!Z50))</f>
        <v/>
      </c>
    </row>
    <row r="51">
      <c r="B51" s="1">
        <f t="shared" si="2"/>
        <v>0</v>
      </c>
      <c r="C51" s="1" t="str">
        <f t="array" ref="C51">if(B51=0,"", INDEX($E:$Z,row(C51),Input!$C$16+2))</f>
        <v/>
      </c>
      <c r="D51" s="1">
        <f>if(and(E51&gt;=Input!$C$11,E51&lt;=Input!$C$13,not(F51="")),1,0)</f>
        <v>0</v>
      </c>
      <c r="E51" s="24" t="str">
        <f>Input!E51</f>
        <v/>
      </c>
      <c r="F51" s="1" t="str">
        <f>Input!F51</f>
        <v/>
      </c>
      <c r="G51" s="1">
        <f>if(or(G$3="Multiple Choice",G$3="Reading"), if(left(Input!G51,1)=Input!G$4,1,0),if(G$3="Vocab", if(Input!G51=Input!G$4,1,0),Input!G51))</f>
        <v>0</v>
      </c>
      <c r="H51" s="1">
        <f>if(or(H$3="Multiple Choice",H$3="Reading"), if(left(Input!H51,1)=Input!H$4,1,0),if(H$3="Vocab", if(Input!H51=Input!H$4,1,0),Input!H51))</f>
        <v>0</v>
      </c>
      <c r="I51" s="1" t="str">
        <f>if(or(I$3="Multiple Choice",I$3="Reading"), if(left(Input!I51,1)=Input!I$4,1,0),if(I$3="Vocab", if(Input!I51=Input!I$4,1,0),Input!I51))</f>
        <v/>
      </c>
      <c r="J51" s="1">
        <f>if(or(J$3="Multiple Choice",J$3="Reading"), if(left(Input!J51,1)=Input!J$4,1,0),if(J$3="Vocab", if(Input!J51=Input!J$4,1,0),Input!J51))</f>
        <v>0</v>
      </c>
      <c r="K51" s="1" t="str">
        <f>if(or(K$3="Multiple Choice",K$3="Reading"), if(left(Input!K51,1)=Input!K$4,1,0),if(K$3="Vocab", if(Input!K51=Input!K$4,1,0),Input!K51))</f>
        <v/>
      </c>
      <c r="L51" s="1" t="str">
        <f>if(or(L$3="Multiple Choice",L$3="Reading"), if(left(Input!L51,1)=Input!L$4,1,0),if(L$3="Vocab", if(Input!L51=Input!L$4,1,0),Input!L51))</f>
        <v/>
      </c>
      <c r="M51" s="1" t="str">
        <f>if(or(M$3="Multiple Choice",M$3="Reading"), if(left(Input!M51,1)=Input!M$4,1,0),if(M$3="Vocab", if(Input!M51=Input!M$4,1,0),Input!M51))</f>
        <v/>
      </c>
      <c r="N51" s="1" t="str">
        <f>if(or(N$3="Multiple Choice",N$3="Reading"), if(left(Input!N51,1)=Input!N$4,1,0),if(N$3="Vocab", if(Input!N51=Input!N$4,1,0),Input!N51))</f>
        <v/>
      </c>
      <c r="O51" s="1" t="str">
        <f>if(or(O$3="Multiple Choice",O$3="Reading"), if(left(Input!O51,1)=Input!O$4,1,0),if(O$3="Vocab", if(Input!O51=Input!O$4,1,0),Input!O51))</f>
        <v/>
      </c>
      <c r="P51" s="1" t="str">
        <f>if(or(P$3="Multiple Choice",P$3="Reading"), if(left(Input!P51,1)=Input!P$4,1,0),if(P$3="Vocab", if(Input!P51=Input!P$4,1,0),Input!P51))</f>
        <v/>
      </c>
      <c r="Q51" s="1" t="str">
        <f>if(or(Q$3="Multiple Choice",Q$3="Reading"), if(left(Input!Q51,1)=Input!Q$4,1,0),if(Q$3="Vocab", if(Input!Q51=Input!Q$4,1,0),Input!Q51))</f>
        <v/>
      </c>
      <c r="R51" s="1" t="str">
        <f>if(or(R$3="Multiple Choice",R$3="Reading"), if(left(Input!R51,1)=Input!R$4,1,0),if(R$3="Vocab", if(Input!R51=Input!R$4,1,0),Input!R51))</f>
        <v/>
      </c>
      <c r="S51" s="1" t="str">
        <f>if(or(S$3="Multiple Choice",S$3="Reading"), if(left(Input!S51,1)=Input!S$4,1,0),if(S$3="Vocab", if(Input!S51=Input!S$4,1,0),Input!S51))</f>
        <v/>
      </c>
      <c r="T51" s="1" t="str">
        <f>if(or(T$3="Multiple Choice",T$3="Reading"), if(left(Input!T51,1)=Input!T$4,1,0),if(T$3="Vocab", if(Input!T51=Input!T$4,1,0),Input!T51))</f>
        <v/>
      </c>
      <c r="U51" s="1" t="str">
        <f>if(or(U$3="Multiple Choice",U$3="Reading"), if(left(Input!U51,1)=Input!U$4,1,0),if(U$3="Vocab", if(Input!U51=Input!U$4,1,0),Input!U51))</f>
        <v/>
      </c>
      <c r="V51" s="1" t="str">
        <f>if(or(V$3="Multiple Choice",V$3="Reading"), if(left(Input!V51,1)=Input!V$4,1,0),if(V$3="Vocab", if(Input!V51=Input!V$4,1,0),Input!V51))</f>
        <v/>
      </c>
      <c r="W51" s="1" t="str">
        <f>if(or(W$3="Multiple Choice",W$3="Reading"), if(left(Input!W51,1)=Input!W$4,1,0),if(W$3="Vocab", if(Input!W51=Input!W$4,1,0),Input!W51))</f>
        <v/>
      </c>
      <c r="X51" s="1" t="str">
        <f>if(or(X$3="Multiple Choice",X$3="Reading"), if(left(Input!X51,1)=Input!X$4,1,0),if(X$3="Vocab", if(Input!X51=Input!X$4,1,0),Input!X51))</f>
        <v/>
      </c>
      <c r="Y51" s="1" t="str">
        <f>if(or(Y$3="Multiple Choice",Y$3="Reading"), if(left(Input!Y51,1)=Input!Y$4,1,0),if(Y$3="Vocab", if(Input!Y51=Input!Y$4,1,0),Input!Y51))</f>
        <v/>
      </c>
      <c r="Z51" s="1" t="str">
        <f>if(or(Z$3="Multiple Choice",Z$3="Reading"), if(left(Input!Z51,1)=Input!Z$4,1,0),if(Z$3="Vocab", if(Input!Z51=Input!Z$4,1,0),Input!Z51))</f>
        <v/>
      </c>
    </row>
    <row r="52">
      <c r="B52" s="1">
        <f t="shared" si="2"/>
        <v>0</v>
      </c>
      <c r="C52" s="1" t="str">
        <f t="array" ref="C52">if(B52=0,"", INDEX($E:$Z,row(C52),Input!$C$16+2))</f>
        <v/>
      </c>
      <c r="D52" s="1">
        <f>if(and(E52&gt;=Input!$C$11,E52&lt;=Input!$C$13,not(F52="")),1,0)</f>
        <v>0</v>
      </c>
      <c r="E52" s="24" t="str">
        <f>Input!E52</f>
        <v/>
      </c>
      <c r="F52" s="1" t="str">
        <f>Input!F52</f>
        <v/>
      </c>
      <c r="G52" s="1">
        <f>if(or(G$3="Multiple Choice",G$3="Reading"), if(left(Input!G52,1)=Input!G$4,1,0),if(G$3="Vocab", if(Input!G52=Input!G$4,1,0),Input!G52))</f>
        <v>0</v>
      </c>
      <c r="H52" s="1">
        <f>if(or(H$3="Multiple Choice",H$3="Reading"), if(left(Input!H52,1)=Input!H$4,1,0),if(H$3="Vocab", if(Input!H52=Input!H$4,1,0),Input!H52))</f>
        <v>0</v>
      </c>
      <c r="I52" s="1" t="str">
        <f>if(or(I$3="Multiple Choice",I$3="Reading"), if(left(Input!I52,1)=Input!I$4,1,0),if(I$3="Vocab", if(Input!I52=Input!I$4,1,0),Input!I52))</f>
        <v/>
      </c>
      <c r="J52" s="1">
        <f>if(or(J$3="Multiple Choice",J$3="Reading"), if(left(Input!J52,1)=Input!J$4,1,0),if(J$3="Vocab", if(Input!J52=Input!J$4,1,0),Input!J52))</f>
        <v>0</v>
      </c>
      <c r="K52" s="1" t="str">
        <f>if(or(K$3="Multiple Choice",K$3="Reading"), if(left(Input!K52,1)=Input!K$4,1,0),if(K$3="Vocab", if(Input!K52=Input!K$4,1,0),Input!K52))</f>
        <v/>
      </c>
      <c r="L52" s="1" t="str">
        <f>if(or(L$3="Multiple Choice",L$3="Reading"), if(left(Input!L52,1)=Input!L$4,1,0),if(L$3="Vocab", if(Input!L52=Input!L$4,1,0),Input!L52))</f>
        <v/>
      </c>
      <c r="M52" s="1" t="str">
        <f>if(or(M$3="Multiple Choice",M$3="Reading"), if(left(Input!M52,1)=Input!M$4,1,0),if(M$3="Vocab", if(Input!M52=Input!M$4,1,0),Input!M52))</f>
        <v/>
      </c>
      <c r="N52" s="1" t="str">
        <f>if(or(N$3="Multiple Choice",N$3="Reading"), if(left(Input!N52,1)=Input!N$4,1,0),if(N$3="Vocab", if(Input!N52=Input!N$4,1,0),Input!N52))</f>
        <v/>
      </c>
      <c r="O52" s="1" t="str">
        <f>if(or(O$3="Multiple Choice",O$3="Reading"), if(left(Input!O52,1)=Input!O$4,1,0),if(O$3="Vocab", if(Input!O52=Input!O$4,1,0),Input!O52))</f>
        <v/>
      </c>
      <c r="P52" s="1" t="str">
        <f>if(or(P$3="Multiple Choice",P$3="Reading"), if(left(Input!P52,1)=Input!P$4,1,0),if(P$3="Vocab", if(Input!P52=Input!P$4,1,0),Input!P52))</f>
        <v/>
      </c>
      <c r="Q52" s="1" t="str">
        <f>if(or(Q$3="Multiple Choice",Q$3="Reading"), if(left(Input!Q52,1)=Input!Q$4,1,0),if(Q$3="Vocab", if(Input!Q52=Input!Q$4,1,0),Input!Q52))</f>
        <v/>
      </c>
      <c r="R52" s="1" t="str">
        <f>if(or(R$3="Multiple Choice",R$3="Reading"), if(left(Input!R52,1)=Input!R$4,1,0),if(R$3="Vocab", if(Input!R52=Input!R$4,1,0),Input!R52))</f>
        <v/>
      </c>
      <c r="S52" s="1" t="str">
        <f>if(or(S$3="Multiple Choice",S$3="Reading"), if(left(Input!S52,1)=Input!S$4,1,0),if(S$3="Vocab", if(Input!S52=Input!S$4,1,0),Input!S52))</f>
        <v/>
      </c>
      <c r="T52" s="1" t="str">
        <f>if(or(T$3="Multiple Choice",T$3="Reading"), if(left(Input!T52,1)=Input!T$4,1,0),if(T$3="Vocab", if(Input!T52=Input!T$4,1,0),Input!T52))</f>
        <v/>
      </c>
      <c r="U52" s="1" t="str">
        <f>if(or(U$3="Multiple Choice",U$3="Reading"), if(left(Input!U52,1)=Input!U$4,1,0),if(U$3="Vocab", if(Input!U52=Input!U$4,1,0),Input!U52))</f>
        <v/>
      </c>
      <c r="V52" s="1" t="str">
        <f>if(or(V$3="Multiple Choice",V$3="Reading"), if(left(Input!V52,1)=Input!V$4,1,0),if(V$3="Vocab", if(Input!V52=Input!V$4,1,0),Input!V52))</f>
        <v/>
      </c>
      <c r="W52" s="1" t="str">
        <f>if(or(W$3="Multiple Choice",W$3="Reading"), if(left(Input!W52,1)=Input!W$4,1,0),if(W$3="Vocab", if(Input!W52=Input!W$4,1,0),Input!W52))</f>
        <v/>
      </c>
      <c r="X52" s="1" t="str">
        <f>if(or(X$3="Multiple Choice",X$3="Reading"), if(left(Input!X52,1)=Input!X$4,1,0),if(X$3="Vocab", if(Input!X52=Input!X$4,1,0),Input!X52))</f>
        <v/>
      </c>
      <c r="Y52" s="1" t="str">
        <f>if(or(Y$3="Multiple Choice",Y$3="Reading"), if(left(Input!Y52,1)=Input!Y$4,1,0),if(Y$3="Vocab", if(Input!Y52=Input!Y$4,1,0),Input!Y52))</f>
        <v/>
      </c>
      <c r="Z52" s="1" t="str">
        <f>if(or(Z$3="Multiple Choice",Z$3="Reading"), if(left(Input!Z52,1)=Input!Z$4,1,0),if(Z$3="Vocab", if(Input!Z52=Input!Z$4,1,0),Input!Z52))</f>
        <v/>
      </c>
    </row>
    <row r="53">
      <c r="B53" s="1">
        <f t="shared" si="2"/>
        <v>0</v>
      </c>
      <c r="C53" s="1" t="str">
        <f t="array" ref="C53">if(B53=0,"", INDEX($E:$Z,row(C53),Input!$C$16+2))</f>
        <v/>
      </c>
      <c r="D53" s="1">
        <f>if(and(E53&gt;=Input!$C$11,E53&lt;=Input!$C$13,not(F53="")),1,0)</f>
        <v>0</v>
      </c>
      <c r="E53" s="24" t="str">
        <f>Input!E53</f>
        <v/>
      </c>
      <c r="F53" s="1" t="str">
        <f>Input!F53</f>
        <v/>
      </c>
      <c r="G53" s="1">
        <f>if(or(G$3="Multiple Choice",G$3="Reading"), if(left(Input!G53,1)=Input!G$4,1,0),if(G$3="Vocab", if(Input!G53=Input!G$4,1,0),Input!G53))</f>
        <v>0</v>
      </c>
      <c r="H53" s="1">
        <f>if(or(H$3="Multiple Choice",H$3="Reading"), if(left(Input!H53,1)=Input!H$4,1,0),if(H$3="Vocab", if(Input!H53=Input!H$4,1,0),Input!H53))</f>
        <v>0</v>
      </c>
      <c r="I53" s="1" t="str">
        <f>if(or(I$3="Multiple Choice",I$3="Reading"), if(left(Input!I53,1)=Input!I$4,1,0),if(I$3="Vocab", if(Input!I53=Input!I$4,1,0),Input!I53))</f>
        <v/>
      </c>
      <c r="J53" s="1">
        <f>if(or(J$3="Multiple Choice",J$3="Reading"), if(left(Input!J53,1)=Input!J$4,1,0),if(J$3="Vocab", if(Input!J53=Input!J$4,1,0),Input!J53))</f>
        <v>0</v>
      </c>
      <c r="K53" s="1" t="str">
        <f>if(or(K$3="Multiple Choice",K$3="Reading"), if(left(Input!K53,1)=Input!K$4,1,0),if(K$3="Vocab", if(Input!K53=Input!K$4,1,0),Input!K53))</f>
        <v/>
      </c>
      <c r="L53" s="1" t="str">
        <f>if(or(L$3="Multiple Choice",L$3="Reading"), if(left(Input!L53,1)=Input!L$4,1,0),if(L$3="Vocab", if(Input!L53=Input!L$4,1,0),Input!L53))</f>
        <v/>
      </c>
      <c r="M53" s="1" t="str">
        <f>if(or(M$3="Multiple Choice",M$3="Reading"), if(left(Input!M53,1)=Input!M$4,1,0),if(M$3="Vocab", if(Input!M53=Input!M$4,1,0),Input!M53))</f>
        <v/>
      </c>
      <c r="N53" s="1" t="str">
        <f>if(or(N$3="Multiple Choice",N$3="Reading"), if(left(Input!N53,1)=Input!N$4,1,0),if(N$3="Vocab", if(Input!N53=Input!N$4,1,0),Input!N53))</f>
        <v/>
      </c>
      <c r="O53" s="1" t="str">
        <f>if(or(O$3="Multiple Choice",O$3="Reading"), if(left(Input!O53,1)=Input!O$4,1,0),if(O$3="Vocab", if(Input!O53=Input!O$4,1,0),Input!O53))</f>
        <v/>
      </c>
      <c r="P53" s="1" t="str">
        <f>if(or(P$3="Multiple Choice",P$3="Reading"), if(left(Input!P53,1)=Input!P$4,1,0),if(P$3="Vocab", if(Input!P53=Input!P$4,1,0),Input!P53))</f>
        <v/>
      </c>
      <c r="Q53" s="1" t="str">
        <f>if(or(Q$3="Multiple Choice",Q$3="Reading"), if(left(Input!Q53,1)=Input!Q$4,1,0),if(Q$3="Vocab", if(Input!Q53=Input!Q$4,1,0),Input!Q53))</f>
        <v/>
      </c>
      <c r="R53" s="1" t="str">
        <f>if(or(R$3="Multiple Choice",R$3="Reading"), if(left(Input!R53,1)=Input!R$4,1,0),if(R$3="Vocab", if(Input!R53=Input!R$4,1,0),Input!R53))</f>
        <v/>
      </c>
      <c r="S53" s="1" t="str">
        <f>if(or(S$3="Multiple Choice",S$3="Reading"), if(left(Input!S53,1)=Input!S$4,1,0),if(S$3="Vocab", if(Input!S53=Input!S$4,1,0),Input!S53))</f>
        <v/>
      </c>
      <c r="T53" s="1" t="str">
        <f>if(or(T$3="Multiple Choice",T$3="Reading"), if(left(Input!T53,1)=Input!T$4,1,0),if(T$3="Vocab", if(Input!T53=Input!T$4,1,0),Input!T53))</f>
        <v/>
      </c>
      <c r="U53" s="1" t="str">
        <f>if(or(U$3="Multiple Choice",U$3="Reading"), if(left(Input!U53,1)=Input!U$4,1,0),if(U$3="Vocab", if(Input!U53=Input!U$4,1,0),Input!U53))</f>
        <v/>
      </c>
      <c r="V53" s="1" t="str">
        <f>if(or(V$3="Multiple Choice",V$3="Reading"), if(left(Input!V53,1)=Input!V$4,1,0),if(V$3="Vocab", if(Input!V53=Input!V$4,1,0),Input!V53))</f>
        <v/>
      </c>
      <c r="W53" s="1" t="str">
        <f>if(or(W$3="Multiple Choice",W$3="Reading"), if(left(Input!W53,1)=Input!W$4,1,0),if(W$3="Vocab", if(Input!W53=Input!W$4,1,0),Input!W53))</f>
        <v/>
      </c>
      <c r="X53" s="1" t="str">
        <f>if(or(X$3="Multiple Choice",X$3="Reading"), if(left(Input!X53,1)=Input!X$4,1,0),if(X$3="Vocab", if(Input!X53=Input!X$4,1,0),Input!X53))</f>
        <v/>
      </c>
      <c r="Y53" s="1" t="str">
        <f>if(or(Y$3="Multiple Choice",Y$3="Reading"), if(left(Input!Y53,1)=Input!Y$4,1,0),if(Y$3="Vocab", if(Input!Y53=Input!Y$4,1,0),Input!Y53))</f>
        <v/>
      </c>
      <c r="Z53" s="1" t="str">
        <f>if(or(Z$3="Multiple Choice",Z$3="Reading"), if(left(Input!Z53,1)=Input!Z$4,1,0),if(Z$3="Vocab", if(Input!Z53=Input!Z$4,1,0),Input!Z53))</f>
        <v/>
      </c>
    </row>
    <row r="54">
      <c r="B54" s="1">
        <f t="shared" si="2"/>
        <v>0</v>
      </c>
      <c r="C54" s="1" t="str">
        <f t="array" ref="C54">if(B54=0,"", INDEX($E:$Z,row(C54),Input!$C$16+2))</f>
        <v/>
      </c>
      <c r="D54" s="1">
        <f>if(and(E54&gt;=Input!$C$11,E54&lt;=Input!$C$13,not(F54="")),1,0)</f>
        <v>0</v>
      </c>
      <c r="E54" s="24" t="str">
        <f>Input!E54</f>
        <v/>
      </c>
      <c r="F54" s="1" t="str">
        <f>Input!F54</f>
        <v/>
      </c>
      <c r="G54" s="1">
        <f>if(or(G$3="Multiple Choice",G$3="Reading"), if(left(Input!G54,1)=Input!G$4,1,0),if(G$3="Vocab", if(Input!G54=Input!G$4,1,0),Input!G54))</f>
        <v>0</v>
      </c>
      <c r="H54" s="1">
        <f>if(or(H$3="Multiple Choice",H$3="Reading"), if(left(Input!H54,1)=Input!H$4,1,0),if(H$3="Vocab", if(Input!H54=Input!H$4,1,0),Input!H54))</f>
        <v>0</v>
      </c>
      <c r="I54" s="1" t="str">
        <f>if(or(I$3="Multiple Choice",I$3="Reading"), if(left(Input!I54,1)=Input!I$4,1,0),if(I$3="Vocab", if(Input!I54=Input!I$4,1,0),Input!I54))</f>
        <v/>
      </c>
      <c r="J54" s="1">
        <f>if(or(J$3="Multiple Choice",J$3="Reading"), if(left(Input!J54,1)=Input!J$4,1,0),if(J$3="Vocab", if(Input!J54=Input!J$4,1,0),Input!J54))</f>
        <v>0</v>
      </c>
      <c r="K54" s="1" t="str">
        <f>if(or(K$3="Multiple Choice",K$3="Reading"), if(left(Input!K54,1)=Input!K$4,1,0),if(K$3="Vocab", if(Input!K54=Input!K$4,1,0),Input!K54))</f>
        <v/>
      </c>
      <c r="L54" s="1" t="str">
        <f>if(or(L$3="Multiple Choice",L$3="Reading"), if(left(Input!L54,1)=Input!L$4,1,0),if(L$3="Vocab", if(Input!L54=Input!L$4,1,0),Input!L54))</f>
        <v/>
      </c>
      <c r="M54" s="1" t="str">
        <f>if(or(M$3="Multiple Choice",M$3="Reading"), if(left(Input!M54,1)=Input!M$4,1,0),if(M$3="Vocab", if(Input!M54=Input!M$4,1,0),Input!M54))</f>
        <v/>
      </c>
      <c r="N54" s="1" t="str">
        <f>if(or(N$3="Multiple Choice",N$3="Reading"), if(left(Input!N54,1)=Input!N$4,1,0),if(N$3="Vocab", if(Input!N54=Input!N$4,1,0),Input!N54))</f>
        <v/>
      </c>
      <c r="O54" s="1" t="str">
        <f>if(or(O$3="Multiple Choice",O$3="Reading"), if(left(Input!O54,1)=Input!O$4,1,0),if(O$3="Vocab", if(Input!O54=Input!O$4,1,0),Input!O54))</f>
        <v/>
      </c>
      <c r="P54" s="1" t="str">
        <f>if(or(P$3="Multiple Choice",P$3="Reading"), if(left(Input!P54,1)=Input!P$4,1,0),if(P$3="Vocab", if(Input!P54=Input!P$4,1,0),Input!P54))</f>
        <v/>
      </c>
      <c r="Q54" s="1" t="str">
        <f>if(or(Q$3="Multiple Choice",Q$3="Reading"), if(left(Input!Q54,1)=Input!Q$4,1,0),if(Q$3="Vocab", if(Input!Q54=Input!Q$4,1,0),Input!Q54))</f>
        <v/>
      </c>
      <c r="R54" s="1" t="str">
        <f>if(or(R$3="Multiple Choice",R$3="Reading"), if(left(Input!R54,1)=Input!R$4,1,0),if(R$3="Vocab", if(Input!R54=Input!R$4,1,0),Input!R54))</f>
        <v/>
      </c>
      <c r="S54" s="1" t="str">
        <f>if(or(S$3="Multiple Choice",S$3="Reading"), if(left(Input!S54,1)=Input!S$4,1,0),if(S$3="Vocab", if(Input!S54=Input!S$4,1,0),Input!S54))</f>
        <v/>
      </c>
      <c r="T54" s="1" t="str">
        <f>if(or(T$3="Multiple Choice",T$3="Reading"), if(left(Input!T54,1)=Input!T$4,1,0),if(T$3="Vocab", if(Input!T54=Input!T$4,1,0),Input!T54))</f>
        <v/>
      </c>
      <c r="U54" s="1" t="str">
        <f>if(or(U$3="Multiple Choice",U$3="Reading"), if(left(Input!U54,1)=Input!U$4,1,0),if(U$3="Vocab", if(Input!U54=Input!U$4,1,0),Input!U54))</f>
        <v/>
      </c>
      <c r="V54" s="1" t="str">
        <f>if(or(V$3="Multiple Choice",V$3="Reading"), if(left(Input!V54,1)=Input!V$4,1,0),if(V$3="Vocab", if(Input!V54=Input!V$4,1,0),Input!V54))</f>
        <v/>
      </c>
      <c r="W54" s="1" t="str">
        <f>if(or(W$3="Multiple Choice",W$3="Reading"), if(left(Input!W54,1)=Input!W$4,1,0),if(W$3="Vocab", if(Input!W54=Input!W$4,1,0),Input!W54))</f>
        <v/>
      </c>
      <c r="X54" s="1" t="str">
        <f>if(or(X$3="Multiple Choice",X$3="Reading"), if(left(Input!X54,1)=Input!X$4,1,0),if(X$3="Vocab", if(Input!X54=Input!X$4,1,0),Input!X54))</f>
        <v/>
      </c>
      <c r="Y54" s="1" t="str">
        <f>if(or(Y$3="Multiple Choice",Y$3="Reading"), if(left(Input!Y54,1)=Input!Y$4,1,0),if(Y$3="Vocab", if(Input!Y54=Input!Y$4,1,0),Input!Y54))</f>
        <v/>
      </c>
      <c r="Z54" s="1" t="str">
        <f>if(or(Z$3="Multiple Choice",Z$3="Reading"), if(left(Input!Z54,1)=Input!Z$4,1,0),if(Z$3="Vocab", if(Input!Z54=Input!Z$4,1,0),Input!Z54))</f>
        <v/>
      </c>
    </row>
    <row r="55">
      <c r="B55" s="1">
        <f t="shared" si="2"/>
        <v>0</v>
      </c>
      <c r="C55" s="1" t="str">
        <f t="array" ref="C55">if(B55=0,"", INDEX($E:$Z,row(C55),Input!$C$16+2))</f>
        <v/>
      </c>
      <c r="D55" s="1">
        <f>if(and(E55&gt;=Input!$C$11,E55&lt;=Input!$C$13,not(F55="")),1,0)</f>
        <v>0</v>
      </c>
      <c r="E55" s="24" t="str">
        <f>Input!E55</f>
        <v/>
      </c>
      <c r="F55" s="1" t="str">
        <f>Input!F55</f>
        <v/>
      </c>
      <c r="G55" s="1">
        <f>if(or(G$3="Multiple Choice",G$3="Reading"), if(left(Input!G55,1)=Input!G$4,1,0),if(G$3="Vocab", if(Input!G55=Input!G$4,1,0),Input!G55))</f>
        <v>0</v>
      </c>
      <c r="H55" s="1">
        <f>if(or(H$3="Multiple Choice",H$3="Reading"), if(left(Input!H55,1)=Input!H$4,1,0),if(H$3="Vocab", if(Input!H55=Input!H$4,1,0),Input!H55))</f>
        <v>0</v>
      </c>
      <c r="I55" s="1" t="str">
        <f>if(or(I$3="Multiple Choice",I$3="Reading"), if(left(Input!I55,1)=Input!I$4,1,0),if(I$3="Vocab", if(Input!I55=Input!I$4,1,0),Input!I55))</f>
        <v/>
      </c>
      <c r="J55" s="1">
        <f>if(or(J$3="Multiple Choice",J$3="Reading"), if(left(Input!J55,1)=Input!J$4,1,0),if(J$3="Vocab", if(Input!J55=Input!J$4,1,0),Input!J55))</f>
        <v>0</v>
      </c>
      <c r="K55" s="1" t="str">
        <f>if(or(K$3="Multiple Choice",K$3="Reading"), if(left(Input!K55,1)=Input!K$4,1,0),if(K$3="Vocab", if(Input!K55=Input!K$4,1,0),Input!K55))</f>
        <v/>
      </c>
      <c r="L55" s="1" t="str">
        <f>if(or(L$3="Multiple Choice",L$3="Reading"), if(left(Input!L55,1)=Input!L$4,1,0),if(L$3="Vocab", if(Input!L55=Input!L$4,1,0),Input!L55))</f>
        <v/>
      </c>
      <c r="M55" s="1" t="str">
        <f>if(or(M$3="Multiple Choice",M$3="Reading"), if(left(Input!M55,1)=Input!M$4,1,0),if(M$3="Vocab", if(Input!M55=Input!M$4,1,0),Input!M55))</f>
        <v/>
      </c>
      <c r="N55" s="1" t="str">
        <f>if(or(N$3="Multiple Choice",N$3="Reading"), if(left(Input!N55,1)=Input!N$4,1,0),if(N$3="Vocab", if(Input!N55=Input!N$4,1,0),Input!N55))</f>
        <v/>
      </c>
      <c r="O55" s="1" t="str">
        <f>if(or(O$3="Multiple Choice",O$3="Reading"), if(left(Input!O55,1)=Input!O$4,1,0),if(O$3="Vocab", if(Input!O55=Input!O$4,1,0),Input!O55))</f>
        <v/>
      </c>
      <c r="P55" s="1" t="str">
        <f>if(or(P$3="Multiple Choice",P$3="Reading"), if(left(Input!P55,1)=Input!P$4,1,0),if(P$3="Vocab", if(Input!P55=Input!P$4,1,0),Input!P55))</f>
        <v/>
      </c>
      <c r="Q55" s="1" t="str">
        <f>if(or(Q$3="Multiple Choice",Q$3="Reading"), if(left(Input!Q55,1)=Input!Q$4,1,0),if(Q$3="Vocab", if(Input!Q55=Input!Q$4,1,0),Input!Q55))</f>
        <v/>
      </c>
      <c r="R55" s="1" t="str">
        <f>if(or(R$3="Multiple Choice",R$3="Reading"), if(left(Input!R55,1)=Input!R$4,1,0),if(R$3="Vocab", if(Input!R55=Input!R$4,1,0),Input!R55))</f>
        <v/>
      </c>
      <c r="S55" s="1" t="str">
        <f>if(or(S$3="Multiple Choice",S$3="Reading"), if(left(Input!S55,1)=Input!S$4,1,0),if(S$3="Vocab", if(Input!S55=Input!S$4,1,0),Input!S55))</f>
        <v/>
      </c>
      <c r="T55" s="1" t="str">
        <f>if(or(T$3="Multiple Choice",T$3="Reading"), if(left(Input!T55,1)=Input!T$4,1,0),if(T$3="Vocab", if(Input!T55=Input!T$4,1,0),Input!T55))</f>
        <v/>
      </c>
      <c r="U55" s="1" t="str">
        <f>if(or(U$3="Multiple Choice",U$3="Reading"), if(left(Input!U55,1)=Input!U$4,1,0),if(U$3="Vocab", if(Input!U55=Input!U$4,1,0),Input!U55))</f>
        <v/>
      </c>
      <c r="V55" s="1" t="str">
        <f>if(or(V$3="Multiple Choice",V$3="Reading"), if(left(Input!V55,1)=Input!V$4,1,0),if(V$3="Vocab", if(Input!V55=Input!V$4,1,0),Input!V55))</f>
        <v/>
      </c>
      <c r="W55" s="1" t="str">
        <f>if(or(W$3="Multiple Choice",W$3="Reading"), if(left(Input!W55,1)=Input!W$4,1,0),if(W$3="Vocab", if(Input!W55=Input!W$4,1,0),Input!W55))</f>
        <v/>
      </c>
      <c r="X55" s="1" t="str">
        <f>if(or(X$3="Multiple Choice",X$3="Reading"), if(left(Input!X55,1)=Input!X$4,1,0),if(X$3="Vocab", if(Input!X55=Input!X$4,1,0),Input!X55))</f>
        <v/>
      </c>
      <c r="Y55" s="1" t="str">
        <f>if(or(Y$3="Multiple Choice",Y$3="Reading"), if(left(Input!Y55,1)=Input!Y$4,1,0),if(Y$3="Vocab", if(Input!Y55=Input!Y$4,1,0),Input!Y55))</f>
        <v/>
      </c>
      <c r="Z55" s="1" t="str">
        <f>if(or(Z$3="Multiple Choice",Z$3="Reading"), if(left(Input!Z55,1)=Input!Z$4,1,0),if(Z$3="Vocab", if(Input!Z55=Input!Z$4,1,0),Input!Z55))</f>
        <v/>
      </c>
    </row>
    <row r="56">
      <c r="B56" s="1">
        <f t="shared" si="2"/>
        <v>0</v>
      </c>
      <c r="C56" s="1" t="str">
        <f t="array" ref="C56">if(B56=0,"", INDEX($E:$Z,row(C56),Input!$C$16+2))</f>
        <v/>
      </c>
      <c r="D56" s="1">
        <f>if(and(E56&gt;=Input!$C$11,E56&lt;=Input!$C$13,not(F56="")),1,0)</f>
        <v>0</v>
      </c>
      <c r="E56" s="24" t="str">
        <f>Input!E56</f>
        <v/>
      </c>
      <c r="F56" s="1" t="str">
        <f>Input!F56</f>
        <v/>
      </c>
      <c r="G56" s="1">
        <f>if(or(G$3="Multiple Choice",G$3="Reading"), if(left(Input!G56,1)=Input!G$4,1,0),if(G$3="Vocab", if(Input!G56=Input!G$4,1,0),Input!G56))</f>
        <v>0</v>
      </c>
      <c r="H56" s="1">
        <f>if(or(H$3="Multiple Choice",H$3="Reading"), if(left(Input!H56,1)=Input!H$4,1,0),if(H$3="Vocab", if(Input!H56=Input!H$4,1,0),Input!H56))</f>
        <v>0</v>
      </c>
      <c r="I56" s="1" t="str">
        <f>if(or(I$3="Multiple Choice",I$3="Reading"), if(left(Input!I56,1)=Input!I$4,1,0),if(I$3="Vocab", if(Input!I56=Input!I$4,1,0),Input!I56))</f>
        <v/>
      </c>
      <c r="J56" s="1">
        <f>if(or(J$3="Multiple Choice",J$3="Reading"), if(left(Input!J56,1)=Input!J$4,1,0),if(J$3="Vocab", if(Input!J56=Input!J$4,1,0),Input!J56))</f>
        <v>0</v>
      </c>
      <c r="K56" s="1" t="str">
        <f>if(or(K$3="Multiple Choice",K$3="Reading"), if(left(Input!K56,1)=Input!K$4,1,0),if(K$3="Vocab", if(Input!K56=Input!K$4,1,0),Input!K56))</f>
        <v/>
      </c>
      <c r="L56" s="1" t="str">
        <f>if(or(L$3="Multiple Choice",L$3="Reading"), if(left(Input!L56,1)=Input!L$4,1,0),if(L$3="Vocab", if(Input!L56=Input!L$4,1,0),Input!L56))</f>
        <v/>
      </c>
      <c r="M56" s="1" t="str">
        <f>if(or(M$3="Multiple Choice",M$3="Reading"), if(left(Input!M56,1)=Input!M$4,1,0),if(M$3="Vocab", if(Input!M56=Input!M$4,1,0),Input!M56))</f>
        <v/>
      </c>
      <c r="N56" s="1" t="str">
        <f>if(or(N$3="Multiple Choice",N$3="Reading"), if(left(Input!N56,1)=Input!N$4,1,0),if(N$3="Vocab", if(Input!N56=Input!N$4,1,0),Input!N56))</f>
        <v/>
      </c>
      <c r="O56" s="1" t="str">
        <f>if(or(O$3="Multiple Choice",O$3="Reading"), if(left(Input!O56,1)=Input!O$4,1,0),if(O$3="Vocab", if(Input!O56=Input!O$4,1,0),Input!O56))</f>
        <v/>
      </c>
      <c r="P56" s="1" t="str">
        <f>if(or(P$3="Multiple Choice",P$3="Reading"), if(left(Input!P56,1)=Input!P$4,1,0),if(P$3="Vocab", if(Input!P56=Input!P$4,1,0),Input!P56))</f>
        <v/>
      </c>
      <c r="Q56" s="1" t="str">
        <f>if(or(Q$3="Multiple Choice",Q$3="Reading"), if(left(Input!Q56,1)=Input!Q$4,1,0),if(Q$3="Vocab", if(Input!Q56=Input!Q$4,1,0),Input!Q56))</f>
        <v/>
      </c>
      <c r="R56" s="1" t="str">
        <f>if(or(R$3="Multiple Choice",R$3="Reading"), if(left(Input!R56,1)=Input!R$4,1,0),if(R$3="Vocab", if(Input!R56=Input!R$4,1,0),Input!R56))</f>
        <v/>
      </c>
      <c r="S56" s="1" t="str">
        <f>if(or(S$3="Multiple Choice",S$3="Reading"), if(left(Input!S56,1)=Input!S$4,1,0),if(S$3="Vocab", if(Input!S56=Input!S$4,1,0),Input!S56))</f>
        <v/>
      </c>
      <c r="T56" s="1" t="str">
        <f>if(or(T$3="Multiple Choice",T$3="Reading"), if(left(Input!T56,1)=Input!T$4,1,0),if(T$3="Vocab", if(Input!T56=Input!T$4,1,0),Input!T56))</f>
        <v/>
      </c>
      <c r="U56" s="1" t="str">
        <f>if(or(U$3="Multiple Choice",U$3="Reading"), if(left(Input!U56,1)=Input!U$4,1,0),if(U$3="Vocab", if(Input!U56=Input!U$4,1,0),Input!U56))</f>
        <v/>
      </c>
      <c r="V56" s="1" t="str">
        <f>if(or(V$3="Multiple Choice",V$3="Reading"), if(left(Input!V56,1)=Input!V$4,1,0),if(V$3="Vocab", if(Input!V56=Input!V$4,1,0),Input!V56))</f>
        <v/>
      </c>
      <c r="W56" s="1" t="str">
        <f>if(or(W$3="Multiple Choice",W$3="Reading"), if(left(Input!W56,1)=Input!W$4,1,0),if(W$3="Vocab", if(Input!W56=Input!W$4,1,0),Input!W56))</f>
        <v/>
      </c>
      <c r="X56" s="1" t="str">
        <f>if(or(X$3="Multiple Choice",X$3="Reading"), if(left(Input!X56,1)=Input!X$4,1,0),if(X$3="Vocab", if(Input!X56=Input!X$4,1,0),Input!X56))</f>
        <v/>
      </c>
      <c r="Y56" s="1" t="str">
        <f>if(or(Y$3="Multiple Choice",Y$3="Reading"), if(left(Input!Y56,1)=Input!Y$4,1,0),if(Y$3="Vocab", if(Input!Y56=Input!Y$4,1,0),Input!Y56))</f>
        <v/>
      </c>
      <c r="Z56" s="1" t="str">
        <f>if(or(Z$3="Multiple Choice",Z$3="Reading"), if(left(Input!Z56,1)=Input!Z$4,1,0),if(Z$3="Vocab", if(Input!Z56=Input!Z$4,1,0),Input!Z56))</f>
        <v/>
      </c>
    </row>
    <row r="57">
      <c r="B57" s="1">
        <f t="shared" si="2"/>
        <v>0</v>
      </c>
      <c r="C57" s="1" t="str">
        <f t="array" ref="C57">if(B57=0,"", INDEX($E:$Z,row(C57),Input!$C$16+2))</f>
        <v/>
      </c>
      <c r="D57" s="1">
        <f>if(and(E57&gt;=Input!$C$11,E57&lt;=Input!$C$13,not(F57="")),1,0)</f>
        <v>0</v>
      </c>
      <c r="E57" s="24" t="str">
        <f>Input!E57</f>
        <v/>
      </c>
      <c r="F57" s="1" t="str">
        <f>Input!F57</f>
        <v/>
      </c>
      <c r="G57" s="1">
        <f>if(or(G$3="Multiple Choice",G$3="Reading"), if(left(Input!G57,1)=Input!G$4,1,0),if(G$3="Vocab", if(Input!G57=Input!G$4,1,0),Input!G57))</f>
        <v>0</v>
      </c>
      <c r="H57" s="1">
        <f>if(or(H$3="Multiple Choice",H$3="Reading"), if(left(Input!H57,1)=Input!H$4,1,0),if(H$3="Vocab", if(Input!H57=Input!H$4,1,0),Input!H57))</f>
        <v>0</v>
      </c>
      <c r="I57" s="1" t="str">
        <f>if(or(I$3="Multiple Choice",I$3="Reading"), if(left(Input!I57,1)=Input!I$4,1,0),if(I$3="Vocab", if(Input!I57=Input!I$4,1,0),Input!I57))</f>
        <v/>
      </c>
      <c r="J57" s="1">
        <f>if(or(J$3="Multiple Choice",J$3="Reading"), if(left(Input!J57,1)=Input!J$4,1,0),if(J$3="Vocab", if(Input!J57=Input!J$4,1,0),Input!J57))</f>
        <v>0</v>
      </c>
      <c r="K57" s="1" t="str">
        <f>if(or(K$3="Multiple Choice",K$3="Reading"), if(left(Input!K57,1)=Input!K$4,1,0),if(K$3="Vocab", if(Input!K57=Input!K$4,1,0),Input!K57))</f>
        <v/>
      </c>
      <c r="L57" s="1" t="str">
        <f>if(or(L$3="Multiple Choice",L$3="Reading"), if(left(Input!L57,1)=Input!L$4,1,0),if(L$3="Vocab", if(Input!L57=Input!L$4,1,0),Input!L57))</f>
        <v/>
      </c>
      <c r="M57" s="1" t="str">
        <f>if(or(M$3="Multiple Choice",M$3="Reading"), if(left(Input!M57,1)=Input!M$4,1,0),if(M$3="Vocab", if(Input!M57=Input!M$4,1,0),Input!M57))</f>
        <v/>
      </c>
      <c r="N57" s="1" t="str">
        <f>if(or(N$3="Multiple Choice",N$3="Reading"), if(left(Input!N57,1)=Input!N$4,1,0),if(N$3="Vocab", if(Input!N57=Input!N$4,1,0),Input!N57))</f>
        <v/>
      </c>
      <c r="O57" s="1" t="str">
        <f>if(or(O$3="Multiple Choice",O$3="Reading"), if(left(Input!O57,1)=Input!O$4,1,0),if(O$3="Vocab", if(Input!O57=Input!O$4,1,0),Input!O57))</f>
        <v/>
      </c>
      <c r="P57" s="1" t="str">
        <f>if(or(P$3="Multiple Choice",P$3="Reading"), if(left(Input!P57,1)=Input!P$4,1,0),if(P$3="Vocab", if(Input!P57=Input!P$4,1,0),Input!P57))</f>
        <v/>
      </c>
      <c r="Q57" s="1" t="str">
        <f>if(or(Q$3="Multiple Choice",Q$3="Reading"), if(left(Input!Q57,1)=Input!Q$4,1,0),if(Q$3="Vocab", if(Input!Q57=Input!Q$4,1,0),Input!Q57))</f>
        <v/>
      </c>
      <c r="R57" s="1" t="str">
        <f>if(or(R$3="Multiple Choice",R$3="Reading"), if(left(Input!R57,1)=Input!R$4,1,0),if(R$3="Vocab", if(Input!R57=Input!R$4,1,0),Input!R57))</f>
        <v/>
      </c>
      <c r="S57" s="1" t="str">
        <f>if(or(S$3="Multiple Choice",S$3="Reading"), if(left(Input!S57,1)=Input!S$4,1,0),if(S$3="Vocab", if(Input!S57=Input!S$4,1,0),Input!S57))</f>
        <v/>
      </c>
      <c r="T57" s="1" t="str">
        <f>if(or(T$3="Multiple Choice",T$3="Reading"), if(left(Input!T57,1)=Input!T$4,1,0),if(T$3="Vocab", if(Input!T57=Input!T$4,1,0),Input!T57))</f>
        <v/>
      </c>
      <c r="U57" s="1" t="str">
        <f>if(or(U$3="Multiple Choice",U$3="Reading"), if(left(Input!U57,1)=Input!U$4,1,0),if(U$3="Vocab", if(Input!U57=Input!U$4,1,0),Input!U57))</f>
        <v/>
      </c>
      <c r="V57" s="1" t="str">
        <f>if(or(V$3="Multiple Choice",V$3="Reading"), if(left(Input!V57,1)=Input!V$4,1,0),if(V$3="Vocab", if(Input!V57=Input!V$4,1,0),Input!V57))</f>
        <v/>
      </c>
      <c r="W57" s="1" t="str">
        <f>if(or(W$3="Multiple Choice",W$3="Reading"), if(left(Input!W57,1)=Input!W$4,1,0),if(W$3="Vocab", if(Input!W57=Input!W$4,1,0),Input!W57))</f>
        <v/>
      </c>
      <c r="X57" s="1" t="str">
        <f>if(or(X$3="Multiple Choice",X$3="Reading"), if(left(Input!X57,1)=Input!X$4,1,0),if(X$3="Vocab", if(Input!X57=Input!X$4,1,0),Input!X57))</f>
        <v/>
      </c>
      <c r="Y57" s="1" t="str">
        <f>if(or(Y$3="Multiple Choice",Y$3="Reading"), if(left(Input!Y57,1)=Input!Y$4,1,0),if(Y$3="Vocab", if(Input!Y57=Input!Y$4,1,0),Input!Y57))</f>
        <v/>
      </c>
      <c r="Z57" s="1" t="str">
        <f>if(or(Z$3="Multiple Choice",Z$3="Reading"), if(left(Input!Z57,1)=Input!Z$4,1,0),if(Z$3="Vocab", if(Input!Z57=Input!Z$4,1,0),Input!Z57))</f>
        <v/>
      </c>
    </row>
    <row r="58">
      <c r="B58" s="1">
        <f t="shared" si="2"/>
        <v>0</v>
      </c>
      <c r="C58" s="1" t="str">
        <f t="array" ref="C58">if(B58=0,"", INDEX($E:$Z,row(C58),Input!$C$16+2))</f>
        <v/>
      </c>
      <c r="D58" s="1">
        <f>if(and(E58&gt;=Input!$C$11,E58&lt;=Input!$C$13,not(F58="")),1,0)</f>
        <v>0</v>
      </c>
      <c r="E58" s="24" t="str">
        <f>Input!E58</f>
        <v/>
      </c>
      <c r="F58" s="1" t="str">
        <f>Input!F58</f>
        <v/>
      </c>
      <c r="G58" s="1">
        <f>if(or(G$3="Multiple Choice",G$3="Reading"), if(left(Input!G58,1)=Input!G$4,1,0),if(G$3="Vocab", if(Input!G58=Input!G$4,1,0),Input!G58))</f>
        <v>0</v>
      </c>
      <c r="H58" s="1">
        <f>if(or(H$3="Multiple Choice",H$3="Reading"), if(left(Input!H58,1)=Input!H$4,1,0),if(H$3="Vocab", if(Input!H58=Input!H$4,1,0),Input!H58))</f>
        <v>0</v>
      </c>
      <c r="I58" s="1" t="str">
        <f>if(or(I$3="Multiple Choice",I$3="Reading"), if(left(Input!I58,1)=Input!I$4,1,0),if(I$3="Vocab", if(Input!I58=Input!I$4,1,0),Input!I58))</f>
        <v/>
      </c>
      <c r="J58" s="1">
        <f>if(or(J$3="Multiple Choice",J$3="Reading"), if(left(Input!J58,1)=Input!J$4,1,0),if(J$3="Vocab", if(Input!J58=Input!J$4,1,0),Input!J58))</f>
        <v>0</v>
      </c>
      <c r="K58" s="1" t="str">
        <f>if(or(K$3="Multiple Choice",K$3="Reading"), if(left(Input!K58,1)=Input!K$4,1,0),if(K$3="Vocab", if(Input!K58=Input!K$4,1,0),Input!K58))</f>
        <v/>
      </c>
      <c r="L58" s="1" t="str">
        <f>if(or(L$3="Multiple Choice",L$3="Reading"), if(left(Input!L58,1)=Input!L$4,1,0),if(L$3="Vocab", if(Input!L58=Input!L$4,1,0),Input!L58))</f>
        <v/>
      </c>
      <c r="M58" s="1" t="str">
        <f>if(or(M$3="Multiple Choice",M$3="Reading"), if(left(Input!M58,1)=Input!M$4,1,0),if(M$3="Vocab", if(Input!M58=Input!M$4,1,0),Input!M58))</f>
        <v/>
      </c>
      <c r="N58" s="1" t="str">
        <f>if(or(N$3="Multiple Choice",N$3="Reading"), if(left(Input!N58,1)=Input!N$4,1,0),if(N$3="Vocab", if(Input!N58=Input!N$4,1,0),Input!N58))</f>
        <v/>
      </c>
      <c r="O58" s="1" t="str">
        <f>if(or(O$3="Multiple Choice",O$3="Reading"), if(left(Input!O58,1)=Input!O$4,1,0),if(O$3="Vocab", if(Input!O58=Input!O$4,1,0),Input!O58))</f>
        <v/>
      </c>
      <c r="P58" s="1" t="str">
        <f>if(or(P$3="Multiple Choice",P$3="Reading"), if(left(Input!P58,1)=Input!P$4,1,0),if(P$3="Vocab", if(Input!P58=Input!P$4,1,0),Input!P58))</f>
        <v/>
      </c>
      <c r="Q58" s="1" t="str">
        <f>if(or(Q$3="Multiple Choice",Q$3="Reading"), if(left(Input!Q58,1)=Input!Q$4,1,0),if(Q$3="Vocab", if(Input!Q58=Input!Q$4,1,0),Input!Q58))</f>
        <v/>
      </c>
      <c r="R58" s="1" t="str">
        <f>if(or(R$3="Multiple Choice",R$3="Reading"), if(left(Input!R58,1)=Input!R$4,1,0),if(R$3="Vocab", if(Input!R58=Input!R$4,1,0),Input!R58))</f>
        <v/>
      </c>
      <c r="S58" s="1" t="str">
        <f>if(or(S$3="Multiple Choice",S$3="Reading"), if(left(Input!S58,1)=Input!S$4,1,0),if(S$3="Vocab", if(Input!S58=Input!S$4,1,0),Input!S58))</f>
        <v/>
      </c>
      <c r="T58" s="1" t="str">
        <f>if(or(T$3="Multiple Choice",T$3="Reading"), if(left(Input!T58,1)=Input!T$4,1,0),if(T$3="Vocab", if(Input!T58=Input!T$4,1,0),Input!T58))</f>
        <v/>
      </c>
      <c r="U58" s="1" t="str">
        <f>if(or(U$3="Multiple Choice",U$3="Reading"), if(left(Input!U58,1)=Input!U$4,1,0),if(U$3="Vocab", if(Input!U58=Input!U$4,1,0),Input!U58))</f>
        <v/>
      </c>
      <c r="V58" s="1" t="str">
        <f>if(or(V$3="Multiple Choice",V$3="Reading"), if(left(Input!V58,1)=Input!V$4,1,0),if(V$3="Vocab", if(Input!V58=Input!V$4,1,0),Input!V58))</f>
        <v/>
      </c>
      <c r="W58" s="1" t="str">
        <f>if(or(W$3="Multiple Choice",W$3="Reading"), if(left(Input!W58,1)=Input!W$4,1,0),if(W$3="Vocab", if(Input!W58=Input!W$4,1,0),Input!W58))</f>
        <v/>
      </c>
      <c r="X58" s="1" t="str">
        <f>if(or(X$3="Multiple Choice",X$3="Reading"), if(left(Input!X58,1)=Input!X$4,1,0),if(X$3="Vocab", if(Input!X58=Input!X$4,1,0),Input!X58))</f>
        <v/>
      </c>
      <c r="Y58" s="1" t="str">
        <f>if(or(Y$3="Multiple Choice",Y$3="Reading"), if(left(Input!Y58,1)=Input!Y$4,1,0),if(Y$3="Vocab", if(Input!Y58=Input!Y$4,1,0),Input!Y58))</f>
        <v/>
      </c>
      <c r="Z58" s="1" t="str">
        <f>if(or(Z$3="Multiple Choice",Z$3="Reading"), if(left(Input!Z58,1)=Input!Z$4,1,0),if(Z$3="Vocab", if(Input!Z58=Input!Z$4,1,0),Input!Z58))</f>
        <v/>
      </c>
    </row>
    <row r="59">
      <c r="B59" s="1">
        <f t="shared" si="2"/>
        <v>0</v>
      </c>
      <c r="C59" s="1" t="str">
        <f t="array" ref="C59">if(B59=0,"", INDEX($E:$Z,row(C59),Input!$C$16+2))</f>
        <v/>
      </c>
      <c r="D59" s="1">
        <f>if(and(E59&gt;=Input!$C$11,E59&lt;=Input!$C$13,not(F59="")),1,0)</f>
        <v>0</v>
      </c>
      <c r="E59" s="24" t="str">
        <f>Input!E59</f>
        <v/>
      </c>
      <c r="F59" s="1" t="str">
        <f>Input!F59</f>
        <v/>
      </c>
      <c r="G59" s="1">
        <f>if(or(G$3="Multiple Choice",G$3="Reading"), if(left(Input!G59,1)=Input!G$4,1,0),if(G$3="Vocab", if(Input!G59=Input!G$4,1,0),Input!G59))</f>
        <v>0</v>
      </c>
      <c r="H59" s="1">
        <f>if(or(H$3="Multiple Choice",H$3="Reading"), if(left(Input!H59,1)=Input!H$4,1,0),if(H$3="Vocab", if(Input!H59=Input!H$4,1,0),Input!H59))</f>
        <v>0</v>
      </c>
      <c r="I59" s="1" t="str">
        <f>if(or(I$3="Multiple Choice",I$3="Reading"), if(left(Input!I59,1)=Input!I$4,1,0),if(I$3="Vocab", if(Input!I59=Input!I$4,1,0),Input!I59))</f>
        <v/>
      </c>
      <c r="J59" s="1">
        <f>if(or(J$3="Multiple Choice",J$3="Reading"), if(left(Input!J59,1)=Input!J$4,1,0),if(J$3="Vocab", if(Input!J59=Input!J$4,1,0),Input!J59))</f>
        <v>0</v>
      </c>
      <c r="K59" s="1" t="str">
        <f>if(or(K$3="Multiple Choice",K$3="Reading"), if(left(Input!K59,1)=Input!K$4,1,0),if(K$3="Vocab", if(Input!K59=Input!K$4,1,0),Input!K59))</f>
        <v/>
      </c>
      <c r="L59" s="1" t="str">
        <f>if(or(L$3="Multiple Choice",L$3="Reading"), if(left(Input!L59,1)=Input!L$4,1,0),if(L$3="Vocab", if(Input!L59=Input!L$4,1,0),Input!L59))</f>
        <v/>
      </c>
      <c r="M59" s="1" t="str">
        <f>if(or(M$3="Multiple Choice",M$3="Reading"), if(left(Input!M59,1)=Input!M$4,1,0),if(M$3="Vocab", if(Input!M59=Input!M$4,1,0),Input!M59))</f>
        <v/>
      </c>
      <c r="N59" s="1" t="str">
        <f>if(or(N$3="Multiple Choice",N$3="Reading"), if(left(Input!N59,1)=Input!N$4,1,0),if(N$3="Vocab", if(Input!N59=Input!N$4,1,0),Input!N59))</f>
        <v/>
      </c>
      <c r="O59" s="1" t="str">
        <f>if(or(O$3="Multiple Choice",O$3="Reading"), if(left(Input!O59,1)=Input!O$4,1,0),if(O$3="Vocab", if(Input!O59=Input!O$4,1,0),Input!O59))</f>
        <v/>
      </c>
      <c r="P59" s="1" t="str">
        <f>if(or(P$3="Multiple Choice",P$3="Reading"), if(left(Input!P59,1)=Input!P$4,1,0),if(P$3="Vocab", if(Input!P59=Input!P$4,1,0),Input!P59))</f>
        <v/>
      </c>
      <c r="Q59" s="1" t="str">
        <f>if(or(Q$3="Multiple Choice",Q$3="Reading"), if(left(Input!Q59,1)=Input!Q$4,1,0),if(Q$3="Vocab", if(Input!Q59=Input!Q$4,1,0),Input!Q59))</f>
        <v/>
      </c>
      <c r="R59" s="1" t="str">
        <f>if(or(R$3="Multiple Choice",R$3="Reading"), if(left(Input!R59,1)=Input!R$4,1,0),if(R$3="Vocab", if(Input!R59=Input!R$4,1,0),Input!R59))</f>
        <v/>
      </c>
      <c r="S59" s="1" t="str">
        <f>if(or(S$3="Multiple Choice",S$3="Reading"), if(left(Input!S59,1)=Input!S$4,1,0),if(S$3="Vocab", if(Input!S59=Input!S$4,1,0),Input!S59))</f>
        <v/>
      </c>
      <c r="T59" s="1" t="str">
        <f>if(or(T$3="Multiple Choice",T$3="Reading"), if(left(Input!T59,1)=Input!T$4,1,0),if(T$3="Vocab", if(Input!T59=Input!T$4,1,0),Input!T59))</f>
        <v/>
      </c>
      <c r="U59" s="1" t="str">
        <f>if(or(U$3="Multiple Choice",U$3="Reading"), if(left(Input!U59,1)=Input!U$4,1,0),if(U$3="Vocab", if(Input!U59=Input!U$4,1,0),Input!U59))</f>
        <v/>
      </c>
      <c r="V59" s="1" t="str">
        <f>if(or(V$3="Multiple Choice",V$3="Reading"), if(left(Input!V59,1)=Input!V$4,1,0),if(V$3="Vocab", if(Input!V59=Input!V$4,1,0),Input!V59))</f>
        <v/>
      </c>
      <c r="W59" s="1" t="str">
        <f>if(or(W$3="Multiple Choice",W$3="Reading"), if(left(Input!W59,1)=Input!W$4,1,0),if(W$3="Vocab", if(Input!W59=Input!W$4,1,0),Input!W59))</f>
        <v/>
      </c>
      <c r="X59" s="1" t="str">
        <f>if(or(X$3="Multiple Choice",X$3="Reading"), if(left(Input!X59,1)=Input!X$4,1,0),if(X$3="Vocab", if(Input!X59=Input!X$4,1,0),Input!X59))</f>
        <v/>
      </c>
      <c r="Y59" s="1" t="str">
        <f>if(or(Y$3="Multiple Choice",Y$3="Reading"), if(left(Input!Y59,1)=Input!Y$4,1,0),if(Y$3="Vocab", if(Input!Y59=Input!Y$4,1,0),Input!Y59))</f>
        <v/>
      </c>
      <c r="Z59" s="1" t="str">
        <f>if(or(Z$3="Multiple Choice",Z$3="Reading"), if(left(Input!Z59,1)=Input!Z$4,1,0),if(Z$3="Vocab", if(Input!Z59=Input!Z$4,1,0),Input!Z59))</f>
        <v/>
      </c>
    </row>
    <row r="60">
      <c r="B60" s="1">
        <f t="shared" si="2"/>
        <v>0</v>
      </c>
      <c r="C60" s="1" t="str">
        <f t="array" ref="C60">if(B60=0,"", INDEX($E:$Z,row(C60),Input!$C$16+2))</f>
        <v/>
      </c>
      <c r="D60" s="1">
        <f>if(and(E60&gt;=Input!$C$11,E60&lt;=Input!$C$13,not(F60="")),1,0)</f>
        <v>0</v>
      </c>
      <c r="E60" s="24" t="str">
        <f>Input!E60</f>
        <v/>
      </c>
      <c r="F60" s="1" t="str">
        <f>Input!F60</f>
        <v/>
      </c>
      <c r="G60" s="1">
        <f>if(or(G$3="Multiple Choice",G$3="Reading"), if(left(Input!G60,1)=Input!G$4,1,0),if(G$3="Vocab", if(Input!G60=Input!G$4,1,0),Input!G60))</f>
        <v>0</v>
      </c>
      <c r="H60" s="1">
        <f>if(or(H$3="Multiple Choice",H$3="Reading"), if(left(Input!H60,1)=Input!H$4,1,0),if(H$3="Vocab", if(Input!H60=Input!H$4,1,0),Input!H60))</f>
        <v>0</v>
      </c>
      <c r="I60" s="1" t="str">
        <f>if(or(I$3="Multiple Choice",I$3="Reading"), if(left(Input!I60,1)=Input!I$4,1,0),if(I$3="Vocab", if(Input!I60=Input!I$4,1,0),Input!I60))</f>
        <v/>
      </c>
      <c r="J60" s="1">
        <f>if(or(J$3="Multiple Choice",J$3="Reading"), if(left(Input!J60,1)=Input!J$4,1,0),if(J$3="Vocab", if(Input!J60=Input!J$4,1,0),Input!J60))</f>
        <v>0</v>
      </c>
      <c r="K60" s="1" t="str">
        <f>if(or(K$3="Multiple Choice",K$3="Reading"), if(left(Input!K60,1)=Input!K$4,1,0),if(K$3="Vocab", if(Input!K60=Input!K$4,1,0),Input!K60))</f>
        <v/>
      </c>
      <c r="L60" s="1" t="str">
        <f>if(or(L$3="Multiple Choice",L$3="Reading"), if(left(Input!L60,1)=Input!L$4,1,0),if(L$3="Vocab", if(Input!L60=Input!L$4,1,0),Input!L60))</f>
        <v/>
      </c>
      <c r="M60" s="1" t="str">
        <f>if(or(M$3="Multiple Choice",M$3="Reading"), if(left(Input!M60,1)=Input!M$4,1,0),if(M$3="Vocab", if(Input!M60=Input!M$4,1,0),Input!M60))</f>
        <v/>
      </c>
      <c r="N60" s="1" t="str">
        <f>if(or(N$3="Multiple Choice",N$3="Reading"), if(left(Input!N60,1)=Input!N$4,1,0),if(N$3="Vocab", if(Input!N60=Input!N$4,1,0),Input!N60))</f>
        <v/>
      </c>
      <c r="O60" s="1" t="str">
        <f>if(or(O$3="Multiple Choice",O$3="Reading"), if(left(Input!O60,1)=Input!O$4,1,0),if(O$3="Vocab", if(Input!O60=Input!O$4,1,0),Input!O60))</f>
        <v/>
      </c>
      <c r="P60" s="1" t="str">
        <f>if(or(P$3="Multiple Choice",P$3="Reading"), if(left(Input!P60,1)=Input!P$4,1,0),if(P$3="Vocab", if(Input!P60=Input!P$4,1,0),Input!P60))</f>
        <v/>
      </c>
      <c r="Q60" s="1" t="str">
        <f>if(or(Q$3="Multiple Choice",Q$3="Reading"), if(left(Input!Q60,1)=Input!Q$4,1,0),if(Q$3="Vocab", if(Input!Q60=Input!Q$4,1,0),Input!Q60))</f>
        <v/>
      </c>
      <c r="R60" s="1" t="str">
        <f>if(or(R$3="Multiple Choice",R$3="Reading"), if(left(Input!R60,1)=Input!R$4,1,0),if(R$3="Vocab", if(Input!R60=Input!R$4,1,0),Input!R60))</f>
        <v/>
      </c>
      <c r="S60" s="1" t="str">
        <f>if(or(S$3="Multiple Choice",S$3="Reading"), if(left(Input!S60,1)=Input!S$4,1,0),if(S$3="Vocab", if(Input!S60=Input!S$4,1,0),Input!S60))</f>
        <v/>
      </c>
      <c r="T60" s="1" t="str">
        <f>if(or(T$3="Multiple Choice",T$3="Reading"), if(left(Input!T60,1)=Input!T$4,1,0),if(T$3="Vocab", if(Input!T60=Input!T$4,1,0),Input!T60))</f>
        <v/>
      </c>
      <c r="U60" s="1" t="str">
        <f>if(or(U$3="Multiple Choice",U$3="Reading"), if(left(Input!U60,1)=Input!U$4,1,0),if(U$3="Vocab", if(Input!U60=Input!U$4,1,0),Input!U60))</f>
        <v/>
      </c>
      <c r="V60" s="1" t="str">
        <f>if(or(V$3="Multiple Choice",V$3="Reading"), if(left(Input!V60,1)=Input!V$4,1,0),if(V$3="Vocab", if(Input!V60=Input!V$4,1,0),Input!V60))</f>
        <v/>
      </c>
      <c r="W60" s="1" t="str">
        <f>if(or(W$3="Multiple Choice",W$3="Reading"), if(left(Input!W60,1)=Input!W$4,1,0),if(W$3="Vocab", if(Input!W60=Input!W$4,1,0),Input!W60))</f>
        <v/>
      </c>
      <c r="X60" s="1" t="str">
        <f>if(or(X$3="Multiple Choice",X$3="Reading"), if(left(Input!X60,1)=Input!X$4,1,0),if(X$3="Vocab", if(Input!X60=Input!X$4,1,0),Input!X60))</f>
        <v/>
      </c>
      <c r="Y60" s="1" t="str">
        <f>if(or(Y$3="Multiple Choice",Y$3="Reading"), if(left(Input!Y60,1)=Input!Y$4,1,0),if(Y$3="Vocab", if(Input!Y60=Input!Y$4,1,0),Input!Y60))</f>
        <v/>
      </c>
      <c r="Z60" s="1" t="str">
        <f>if(or(Z$3="Multiple Choice",Z$3="Reading"), if(left(Input!Z60,1)=Input!Z$4,1,0),if(Z$3="Vocab", if(Input!Z60=Input!Z$4,1,0),Input!Z60))</f>
        <v/>
      </c>
    </row>
    <row r="61">
      <c r="B61" s="1">
        <f t="shared" si="2"/>
        <v>0</v>
      </c>
      <c r="C61" s="1" t="str">
        <f t="array" ref="C61">if(B61=0,"", INDEX($E:$Z,row(C61),Input!$C$16+2))</f>
        <v/>
      </c>
      <c r="D61" s="1">
        <f>if(and(E61&gt;=Input!$C$11,E61&lt;=Input!$C$13,not(F61="")),1,0)</f>
        <v>0</v>
      </c>
      <c r="E61" s="24" t="str">
        <f>Input!E61</f>
        <v/>
      </c>
      <c r="F61" s="1" t="str">
        <f>Input!F61</f>
        <v/>
      </c>
      <c r="G61" s="1">
        <f>if(or(G$3="Multiple Choice",G$3="Reading"), if(left(Input!G61,1)=Input!G$4,1,0),if(G$3="Vocab", if(Input!G61=Input!G$4,1,0),Input!G61))</f>
        <v>0</v>
      </c>
      <c r="H61" s="1">
        <f>if(or(H$3="Multiple Choice",H$3="Reading"), if(left(Input!H61,1)=Input!H$4,1,0),if(H$3="Vocab", if(Input!H61=Input!H$4,1,0),Input!H61))</f>
        <v>0</v>
      </c>
      <c r="I61" s="1" t="str">
        <f>if(or(I$3="Multiple Choice",I$3="Reading"), if(left(Input!I61,1)=Input!I$4,1,0),if(I$3="Vocab", if(Input!I61=Input!I$4,1,0),Input!I61))</f>
        <v/>
      </c>
      <c r="J61" s="1">
        <f>if(or(J$3="Multiple Choice",J$3="Reading"), if(left(Input!J61,1)=Input!J$4,1,0),if(J$3="Vocab", if(Input!J61=Input!J$4,1,0),Input!J61))</f>
        <v>0</v>
      </c>
      <c r="K61" s="1" t="str">
        <f>if(or(K$3="Multiple Choice",K$3="Reading"), if(left(Input!K61,1)=Input!K$4,1,0),if(K$3="Vocab", if(Input!K61=Input!K$4,1,0),Input!K61))</f>
        <v/>
      </c>
      <c r="L61" s="1" t="str">
        <f>if(or(L$3="Multiple Choice",L$3="Reading"), if(left(Input!L61,1)=Input!L$4,1,0),if(L$3="Vocab", if(Input!L61=Input!L$4,1,0),Input!L61))</f>
        <v/>
      </c>
      <c r="M61" s="1" t="str">
        <f>if(or(M$3="Multiple Choice",M$3="Reading"), if(left(Input!M61,1)=Input!M$4,1,0),if(M$3="Vocab", if(Input!M61=Input!M$4,1,0),Input!M61))</f>
        <v/>
      </c>
      <c r="N61" s="1" t="str">
        <f>if(or(N$3="Multiple Choice",N$3="Reading"), if(left(Input!N61,1)=Input!N$4,1,0),if(N$3="Vocab", if(Input!N61=Input!N$4,1,0),Input!N61))</f>
        <v/>
      </c>
      <c r="O61" s="1" t="str">
        <f>if(or(O$3="Multiple Choice",O$3="Reading"), if(left(Input!O61,1)=Input!O$4,1,0),if(O$3="Vocab", if(Input!O61=Input!O$4,1,0),Input!O61))</f>
        <v/>
      </c>
      <c r="P61" s="1" t="str">
        <f>if(or(P$3="Multiple Choice",P$3="Reading"), if(left(Input!P61,1)=Input!P$4,1,0),if(P$3="Vocab", if(Input!P61=Input!P$4,1,0),Input!P61))</f>
        <v/>
      </c>
      <c r="Q61" s="1" t="str">
        <f>if(or(Q$3="Multiple Choice",Q$3="Reading"), if(left(Input!Q61,1)=Input!Q$4,1,0),if(Q$3="Vocab", if(Input!Q61=Input!Q$4,1,0),Input!Q61))</f>
        <v/>
      </c>
      <c r="R61" s="1" t="str">
        <f>if(or(R$3="Multiple Choice",R$3="Reading"), if(left(Input!R61,1)=Input!R$4,1,0),if(R$3="Vocab", if(Input!R61=Input!R$4,1,0),Input!R61))</f>
        <v/>
      </c>
      <c r="S61" s="1" t="str">
        <f>if(or(S$3="Multiple Choice",S$3="Reading"), if(left(Input!S61,1)=Input!S$4,1,0),if(S$3="Vocab", if(Input!S61=Input!S$4,1,0),Input!S61))</f>
        <v/>
      </c>
      <c r="T61" s="1" t="str">
        <f>if(or(T$3="Multiple Choice",T$3="Reading"), if(left(Input!T61,1)=Input!T$4,1,0),if(T$3="Vocab", if(Input!T61=Input!T$4,1,0),Input!T61))</f>
        <v/>
      </c>
      <c r="U61" s="1" t="str">
        <f>if(or(U$3="Multiple Choice",U$3="Reading"), if(left(Input!U61,1)=Input!U$4,1,0),if(U$3="Vocab", if(Input!U61=Input!U$4,1,0),Input!U61))</f>
        <v/>
      </c>
      <c r="V61" s="1" t="str">
        <f>if(or(V$3="Multiple Choice",V$3="Reading"), if(left(Input!V61,1)=Input!V$4,1,0),if(V$3="Vocab", if(Input!V61=Input!V$4,1,0),Input!V61))</f>
        <v/>
      </c>
      <c r="W61" s="1" t="str">
        <f>if(or(W$3="Multiple Choice",W$3="Reading"), if(left(Input!W61,1)=Input!W$4,1,0),if(W$3="Vocab", if(Input!W61=Input!W$4,1,0),Input!W61))</f>
        <v/>
      </c>
      <c r="X61" s="1" t="str">
        <f>if(or(X$3="Multiple Choice",X$3="Reading"), if(left(Input!X61,1)=Input!X$4,1,0),if(X$3="Vocab", if(Input!X61=Input!X$4,1,0),Input!X61))</f>
        <v/>
      </c>
      <c r="Y61" s="1" t="str">
        <f>if(or(Y$3="Multiple Choice",Y$3="Reading"), if(left(Input!Y61,1)=Input!Y$4,1,0),if(Y$3="Vocab", if(Input!Y61=Input!Y$4,1,0),Input!Y61))</f>
        <v/>
      </c>
      <c r="Z61" s="1" t="str">
        <f>if(or(Z$3="Multiple Choice",Z$3="Reading"), if(left(Input!Z61,1)=Input!Z$4,1,0),if(Z$3="Vocab", if(Input!Z61=Input!Z$4,1,0),Input!Z61))</f>
        <v/>
      </c>
    </row>
    <row r="62">
      <c r="B62" s="1">
        <f t="shared" si="2"/>
        <v>0</v>
      </c>
      <c r="C62" s="1" t="str">
        <f t="array" ref="C62">if(B62=0,"", INDEX($E:$Z,row(C62),Input!$C$16+2))</f>
        <v/>
      </c>
      <c r="D62" s="1">
        <f>if(and(E62&gt;=Input!$C$11,E62&lt;=Input!$C$13,not(F62="")),1,0)</f>
        <v>0</v>
      </c>
      <c r="E62" s="24" t="str">
        <f>Input!E62</f>
        <v/>
      </c>
      <c r="F62" s="1" t="str">
        <f>Input!F62</f>
        <v/>
      </c>
      <c r="G62" s="1">
        <f>if(or(G$3="Multiple Choice",G$3="Reading"), if(left(Input!G62,1)=Input!G$4,1,0),if(G$3="Vocab", if(Input!G62=Input!G$4,1,0),Input!G62))</f>
        <v>0</v>
      </c>
      <c r="H62" s="1">
        <f>if(or(H$3="Multiple Choice",H$3="Reading"), if(left(Input!H62,1)=Input!H$4,1,0),if(H$3="Vocab", if(Input!H62=Input!H$4,1,0),Input!H62))</f>
        <v>0</v>
      </c>
      <c r="I62" s="1" t="str">
        <f>if(or(I$3="Multiple Choice",I$3="Reading"), if(left(Input!I62,1)=Input!I$4,1,0),if(I$3="Vocab", if(Input!I62=Input!I$4,1,0),Input!I62))</f>
        <v/>
      </c>
      <c r="J62" s="1">
        <f>if(or(J$3="Multiple Choice",J$3="Reading"), if(left(Input!J62,1)=Input!J$4,1,0),if(J$3="Vocab", if(Input!J62=Input!J$4,1,0),Input!J62))</f>
        <v>0</v>
      </c>
      <c r="K62" s="1" t="str">
        <f>if(or(K$3="Multiple Choice",K$3="Reading"), if(left(Input!K62,1)=Input!K$4,1,0),if(K$3="Vocab", if(Input!K62=Input!K$4,1,0),Input!K62))</f>
        <v/>
      </c>
      <c r="L62" s="1" t="str">
        <f>if(or(L$3="Multiple Choice",L$3="Reading"), if(left(Input!L62,1)=Input!L$4,1,0),if(L$3="Vocab", if(Input!L62=Input!L$4,1,0),Input!L62))</f>
        <v/>
      </c>
      <c r="M62" s="1" t="str">
        <f>if(or(M$3="Multiple Choice",M$3="Reading"), if(left(Input!M62,1)=Input!M$4,1,0),if(M$3="Vocab", if(Input!M62=Input!M$4,1,0),Input!M62))</f>
        <v/>
      </c>
      <c r="N62" s="1" t="str">
        <f>if(or(N$3="Multiple Choice",N$3="Reading"), if(left(Input!N62,1)=Input!N$4,1,0),if(N$3="Vocab", if(Input!N62=Input!N$4,1,0),Input!N62))</f>
        <v/>
      </c>
      <c r="O62" s="1" t="str">
        <f>if(or(O$3="Multiple Choice",O$3="Reading"), if(left(Input!O62,1)=Input!O$4,1,0),if(O$3="Vocab", if(Input!O62=Input!O$4,1,0),Input!O62))</f>
        <v/>
      </c>
      <c r="P62" s="1" t="str">
        <f>if(or(P$3="Multiple Choice",P$3="Reading"), if(left(Input!P62,1)=Input!P$4,1,0),if(P$3="Vocab", if(Input!P62=Input!P$4,1,0),Input!P62))</f>
        <v/>
      </c>
      <c r="Q62" s="1" t="str">
        <f>if(or(Q$3="Multiple Choice",Q$3="Reading"), if(left(Input!Q62,1)=Input!Q$4,1,0),if(Q$3="Vocab", if(Input!Q62=Input!Q$4,1,0),Input!Q62))</f>
        <v/>
      </c>
      <c r="R62" s="1" t="str">
        <f>if(or(R$3="Multiple Choice",R$3="Reading"), if(left(Input!R62,1)=Input!R$4,1,0),if(R$3="Vocab", if(Input!R62=Input!R$4,1,0),Input!R62))</f>
        <v/>
      </c>
      <c r="S62" s="1" t="str">
        <f>if(or(S$3="Multiple Choice",S$3="Reading"), if(left(Input!S62,1)=Input!S$4,1,0),if(S$3="Vocab", if(Input!S62=Input!S$4,1,0),Input!S62))</f>
        <v/>
      </c>
      <c r="T62" s="1" t="str">
        <f>if(or(T$3="Multiple Choice",T$3="Reading"), if(left(Input!T62,1)=Input!T$4,1,0),if(T$3="Vocab", if(Input!T62=Input!T$4,1,0),Input!T62))</f>
        <v/>
      </c>
      <c r="U62" s="1" t="str">
        <f>if(or(U$3="Multiple Choice",U$3="Reading"), if(left(Input!U62,1)=Input!U$4,1,0),if(U$3="Vocab", if(Input!U62=Input!U$4,1,0),Input!U62))</f>
        <v/>
      </c>
      <c r="V62" s="1" t="str">
        <f>if(or(V$3="Multiple Choice",V$3="Reading"), if(left(Input!V62,1)=Input!V$4,1,0),if(V$3="Vocab", if(Input!V62=Input!V$4,1,0),Input!V62))</f>
        <v/>
      </c>
      <c r="W62" s="1" t="str">
        <f>if(or(W$3="Multiple Choice",W$3="Reading"), if(left(Input!W62,1)=Input!W$4,1,0),if(W$3="Vocab", if(Input!W62=Input!W$4,1,0),Input!W62))</f>
        <v/>
      </c>
      <c r="X62" s="1" t="str">
        <f>if(or(X$3="Multiple Choice",X$3="Reading"), if(left(Input!X62,1)=Input!X$4,1,0),if(X$3="Vocab", if(Input!X62=Input!X$4,1,0),Input!X62))</f>
        <v/>
      </c>
      <c r="Y62" s="1" t="str">
        <f>if(or(Y$3="Multiple Choice",Y$3="Reading"), if(left(Input!Y62,1)=Input!Y$4,1,0),if(Y$3="Vocab", if(Input!Y62=Input!Y$4,1,0),Input!Y62))</f>
        <v/>
      </c>
      <c r="Z62" s="1" t="str">
        <f>if(or(Z$3="Multiple Choice",Z$3="Reading"), if(left(Input!Z62,1)=Input!Z$4,1,0),if(Z$3="Vocab", if(Input!Z62=Input!Z$4,1,0),Input!Z62))</f>
        <v/>
      </c>
    </row>
    <row r="63">
      <c r="B63" s="1">
        <f t="shared" si="2"/>
        <v>0</v>
      </c>
      <c r="C63" s="1" t="str">
        <f t="array" ref="C63">if(B63=0,"", INDEX($E:$Z,row(C63),Input!$C$16+2))</f>
        <v/>
      </c>
      <c r="D63" s="1">
        <f>if(and(E63&gt;=Input!$C$11,E63&lt;=Input!$C$13,not(F63="")),1,0)</f>
        <v>0</v>
      </c>
      <c r="E63" s="24" t="str">
        <f>Input!E63</f>
        <v/>
      </c>
      <c r="F63" s="1" t="str">
        <f>Input!F63</f>
        <v/>
      </c>
      <c r="G63" s="1">
        <f>if(or(G$3="Multiple Choice",G$3="Reading"), if(left(Input!G63,1)=Input!G$4,1,0),if(G$3="Vocab", if(Input!G63=Input!G$4,1,0),Input!G63))</f>
        <v>0</v>
      </c>
      <c r="H63" s="1">
        <f>if(or(H$3="Multiple Choice",H$3="Reading"), if(left(Input!H63,1)=Input!H$4,1,0),if(H$3="Vocab", if(Input!H63=Input!H$4,1,0),Input!H63))</f>
        <v>0</v>
      </c>
      <c r="I63" s="1" t="str">
        <f>if(or(I$3="Multiple Choice",I$3="Reading"), if(left(Input!I63,1)=Input!I$4,1,0),if(I$3="Vocab", if(Input!I63=Input!I$4,1,0),Input!I63))</f>
        <v/>
      </c>
      <c r="J63" s="1">
        <f>if(or(J$3="Multiple Choice",J$3="Reading"), if(left(Input!J63,1)=Input!J$4,1,0),if(J$3="Vocab", if(Input!J63=Input!J$4,1,0),Input!J63))</f>
        <v>0</v>
      </c>
      <c r="K63" s="1" t="str">
        <f>if(or(K$3="Multiple Choice",K$3="Reading"), if(left(Input!K63,1)=Input!K$4,1,0),if(K$3="Vocab", if(Input!K63=Input!K$4,1,0),Input!K63))</f>
        <v/>
      </c>
      <c r="L63" s="1" t="str">
        <f>if(or(L$3="Multiple Choice",L$3="Reading"), if(left(Input!L63,1)=Input!L$4,1,0),if(L$3="Vocab", if(Input!L63=Input!L$4,1,0),Input!L63))</f>
        <v/>
      </c>
      <c r="M63" s="1" t="str">
        <f>if(or(M$3="Multiple Choice",M$3="Reading"), if(left(Input!M63,1)=Input!M$4,1,0),if(M$3="Vocab", if(Input!M63=Input!M$4,1,0),Input!M63))</f>
        <v/>
      </c>
      <c r="N63" s="1" t="str">
        <f>if(or(N$3="Multiple Choice",N$3="Reading"), if(left(Input!N63,1)=Input!N$4,1,0),if(N$3="Vocab", if(Input!N63=Input!N$4,1,0),Input!N63))</f>
        <v/>
      </c>
      <c r="O63" s="1" t="str">
        <f>if(or(O$3="Multiple Choice",O$3="Reading"), if(left(Input!O63,1)=Input!O$4,1,0),if(O$3="Vocab", if(Input!O63=Input!O$4,1,0),Input!O63))</f>
        <v/>
      </c>
      <c r="P63" s="1" t="str">
        <f>if(or(P$3="Multiple Choice",P$3="Reading"), if(left(Input!P63,1)=Input!P$4,1,0),if(P$3="Vocab", if(Input!P63=Input!P$4,1,0),Input!P63))</f>
        <v/>
      </c>
      <c r="Q63" s="1" t="str">
        <f>if(or(Q$3="Multiple Choice",Q$3="Reading"), if(left(Input!Q63,1)=Input!Q$4,1,0),if(Q$3="Vocab", if(Input!Q63=Input!Q$4,1,0),Input!Q63))</f>
        <v/>
      </c>
      <c r="R63" s="1" t="str">
        <f>if(or(R$3="Multiple Choice",R$3="Reading"), if(left(Input!R63,1)=Input!R$4,1,0),if(R$3="Vocab", if(Input!R63=Input!R$4,1,0),Input!R63))</f>
        <v/>
      </c>
      <c r="S63" s="1" t="str">
        <f>if(or(S$3="Multiple Choice",S$3="Reading"), if(left(Input!S63,1)=Input!S$4,1,0),if(S$3="Vocab", if(Input!S63=Input!S$4,1,0),Input!S63))</f>
        <v/>
      </c>
      <c r="T63" s="1" t="str">
        <f>if(or(T$3="Multiple Choice",T$3="Reading"), if(left(Input!T63,1)=Input!T$4,1,0),if(T$3="Vocab", if(Input!T63=Input!T$4,1,0),Input!T63))</f>
        <v/>
      </c>
      <c r="U63" s="1" t="str">
        <f>if(or(U$3="Multiple Choice",U$3="Reading"), if(left(Input!U63,1)=Input!U$4,1,0),if(U$3="Vocab", if(Input!U63=Input!U$4,1,0),Input!U63))</f>
        <v/>
      </c>
      <c r="V63" s="1" t="str">
        <f>if(or(V$3="Multiple Choice",V$3="Reading"), if(left(Input!V63,1)=Input!V$4,1,0),if(V$3="Vocab", if(Input!V63=Input!V$4,1,0),Input!V63))</f>
        <v/>
      </c>
      <c r="W63" s="1" t="str">
        <f>if(or(W$3="Multiple Choice",W$3="Reading"), if(left(Input!W63,1)=Input!W$4,1,0),if(W$3="Vocab", if(Input!W63=Input!W$4,1,0),Input!W63))</f>
        <v/>
      </c>
      <c r="X63" s="1" t="str">
        <f>if(or(X$3="Multiple Choice",X$3="Reading"), if(left(Input!X63,1)=Input!X$4,1,0),if(X$3="Vocab", if(Input!X63=Input!X$4,1,0),Input!X63))</f>
        <v/>
      </c>
      <c r="Y63" s="1" t="str">
        <f>if(or(Y$3="Multiple Choice",Y$3="Reading"), if(left(Input!Y63,1)=Input!Y$4,1,0),if(Y$3="Vocab", if(Input!Y63=Input!Y$4,1,0),Input!Y63))</f>
        <v/>
      </c>
      <c r="Z63" s="1" t="str">
        <f>if(or(Z$3="Multiple Choice",Z$3="Reading"), if(left(Input!Z63,1)=Input!Z$4,1,0),if(Z$3="Vocab", if(Input!Z63=Input!Z$4,1,0),Input!Z63))</f>
        <v/>
      </c>
    </row>
    <row r="64">
      <c r="B64" s="1">
        <f t="shared" si="2"/>
        <v>0</v>
      </c>
      <c r="C64" s="1" t="str">
        <f t="array" ref="C64">if(B64=0,"", INDEX($E:$Z,row(C64),Input!$C$16+2))</f>
        <v/>
      </c>
      <c r="D64" s="1">
        <f>if(and(E64&gt;=Input!$C$11,E64&lt;=Input!$C$13,not(F64="")),1,0)</f>
        <v>0</v>
      </c>
      <c r="E64" s="24" t="str">
        <f>Input!E64</f>
        <v/>
      </c>
      <c r="F64" s="1" t="str">
        <f>Input!F64</f>
        <v/>
      </c>
      <c r="G64" s="1">
        <f>if(or(G$3="Multiple Choice",G$3="Reading"), if(left(Input!G64,1)=Input!G$4,1,0),if(G$3="Vocab", if(Input!G64=Input!G$4,1,0),Input!G64))</f>
        <v>0</v>
      </c>
      <c r="H64" s="1">
        <f>if(or(H$3="Multiple Choice",H$3="Reading"), if(left(Input!H64,1)=Input!H$4,1,0),if(H$3="Vocab", if(Input!H64=Input!H$4,1,0),Input!H64))</f>
        <v>0</v>
      </c>
      <c r="I64" s="1" t="str">
        <f>if(or(I$3="Multiple Choice",I$3="Reading"), if(left(Input!I64,1)=Input!I$4,1,0),if(I$3="Vocab", if(Input!I64=Input!I$4,1,0),Input!I64))</f>
        <v/>
      </c>
      <c r="J64" s="1">
        <f>if(or(J$3="Multiple Choice",J$3="Reading"), if(left(Input!J64,1)=Input!J$4,1,0),if(J$3="Vocab", if(Input!J64=Input!J$4,1,0),Input!J64))</f>
        <v>0</v>
      </c>
      <c r="K64" s="1" t="str">
        <f>if(or(K$3="Multiple Choice",K$3="Reading"), if(left(Input!K64,1)=Input!K$4,1,0),if(K$3="Vocab", if(Input!K64=Input!K$4,1,0),Input!K64))</f>
        <v/>
      </c>
      <c r="L64" s="1" t="str">
        <f>if(or(L$3="Multiple Choice",L$3="Reading"), if(left(Input!L64,1)=Input!L$4,1,0),if(L$3="Vocab", if(Input!L64=Input!L$4,1,0),Input!L64))</f>
        <v/>
      </c>
      <c r="M64" s="1" t="str">
        <f>if(or(M$3="Multiple Choice",M$3="Reading"), if(left(Input!M64,1)=Input!M$4,1,0),if(M$3="Vocab", if(Input!M64=Input!M$4,1,0),Input!M64))</f>
        <v/>
      </c>
      <c r="N64" s="1" t="str">
        <f>if(or(N$3="Multiple Choice",N$3="Reading"), if(left(Input!N64,1)=Input!N$4,1,0),if(N$3="Vocab", if(Input!N64=Input!N$4,1,0),Input!N64))</f>
        <v/>
      </c>
      <c r="O64" s="1" t="str">
        <f>if(or(O$3="Multiple Choice",O$3="Reading"), if(left(Input!O64,1)=Input!O$4,1,0),if(O$3="Vocab", if(Input!O64=Input!O$4,1,0),Input!O64))</f>
        <v/>
      </c>
      <c r="P64" s="1" t="str">
        <f>if(or(P$3="Multiple Choice",P$3="Reading"), if(left(Input!P64,1)=Input!P$4,1,0),if(P$3="Vocab", if(Input!P64=Input!P$4,1,0),Input!P64))</f>
        <v/>
      </c>
      <c r="Q64" s="1" t="str">
        <f>if(or(Q$3="Multiple Choice",Q$3="Reading"), if(left(Input!Q64,1)=Input!Q$4,1,0),if(Q$3="Vocab", if(Input!Q64=Input!Q$4,1,0),Input!Q64))</f>
        <v/>
      </c>
      <c r="R64" s="1" t="str">
        <f>if(or(R$3="Multiple Choice",R$3="Reading"), if(left(Input!R64,1)=Input!R$4,1,0),if(R$3="Vocab", if(Input!R64=Input!R$4,1,0),Input!R64))</f>
        <v/>
      </c>
      <c r="S64" s="1" t="str">
        <f>if(or(S$3="Multiple Choice",S$3="Reading"), if(left(Input!S64,1)=Input!S$4,1,0),if(S$3="Vocab", if(Input!S64=Input!S$4,1,0),Input!S64))</f>
        <v/>
      </c>
      <c r="T64" s="1" t="str">
        <f>if(or(T$3="Multiple Choice",T$3="Reading"), if(left(Input!T64,1)=Input!T$4,1,0),if(T$3="Vocab", if(Input!T64=Input!T$4,1,0),Input!T64))</f>
        <v/>
      </c>
      <c r="U64" s="1" t="str">
        <f>if(or(U$3="Multiple Choice",U$3="Reading"), if(left(Input!U64,1)=Input!U$4,1,0),if(U$3="Vocab", if(Input!U64=Input!U$4,1,0),Input!U64))</f>
        <v/>
      </c>
      <c r="V64" s="1" t="str">
        <f>if(or(V$3="Multiple Choice",V$3="Reading"), if(left(Input!V64,1)=Input!V$4,1,0),if(V$3="Vocab", if(Input!V64=Input!V$4,1,0),Input!V64))</f>
        <v/>
      </c>
      <c r="W64" s="1" t="str">
        <f>if(or(W$3="Multiple Choice",W$3="Reading"), if(left(Input!W64,1)=Input!W$4,1,0),if(W$3="Vocab", if(Input!W64=Input!W$4,1,0),Input!W64))</f>
        <v/>
      </c>
      <c r="X64" s="1" t="str">
        <f>if(or(X$3="Multiple Choice",X$3="Reading"), if(left(Input!X64,1)=Input!X$4,1,0),if(X$3="Vocab", if(Input!X64=Input!X$4,1,0),Input!X64))</f>
        <v/>
      </c>
      <c r="Y64" s="1" t="str">
        <f>if(or(Y$3="Multiple Choice",Y$3="Reading"), if(left(Input!Y64,1)=Input!Y$4,1,0),if(Y$3="Vocab", if(Input!Y64=Input!Y$4,1,0),Input!Y64))</f>
        <v/>
      </c>
      <c r="Z64" s="1" t="str">
        <f>if(or(Z$3="Multiple Choice",Z$3="Reading"), if(left(Input!Z64,1)=Input!Z$4,1,0),if(Z$3="Vocab", if(Input!Z64=Input!Z$4,1,0),Input!Z64))</f>
        <v/>
      </c>
    </row>
    <row r="65">
      <c r="B65" s="1">
        <f t="shared" si="2"/>
        <v>0</v>
      </c>
      <c r="C65" s="1" t="str">
        <f t="array" ref="C65">if(B65=0,"", INDEX($E:$Z,row(C65),Input!$C$16+2))</f>
        <v/>
      </c>
      <c r="D65" s="1">
        <f>if(and(E65&gt;=Input!$C$11,E65&lt;=Input!$C$13,not(F65="")),1,0)</f>
        <v>0</v>
      </c>
      <c r="E65" s="24" t="str">
        <f>Input!E65</f>
        <v/>
      </c>
      <c r="F65" s="1" t="str">
        <f>Input!F65</f>
        <v/>
      </c>
      <c r="G65" s="1">
        <f>if(or(G$3="Multiple Choice",G$3="Reading"), if(left(Input!G65,1)=Input!G$4,1,0),if(G$3="Vocab", if(Input!G65=Input!G$4,1,0),Input!G65))</f>
        <v>0</v>
      </c>
      <c r="H65" s="1">
        <f>if(or(H$3="Multiple Choice",H$3="Reading"), if(left(Input!H65,1)=Input!H$4,1,0),if(H$3="Vocab", if(Input!H65=Input!H$4,1,0),Input!H65))</f>
        <v>0</v>
      </c>
      <c r="I65" s="1" t="str">
        <f>if(or(I$3="Multiple Choice",I$3="Reading"), if(left(Input!I65,1)=Input!I$4,1,0),if(I$3="Vocab", if(Input!I65=Input!I$4,1,0),Input!I65))</f>
        <v/>
      </c>
      <c r="J65" s="1">
        <f>if(or(J$3="Multiple Choice",J$3="Reading"), if(left(Input!J65,1)=Input!J$4,1,0),if(J$3="Vocab", if(Input!J65=Input!J$4,1,0),Input!J65))</f>
        <v>0</v>
      </c>
      <c r="K65" s="1" t="str">
        <f>if(or(K$3="Multiple Choice",K$3="Reading"), if(left(Input!K65,1)=Input!K$4,1,0),if(K$3="Vocab", if(Input!K65=Input!K$4,1,0),Input!K65))</f>
        <v/>
      </c>
      <c r="L65" s="1" t="str">
        <f>if(or(L$3="Multiple Choice",L$3="Reading"), if(left(Input!L65,1)=Input!L$4,1,0),if(L$3="Vocab", if(Input!L65=Input!L$4,1,0),Input!L65))</f>
        <v/>
      </c>
      <c r="M65" s="1" t="str">
        <f>if(or(M$3="Multiple Choice",M$3="Reading"), if(left(Input!M65,1)=Input!M$4,1,0),if(M$3="Vocab", if(Input!M65=Input!M$4,1,0),Input!M65))</f>
        <v/>
      </c>
      <c r="N65" s="1" t="str">
        <f>if(or(N$3="Multiple Choice",N$3="Reading"), if(left(Input!N65,1)=Input!N$4,1,0),if(N$3="Vocab", if(Input!N65=Input!N$4,1,0),Input!N65))</f>
        <v/>
      </c>
      <c r="O65" s="1" t="str">
        <f>if(or(O$3="Multiple Choice",O$3="Reading"), if(left(Input!O65,1)=Input!O$4,1,0),if(O$3="Vocab", if(Input!O65=Input!O$4,1,0),Input!O65))</f>
        <v/>
      </c>
      <c r="P65" s="1" t="str">
        <f>if(or(P$3="Multiple Choice",P$3="Reading"), if(left(Input!P65,1)=Input!P$4,1,0),if(P$3="Vocab", if(Input!P65=Input!P$4,1,0),Input!P65))</f>
        <v/>
      </c>
      <c r="Q65" s="1" t="str">
        <f>if(or(Q$3="Multiple Choice",Q$3="Reading"), if(left(Input!Q65,1)=Input!Q$4,1,0),if(Q$3="Vocab", if(Input!Q65=Input!Q$4,1,0),Input!Q65))</f>
        <v/>
      </c>
      <c r="R65" s="1" t="str">
        <f>if(or(R$3="Multiple Choice",R$3="Reading"), if(left(Input!R65,1)=Input!R$4,1,0),if(R$3="Vocab", if(Input!R65=Input!R$4,1,0),Input!R65))</f>
        <v/>
      </c>
      <c r="S65" s="1" t="str">
        <f>if(or(S$3="Multiple Choice",S$3="Reading"), if(left(Input!S65,1)=Input!S$4,1,0),if(S$3="Vocab", if(Input!S65=Input!S$4,1,0),Input!S65))</f>
        <v/>
      </c>
      <c r="T65" s="1" t="str">
        <f>if(or(T$3="Multiple Choice",T$3="Reading"), if(left(Input!T65,1)=Input!T$4,1,0),if(T$3="Vocab", if(Input!T65=Input!T$4,1,0),Input!T65))</f>
        <v/>
      </c>
      <c r="U65" s="1" t="str">
        <f>if(or(U$3="Multiple Choice",U$3="Reading"), if(left(Input!U65,1)=Input!U$4,1,0),if(U$3="Vocab", if(Input!U65=Input!U$4,1,0),Input!U65))</f>
        <v/>
      </c>
      <c r="V65" s="1" t="str">
        <f>if(or(V$3="Multiple Choice",V$3="Reading"), if(left(Input!V65,1)=Input!V$4,1,0),if(V$3="Vocab", if(Input!V65=Input!V$4,1,0),Input!V65))</f>
        <v/>
      </c>
      <c r="W65" s="1" t="str">
        <f>if(or(W$3="Multiple Choice",W$3="Reading"), if(left(Input!W65,1)=Input!W$4,1,0),if(W$3="Vocab", if(Input!W65=Input!W$4,1,0),Input!W65))</f>
        <v/>
      </c>
      <c r="X65" s="1" t="str">
        <f>if(or(X$3="Multiple Choice",X$3="Reading"), if(left(Input!X65,1)=Input!X$4,1,0),if(X$3="Vocab", if(Input!X65=Input!X$4,1,0),Input!X65))</f>
        <v/>
      </c>
      <c r="Y65" s="1" t="str">
        <f>if(or(Y$3="Multiple Choice",Y$3="Reading"), if(left(Input!Y65,1)=Input!Y$4,1,0),if(Y$3="Vocab", if(Input!Y65=Input!Y$4,1,0),Input!Y65))</f>
        <v/>
      </c>
      <c r="Z65" s="1" t="str">
        <f>if(or(Z$3="Multiple Choice",Z$3="Reading"), if(left(Input!Z65,1)=Input!Z$4,1,0),if(Z$3="Vocab", if(Input!Z65=Input!Z$4,1,0),Input!Z65))</f>
        <v/>
      </c>
    </row>
    <row r="66">
      <c r="B66" s="1">
        <f t="shared" si="2"/>
        <v>0</v>
      </c>
      <c r="C66" s="1" t="str">
        <f t="array" ref="C66">if(B66=0,"", INDEX($E:$Z,row(C66),Input!$C$16+2))</f>
        <v/>
      </c>
      <c r="D66" s="1">
        <f>if(and(E66&gt;=Input!$C$11,E66&lt;=Input!$C$13,not(F66="")),1,0)</f>
        <v>0</v>
      </c>
      <c r="E66" s="24" t="str">
        <f>Input!E66</f>
        <v/>
      </c>
      <c r="F66" s="1" t="str">
        <f>Input!F66</f>
        <v/>
      </c>
      <c r="G66" s="1">
        <f>if(or(G$3="Multiple Choice",G$3="Reading"), if(left(Input!G66,1)=Input!G$4,1,0),if(G$3="Vocab", if(Input!G66=Input!G$4,1,0),Input!G66))</f>
        <v>0</v>
      </c>
      <c r="H66" s="1">
        <f>if(or(H$3="Multiple Choice",H$3="Reading"), if(left(Input!H66,1)=Input!H$4,1,0),if(H$3="Vocab", if(Input!H66=Input!H$4,1,0),Input!H66))</f>
        <v>0</v>
      </c>
      <c r="I66" s="1" t="str">
        <f>if(or(I$3="Multiple Choice",I$3="Reading"), if(left(Input!I66,1)=Input!I$4,1,0),if(I$3="Vocab", if(Input!I66=Input!I$4,1,0),Input!I66))</f>
        <v/>
      </c>
      <c r="J66" s="1">
        <f>if(or(J$3="Multiple Choice",J$3="Reading"), if(left(Input!J66,1)=Input!J$4,1,0),if(J$3="Vocab", if(Input!J66=Input!J$4,1,0),Input!J66))</f>
        <v>0</v>
      </c>
      <c r="K66" s="1" t="str">
        <f>if(or(K$3="Multiple Choice",K$3="Reading"), if(left(Input!K66,1)=Input!K$4,1,0),if(K$3="Vocab", if(Input!K66=Input!K$4,1,0),Input!K66))</f>
        <v/>
      </c>
      <c r="L66" s="1" t="str">
        <f>if(or(L$3="Multiple Choice",L$3="Reading"), if(left(Input!L66,1)=Input!L$4,1,0),if(L$3="Vocab", if(Input!L66=Input!L$4,1,0),Input!L66))</f>
        <v/>
      </c>
      <c r="M66" s="1" t="str">
        <f>if(or(M$3="Multiple Choice",M$3="Reading"), if(left(Input!M66,1)=Input!M$4,1,0),if(M$3="Vocab", if(Input!M66=Input!M$4,1,0),Input!M66))</f>
        <v/>
      </c>
      <c r="N66" s="1" t="str">
        <f>if(or(N$3="Multiple Choice",N$3="Reading"), if(left(Input!N66,1)=Input!N$4,1,0),if(N$3="Vocab", if(Input!N66=Input!N$4,1,0),Input!N66))</f>
        <v/>
      </c>
      <c r="O66" s="1" t="str">
        <f>if(or(O$3="Multiple Choice",O$3="Reading"), if(left(Input!O66,1)=Input!O$4,1,0),if(O$3="Vocab", if(Input!O66=Input!O$4,1,0),Input!O66))</f>
        <v/>
      </c>
      <c r="P66" s="1" t="str">
        <f>if(or(P$3="Multiple Choice",P$3="Reading"), if(left(Input!P66,1)=Input!P$4,1,0),if(P$3="Vocab", if(Input!P66=Input!P$4,1,0),Input!P66))</f>
        <v/>
      </c>
      <c r="Q66" s="1" t="str">
        <f>if(or(Q$3="Multiple Choice",Q$3="Reading"), if(left(Input!Q66,1)=Input!Q$4,1,0),if(Q$3="Vocab", if(Input!Q66=Input!Q$4,1,0),Input!Q66))</f>
        <v/>
      </c>
      <c r="R66" s="1" t="str">
        <f>if(or(R$3="Multiple Choice",R$3="Reading"), if(left(Input!R66,1)=Input!R$4,1,0),if(R$3="Vocab", if(Input!R66=Input!R$4,1,0),Input!R66))</f>
        <v/>
      </c>
      <c r="S66" s="1" t="str">
        <f>if(or(S$3="Multiple Choice",S$3="Reading"), if(left(Input!S66,1)=Input!S$4,1,0),if(S$3="Vocab", if(Input!S66=Input!S$4,1,0),Input!S66))</f>
        <v/>
      </c>
      <c r="T66" s="1" t="str">
        <f>if(or(T$3="Multiple Choice",T$3="Reading"), if(left(Input!T66,1)=Input!T$4,1,0),if(T$3="Vocab", if(Input!T66=Input!T$4,1,0),Input!T66))</f>
        <v/>
      </c>
      <c r="U66" s="1" t="str">
        <f>if(or(U$3="Multiple Choice",U$3="Reading"), if(left(Input!U66,1)=Input!U$4,1,0),if(U$3="Vocab", if(Input!U66=Input!U$4,1,0),Input!U66))</f>
        <v/>
      </c>
      <c r="V66" s="1" t="str">
        <f>if(or(V$3="Multiple Choice",V$3="Reading"), if(left(Input!V66,1)=Input!V$4,1,0),if(V$3="Vocab", if(Input!V66=Input!V$4,1,0),Input!V66))</f>
        <v/>
      </c>
      <c r="W66" s="1" t="str">
        <f>if(or(W$3="Multiple Choice",W$3="Reading"), if(left(Input!W66,1)=Input!W$4,1,0),if(W$3="Vocab", if(Input!W66=Input!W$4,1,0),Input!W66))</f>
        <v/>
      </c>
      <c r="X66" s="1" t="str">
        <f>if(or(X$3="Multiple Choice",X$3="Reading"), if(left(Input!X66,1)=Input!X$4,1,0),if(X$3="Vocab", if(Input!X66=Input!X$4,1,0),Input!X66))</f>
        <v/>
      </c>
      <c r="Y66" s="1" t="str">
        <f>if(or(Y$3="Multiple Choice",Y$3="Reading"), if(left(Input!Y66,1)=Input!Y$4,1,0),if(Y$3="Vocab", if(Input!Y66=Input!Y$4,1,0),Input!Y66))</f>
        <v/>
      </c>
      <c r="Z66" s="1" t="str">
        <f>if(or(Z$3="Multiple Choice",Z$3="Reading"), if(left(Input!Z66,1)=Input!Z$4,1,0),if(Z$3="Vocab", if(Input!Z66=Input!Z$4,1,0),Input!Z66))</f>
        <v/>
      </c>
    </row>
    <row r="67">
      <c r="B67" s="1">
        <f t="shared" si="2"/>
        <v>0</v>
      </c>
      <c r="C67" s="1" t="str">
        <f t="array" ref="C67">if(B67=0,"", INDEX($E:$Z,row(C67),Input!$C$16+2))</f>
        <v/>
      </c>
      <c r="D67" s="1">
        <f>if(and(E67&gt;=Input!$C$11,E67&lt;=Input!$C$13,not(F67="")),1,0)</f>
        <v>0</v>
      </c>
      <c r="E67" s="24" t="str">
        <f>Input!E67</f>
        <v/>
      </c>
      <c r="F67" s="1" t="str">
        <f>Input!F67</f>
        <v/>
      </c>
      <c r="G67" s="1">
        <f>if(or(G$3="Multiple Choice",G$3="Reading"), if(left(Input!G67,1)=Input!G$4,1,0),if(G$3="Vocab", if(Input!G67=Input!G$4,1,0),Input!G67))</f>
        <v>0</v>
      </c>
      <c r="H67" s="1">
        <f>if(or(H$3="Multiple Choice",H$3="Reading"), if(left(Input!H67,1)=Input!H$4,1,0),if(H$3="Vocab", if(Input!H67=Input!H$4,1,0),Input!H67))</f>
        <v>0</v>
      </c>
      <c r="I67" s="1" t="str">
        <f>if(or(I$3="Multiple Choice",I$3="Reading"), if(left(Input!I67,1)=Input!I$4,1,0),if(I$3="Vocab", if(Input!I67=Input!I$4,1,0),Input!I67))</f>
        <v/>
      </c>
      <c r="J67" s="1">
        <f>if(or(J$3="Multiple Choice",J$3="Reading"), if(left(Input!J67,1)=Input!J$4,1,0),if(J$3="Vocab", if(Input!J67=Input!J$4,1,0),Input!J67))</f>
        <v>0</v>
      </c>
      <c r="K67" s="1" t="str">
        <f>if(or(K$3="Multiple Choice",K$3="Reading"), if(left(Input!K67,1)=Input!K$4,1,0),if(K$3="Vocab", if(Input!K67=Input!K$4,1,0),Input!K67))</f>
        <v/>
      </c>
      <c r="L67" s="1" t="str">
        <f>if(or(L$3="Multiple Choice",L$3="Reading"), if(left(Input!L67,1)=Input!L$4,1,0),if(L$3="Vocab", if(Input!L67=Input!L$4,1,0),Input!L67))</f>
        <v/>
      </c>
      <c r="M67" s="1" t="str">
        <f>if(or(M$3="Multiple Choice",M$3="Reading"), if(left(Input!M67,1)=Input!M$4,1,0),if(M$3="Vocab", if(Input!M67=Input!M$4,1,0),Input!M67))</f>
        <v/>
      </c>
      <c r="N67" s="1" t="str">
        <f>if(or(N$3="Multiple Choice",N$3="Reading"), if(left(Input!N67,1)=Input!N$4,1,0),if(N$3="Vocab", if(Input!N67=Input!N$4,1,0),Input!N67))</f>
        <v/>
      </c>
      <c r="O67" s="1" t="str">
        <f>if(or(O$3="Multiple Choice",O$3="Reading"), if(left(Input!O67,1)=Input!O$4,1,0),if(O$3="Vocab", if(Input!O67=Input!O$4,1,0),Input!O67))</f>
        <v/>
      </c>
      <c r="P67" s="1" t="str">
        <f>if(or(P$3="Multiple Choice",P$3="Reading"), if(left(Input!P67,1)=Input!P$4,1,0),if(P$3="Vocab", if(Input!P67=Input!P$4,1,0),Input!P67))</f>
        <v/>
      </c>
      <c r="Q67" s="1" t="str">
        <f>if(or(Q$3="Multiple Choice",Q$3="Reading"), if(left(Input!Q67,1)=Input!Q$4,1,0),if(Q$3="Vocab", if(Input!Q67=Input!Q$4,1,0),Input!Q67))</f>
        <v/>
      </c>
      <c r="R67" s="1" t="str">
        <f>if(or(R$3="Multiple Choice",R$3="Reading"), if(left(Input!R67,1)=Input!R$4,1,0),if(R$3="Vocab", if(Input!R67=Input!R$4,1,0),Input!R67))</f>
        <v/>
      </c>
      <c r="S67" s="1" t="str">
        <f>if(or(S$3="Multiple Choice",S$3="Reading"), if(left(Input!S67,1)=Input!S$4,1,0),if(S$3="Vocab", if(Input!S67=Input!S$4,1,0),Input!S67))</f>
        <v/>
      </c>
      <c r="T67" s="1" t="str">
        <f>if(or(T$3="Multiple Choice",T$3="Reading"), if(left(Input!T67,1)=Input!T$4,1,0),if(T$3="Vocab", if(Input!T67=Input!T$4,1,0),Input!T67))</f>
        <v/>
      </c>
      <c r="U67" s="1" t="str">
        <f>if(or(U$3="Multiple Choice",U$3="Reading"), if(left(Input!U67,1)=Input!U$4,1,0),if(U$3="Vocab", if(Input!U67=Input!U$4,1,0),Input!U67))</f>
        <v/>
      </c>
      <c r="V67" s="1" t="str">
        <f>if(or(V$3="Multiple Choice",V$3="Reading"), if(left(Input!V67,1)=Input!V$4,1,0),if(V$3="Vocab", if(Input!V67=Input!V$4,1,0),Input!V67))</f>
        <v/>
      </c>
      <c r="W67" s="1" t="str">
        <f>if(or(W$3="Multiple Choice",W$3="Reading"), if(left(Input!W67,1)=Input!W$4,1,0),if(W$3="Vocab", if(Input!W67=Input!W$4,1,0),Input!W67))</f>
        <v/>
      </c>
      <c r="X67" s="1" t="str">
        <f>if(or(X$3="Multiple Choice",X$3="Reading"), if(left(Input!X67,1)=Input!X$4,1,0),if(X$3="Vocab", if(Input!X67=Input!X$4,1,0),Input!X67))</f>
        <v/>
      </c>
      <c r="Y67" s="1" t="str">
        <f>if(or(Y$3="Multiple Choice",Y$3="Reading"), if(left(Input!Y67,1)=Input!Y$4,1,0),if(Y$3="Vocab", if(Input!Y67=Input!Y$4,1,0),Input!Y67))</f>
        <v/>
      </c>
      <c r="Z67" s="1" t="str">
        <f>if(or(Z$3="Multiple Choice",Z$3="Reading"), if(left(Input!Z67,1)=Input!Z$4,1,0),if(Z$3="Vocab", if(Input!Z67=Input!Z$4,1,0),Input!Z67))</f>
        <v/>
      </c>
    </row>
    <row r="68">
      <c r="B68" s="1">
        <f t="shared" si="2"/>
        <v>0</v>
      </c>
      <c r="C68" s="1" t="str">
        <f t="array" ref="C68">if(B68=0,"", INDEX($E:$Z,row(C68),Input!$C$16+2))</f>
        <v/>
      </c>
      <c r="D68" s="1">
        <f>if(and(E68&gt;=Input!$C$11,E68&lt;=Input!$C$13,not(F68="")),1,0)</f>
        <v>0</v>
      </c>
      <c r="E68" s="24" t="str">
        <f>Input!E68</f>
        <v/>
      </c>
      <c r="F68" s="1" t="str">
        <f>Input!F68</f>
        <v/>
      </c>
      <c r="G68" s="1">
        <f>if(or(G$3="Multiple Choice",G$3="Reading"), if(left(Input!G68,1)=Input!G$4,1,0),if(G$3="Vocab", if(Input!G68=Input!G$4,1,0),Input!G68))</f>
        <v>0</v>
      </c>
      <c r="H68" s="1">
        <f>if(or(H$3="Multiple Choice",H$3="Reading"), if(left(Input!H68,1)=Input!H$4,1,0),if(H$3="Vocab", if(Input!H68=Input!H$4,1,0),Input!H68))</f>
        <v>0</v>
      </c>
      <c r="I68" s="1" t="str">
        <f>if(or(I$3="Multiple Choice",I$3="Reading"), if(left(Input!I68,1)=Input!I$4,1,0),if(I$3="Vocab", if(Input!I68=Input!I$4,1,0),Input!I68))</f>
        <v/>
      </c>
      <c r="J68" s="1">
        <f>if(or(J$3="Multiple Choice",J$3="Reading"), if(left(Input!J68,1)=Input!J$4,1,0),if(J$3="Vocab", if(Input!J68=Input!J$4,1,0),Input!J68))</f>
        <v>0</v>
      </c>
      <c r="K68" s="1" t="str">
        <f>if(or(K$3="Multiple Choice",K$3="Reading"), if(left(Input!K68,1)=Input!K$4,1,0),if(K$3="Vocab", if(Input!K68=Input!K$4,1,0),Input!K68))</f>
        <v/>
      </c>
      <c r="L68" s="1" t="str">
        <f>if(or(L$3="Multiple Choice",L$3="Reading"), if(left(Input!L68,1)=Input!L$4,1,0),if(L$3="Vocab", if(Input!L68=Input!L$4,1,0),Input!L68))</f>
        <v/>
      </c>
      <c r="M68" s="1" t="str">
        <f>if(or(M$3="Multiple Choice",M$3="Reading"), if(left(Input!M68,1)=Input!M$4,1,0),if(M$3="Vocab", if(Input!M68=Input!M$4,1,0),Input!M68))</f>
        <v/>
      </c>
      <c r="N68" s="1" t="str">
        <f>if(or(N$3="Multiple Choice",N$3="Reading"), if(left(Input!N68,1)=Input!N$4,1,0),if(N$3="Vocab", if(Input!N68=Input!N$4,1,0),Input!N68))</f>
        <v/>
      </c>
      <c r="O68" s="1" t="str">
        <f>if(or(O$3="Multiple Choice",O$3="Reading"), if(left(Input!O68,1)=Input!O$4,1,0),if(O$3="Vocab", if(Input!O68=Input!O$4,1,0),Input!O68))</f>
        <v/>
      </c>
      <c r="P68" s="1" t="str">
        <f>if(or(P$3="Multiple Choice",P$3="Reading"), if(left(Input!P68,1)=Input!P$4,1,0),if(P$3="Vocab", if(Input!P68=Input!P$4,1,0),Input!P68))</f>
        <v/>
      </c>
      <c r="Q68" s="1" t="str">
        <f>if(or(Q$3="Multiple Choice",Q$3="Reading"), if(left(Input!Q68,1)=Input!Q$4,1,0),if(Q$3="Vocab", if(Input!Q68=Input!Q$4,1,0),Input!Q68))</f>
        <v/>
      </c>
      <c r="R68" s="1" t="str">
        <f>if(or(R$3="Multiple Choice",R$3="Reading"), if(left(Input!R68,1)=Input!R$4,1,0),if(R$3="Vocab", if(Input!R68=Input!R$4,1,0),Input!R68))</f>
        <v/>
      </c>
      <c r="S68" s="1" t="str">
        <f>if(or(S$3="Multiple Choice",S$3="Reading"), if(left(Input!S68,1)=Input!S$4,1,0),if(S$3="Vocab", if(Input!S68=Input!S$4,1,0),Input!S68))</f>
        <v/>
      </c>
      <c r="T68" s="1" t="str">
        <f>if(or(T$3="Multiple Choice",T$3="Reading"), if(left(Input!T68,1)=Input!T$4,1,0),if(T$3="Vocab", if(Input!T68=Input!T$4,1,0),Input!T68))</f>
        <v/>
      </c>
      <c r="U68" s="1" t="str">
        <f>if(or(U$3="Multiple Choice",U$3="Reading"), if(left(Input!U68,1)=Input!U$4,1,0),if(U$3="Vocab", if(Input!U68=Input!U$4,1,0),Input!U68))</f>
        <v/>
      </c>
      <c r="V68" s="1" t="str">
        <f>if(or(V$3="Multiple Choice",V$3="Reading"), if(left(Input!V68,1)=Input!V$4,1,0),if(V$3="Vocab", if(Input!V68=Input!V$4,1,0),Input!V68))</f>
        <v/>
      </c>
      <c r="W68" s="1" t="str">
        <f>if(or(W$3="Multiple Choice",W$3="Reading"), if(left(Input!W68,1)=Input!W$4,1,0),if(W$3="Vocab", if(Input!W68=Input!W$4,1,0),Input!W68))</f>
        <v/>
      </c>
      <c r="X68" s="1" t="str">
        <f>if(or(X$3="Multiple Choice",X$3="Reading"), if(left(Input!X68,1)=Input!X$4,1,0),if(X$3="Vocab", if(Input!X68=Input!X$4,1,0),Input!X68))</f>
        <v/>
      </c>
      <c r="Y68" s="1" t="str">
        <f>if(or(Y$3="Multiple Choice",Y$3="Reading"), if(left(Input!Y68,1)=Input!Y$4,1,0),if(Y$3="Vocab", if(Input!Y68=Input!Y$4,1,0),Input!Y68))</f>
        <v/>
      </c>
      <c r="Z68" s="1" t="str">
        <f>if(or(Z$3="Multiple Choice",Z$3="Reading"), if(left(Input!Z68,1)=Input!Z$4,1,0),if(Z$3="Vocab", if(Input!Z68=Input!Z$4,1,0),Input!Z68))</f>
        <v/>
      </c>
    </row>
    <row r="69">
      <c r="B69" s="1">
        <f t="shared" si="2"/>
        <v>0</v>
      </c>
      <c r="C69" s="1" t="str">
        <f t="array" ref="C69">if(B69=0,"", INDEX($E:$Z,row(C69),Input!$C$16+2))</f>
        <v/>
      </c>
      <c r="D69" s="1">
        <f>if(and(E69&gt;=Input!$C$11,E69&lt;=Input!$C$13,not(F69="")),1,0)</f>
        <v>0</v>
      </c>
      <c r="E69" s="24" t="str">
        <f>Input!E69</f>
        <v/>
      </c>
      <c r="F69" s="1" t="str">
        <f>Input!F69</f>
        <v/>
      </c>
      <c r="G69" s="1">
        <f>if(or(G$3="Multiple Choice",G$3="Reading"), if(left(Input!G69,1)=Input!G$4,1,0),if(G$3="Vocab", if(Input!G69=Input!G$4,1,0),Input!G69))</f>
        <v>0</v>
      </c>
      <c r="H69" s="1">
        <f>if(or(H$3="Multiple Choice",H$3="Reading"), if(left(Input!H69,1)=Input!H$4,1,0),if(H$3="Vocab", if(Input!H69=Input!H$4,1,0),Input!H69))</f>
        <v>0</v>
      </c>
      <c r="I69" s="1" t="str">
        <f>if(or(I$3="Multiple Choice",I$3="Reading"), if(left(Input!I69,1)=Input!I$4,1,0),if(I$3="Vocab", if(Input!I69=Input!I$4,1,0),Input!I69))</f>
        <v/>
      </c>
      <c r="J69" s="1">
        <f>if(or(J$3="Multiple Choice",J$3="Reading"), if(left(Input!J69,1)=Input!J$4,1,0),if(J$3="Vocab", if(Input!J69=Input!J$4,1,0),Input!J69))</f>
        <v>0</v>
      </c>
      <c r="K69" s="1" t="str">
        <f>if(or(K$3="Multiple Choice",K$3="Reading"), if(left(Input!K69,1)=Input!K$4,1,0),if(K$3="Vocab", if(Input!K69=Input!K$4,1,0),Input!K69))</f>
        <v/>
      </c>
      <c r="L69" s="1" t="str">
        <f>if(or(L$3="Multiple Choice",L$3="Reading"), if(left(Input!L69,1)=Input!L$4,1,0),if(L$3="Vocab", if(Input!L69=Input!L$4,1,0),Input!L69))</f>
        <v/>
      </c>
      <c r="M69" s="1" t="str">
        <f>if(or(M$3="Multiple Choice",M$3="Reading"), if(left(Input!M69,1)=Input!M$4,1,0),if(M$3="Vocab", if(Input!M69=Input!M$4,1,0),Input!M69))</f>
        <v/>
      </c>
      <c r="N69" s="1" t="str">
        <f>if(or(N$3="Multiple Choice",N$3="Reading"), if(left(Input!N69,1)=Input!N$4,1,0),if(N$3="Vocab", if(Input!N69=Input!N$4,1,0),Input!N69))</f>
        <v/>
      </c>
      <c r="O69" s="1" t="str">
        <f>if(or(O$3="Multiple Choice",O$3="Reading"), if(left(Input!O69,1)=Input!O$4,1,0),if(O$3="Vocab", if(Input!O69=Input!O$4,1,0),Input!O69))</f>
        <v/>
      </c>
      <c r="P69" s="1" t="str">
        <f>if(or(P$3="Multiple Choice",P$3="Reading"), if(left(Input!P69,1)=Input!P$4,1,0),if(P$3="Vocab", if(Input!P69=Input!P$4,1,0),Input!P69))</f>
        <v/>
      </c>
      <c r="Q69" s="1" t="str">
        <f>if(or(Q$3="Multiple Choice",Q$3="Reading"), if(left(Input!Q69,1)=Input!Q$4,1,0),if(Q$3="Vocab", if(Input!Q69=Input!Q$4,1,0),Input!Q69))</f>
        <v/>
      </c>
      <c r="R69" s="1" t="str">
        <f>if(or(R$3="Multiple Choice",R$3="Reading"), if(left(Input!R69,1)=Input!R$4,1,0),if(R$3="Vocab", if(Input!R69=Input!R$4,1,0),Input!R69))</f>
        <v/>
      </c>
      <c r="S69" s="1" t="str">
        <f>if(or(S$3="Multiple Choice",S$3="Reading"), if(left(Input!S69,1)=Input!S$4,1,0),if(S$3="Vocab", if(Input!S69=Input!S$4,1,0),Input!S69))</f>
        <v/>
      </c>
      <c r="T69" s="1" t="str">
        <f>if(or(T$3="Multiple Choice",T$3="Reading"), if(left(Input!T69,1)=Input!T$4,1,0),if(T$3="Vocab", if(Input!T69=Input!T$4,1,0),Input!T69))</f>
        <v/>
      </c>
      <c r="U69" s="1" t="str">
        <f>if(or(U$3="Multiple Choice",U$3="Reading"), if(left(Input!U69,1)=Input!U$4,1,0),if(U$3="Vocab", if(Input!U69=Input!U$4,1,0),Input!U69))</f>
        <v/>
      </c>
      <c r="V69" s="1" t="str">
        <f>if(or(V$3="Multiple Choice",V$3="Reading"), if(left(Input!V69,1)=Input!V$4,1,0),if(V$3="Vocab", if(Input!V69=Input!V$4,1,0),Input!V69))</f>
        <v/>
      </c>
      <c r="W69" s="1" t="str">
        <f>if(or(W$3="Multiple Choice",W$3="Reading"), if(left(Input!W69,1)=Input!W$4,1,0),if(W$3="Vocab", if(Input!W69=Input!W$4,1,0),Input!W69))</f>
        <v/>
      </c>
      <c r="X69" s="1" t="str">
        <f>if(or(X$3="Multiple Choice",X$3="Reading"), if(left(Input!X69,1)=Input!X$4,1,0),if(X$3="Vocab", if(Input!X69=Input!X$4,1,0),Input!X69))</f>
        <v/>
      </c>
      <c r="Y69" s="1" t="str">
        <f>if(or(Y$3="Multiple Choice",Y$3="Reading"), if(left(Input!Y69,1)=Input!Y$4,1,0),if(Y$3="Vocab", if(Input!Y69=Input!Y$4,1,0),Input!Y69))</f>
        <v/>
      </c>
      <c r="Z69" s="1" t="str">
        <f>if(or(Z$3="Multiple Choice",Z$3="Reading"), if(left(Input!Z69,1)=Input!Z$4,1,0),if(Z$3="Vocab", if(Input!Z69=Input!Z$4,1,0),Input!Z69))</f>
        <v/>
      </c>
    </row>
    <row r="70">
      <c r="B70" s="1">
        <f t="shared" si="2"/>
        <v>0</v>
      </c>
      <c r="C70" s="1" t="str">
        <f t="array" ref="C70">if(B70=0,"", INDEX($E:$Z,row(C70),Input!$C$16+2))</f>
        <v/>
      </c>
      <c r="D70" s="1">
        <f>if(and(E70&gt;=Input!$C$11,E70&lt;=Input!$C$13,not(F70="")),1,0)</f>
        <v>0</v>
      </c>
      <c r="E70" s="24" t="str">
        <f>Input!E70</f>
        <v/>
      </c>
      <c r="F70" s="1" t="str">
        <f>Input!F70</f>
        <v/>
      </c>
      <c r="G70" s="1">
        <f>if(or(G$3="Multiple Choice",G$3="Reading"), if(left(Input!G70,1)=Input!G$4,1,0),if(G$3="Vocab", if(Input!G70=Input!G$4,1,0),Input!G70))</f>
        <v>0</v>
      </c>
      <c r="H70" s="1">
        <f>if(or(H$3="Multiple Choice",H$3="Reading"), if(left(Input!H70,1)=Input!H$4,1,0),if(H$3="Vocab", if(Input!H70=Input!H$4,1,0),Input!H70))</f>
        <v>0</v>
      </c>
      <c r="I70" s="1" t="str">
        <f>if(or(I$3="Multiple Choice",I$3="Reading"), if(left(Input!I70,1)=Input!I$4,1,0),if(I$3="Vocab", if(Input!I70=Input!I$4,1,0),Input!I70))</f>
        <v/>
      </c>
      <c r="J70" s="1">
        <f>if(or(J$3="Multiple Choice",J$3="Reading"), if(left(Input!J70,1)=Input!J$4,1,0),if(J$3="Vocab", if(Input!J70=Input!J$4,1,0),Input!J70))</f>
        <v>0</v>
      </c>
      <c r="K70" s="1" t="str">
        <f>if(or(K$3="Multiple Choice",K$3="Reading"), if(left(Input!K70,1)=Input!K$4,1,0),if(K$3="Vocab", if(Input!K70=Input!K$4,1,0),Input!K70))</f>
        <v/>
      </c>
      <c r="L70" s="1" t="str">
        <f>if(or(L$3="Multiple Choice",L$3="Reading"), if(left(Input!L70,1)=Input!L$4,1,0),if(L$3="Vocab", if(Input!L70=Input!L$4,1,0),Input!L70))</f>
        <v/>
      </c>
      <c r="M70" s="1" t="str">
        <f>if(or(M$3="Multiple Choice",M$3="Reading"), if(left(Input!M70,1)=Input!M$4,1,0),if(M$3="Vocab", if(Input!M70=Input!M$4,1,0),Input!M70))</f>
        <v/>
      </c>
      <c r="N70" s="1" t="str">
        <f>if(or(N$3="Multiple Choice",N$3="Reading"), if(left(Input!N70,1)=Input!N$4,1,0),if(N$3="Vocab", if(Input!N70=Input!N$4,1,0),Input!N70))</f>
        <v/>
      </c>
      <c r="O70" s="1" t="str">
        <f>if(or(O$3="Multiple Choice",O$3="Reading"), if(left(Input!O70,1)=Input!O$4,1,0),if(O$3="Vocab", if(Input!O70=Input!O$4,1,0),Input!O70))</f>
        <v/>
      </c>
      <c r="P70" s="1" t="str">
        <f>if(or(P$3="Multiple Choice",P$3="Reading"), if(left(Input!P70,1)=Input!P$4,1,0),if(P$3="Vocab", if(Input!P70=Input!P$4,1,0),Input!P70))</f>
        <v/>
      </c>
      <c r="Q70" s="1" t="str">
        <f>if(or(Q$3="Multiple Choice",Q$3="Reading"), if(left(Input!Q70,1)=Input!Q$4,1,0),if(Q$3="Vocab", if(Input!Q70=Input!Q$4,1,0),Input!Q70))</f>
        <v/>
      </c>
      <c r="R70" s="1" t="str">
        <f>if(or(R$3="Multiple Choice",R$3="Reading"), if(left(Input!R70,1)=Input!R$4,1,0),if(R$3="Vocab", if(Input!R70=Input!R$4,1,0),Input!R70))</f>
        <v/>
      </c>
      <c r="S70" s="1" t="str">
        <f>if(or(S$3="Multiple Choice",S$3="Reading"), if(left(Input!S70,1)=Input!S$4,1,0),if(S$3="Vocab", if(Input!S70=Input!S$4,1,0),Input!S70))</f>
        <v/>
      </c>
      <c r="T70" s="1" t="str">
        <f>if(or(T$3="Multiple Choice",T$3="Reading"), if(left(Input!T70,1)=Input!T$4,1,0),if(T$3="Vocab", if(Input!T70=Input!T$4,1,0),Input!T70))</f>
        <v/>
      </c>
      <c r="U70" s="1" t="str">
        <f>if(or(U$3="Multiple Choice",U$3="Reading"), if(left(Input!U70,1)=Input!U$4,1,0),if(U$3="Vocab", if(Input!U70=Input!U$4,1,0),Input!U70))</f>
        <v/>
      </c>
      <c r="V70" s="1" t="str">
        <f>if(or(V$3="Multiple Choice",V$3="Reading"), if(left(Input!V70,1)=Input!V$4,1,0),if(V$3="Vocab", if(Input!V70=Input!V$4,1,0),Input!V70))</f>
        <v/>
      </c>
      <c r="W70" s="1" t="str">
        <f>if(or(W$3="Multiple Choice",W$3="Reading"), if(left(Input!W70,1)=Input!W$4,1,0),if(W$3="Vocab", if(Input!W70=Input!W$4,1,0),Input!W70))</f>
        <v/>
      </c>
      <c r="X70" s="1" t="str">
        <f>if(or(X$3="Multiple Choice",X$3="Reading"), if(left(Input!X70,1)=Input!X$4,1,0),if(X$3="Vocab", if(Input!X70=Input!X$4,1,0),Input!X70))</f>
        <v/>
      </c>
      <c r="Y70" s="1" t="str">
        <f>if(or(Y$3="Multiple Choice",Y$3="Reading"), if(left(Input!Y70,1)=Input!Y$4,1,0),if(Y$3="Vocab", if(Input!Y70=Input!Y$4,1,0),Input!Y70))</f>
        <v/>
      </c>
      <c r="Z70" s="1" t="str">
        <f>if(or(Z$3="Multiple Choice",Z$3="Reading"), if(left(Input!Z70,1)=Input!Z$4,1,0),if(Z$3="Vocab", if(Input!Z70=Input!Z$4,1,0),Input!Z70))</f>
        <v/>
      </c>
    </row>
    <row r="71">
      <c r="B71" s="1">
        <f t="shared" si="2"/>
        <v>0</v>
      </c>
      <c r="C71" s="1" t="str">
        <f t="array" ref="C71">if(B71=0,"", INDEX($E:$Z,row(C71),Input!$C$16+2))</f>
        <v/>
      </c>
      <c r="D71" s="1">
        <f>if(and(E71&gt;=Input!$C$11,E71&lt;=Input!$C$13,not(F71="")),1,0)</f>
        <v>0</v>
      </c>
      <c r="E71" s="24" t="str">
        <f>Input!E71</f>
        <v/>
      </c>
      <c r="F71" s="1" t="str">
        <f>Input!F71</f>
        <v/>
      </c>
      <c r="G71" s="1">
        <f>if(or(G$3="Multiple Choice",G$3="Reading"), if(left(Input!G71,1)=Input!G$4,1,0),if(G$3="Vocab", if(Input!G71=Input!G$4,1,0),Input!G71))</f>
        <v>0</v>
      </c>
      <c r="H71" s="1">
        <f>if(or(H$3="Multiple Choice",H$3="Reading"), if(left(Input!H71,1)=Input!H$4,1,0),if(H$3="Vocab", if(Input!H71=Input!H$4,1,0),Input!H71))</f>
        <v>0</v>
      </c>
      <c r="I71" s="1" t="str">
        <f>if(or(I$3="Multiple Choice",I$3="Reading"), if(left(Input!I71,1)=Input!I$4,1,0),if(I$3="Vocab", if(Input!I71=Input!I$4,1,0),Input!I71))</f>
        <v/>
      </c>
      <c r="J71" s="1">
        <f>if(or(J$3="Multiple Choice",J$3="Reading"), if(left(Input!J71,1)=Input!J$4,1,0),if(J$3="Vocab", if(Input!J71=Input!J$4,1,0),Input!J71))</f>
        <v>0</v>
      </c>
      <c r="K71" s="1" t="str">
        <f>if(or(K$3="Multiple Choice",K$3="Reading"), if(left(Input!K71,1)=Input!K$4,1,0),if(K$3="Vocab", if(Input!K71=Input!K$4,1,0),Input!K71))</f>
        <v/>
      </c>
      <c r="L71" s="1" t="str">
        <f>if(or(L$3="Multiple Choice",L$3="Reading"), if(left(Input!L71,1)=Input!L$4,1,0),if(L$3="Vocab", if(Input!L71=Input!L$4,1,0),Input!L71))</f>
        <v/>
      </c>
      <c r="M71" s="1" t="str">
        <f>if(or(M$3="Multiple Choice",M$3="Reading"), if(left(Input!M71,1)=Input!M$4,1,0),if(M$3="Vocab", if(Input!M71=Input!M$4,1,0),Input!M71))</f>
        <v/>
      </c>
      <c r="N71" s="1" t="str">
        <f>if(or(N$3="Multiple Choice",N$3="Reading"), if(left(Input!N71,1)=Input!N$4,1,0),if(N$3="Vocab", if(Input!N71=Input!N$4,1,0),Input!N71))</f>
        <v/>
      </c>
      <c r="O71" s="1" t="str">
        <f>if(or(O$3="Multiple Choice",O$3="Reading"), if(left(Input!O71,1)=Input!O$4,1,0),if(O$3="Vocab", if(Input!O71=Input!O$4,1,0),Input!O71))</f>
        <v/>
      </c>
      <c r="P71" s="1" t="str">
        <f>if(or(P$3="Multiple Choice",P$3="Reading"), if(left(Input!P71,1)=Input!P$4,1,0),if(P$3="Vocab", if(Input!P71=Input!P$4,1,0),Input!P71))</f>
        <v/>
      </c>
      <c r="Q71" s="1" t="str">
        <f>if(or(Q$3="Multiple Choice",Q$3="Reading"), if(left(Input!Q71,1)=Input!Q$4,1,0),if(Q$3="Vocab", if(Input!Q71=Input!Q$4,1,0),Input!Q71))</f>
        <v/>
      </c>
      <c r="R71" s="1" t="str">
        <f>if(or(R$3="Multiple Choice",R$3="Reading"), if(left(Input!R71,1)=Input!R$4,1,0),if(R$3="Vocab", if(Input!R71=Input!R$4,1,0),Input!R71))</f>
        <v/>
      </c>
      <c r="S71" s="1" t="str">
        <f>if(or(S$3="Multiple Choice",S$3="Reading"), if(left(Input!S71,1)=Input!S$4,1,0),if(S$3="Vocab", if(Input!S71=Input!S$4,1,0),Input!S71))</f>
        <v/>
      </c>
      <c r="T71" s="1" t="str">
        <f>if(or(T$3="Multiple Choice",T$3="Reading"), if(left(Input!T71,1)=Input!T$4,1,0),if(T$3="Vocab", if(Input!T71=Input!T$4,1,0),Input!T71))</f>
        <v/>
      </c>
      <c r="U71" s="1" t="str">
        <f>if(or(U$3="Multiple Choice",U$3="Reading"), if(left(Input!U71,1)=Input!U$4,1,0),if(U$3="Vocab", if(Input!U71=Input!U$4,1,0),Input!U71))</f>
        <v/>
      </c>
      <c r="V71" s="1" t="str">
        <f>if(or(V$3="Multiple Choice",V$3="Reading"), if(left(Input!V71,1)=Input!V$4,1,0),if(V$3="Vocab", if(Input!V71=Input!V$4,1,0),Input!V71))</f>
        <v/>
      </c>
      <c r="W71" s="1" t="str">
        <f>if(or(W$3="Multiple Choice",W$3="Reading"), if(left(Input!W71,1)=Input!W$4,1,0),if(W$3="Vocab", if(Input!W71=Input!W$4,1,0),Input!W71))</f>
        <v/>
      </c>
      <c r="X71" s="1" t="str">
        <f>if(or(X$3="Multiple Choice",X$3="Reading"), if(left(Input!X71,1)=Input!X$4,1,0),if(X$3="Vocab", if(Input!X71=Input!X$4,1,0),Input!X71))</f>
        <v/>
      </c>
      <c r="Y71" s="1" t="str">
        <f>if(or(Y$3="Multiple Choice",Y$3="Reading"), if(left(Input!Y71,1)=Input!Y$4,1,0),if(Y$3="Vocab", if(Input!Y71=Input!Y$4,1,0),Input!Y71))</f>
        <v/>
      </c>
      <c r="Z71" s="1" t="str">
        <f>if(or(Z$3="Multiple Choice",Z$3="Reading"), if(left(Input!Z71,1)=Input!Z$4,1,0),if(Z$3="Vocab", if(Input!Z71=Input!Z$4,1,0),Input!Z71))</f>
        <v/>
      </c>
    </row>
    <row r="72">
      <c r="B72" s="1">
        <f t="shared" si="2"/>
        <v>0</v>
      </c>
      <c r="C72" s="1" t="str">
        <f t="array" ref="C72">if(B72=0,"", INDEX($E:$Z,row(C72),Input!$C$16+2))</f>
        <v/>
      </c>
      <c r="D72" s="1">
        <f>if(and(E72&gt;=Input!$C$11,E72&lt;=Input!$C$13,not(F72="")),1,0)</f>
        <v>0</v>
      </c>
      <c r="E72" s="24" t="str">
        <f>Input!E72</f>
        <v/>
      </c>
      <c r="F72" s="1" t="str">
        <f>Input!F72</f>
        <v/>
      </c>
      <c r="G72" s="1">
        <f>if(or(G$3="Multiple Choice",G$3="Reading"), if(left(Input!G72,1)=Input!G$4,1,0),if(G$3="Vocab", if(Input!G72=Input!G$4,1,0),Input!G72))</f>
        <v>0</v>
      </c>
      <c r="H72" s="1">
        <f>if(or(H$3="Multiple Choice",H$3="Reading"), if(left(Input!H72,1)=Input!H$4,1,0),if(H$3="Vocab", if(Input!H72=Input!H$4,1,0),Input!H72))</f>
        <v>0</v>
      </c>
      <c r="I72" s="1" t="str">
        <f>if(or(I$3="Multiple Choice",I$3="Reading"), if(left(Input!I72,1)=Input!I$4,1,0),if(I$3="Vocab", if(Input!I72=Input!I$4,1,0),Input!I72))</f>
        <v/>
      </c>
      <c r="J72" s="1">
        <f>if(or(J$3="Multiple Choice",J$3="Reading"), if(left(Input!J72,1)=Input!J$4,1,0),if(J$3="Vocab", if(Input!J72=Input!J$4,1,0),Input!J72))</f>
        <v>0</v>
      </c>
      <c r="K72" s="1" t="str">
        <f>if(or(K$3="Multiple Choice",K$3="Reading"), if(left(Input!K72,1)=Input!K$4,1,0),if(K$3="Vocab", if(Input!K72=Input!K$4,1,0),Input!K72))</f>
        <v/>
      </c>
      <c r="L72" s="1" t="str">
        <f>if(or(L$3="Multiple Choice",L$3="Reading"), if(left(Input!L72,1)=Input!L$4,1,0),if(L$3="Vocab", if(Input!L72=Input!L$4,1,0),Input!L72))</f>
        <v/>
      </c>
      <c r="M72" s="1" t="str">
        <f>if(or(M$3="Multiple Choice",M$3="Reading"), if(left(Input!M72,1)=Input!M$4,1,0),if(M$3="Vocab", if(Input!M72=Input!M$4,1,0),Input!M72))</f>
        <v/>
      </c>
      <c r="N72" s="1" t="str">
        <f>if(or(N$3="Multiple Choice",N$3="Reading"), if(left(Input!N72,1)=Input!N$4,1,0),if(N$3="Vocab", if(Input!N72=Input!N$4,1,0),Input!N72))</f>
        <v/>
      </c>
      <c r="O72" s="1" t="str">
        <f>if(or(O$3="Multiple Choice",O$3="Reading"), if(left(Input!O72,1)=Input!O$4,1,0),if(O$3="Vocab", if(Input!O72=Input!O$4,1,0),Input!O72))</f>
        <v/>
      </c>
      <c r="P72" s="1" t="str">
        <f>if(or(P$3="Multiple Choice",P$3="Reading"), if(left(Input!P72,1)=Input!P$4,1,0),if(P$3="Vocab", if(Input!P72=Input!P$4,1,0),Input!P72))</f>
        <v/>
      </c>
      <c r="Q72" s="1" t="str">
        <f>if(or(Q$3="Multiple Choice",Q$3="Reading"), if(left(Input!Q72,1)=Input!Q$4,1,0),if(Q$3="Vocab", if(Input!Q72=Input!Q$4,1,0),Input!Q72))</f>
        <v/>
      </c>
      <c r="R72" s="1" t="str">
        <f>if(or(R$3="Multiple Choice",R$3="Reading"), if(left(Input!R72,1)=Input!R$4,1,0),if(R$3="Vocab", if(Input!R72=Input!R$4,1,0),Input!R72))</f>
        <v/>
      </c>
      <c r="S72" s="1" t="str">
        <f>if(or(S$3="Multiple Choice",S$3="Reading"), if(left(Input!S72,1)=Input!S$4,1,0),if(S$3="Vocab", if(Input!S72=Input!S$4,1,0),Input!S72))</f>
        <v/>
      </c>
      <c r="T72" s="1" t="str">
        <f>if(or(T$3="Multiple Choice",T$3="Reading"), if(left(Input!T72,1)=Input!T$4,1,0),if(T$3="Vocab", if(Input!T72=Input!T$4,1,0),Input!T72))</f>
        <v/>
      </c>
      <c r="U72" s="1" t="str">
        <f>if(or(U$3="Multiple Choice",U$3="Reading"), if(left(Input!U72,1)=Input!U$4,1,0),if(U$3="Vocab", if(Input!U72=Input!U$4,1,0),Input!U72))</f>
        <v/>
      </c>
      <c r="V72" s="1" t="str">
        <f>if(or(V$3="Multiple Choice",V$3="Reading"), if(left(Input!V72,1)=Input!V$4,1,0),if(V$3="Vocab", if(Input!V72=Input!V$4,1,0),Input!V72))</f>
        <v/>
      </c>
      <c r="W72" s="1" t="str">
        <f>if(or(W$3="Multiple Choice",W$3="Reading"), if(left(Input!W72,1)=Input!W$4,1,0),if(W$3="Vocab", if(Input!W72=Input!W$4,1,0),Input!W72))</f>
        <v/>
      </c>
      <c r="X72" s="1" t="str">
        <f>if(or(X$3="Multiple Choice",X$3="Reading"), if(left(Input!X72,1)=Input!X$4,1,0),if(X$3="Vocab", if(Input!X72=Input!X$4,1,0),Input!X72))</f>
        <v/>
      </c>
      <c r="Y72" s="1" t="str">
        <f>if(or(Y$3="Multiple Choice",Y$3="Reading"), if(left(Input!Y72,1)=Input!Y$4,1,0),if(Y$3="Vocab", if(Input!Y72=Input!Y$4,1,0),Input!Y72))</f>
        <v/>
      </c>
      <c r="Z72" s="1" t="str">
        <f>if(or(Z$3="Multiple Choice",Z$3="Reading"), if(left(Input!Z72,1)=Input!Z$4,1,0),if(Z$3="Vocab", if(Input!Z72=Input!Z$4,1,0),Input!Z72))</f>
        <v/>
      </c>
    </row>
    <row r="73">
      <c r="B73" s="1">
        <f t="shared" si="2"/>
        <v>0</v>
      </c>
      <c r="C73" s="1" t="str">
        <f t="array" ref="C73">if(B73=0,"", INDEX($E:$Z,row(C73),Input!$C$16+2))</f>
        <v/>
      </c>
      <c r="D73" s="1">
        <f>if(and(E73&gt;=Input!$C$11,E73&lt;=Input!$C$13,not(F73="")),1,0)</f>
        <v>0</v>
      </c>
      <c r="E73" s="24" t="str">
        <f>Input!E73</f>
        <v/>
      </c>
      <c r="F73" s="1" t="str">
        <f>Input!F73</f>
        <v/>
      </c>
      <c r="G73" s="1">
        <f>if(or(G$3="Multiple Choice",G$3="Reading"), if(left(Input!G73,1)=Input!G$4,1,0),if(G$3="Vocab", if(Input!G73=Input!G$4,1,0),Input!G73))</f>
        <v>0</v>
      </c>
      <c r="H73" s="1">
        <f>if(or(H$3="Multiple Choice",H$3="Reading"), if(left(Input!H73,1)=Input!H$4,1,0),if(H$3="Vocab", if(Input!H73=Input!H$4,1,0),Input!H73))</f>
        <v>0</v>
      </c>
      <c r="I73" s="1" t="str">
        <f>if(or(I$3="Multiple Choice",I$3="Reading"), if(left(Input!I73,1)=Input!I$4,1,0),if(I$3="Vocab", if(Input!I73=Input!I$4,1,0),Input!I73))</f>
        <v/>
      </c>
      <c r="J73" s="1">
        <f>if(or(J$3="Multiple Choice",J$3="Reading"), if(left(Input!J73,1)=Input!J$4,1,0),if(J$3="Vocab", if(Input!J73=Input!J$4,1,0),Input!J73))</f>
        <v>0</v>
      </c>
      <c r="K73" s="1" t="str">
        <f>if(or(K$3="Multiple Choice",K$3="Reading"), if(left(Input!K73,1)=Input!K$4,1,0),if(K$3="Vocab", if(Input!K73=Input!K$4,1,0),Input!K73))</f>
        <v/>
      </c>
      <c r="L73" s="1" t="str">
        <f>if(or(L$3="Multiple Choice",L$3="Reading"), if(left(Input!L73,1)=Input!L$4,1,0),if(L$3="Vocab", if(Input!L73=Input!L$4,1,0),Input!L73))</f>
        <v/>
      </c>
      <c r="M73" s="1" t="str">
        <f>if(or(M$3="Multiple Choice",M$3="Reading"), if(left(Input!M73,1)=Input!M$4,1,0),if(M$3="Vocab", if(Input!M73=Input!M$4,1,0),Input!M73))</f>
        <v/>
      </c>
      <c r="N73" s="1" t="str">
        <f>if(or(N$3="Multiple Choice",N$3="Reading"), if(left(Input!N73,1)=Input!N$4,1,0),if(N$3="Vocab", if(Input!N73=Input!N$4,1,0),Input!N73))</f>
        <v/>
      </c>
      <c r="O73" s="1" t="str">
        <f>if(or(O$3="Multiple Choice",O$3="Reading"), if(left(Input!O73,1)=Input!O$4,1,0),if(O$3="Vocab", if(Input!O73=Input!O$4,1,0),Input!O73))</f>
        <v/>
      </c>
      <c r="P73" s="1" t="str">
        <f>if(or(P$3="Multiple Choice",P$3="Reading"), if(left(Input!P73,1)=Input!P$4,1,0),if(P$3="Vocab", if(Input!P73=Input!P$4,1,0),Input!P73))</f>
        <v/>
      </c>
      <c r="Q73" s="1" t="str">
        <f>if(or(Q$3="Multiple Choice",Q$3="Reading"), if(left(Input!Q73,1)=Input!Q$4,1,0),if(Q$3="Vocab", if(Input!Q73=Input!Q$4,1,0),Input!Q73))</f>
        <v/>
      </c>
      <c r="R73" s="1" t="str">
        <f>if(or(R$3="Multiple Choice",R$3="Reading"), if(left(Input!R73,1)=Input!R$4,1,0),if(R$3="Vocab", if(Input!R73=Input!R$4,1,0),Input!R73))</f>
        <v/>
      </c>
      <c r="S73" s="1" t="str">
        <f>if(or(S$3="Multiple Choice",S$3="Reading"), if(left(Input!S73,1)=Input!S$4,1,0),if(S$3="Vocab", if(Input!S73=Input!S$4,1,0),Input!S73))</f>
        <v/>
      </c>
      <c r="T73" s="1" t="str">
        <f>if(or(T$3="Multiple Choice",T$3="Reading"), if(left(Input!T73,1)=Input!T$4,1,0),if(T$3="Vocab", if(Input!T73=Input!T$4,1,0),Input!T73))</f>
        <v/>
      </c>
      <c r="U73" s="1" t="str">
        <f>if(or(U$3="Multiple Choice",U$3="Reading"), if(left(Input!U73,1)=Input!U$4,1,0),if(U$3="Vocab", if(Input!U73=Input!U$4,1,0),Input!U73))</f>
        <v/>
      </c>
      <c r="V73" s="1" t="str">
        <f>if(or(V$3="Multiple Choice",V$3="Reading"), if(left(Input!V73,1)=Input!V$4,1,0),if(V$3="Vocab", if(Input!V73=Input!V$4,1,0),Input!V73))</f>
        <v/>
      </c>
      <c r="W73" s="1" t="str">
        <f>if(or(W$3="Multiple Choice",W$3="Reading"), if(left(Input!W73,1)=Input!W$4,1,0),if(W$3="Vocab", if(Input!W73=Input!W$4,1,0),Input!W73))</f>
        <v/>
      </c>
      <c r="X73" s="1" t="str">
        <f>if(or(X$3="Multiple Choice",X$3="Reading"), if(left(Input!X73,1)=Input!X$4,1,0),if(X$3="Vocab", if(Input!X73=Input!X$4,1,0),Input!X73))</f>
        <v/>
      </c>
      <c r="Y73" s="1" t="str">
        <f>if(or(Y$3="Multiple Choice",Y$3="Reading"), if(left(Input!Y73,1)=Input!Y$4,1,0),if(Y$3="Vocab", if(Input!Y73=Input!Y$4,1,0),Input!Y73))</f>
        <v/>
      </c>
      <c r="Z73" s="1" t="str">
        <f>if(or(Z$3="Multiple Choice",Z$3="Reading"), if(left(Input!Z73,1)=Input!Z$4,1,0),if(Z$3="Vocab", if(Input!Z73=Input!Z$4,1,0),Input!Z73))</f>
        <v/>
      </c>
    </row>
    <row r="74">
      <c r="B74" s="1">
        <f t="shared" si="2"/>
        <v>0</v>
      </c>
      <c r="C74" s="1" t="str">
        <f t="array" ref="C74">if(B74=0,"", INDEX($E:$Z,row(C74),Input!$C$16+2))</f>
        <v/>
      </c>
      <c r="D74" s="1">
        <f>if(and(E74&gt;=Input!$C$11,E74&lt;=Input!$C$13,not(F74="")),1,0)</f>
        <v>0</v>
      </c>
      <c r="E74" s="24" t="str">
        <f>Input!E74</f>
        <v/>
      </c>
      <c r="F74" s="1" t="str">
        <f>Input!F74</f>
        <v/>
      </c>
      <c r="G74" s="1">
        <f>if(or(G$3="Multiple Choice",G$3="Reading"), if(left(Input!G74,1)=Input!G$4,1,0),if(G$3="Vocab", if(Input!G74=Input!G$4,1,0),Input!G74))</f>
        <v>0</v>
      </c>
      <c r="H74" s="1">
        <f>if(or(H$3="Multiple Choice",H$3="Reading"), if(left(Input!H74,1)=Input!H$4,1,0),if(H$3="Vocab", if(Input!H74=Input!H$4,1,0),Input!H74))</f>
        <v>0</v>
      </c>
      <c r="I74" s="1" t="str">
        <f>if(or(I$3="Multiple Choice",I$3="Reading"), if(left(Input!I74,1)=Input!I$4,1,0),if(I$3="Vocab", if(Input!I74=Input!I$4,1,0),Input!I74))</f>
        <v/>
      </c>
      <c r="J74" s="1">
        <f>if(or(J$3="Multiple Choice",J$3="Reading"), if(left(Input!J74,1)=Input!J$4,1,0),if(J$3="Vocab", if(Input!J74=Input!J$4,1,0),Input!J74))</f>
        <v>0</v>
      </c>
      <c r="K74" s="1" t="str">
        <f>if(or(K$3="Multiple Choice",K$3="Reading"), if(left(Input!K74,1)=Input!K$4,1,0),if(K$3="Vocab", if(Input!K74=Input!K$4,1,0),Input!K74))</f>
        <v/>
      </c>
      <c r="L74" s="1" t="str">
        <f>if(or(L$3="Multiple Choice",L$3="Reading"), if(left(Input!L74,1)=Input!L$4,1,0),if(L$3="Vocab", if(Input!L74=Input!L$4,1,0),Input!L74))</f>
        <v/>
      </c>
      <c r="M74" s="1" t="str">
        <f>if(or(M$3="Multiple Choice",M$3="Reading"), if(left(Input!M74,1)=Input!M$4,1,0),if(M$3="Vocab", if(Input!M74=Input!M$4,1,0),Input!M74))</f>
        <v/>
      </c>
      <c r="N74" s="1" t="str">
        <f>if(or(N$3="Multiple Choice",N$3="Reading"), if(left(Input!N74,1)=Input!N$4,1,0),if(N$3="Vocab", if(Input!N74=Input!N$4,1,0),Input!N74))</f>
        <v/>
      </c>
      <c r="O74" s="1" t="str">
        <f>if(or(O$3="Multiple Choice",O$3="Reading"), if(left(Input!O74,1)=Input!O$4,1,0),if(O$3="Vocab", if(Input!O74=Input!O$4,1,0),Input!O74))</f>
        <v/>
      </c>
      <c r="P74" s="1" t="str">
        <f>if(or(P$3="Multiple Choice",P$3="Reading"), if(left(Input!P74,1)=Input!P$4,1,0),if(P$3="Vocab", if(Input!P74=Input!P$4,1,0),Input!P74))</f>
        <v/>
      </c>
      <c r="Q74" s="1" t="str">
        <f>if(or(Q$3="Multiple Choice",Q$3="Reading"), if(left(Input!Q74,1)=Input!Q$4,1,0),if(Q$3="Vocab", if(Input!Q74=Input!Q$4,1,0),Input!Q74))</f>
        <v/>
      </c>
      <c r="R74" s="1" t="str">
        <f>if(or(R$3="Multiple Choice",R$3="Reading"), if(left(Input!R74,1)=Input!R$4,1,0),if(R$3="Vocab", if(Input!R74=Input!R$4,1,0),Input!R74))</f>
        <v/>
      </c>
      <c r="S74" s="1" t="str">
        <f>if(or(S$3="Multiple Choice",S$3="Reading"), if(left(Input!S74,1)=Input!S$4,1,0),if(S$3="Vocab", if(Input!S74=Input!S$4,1,0),Input!S74))</f>
        <v/>
      </c>
      <c r="T74" s="1" t="str">
        <f>if(or(T$3="Multiple Choice",T$3="Reading"), if(left(Input!T74,1)=Input!T$4,1,0),if(T$3="Vocab", if(Input!T74=Input!T$4,1,0),Input!T74))</f>
        <v/>
      </c>
      <c r="U74" s="1" t="str">
        <f>if(or(U$3="Multiple Choice",U$3="Reading"), if(left(Input!U74,1)=Input!U$4,1,0),if(U$3="Vocab", if(Input!U74=Input!U$4,1,0),Input!U74))</f>
        <v/>
      </c>
      <c r="V74" s="1" t="str">
        <f>if(or(V$3="Multiple Choice",V$3="Reading"), if(left(Input!V74,1)=Input!V$4,1,0),if(V$3="Vocab", if(Input!V74=Input!V$4,1,0),Input!V74))</f>
        <v/>
      </c>
      <c r="W74" s="1" t="str">
        <f>if(or(W$3="Multiple Choice",W$3="Reading"), if(left(Input!W74,1)=Input!W$4,1,0),if(W$3="Vocab", if(Input!W74=Input!W$4,1,0),Input!W74))</f>
        <v/>
      </c>
      <c r="X74" s="1" t="str">
        <f>if(or(X$3="Multiple Choice",X$3="Reading"), if(left(Input!X74,1)=Input!X$4,1,0),if(X$3="Vocab", if(Input!X74=Input!X$4,1,0),Input!X74))</f>
        <v/>
      </c>
      <c r="Y74" s="1" t="str">
        <f>if(or(Y$3="Multiple Choice",Y$3="Reading"), if(left(Input!Y74,1)=Input!Y$4,1,0),if(Y$3="Vocab", if(Input!Y74=Input!Y$4,1,0),Input!Y74))</f>
        <v/>
      </c>
      <c r="Z74" s="1" t="str">
        <f>if(or(Z$3="Multiple Choice",Z$3="Reading"), if(left(Input!Z74,1)=Input!Z$4,1,0),if(Z$3="Vocab", if(Input!Z74=Input!Z$4,1,0),Input!Z74))</f>
        <v/>
      </c>
    </row>
    <row r="75">
      <c r="B75" s="1">
        <f t="shared" si="2"/>
        <v>0</v>
      </c>
      <c r="C75" s="1" t="str">
        <f t="array" ref="C75">if(B75=0,"", INDEX($E:$Z,row(C75),Input!$C$16+2))</f>
        <v/>
      </c>
      <c r="D75" s="1">
        <f>if(and(E75&gt;=Input!$C$11,E75&lt;=Input!$C$13,not(F75="")),1,0)</f>
        <v>0</v>
      </c>
      <c r="E75" s="24" t="str">
        <f>Input!E75</f>
        <v/>
      </c>
      <c r="F75" s="1" t="str">
        <f>Input!F75</f>
        <v/>
      </c>
      <c r="G75" s="1">
        <f>if(or(G$3="Multiple Choice",G$3="Reading"), if(left(Input!G75,1)=Input!G$4,1,0),if(G$3="Vocab", if(Input!G75=Input!G$4,1,0),Input!G75))</f>
        <v>0</v>
      </c>
      <c r="H75" s="1">
        <f>if(or(H$3="Multiple Choice",H$3="Reading"), if(left(Input!H75,1)=Input!H$4,1,0),if(H$3="Vocab", if(Input!H75=Input!H$4,1,0),Input!H75))</f>
        <v>0</v>
      </c>
      <c r="I75" s="1" t="str">
        <f>if(or(I$3="Multiple Choice",I$3="Reading"), if(left(Input!I75,1)=Input!I$4,1,0),if(I$3="Vocab", if(Input!I75=Input!I$4,1,0),Input!I75))</f>
        <v/>
      </c>
      <c r="J75" s="1">
        <f>if(or(J$3="Multiple Choice",J$3="Reading"), if(left(Input!J75,1)=Input!J$4,1,0),if(J$3="Vocab", if(Input!J75=Input!J$4,1,0),Input!J75))</f>
        <v>0</v>
      </c>
      <c r="K75" s="1" t="str">
        <f>if(or(K$3="Multiple Choice",K$3="Reading"), if(left(Input!K75,1)=Input!K$4,1,0),if(K$3="Vocab", if(Input!K75=Input!K$4,1,0),Input!K75))</f>
        <v/>
      </c>
      <c r="L75" s="1" t="str">
        <f>if(or(L$3="Multiple Choice",L$3="Reading"), if(left(Input!L75,1)=Input!L$4,1,0),if(L$3="Vocab", if(Input!L75=Input!L$4,1,0),Input!L75))</f>
        <v/>
      </c>
      <c r="M75" s="1" t="str">
        <f>if(or(M$3="Multiple Choice",M$3="Reading"), if(left(Input!M75,1)=Input!M$4,1,0),if(M$3="Vocab", if(Input!M75=Input!M$4,1,0),Input!M75))</f>
        <v/>
      </c>
      <c r="N75" s="1" t="str">
        <f>if(or(N$3="Multiple Choice",N$3="Reading"), if(left(Input!N75,1)=Input!N$4,1,0),if(N$3="Vocab", if(Input!N75=Input!N$4,1,0),Input!N75))</f>
        <v/>
      </c>
      <c r="O75" s="1" t="str">
        <f>if(or(O$3="Multiple Choice",O$3="Reading"), if(left(Input!O75,1)=Input!O$4,1,0),if(O$3="Vocab", if(Input!O75=Input!O$4,1,0),Input!O75))</f>
        <v/>
      </c>
      <c r="P75" s="1" t="str">
        <f>if(or(P$3="Multiple Choice",P$3="Reading"), if(left(Input!P75,1)=Input!P$4,1,0),if(P$3="Vocab", if(Input!P75=Input!P$4,1,0),Input!P75))</f>
        <v/>
      </c>
      <c r="Q75" s="1" t="str">
        <f>if(or(Q$3="Multiple Choice",Q$3="Reading"), if(left(Input!Q75,1)=Input!Q$4,1,0),if(Q$3="Vocab", if(Input!Q75=Input!Q$4,1,0),Input!Q75))</f>
        <v/>
      </c>
      <c r="R75" s="1" t="str">
        <f>if(or(R$3="Multiple Choice",R$3="Reading"), if(left(Input!R75,1)=Input!R$4,1,0),if(R$3="Vocab", if(Input!R75=Input!R$4,1,0),Input!R75))</f>
        <v/>
      </c>
      <c r="S75" s="1" t="str">
        <f>if(or(S$3="Multiple Choice",S$3="Reading"), if(left(Input!S75,1)=Input!S$4,1,0),if(S$3="Vocab", if(Input!S75=Input!S$4,1,0),Input!S75))</f>
        <v/>
      </c>
      <c r="T75" s="1" t="str">
        <f>if(or(T$3="Multiple Choice",T$3="Reading"), if(left(Input!T75,1)=Input!T$4,1,0),if(T$3="Vocab", if(Input!T75=Input!T$4,1,0),Input!T75))</f>
        <v/>
      </c>
      <c r="U75" s="1" t="str">
        <f>if(or(U$3="Multiple Choice",U$3="Reading"), if(left(Input!U75,1)=Input!U$4,1,0),if(U$3="Vocab", if(Input!U75=Input!U$4,1,0),Input!U75))</f>
        <v/>
      </c>
      <c r="V75" s="1" t="str">
        <f>if(or(V$3="Multiple Choice",V$3="Reading"), if(left(Input!V75,1)=Input!V$4,1,0),if(V$3="Vocab", if(Input!V75=Input!V$4,1,0),Input!V75))</f>
        <v/>
      </c>
      <c r="W75" s="1" t="str">
        <f>if(or(W$3="Multiple Choice",W$3="Reading"), if(left(Input!W75,1)=Input!W$4,1,0),if(W$3="Vocab", if(Input!W75=Input!W$4,1,0),Input!W75))</f>
        <v/>
      </c>
      <c r="X75" s="1" t="str">
        <f>if(or(X$3="Multiple Choice",X$3="Reading"), if(left(Input!X75,1)=Input!X$4,1,0),if(X$3="Vocab", if(Input!X75=Input!X$4,1,0),Input!X75))</f>
        <v/>
      </c>
      <c r="Y75" s="1" t="str">
        <f>if(or(Y$3="Multiple Choice",Y$3="Reading"), if(left(Input!Y75,1)=Input!Y$4,1,0),if(Y$3="Vocab", if(Input!Y75=Input!Y$4,1,0),Input!Y75))</f>
        <v/>
      </c>
      <c r="Z75" s="1" t="str">
        <f>if(or(Z$3="Multiple Choice",Z$3="Reading"), if(left(Input!Z75,1)=Input!Z$4,1,0),if(Z$3="Vocab", if(Input!Z75=Input!Z$4,1,0),Input!Z75))</f>
        <v/>
      </c>
    </row>
    <row r="76">
      <c r="B76" s="1">
        <f t="shared" si="2"/>
        <v>0</v>
      </c>
      <c r="C76" s="1" t="str">
        <f t="array" ref="C76">if(B76=0,"", INDEX($E:$Z,row(C76),Input!$C$16+2))</f>
        <v/>
      </c>
      <c r="D76" s="1">
        <f>if(and(E76&gt;=Input!$C$11,E76&lt;=Input!$C$13,not(F76="")),1,0)</f>
        <v>0</v>
      </c>
      <c r="E76" s="24" t="str">
        <f>Input!E76</f>
        <v/>
      </c>
      <c r="F76" s="1" t="str">
        <f>Input!F76</f>
        <v/>
      </c>
      <c r="G76" s="1">
        <f>if(or(G$3="Multiple Choice",G$3="Reading"), if(left(Input!G76,1)=Input!G$4,1,0),if(G$3="Vocab", if(Input!G76=Input!G$4,1,0),Input!G76))</f>
        <v>0</v>
      </c>
      <c r="H76" s="1">
        <f>if(or(H$3="Multiple Choice",H$3="Reading"), if(left(Input!H76,1)=Input!H$4,1,0),if(H$3="Vocab", if(Input!H76=Input!H$4,1,0),Input!H76))</f>
        <v>0</v>
      </c>
      <c r="I76" s="1" t="str">
        <f>if(or(I$3="Multiple Choice",I$3="Reading"), if(left(Input!I76,1)=Input!I$4,1,0),if(I$3="Vocab", if(Input!I76=Input!I$4,1,0),Input!I76))</f>
        <v/>
      </c>
      <c r="J76" s="1">
        <f>if(or(J$3="Multiple Choice",J$3="Reading"), if(left(Input!J76,1)=Input!J$4,1,0),if(J$3="Vocab", if(Input!J76=Input!J$4,1,0),Input!J76))</f>
        <v>0</v>
      </c>
      <c r="K76" s="1" t="str">
        <f>if(or(K$3="Multiple Choice",K$3="Reading"), if(left(Input!K76,1)=Input!K$4,1,0),if(K$3="Vocab", if(Input!K76=Input!K$4,1,0),Input!K76))</f>
        <v/>
      </c>
      <c r="L76" s="1" t="str">
        <f>if(or(L$3="Multiple Choice",L$3="Reading"), if(left(Input!L76,1)=Input!L$4,1,0),if(L$3="Vocab", if(Input!L76=Input!L$4,1,0),Input!L76))</f>
        <v/>
      </c>
      <c r="M76" s="1" t="str">
        <f>if(or(M$3="Multiple Choice",M$3="Reading"), if(left(Input!M76,1)=Input!M$4,1,0),if(M$3="Vocab", if(Input!M76=Input!M$4,1,0),Input!M76))</f>
        <v/>
      </c>
      <c r="N76" s="1" t="str">
        <f>if(or(N$3="Multiple Choice",N$3="Reading"), if(left(Input!N76,1)=Input!N$4,1,0),if(N$3="Vocab", if(Input!N76=Input!N$4,1,0),Input!N76))</f>
        <v/>
      </c>
      <c r="O76" s="1" t="str">
        <f>if(or(O$3="Multiple Choice",O$3="Reading"), if(left(Input!O76,1)=Input!O$4,1,0),if(O$3="Vocab", if(Input!O76=Input!O$4,1,0),Input!O76))</f>
        <v/>
      </c>
      <c r="P76" s="1" t="str">
        <f>if(or(P$3="Multiple Choice",P$3="Reading"), if(left(Input!P76,1)=Input!P$4,1,0),if(P$3="Vocab", if(Input!P76=Input!P$4,1,0),Input!P76))</f>
        <v/>
      </c>
      <c r="Q76" s="1" t="str">
        <f>if(or(Q$3="Multiple Choice",Q$3="Reading"), if(left(Input!Q76,1)=Input!Q$4,1,0),if(Q$3="Vocab", if(Input!Q76=Input!Q$4,1,0),Input!Q76))</f>
        <v/>
      </c>
      <c r="R76" s="1" t="str">
        <f>if(or(R$3="Multiple Choice",R$3="Reading"), if(left(Input!R76,1)=Input!R$4,1,0),if(R$3="Vocab", if(Input!R76=Input!R$4,1,0),Input!R76))</f>
        <v/>
      </c>
      <c r="S76" s="1" t="str">
        <f>if(or(S$3="Multiple Choice",S$3="Reading"), if(left(Input!S76,1)=Input!S$4,1,0),if(S$3="Vocab", if(Input!S76=Input!S$4,1,0),Input!S76))</f>
        <v/>
      </c>
      <c r="T76" s="1" t="str">
        <f>if(or(T$3="Multiple Choice",T$3="Reading"), if(left(Input!T76,1)=Input!T$4,1,0),if(T$3="Vocab", if(Input!T76=Input!T$4,1,0),Input!T76))</f>
        <v/>
      </c>
      <c r="U76" s="1" t="str">
        <f>if(or(U$3="Multiple Choice",U$3="Reading"), if(left(Input!U76,1)=Input!U$4,1,0),if(U$3="Vocab", if(Input!U76=Input!U$4,1,0),Input!U76))</f>
        <v/>
      </c>
      <c r="V76" s="1" t="str">
        <f>if(or(V$3="Multiple Choice",V$3="Reading"), if(left(Input!V76,1)=Input!V$4,1,0),if(V$3="Vocab", if(Input!V76=Input!V$4,1,0),Input!V76))</f>
        <v/>
      </c>
      <c r="W76" s="1" t="str">
        <f>if(or(W$3="Multiple Choice",W$3="Reading"), if(left(Input!W76,1)=Input!W$4,1,0),if(W$3="Vocab", if(Input!W76=Input!W$4,1,0),Input!W76))</f>
        <v/>
      </c>
      <c r="X76" s="1" t="str">
        <f>if(or(X$3="Multiple Choice",X$3="Reading"), if(left(Input!X76,1)=Input!X$4,1,0),if(X$3="Vocab", if(Input!X76=Input!X$4,1,0),Input!X76))</f>
        <v/>
      </c>
      <c r="Y76" s="1" t="str">
        <f>if(or(Y$3="Multiple Choice",Y$3="Reading"), if(left(Input!Y76,1)=Input!Y$4,1,0),if(Y$3="Vocab", if(Input!Y76=Input!Y$4,1,0),Input!Y76))</f>
        <v/>
      </c>
      <c r="Z76" s="1" t="str">
        <f>if(or(Z$3="Multiple Choice",Z$3="Reading"), if(left(Input!Z76,1)=Input!Z$4,1,0),if(Z$3="Vocab", if(Input!Z76=Input!Z$4,1,0),Input!Z76))</f>
        <v/>
      </c>
    </row>
    <row r="77">
      <c r="B77" s="1">
        <f t="shared" si="2"/>
        <v>0</v>
      </c>
      <c r="C77" s="1" t="str">
        <f t="array" ref="C77">if(B77=0,"", INDEX($E:$Z,row(C77),Input!$C$16+2))</f>
        <v/>
      </c>
      <c r="D77" s="1">
        <f>if(and(E77&gt;=Input!$C$11,E77&lt;=Input!$C$13,not(F77="")),1,0)</f>
        <v>0</v>
      </c>
      <c r="E77" s="24" t="str">
        <f>Input!E77</f>
        <v/>
      </c>
      <c r="F77" s="1" t="str">
        <f>Input!F77</f>
        <v/>
      </c>
      <c r="G77" s="1">
        <f>if(or(G$3="Multiple Choice",G$3="Reading"), if(left(Input!G77,1)=Input!G$4,1,0),if(G$3="Vocab", if(Input!G77=Input!G$4,1,0),Input!G77))</f>
        <v>0</v>
      </c>
      <c r="H77" s="1">
        <f>if(or(H$3="Multiple Choice",H$3="Reading"), if(left(Input!H77,1)=Input!H$4,1,0),if(H$3="Vocab", if(Input!H77=Input!H$4,1,0),Input!H77))</f>
        <v>0</v>
      </c>
      <c r="I77" s="1" t="str">
        <f>if(or(I$3="Multiple Choice",I$3="Reading"), if(left(Input!I77,1)=Input!I$4,1,0),if(I$3="Vocab", if(Input!I77=Input!I$4,1,0),Input!I77))</f>
        <v/>
      </c>
      <c r="J77" s="1">
        <f>if(or(J$3="Multiple Choice",J$3="Reading"), if(left(Input!J77,1)=Input!J$4,1,0),if(J$3="Vocab", if(Input!J77=Input!J$4,1,0),Input!J77))</f>
        <v>0</v>
      </c>
      <c r="K77" s="1" t="str">
        <f>if(or(K$3="Multiple Choice",K$3="Reading"), if(left(Input!K77,1)=Input!K$4,1,0),if(K$3="Vocab", if(Input!K77=Input!K$4,1,0),Input!K77))</f>
        <v/>
      </c>
      <c r="L77" s="1" t="str">
        <f>if(or(L$3="Multiple Choice",L$3="Reading"), if(left(Input!L77,1)=Input!L$4,1,0),if(L$3="Vocab", if(Input!L77=Input!L$4,1,0),Input!L77))</f>
        <v/>
      </c>
      <c r="M77" s="1" t="str">
        <f>if(or(M$3="Multiple Choice",M$3="Reading"), if(left(Input!M77,1)=Input!M$4,1,0),if(M$3="Vocab", if(Input!M77=Input!M$4,1,0),Input!M77))</f>
        <v/>
      </c>
      <c r="N77" s="1" t="str">
        <f>if(or(N$3="Multiple Choice",N$3="Reading"), if(left(Input!N77,1)=Input!N$4,1,0),if(N$3="Vocab", if(Input!N77=Input!N$4,1,0),Input!N77))</f>
        <v/>
      </c>
      <c r="O77" s="1" t="str">
        <f>if(or(O$3="Multiple Choice",O$3="Reading"), if(left(Input!O77,1)=Input!O$4,1,0),if(O$3="Vocab", if(Input!O77=Input!O$4,1,0),Input!O77))</f>
        <v/>
      </c>
      <c r="P77" s="1" t="str">
        <f>if(or(P$3="Multiple Choice",P$3="Reading"), if(left(Input!P77,1)=Input!P$4,1,0),if(P$3="Vocab", if(Input!P77=Input!P$4,1,0),Input!P77))</f>
        <v/>
      </c>
      <c r="Q77" s="1" t="str">
        <f>if(or(Q$3="Multiple Choice",Q$3="Reading"), if(left(Input!Q77,1)=Input!Q$4,1,0),if(Q$3="Vocab", if(Input!Q77=Input!Q$4,1,0),Input!Q77))</f>
        <v/>
      </c>
      <c r="R77" s="1" t="str">
        <f>if(or(R$3="Multiple Choice",R$3="Reading"), if(left(Input!R77,1)=Input!R$4,1,0),if(R$3="Vocab", if(Input!R77=Input!R$4,1,0),Input!R77))</f>
        <v/>
      </c>
      <c r="S77" s="1" t="str">
        <f>if(or(S$3="Multiple Choice",S$3="Reading"), if(left(Input!S77,1)=Input!S$4,1,0),if(S$3="Vocab", if(Input!S77=Input!S$4,1,0),Input!S77))</f>
        <v/>
      </c>
      <c r="T77" s="1" t="str">
        <f>if(or(T$3="Multiple Choice",T$3="Reading"), if(left(Input!T77,1)=Input!T$4,1,0),if(T$3="Vocab", if(Input!T77=Input!T$4,1,0),Input!T77))</f>
        <v/>
      </c>
      <c r="U77" s="1" t="str">
        <f>if(or(U$3="Multiple Choice",U$3="Reading"), if(left(Input!U77,1)=Input!U$4,1,0),if(U$3="Vocab", if(Input!U77=Input!U$4,1,0),Input!U77))</f>
        <v/>
      </c>
      <c r="V77" s="1" t="str">
        <f>if(or(V$3="Multiple Choice",V$3="Reading"), if(left(Input!V77,1)=Input!V$4,1,0),if(V$3="Vocab", if(Input!V77=Input!V$4,1,0),Input!V77))</f>
        <v/>
      </c>
      <c r="W77" s="1" t="str">
        <f>if(or(W$3="Multiple Choice",W$3="Reading"), if(left(Input!W77,1)=Input!W$4,1,0),if(W$3="Vocab", if(Input!W77=Input!W$4,1,0),Input!W77))</f>
        <v/>
      </c>
      <c r="X77" s="1" t="str">
        <f>if(or(X$3="Multiple Choice",X$3="Reading"), if(left(Input!X77,1)=Input!X$4,1,0),if(X$3="Vocab", if(Input!X77=Input!X$4,1,0),Input!X77))</f>
        <v/>
      </c>
      <c r="Y77" s="1" t="str">
        <f>if(or(Y$3="Multiple Choice",Y$3="Reading"), if(left(Input!Y77,1)=Input!Y$4,1,0),if(Y$3="Vocab", if(Input!Y77=Input!Y$4,1,0),Input!Y77))</f>
        <v/>
      </c>
      <c r="Z77" s="1" t="str">
        <f>if(or(Z$3="Multiple Choice",Z$3="Reading"), if(left(Input!Z77,1)=Input!Z$4,1,0),if(Z$3="Vocab", if(Input!Z77=Input!Z$4,1,0),Input!Z77))</f>
        <v/>
      </c>
    </row>
    <row r="78">
      <c r="B78" s="1">
        <f t="shared" si="2"/>
        <v>0</v>
      </c>
      <c r="C78" s="1" t="str">
        <f t="array" ref="C78">if(B78=0,"", INDEX($E:$Z,row(C78),Input!$C$16+2))</f>
        <v/>
      </c>
      <c r="D78" s="1">
        <f>if(and(E78&gt;=Input!$C$11,E78&lt;=Input!$C$13,not(F78="")),1,0)</f>
        <v>0</v>
      </c>
      <c r="E78" s="24" t="str">
        <f>Input!E78</f>
        <v/>
      </c>
      <c r="F78" s="1" t="str">
        <f>Input!F78</f>
        <v/>
      </c>
      <c r="G78" s="1">
        <f>if(or(G$3="Multiple Choice",G$3="Reading"), if(left(Input!G78,1)=Input!G$4,1,0),if(G$3="Vocab", if(Input!G78=Input!G$4,1,0),Input!G78))</f>
        <v>0</v>
      </c>
      <c r="H78" s="1">
        <f>if(or(H$3="Multiple Choice",H$3="Reading"), if(left(Input!H78,1)=Input!H$4,1,0),if(H$3="Vocab", if(Input!H78=Input!H$4,1,0),Input!H78))</f>
        <v>0</v>
      </c>
      <c r="I78" s="1" t="str">
        <f>if(or(I$3="Multiple Choice",I$3="Reading"), if(left(Input!I78,1)=Input!I$4,1,0),if(I$3="Vocab", if(Input!I78=Input!I$4,1,0),Input!I78))</f>
        <v/>
      </c>
      <c r="J78" s="1">
        <f>if(or(J$3="Multiple Choice",J$3="Reading"), if(left(Input!J78,1)=Input!J$4,1,0),if(J$3="Vocab", if(Input!J78=Input!J$4,1,0),Input!J78))</f>
        <v>0</v>
      </c>
      <c r="K78" s="1" t="str">
        <f>if(or(K$3="Multiple Choice",K$3="Reading"), if(left(Input!K78,1)=Input!K$4,1,0),if(K$3="Vocab", if(Input!K78=Input!K$4,1,0),Input!K78))</f>
        <v/>
      </c>
      <c r="L78" s="1" t="str">
        <f>if(or(L$3="Multiple Choice",L$3="Reading"), if(left(Input!L78,1)=Input!L$4,1,0),if(L$3="Vocab", if(Input!L78=Input!L$4,1,0),Input!L78))</f>
        <v/>
      </c>
      <c r="M78" s="1" t="str">
        <f>if(or(M$3="Multiple Choice",M$3="Reading"), if(left(Input!M78,1)=Input!M$4,1,0),if(M$3="Vocab", if(Input!M78=Input!M$4,1,0),Input!M78))</f>
        <v/>
      </c>
      <c r="N78" s="1" t="str">
        <f>if(or(N$3="Multiple Choice",N$3="Reading"), if(left(Input!N78,1)=Input!N$4,1,0),if(N$3="Vocab", if(Input!N78=Input!N$4,1,0),Input!N78))</f>
        <v/>
      </c>
      <c r="O78" s="1" t="str">
        <f>if(or(O$3="Multiple Choice",O$3="Reading"), if(left(Input!O78,1)=Input!O$4,1,0),if(O$3="Vocab", if(Input!O78=Input!O$4,1,0),Input!O78))</f>
        <v/>
      </c>
      <c r="P78" s="1" t="str">
        <f>if(or(P$3="Multiple Choice",P$3="Reading"), if(left(Input!P78,1)=Input!P$4,1,0),if(P$3="Vocab", if(Input!P78=Input!P$4,1,0),Input!P78))</f>
        <v/>
      </c>
      <c r="Q78" s="1" t="str">
        <f>if(or(Q$3="Multiple Choice",Q$3="Reading"), if(left(Input!Q78,1)=Input!Q$4,1,0),if(Q$3="Vocab", if(Input!Q78=Input!Q$4,1,0),Input!Q78))</f>
        <v/>
      </c>
      <c r="R78" s="1" t="str">
        <f>if(or(R$3="Multiple Choice",R$3="Reading"), if(left(Input!R78,1)=Input!R$4,1,0),if(R$3="Vocab", if(Input!R78=Input!R$4,1,0),Input!R78))</f>
        <v/>
      </c>
      <c r="S78" s="1" t="str">
        <f>if(or(S$3="Multiple Choice",S$3="Reading"), if(left(Input!S78,1)=Input!S$4,1,0),if(S$3="Vocab", if(Input!S78=Input!S$4,1,0),Input!S78))</f>
        <v/>
      </c>
      <c r="T78" s="1" t="str">
        <f>if(or(T$3="Multiple Choice",T$3="Reading"), if(left(Input!T78,1)=Input!T$4,1,0),if(T$3="Vocab", if(Input!T78=Input!T$4,1,0),Input!T78))</f>
        <v/>
      </c>
      <c r="U78" s="1" t="str">
        <f>if(or(U$3="Multiple Choice",U$3="Reading"), if(left(Input!U78,1)=Input!U$4,1,0),if(U$3="Vocab", if(Input!U78=Input!U$4,1,0),Input!U78))</f>
        <v/>
      </c>
      <c r="V78" s="1" t="str">
        <f>if(or(V$3="Multiple Choice",V$3="Reading"), if(left(Input!V78,1)=Input!V$4,1,0),if(V$3="Vocab", if(Input!V78=Input!V$4,1,0),Input!V78))</f>
        <v/>
      </c>
      <c r="W78" s="1" t="str">
        <f>if(or(W$3="Multiple Choice",W$3="Reading"), if(left(Input!W78,1)=Input!W$4,1,0),if(W$3="Vocab", if(Input!W78=Input!W$4,1,0),Input!W78))</f>
        <v/>
      </c>
      <c r="X78" s="1" t="str">
        <f>if(or(X$3="Multiple Choice",X$3="Reading"), if(left(Input!X78,1)=Input!X$4,1,0),if(X$3="Vocab", if(Input!X78=Input!X$4,1,0),Input!X78))</f>
        <v/>
      </c>
      <c r="Y78" s="1" t="str">
        <f>if(or(Y$3="Multiple Choice",Y$3="Reading"), if(left(Input!Y78,1)=Input!Y$4,1,0),if(Y$3="Vocab", if(Input!Y78=Input!Y$4,1,0),Input!Y78))</f>
        <v/>
      </c>
      <c r="Z78" s="1" t="str">
        <f>if(or(Z$3="Multiple Choice",Z$3="Reading"), if(left(Input!Z78,1)=Input!Z$4,1,0),if(Z$3="Vocab", if(Input!Z78=Input!Z$4,1,0),Input!Z78))</f>
        <v/>
      </c>
    </row>
    <row r="79">
      <c r="B79" s="1">
        <f t="shared" si="2"/>
        <v>0</v>
      </c>
      <c r="C79" s="1" t="str">
        <f t="array" ref="C79">if(B79=0,"", INDEX($E:$Z,row(C79),Input!$C$16+2))</f>
        <v/>
      </c>
      <c r="D79" s="1">
        <f>if(and(E79&gt;=Input!$C$11,E79&lt;=Input!$C$13,not(F79="")),1,0)</f>
        <v>0</v>
      </c>
      <c r="E79" s="24" t="str">
        <f>Input!E79</f>
        <v/>
      </c>
      <c r="F79" s="1" t="str">
        <f>Input!F79</f>
        <v/>
      </c>
      <c r="G79" s="1">
        <f>if(or(G$3="Multiple Choice",G$3="Reading"), if(left(Input!G79,1)=Input!G$4,1,0),if(G$3="Vocab", if(Input!G79=Input!G$4,1,0),Input!G79))</f>
        <v>0</v>
      </c>
      <c r="H79" s="1">
        <f>if(or(H$3="Multiple Choice",H$3="Reading"), if(left(Input!H79,1)=Input!H$4,1,0),if(H$3="Vocab", if(Input!H79=Input!H$4,1,0),Input!H79))</f>
        <v>0</v>
      </c>
      <c r="I79" s="1" t="str">
        <f>if(or(I$3="Multiple Choice",I$3="Reading"), if(left(Input!I79,1)=Input!I$4,1,0),if(I$3="Vocab", if(Input!I79=Input!I$4,1,0),Input!I79))</f>
        <v/>
      </c>
      <c r="J79" s="1">
        <f>if(or(J$3="Multiple Choice",J$3="Reading"), if(left(Input!J79,1)=Input!J$4,1,0),if(J$3="Vocab", if(Input!J79=Input!J$4,1,0),Input!J79))</f>
        <v>0</v>
      </c>
      <c r="K79" s="1" t="str">
        <f>if(or(K$3="Multiple Choice",K$3="Reading"), if(left(Input!K79,1)=Input!K$4,1,0),if(K$3="Vocab", if(Input!K79=Input!K$4,1,0),Input!K79))</f>
        <v/>
      </c>
      <c r="L79" s="1" t="str">
        <f>if(or(L$3="Multiple Choice",L$3="Reading"), if(left(Input!L79,1)=Input!L$4,1,0),if(L$3="Vocab", if(Input!L79=Input!L$4,1,0),Input!L79))</f>
        <v/>
      </c>
      <c r="M79" s="1" t="str">
        <f>if(or(M$3="Multiple Choice",M$3="Reading"), if(left(Input!M79,1)=Input!M$4,1,0),if(M$3="Vocab", if(Input!M79=Input!M$4,1,0),Input!M79))</f>
        <v/>
      </c>
      <c r="N79" s="1" t="str">
        <f>if(or(N$3="Multiple Choice",N$3="Reading"), if(left(Input!N79,1)=Input!N$4,1,0),if(N$3="Vocab", if(Input!N79=Input!N$4,1,0),Input!N79))</f>
        <v/>
      </c>
      <c r="O79" s="1" t="str">
        <f>if(or(O$3="Multiple Choice",O$3="Reading"), if(left(Input!O79,1)=Input!O$4,1,0),if(O$3="Vocab", if(Input!O79=Input!O$4,1,0),Input!O79))</f>
        <v/>
      </c>
      <c r="P79" s="1" t="str">
        <f>if(or(P$3="Multiple Choice",P$3="Reading"), if(left(Input!P79,1)=Input!P$4,1,0),if(P$3="Vocab", if(Input!P79=Input!P$4,1,0),Input!P79))</f>
        <v/>
      </c>
      <c r="Q79" s="1" t="str">
        <f>if(or(Q$3="Multiple Choice",Q$3="Reading"), if(left(Input!Q79,1)=Input!Q$4,1,0),if(Q$3="Vocab", if(Input!Q79=Input!Q$4,1,0),Input!Q79))</f>
        <v/>
      </c>
      <c r="R79" s="1" t="str">
        <f>if(or(R$3="Multiple Choice",R$3="Reading"), if(left(Input!R79,1)=Input!R$4,1,0),if(R$3="Vocab", if(Input!R79=Input!R$4,1,0),Input!R79))</f>
        <v/>
      </c>
      <c r="S79" s="1" t="str">
        <f>if(or(S$3="Multiple Choice",S$3="Reading"), if(left(Input!S79,1)=Input!S$4,1,0),if(S$3="Vocab", if(Input!S79=Input!S$4,1,0),Input!S79))</f>
        <v/>
      </c>
      <c r="T79" s="1" t="str">
        <f>if(or(T$3="Multiple Choice",T$3="Reading"), if(left(Input!T79,1)=Input!T$4,1,0),if(T$3="Vocab", if(Input!T79=Input!T$4,1,0),Input!T79))</f>
        <v/>
      </c>
      <c r="U79" s="1" t="str">
        <f>if(or(U$3="Multiple Choice",U$3="Reading"), if(left(Input!U79,1)=Input!U$4,1,0),if(U$3="Vocab", if(Input!U79=Input!U$4,1,0),Input!U79))</f>
        <v/>
      </c>
      <c r="V79" s="1" t="str">
        <f>if(or(V$3="Multiple Choice",V$3="Reading"), if(left(Input!V79,1)=Input!V$4,1,0),if(V$3="Vocab", if(Input!V79=Input!V$4,1,0),Input!V79))</f>
        <v/>
      </c>
      <c r="W79" s="1" t="str">
        <f>if(or(W$3="Multiple Choice",W$3="Reading"), if(left(Input!W79,1)=Input!W$4,1,0),if(W$3="Vocab", if(Input!W79=Input!W$4,1,0),Input!W79))</f>
        <v/>
      </c>
      <c r="X79" s="1" t="str">
        <f>if(or(X$3="Multiple Choice",X$3="Reading"), if(left(Input!X79,1)=Input!X$4,1,0),if(X$3="Vocab", if(Input!X79=Input!X$4,1,0),Input!X79))</f>
        <v/>
      </c>
      <c r="Y79" s="1" t="str">
        <f>if(or(Y$3="Multiple Choice",Y$3="Reading"), if(left(Input!Y79,1)=Input!Y$4,1,0),if(Y$3="Vocab", if(Input!Y79=Input!Y$4,1,0),Input!Y79))</f>
        <v/>
      </c>
      <c r="Z79" s="1" t="str">
        <f>if(or(Z$3="Multiple Choice",Z$3="Reading"), if(left(Input!Z79,1)=Input!Z$4,1,0),if(Z$3="Vocab", if(Input!Z79=Input!Z$4,1,0),Input!Z79))</f>
        <v/>
      </c>
    </row>
    <row r="80">
      <c r="B80" s="1">
        <f t="shared" si="2"/>
        <v>0</v>
      </c>
      <c r="C80" s="1" t="str">
        <f t="array" ref="C80">if(B80=0,"", INDEX($E:$Z,row(C80),Input!$C$16+2))</f>
        <v/>
      </c>
      <c r="D80" s="1">
        <f>if(and(E80&gt;=Input!$C$11,E80&lt;=Input!$C$13,not(F80="")),1,0)</f>
        <v>0</v>
      </c>
      <c r="E80" s="24" t="str">
        <f>Input!E80</f>
        <v/>
      </c>
      <c r="F80" s="1" t="str">
        <f>Input!F80</f>
        <v/>
      </c>
      <c r="G80" s="1">
        <f>if(or(G$3="Multiple Choice",G$3="Reading"), if(left(Input!G80,1)=Input!G$4,1,0),if(G$3="Vocab", if(Input!G80=Input!G$4,1,0),Input!G80))</f>
        <v>0</v>
      </c>
      <c r="H80" s="1">
        <f>if(or(H$3="Multiple Choice",H$3="Reading"), if(left(Input!H80,1)=Input!H$4,1,0),if(H$3="Vocab", if(Input!H80=Input!H$4,1,0),Input!H80))</f>
        <v>0</v>
      </c>
      <c r="I80" s="1" t="str">
        <f>if(or(I$3="Multiple Choice",I$3="Reading"), if(left(Input!I80,1)=Input!I$4,1,0),if(I$3="Vocab", if(Input!I80=Input!I$4,1,0),Input!I80))</f>
        <v/>
      </c>
      <c r="J80" s="1">
        <f>if(or(J$3="Multiple Choice",J$3="Reading"), if(left(Input!J80,1)=Input!J$4,1,0),if(J$3="Vocab", if(Input!J80=Input!J$4,1,0),Input!J80))</f>
        <v>0</v>
      </c>
      <c r="K80" s="1" t="str">
        <f>if(or(K$3="Multiple Choice",K$3="Reading"), if(left(Input!K80,1)=Input!K$4,1,0),if(K$3="Vocab", if(Input!K80=Input!K$4,1,0),Input!K80))</f>
        <v/>
      </c>
      <c r="L80" s="1" t="str">
        <f>if(or(L$3="Multiple Choice",L$3="Reading"), if(left(Input!L80,1)=Input!L$4,1,0),if(L$3="Vocab", if(Input!L80=Input!L$4,1,0),Input!L80))</f>
        <v/>
      </c>
      <c r="M80" s="1" t="str">
        <f>if(or(M$3="Multiple Choice",M$3="Reading"), if(left(Input!M80,1)=Input!M$4,1,0),if(M$3="Vocab", if(Input!M80=Input!M$4,1,0),Input!M80))</f>
        <v/>
      </c>
      <c r="N80" s="1" t="str">
        <f>if(or(N$3="Multiple Choice",N$3="Reading"), if(left(Input!N80,1)=Input!N$4,1,0),if(N$3="Vocab", if(Input!N80=Input!N$4,1,0),Input!N80))</f>
        <v/>
      </c>
      <c r="O80" s="1" t="str">
        <f>if(or(O$3="Multiple Choice",O$3="Reading"), if(left(Input!O80,1)=Input!O$4,1,0),if(O$3="Vocab", if(Input!O80=Input!O$4,1,0),Input!O80))</f>
        <v/>
      </c>
      <c r="P80" s="1" t="str">
        <f>if(or(P$3="Multiple Choice",P$3="Reading"), if(left(Input!P80,1)=Input!P$4,1,0),if(P$3="Vocab", if(Input!P80=Input!P$4,1,0),Input!P80))</f>
        <v/>
      </c>
      <c r="Q80" s="1" t="str">
        <f>if(or(Q$3="Multiple Choice",Q$3="Reading"), if(left(Input!Q80,1)=Input!Q$4,1,0),if(Q$3="Vocab", if(Input!Q80=Input!Q$4,1,0),Input!Q80))</f>
        <v/>
      </c>
      <c r="R80" s="1" t="str">
        <f>if(or(R$3="Multiple Choice",R$3="Reading"), if(left(Input!R80,1)=Input!R$4,1,0),if(R$3="Vocab", if(Input!R80=Input!R$4,1,0),Input!R80))</f>
        <v/>
      </c>
      <c r="S80" s="1" t="str">
        <f>if(or(S$3="Multiple Choice",S$3="Reading"), if(left(Input!S80,1)=Input!S$4,1,0),if(S$3="Vocab", if(Input!S80=Input!S$4,1,0),Input!S80))</f>
        <v/>
      </c>
      <c r="T80" s="1" t="str">
        <f>if(or(T$3="Multiple Choice",T$3="Reading"), if(left(Input!T80,1)=Input!T$4,1,0),if(T$3="Vocab", if(Input!T80=Input!T$4,1,0),Input!T80))</f>
        <v/>
      </c>
      <c r="U80" s="1" t="str">
        <f>if(or(U$3="Multiple Choice",U$3="Reading"), if(left(Input!U80,1)=Input!U$4,1,0),if(U$3="Vocab", if(Input!U80=Input!U$4,1,0),Input!U80))</f>
        <v/>
      </c>
      <c r="V80" s="1" t="str">
        <f>if(or(V$3="Multiple Choice",V$3="Reading"), if(left(Input!V80,1)=Input!V$4,1,0),if(V$3="Vocab", if(Input!V80=Input!V$4,1,0),Input!V80))</f>
        <v/>
      </c>
      <c r="W80" s="1" t="str">
        <f>if(or(W$3="Multiple Choice",W$3="Reading"), if(left(Input!W80,1)=Input!W$4,1,0),if(W$3="Vocab", if(Input!W80=Input!W$4,1,0),Input!W80))</f>
        <v/>
      </c>
      <c r="X80" s="1" t="str">
        <f>if(or(X$3="Multiple Choice",X$3="Reading"), if(left(Input!X80,1)=Input!X$4,1,0),if(X$3="Vocab", if(Input!X80=Input!X$4,1,0),Input!X80))</f>
        <v/>
      </c>
      <c r="Y80" s="1" t="str">
        <f>if(or(Y$3="Multiple Choice",Y$3="Reading"), if(left(Input!Y80,1)=Input!Y$4,1,0),if(Y$3="Vocab", if(Input!Y80=Input!Y$4,1,0),Input!Y80))</f>
        <v/>
      </c>
      <c r="Z80" s="1" t="str">
        <f>if(or(Z$3="Multiple Choice",Z$3="Reading"), if(left(Input!Z80,1)=Input!Z$4,1,0),if(Z$3="Vocab", if(Input!Z80=Input!Z$4,1,0),Input!Z80))</f>
        <v/>
      </c>
    </row>
    <row r="81">
      <c r="B81" s="1">
        <f t="shared" si="2"/>
        <v>0</v>
      </c>
      <c r="C81" s="1" t="str">
        <f t="array" ref="C81">if(B81=0,"", INDEX($E:$Z,row(C81),Input!$C$16+2))</f>
        <v/>
      </c>
      <c r="D81" s="1">
        <f>if(and(E81&gt;=Input!$C$11,E81&lt;=Input!$C$13,not(F81="")),1,0)</f>
        <v>0</v>
      </c>
      <c r="E81" s="24" t="str">
        <f>Input!E81</f>
        <v/>
      </c>
      <c r="F81" s="1" t="str">
        <f>Input!F81</f>
        <v/>
      </c>
      <c r="G81" s="1">
        <f>if(or(G$3="Multiple Choice",G$3="Reading"), if(left(Input!G81,1)=Input!G$4,1,0),if(G$3="Vocab", if(Input!G81=Input!G$4,1,0),Input!G81))</f>
        <v>0</v>
      </c>
      <c r="H81" s="1">
        <f>if(or(H$3="Multiple Choice",H$3="Reading"), if(left(Input!H81,1)=Input!H$4,1,0),if(H$3="Vocab", if(Input!H81=Input!H$4,1,0),Input!H81))</f>
        <v>0</v>
      </c>
      <c r="I81" s="1" t="str">
        <f>if(or(I$3="Multiple Choice",I$3="Reading"), if(left(Input!I81,1)=Input!I$4,1,0),if(I$3="Vocab", if(Input!I81=Input!I$4,1,0),Input!I81))</f>
        <v/>
      </c>
      <c r="J81" s="1">
        <f>if(or(J$3="Multiple Choice",J$3="Reading"), if(left(Input!J81,1)=Input!J$4,1,0),if(J$3="Vocab", if(Input!J81=Input!J$4,1,0),Input!J81))</f>
        <v>0</v>
      </c>
      <c r="K81" s="1" t="str">
        <f>if(or(K$3="Multiple Choice",K$3="Reading"), if(left(Input!K81,1)=Input!K$4,1,0),if(K$3="Vocab", if(Input!K81=Input!K$4,1,0),Input!K81))</f>
        <v/>
      </c>
      <c r="L81" s="1" t="str">
        <f>if(or(L$3="Multiple Choice",L$3="Reading"), if(left(Input!L81,1)=Input!L$4,1,0),if(L$3="Vocab", if(Input!L81=Input!L$4,1,0),Input!L81))</f>
        <v/>
      </c>
      <c r="M81" s="1" t="str">
        <f>if(or(M$3="Multiple Choice",M$3="Reading"), if(left(Input!M81,1)=Input!M$4,1,0),if(M$3="Vocab", if(Input!M81=Input!M$4,1,0),Input!M81))</f>
        <v/>
      </c>
      <c r="N81" s="1" t="str">
        <f>if(or(N$3="Multiple Choice",N$3="Reading"), if(left(Input!N81,1)=Input!N$4,1,0),if(N$3="Vocab", if(Input!N81=Input!N$4,1,0),Input!N81))</f>
        <v/>
      </c>
      <c r="O81" s="1" t="str">
        <f>if(or(O$3="Multiple Choice",O$3="Reading"), if(left(Input!O81,1)=Input!O$4,1,0),if(O$3="Vocab", if(Input!O81=Input!O$4,1,0),Input!O81))</f>
        <v/>
      </c>
      <c r="P81" s="1" t="str">
        <f>if(or(P$3="Multiple Choice",P$3="Reading"), if(left(Input!P81,1)=Input!P$4,1,0),if(P$3="Vocab", if(Input!P81=Input!P$4,1,0),Input!P81))</f>
        <v/>
      </c>
      <c r="Q81" s="1" t="str">
        <f>if(or(Q$3="Multiple Choice",Q$3="Reading"), if(left(Input!Q81,1)=Input!Q$4,1,0),if(Q$3="Vocab", if(Input!Q81=Input!Q$4,1,0),Input!Q81))</f>
        <v/>
      </c>
      <c r="R81" s="1" t="str">
        <f>if(or(R$3="Multiple Choice",R$3="Reading"), if(left(Input!R81,1)=Input!R$4,1,0),if(R$3="Vocab", if(Input!R81=Input!R$4,1,0),Input!R81))</f>
        <v/>
      </c>
      <c r="S81" s="1" t="str">
        <f>if(or(S$3="Multiple Choice",S$3="Reading"), if(left(Input!S81,1)=Input!S$4,1,0),if(S$3="Vocab", if(Input!S81=Input!S$4,1,0),Input!S81))</f>
        <v/>
      </c>
      <c r="T81" s="1" t="str">
        <f>if(or(T$3="Multiple Choice",T$3="Reading"), if(left(Input!T81,1)=Input!T$4,1,0),if(T$3="Vocab", if(Input!T81=Input!T$4,1,0),Input!T81))</f>
        <v/>
      </c>
      <c r="U81" s="1" t="str">
        <f>if(or(U$3="Multiple Choice",U$3="Reading"), if(left(Input!U81,1)=Input!U$4,1,0),if(U$3="Vocab", if(Input!U81=Input!U$4,1,0),Input!U81))</f>
        <v/>
      </c>
      <c r="V81" s="1" t="str">
        <f>if(or(V$3="Multiple Choice",V$3="Reading"), if(left(Input!V81,1)=Input!V$4,1,0),if(V$3="Vocab", if(Input!V81=Input!V$4,1,0),Input!V81))</f>
        <v/>
      </c>
      <c r="W81" s="1" t="str">
        <f>if(or(W$3="Multiple Choice",W$3="Reading"), if(left(Input!W81,1)=Input!W$4,1,0),if(W$3="Vocab", if(Input!W81=Input!W$4,1,0),Input!W81))</f>
        <v/>
      </c>
      <c r="X81" s="1" t="str">
        <f>if(or(X$3="Multiple Choice",X$3="Reading"), if(left(Input!X81,1)=Input!X$4,1,0),if(X$3="Vocab", if(Input!X81=Input!X$4,1,0),Input!X81))</f>
        <v/>
      </c>
      <c r="Y81" s="1" t="str">
        <f>if(or(Y$3="Multiple Choice",Y$3="Reading"), if(left(Input!Y81,1)=Input!Y$4,1,0),if(Y$3="Vocab", if(Input!Y81=Input!Y$4,1,0),Input!Y81))</f>
        <v/>
      </c>
      <c r="Z81" s="1" t="str">
        <f>if(or(Z$3="Multiple Choice",Z$3="Reading"), if(left(Input!Z81,1)=Input!Z$4,1,0),if(Z$3="Vocab", if(Input!Z81=Input!Z$4,1,0),Input!Z81))</f>
        <v/>
      </c>
    </row>
    <row r="82">
      <c r="B82" s="1">
        <f t="shared" si="2"/>
        <v>0</v>
      </c>
      <c r="C82" s="1" t="str">
        <f t="array" ref="C82">if(B82=0,"", INDEX($E:$Z,row(C82),Input!$C$16+2))</f>
        <v/>
      </c>
      <c r="D82" s="1">
        <f>if(and(E82&gt;=Input!$C$11,E82&lt;=Input!$C$13,not(F82="")),1,0)</f>
        <v>0</v>
      </c>
      <c r="E82" s="24" t="str">
        <f>Input!E82</f>
        <v/>
      </c>
      <c r="F82" s="1" t="str">
        <f>Input!F82</f>
        <v/>
      </c>
      <c r="G82" s="1">
        <f>if(or(G$3="Multiple Choice",G$3="Reading"), if(left(Input!G82,1)=Input!G$4,1,0),if(G$3="Vocab", if(Input!G82=Input!G$4,1,0),Input!G82))</f>
        <v>0</v>
      </c>
      <c r="H82" s="1">
        <f>if(or(H$3="Multiple Choice",H$3="Reading"), if(left(Input!H82,1)=Input!H$4,1,0),if(H$3="Vocab", if(Input!H82=Input!H$4,1,0),Input!H82))</f>
        <v>0</v>
      </c>
      <c r="I82" s="1" t="str">
        <f>if(or(I$3="Multiple Choice",I$3="Reading"), if(left(Input!I82,1)=Input!I$4,1,0),if(I$3="Vocab", if(Input!I82=Input!I$4,1,0),Input!I82))</f>
        <v/>
      </c>
      <c r="J82" s="1">
        <f>if(or(J$3="Multiple Choice",J$3="Reading"), if(left(Input!J82,1)=Input!J$4,1,0),if(J$3="Vocab", if(Input!J82=Input!J$4,1,0),Input!J82))</f>
        <v>0</v>
      </c>
      <c r="K82" s="1" t="str">
        <f>if(or(K$3="Multiple Choice",K$3="Reading"), if(left(Input!K82,1)=Input!K$4,1,0),if(K$3="Vocab", if(Input!K82=Input!K$4,1,0),Input!K82))</f>
        <v/>
      </c>
      <c r="L82" s="1" t="str">
        <f>if(or(L$3="Multiple Choice",L$3="Reading"), if(left(Input!L82,1)=Input!L$4,1,0),if(L$3="Vocab", if(Input!L82=Input!L$4,1,0),Input!L82))</f>
        <v/>
      </c>
      <c r="M82" s="1" t="str">
        <f>if(or(M$3="Multiple Choice",M$3="Reading"), if(left(Input!M82,1)=Input!M$4,1,0),if(M$3="Vocab", if(Input!M82=Input!M$4,1,0),Input!M82))</f>
        <v/>
      </c>
      <c r="N82" s="1" t="str">
        <f>if(or(N$3="Multiple Choice",N$3="Reading"), if(left(Input!N82,1)=Input!N$4,1,0),if(N$3="Vocab", if(Input!N82=Input!N$4,1,0),Input!N82))</f>
        <v/>
      </c>
      <c r="O82" s="1" t="str">
        <f>if(or(O$3="Multiple Choice",O$3="Reading"), if(left(Input!O82,1)=Input!O$4,1,0),if(O$3="Vocab", if(Input!O82=Input!O$4,1,0),Input!O82))</f>
        <v/>
      </c>
      <c r="P82" s="1" t="str">
        <f>if(or(P$3="Multiple Choice",P$3="Reading"), if(left(Input!P82,1)=Input!P$4,1,0),if(P$3="Vocab", if(Input!P82=Input!P$4,1,0),Input!P82))</f>
        <v/>
      </c>
      <c r="Q82" s="1" t="str">
        <f>if(or(Q$3="Multiple Choice",Q$3="Reading"), if(left(Input!Q82,1)=Input!Q$4,1,0),if(Q$3="Vocab", if(Input!Q82=Input!Q$4,1,0),Input!Q82))</f>
        <v/>
      </c>
      <c r="R82" s="1" t="str">
        <f>if(or(R$3="Multiple Choice",R$3="Reading"), if(left(Input!R82,1)=Input!R$4,1,0),if(R$3="Vocab", if(Input!R82=Input!R$4,1,0),Input!R82))</f>
        <v/>
      </c>
      <c r="S82" s="1" t="str">
        <f>if(or(S$3="Multiple Choice",S$3="Reading"), if(left(Input!S82,1)=Input!S$4,1,0),if(S$3="Vocab", if(Input!S82=Input!S$4,1,0),Input!S82))</f>
        <v/>
      </c>
      <c r="T82" s="1" t="str">
        <f>if(or(T$3="Multiple Choice",T$3="Reading"), if(left(Input!T82,1)=Input!T$4,1,0),if(T$3="Vocab", if(Input!T82=Input!T$4,1,0),Input!T82))</f>
        <v/>
      </c>
      <c r="U82" s="1" t="str">
        <f>if(or(U$3="Multiple Choice",U$3="Reading"), if(left(Input!U82,1)=Input!U$4,1,0),if(U$3="Vocab", if(Input!U82=Input!U$4,1,0),Input!U82))</f>
        <v/>
      </c>
      <c r="V82" s="1" t="str">
        <f>if(or(V$3="Multiple Choice",V$3="Reading"), if(left(Input!V82,1)=Input!V$4,1,0),if(V$3="Vocab", if(Input!V82=Input!V$4,1,0),Input!V82))</f>
        <v/>
      </c>
      <c r="W82" s="1" t="str">
        <f>if(or(W$3="Multiple Choice",W$3="Reading"), if(left(Input!W82,1)=Input!W$4,1,0),if(W$3="Vocab", if(Input!W82=Input!W$4,1,0),Input!W82))</f>
        <v/>
      </c>
      <c r="X82" s="1" t="str">
        <f>if(or(X$3="Multiple Choice",X$3="Reading"), if(left(Input!X82,1)=Input!X$4,1,0),if(X$3="Vocab", if(Input!X82=Input!X$4,1,0),Input!X82))</f>
        <v/>
      </c>
      <c r="Y82" s="1" t="str">
        <f>if(or(Y$3="Multiple Choice",Y$3="Reading"), if(left(Input!Y82,1)=Input!Y$4,1,0),if(Y$3="Vocab", if(Input!Y82=Input!Y$4,1,0),Input!Y82))</f>
        <v/>
      </c>
      <c r="Z82" s="1" t="str">
        <f>if(or(Z$3="Multiple Choice",Z$3="Reading"), if(left(Input!Z82,1)=Input!Z$4,1,0),if(Z$3="Vocab", if(Input!Z82=Input!Z$4,1,0),Input!Z82))</f>
        <v/>
      </c>
    </row>
    <row r="83">
      <c r="B83" s="1">
        <f t="shared" si="2"/>
        <v>0</v>
      </c>
      <c r="C83" s="1" t="str">
        <f t="array" ref="C83">if(B83=0,"", INDEX($E:$Z,row(C83),Input!$C$16+2))</f>
        <v/>
      </c>
      <c r="D83" s="1">
        <f>if(and(E83&gt;=Input!$C$11,E83&lt;=Input!$C$13,not(F83="")),1,0)</f>
        <v>0</v>
      </c>
      <c r="E83" s="24" t="str">
        <f>Input!E83</f>
        <v/>
      </c>
      <c r="F83" s="1" t="str">
        <f>Input!F83</f>
        <v/>
      </c>
      <c r="G83" s="1">
        <f>if(or(G$3="Multiple Choice",G$3="Reading"), if(left(Input!G83,1)=Input!G$4,1,0),if(G$3="Vocab", if(Input!G83=Input!G$4,1,0),Input!G83))</f>
        <v>0</v>
      </c>
      <c r="H83" s="1">
        <f>if(or(H$3="Multiple Choice",H$3="Reading"), if(left(Input!H83,1)=Input!H$4,1,0),if(H$3="Vocab", if(Input!H83=Input!H$4,1,0),Input!H83))</f>
        <v>0</v>
      </c>
      <c r="I83" s="1" t="str">
        <f>if(or(I$3="Multiple Choice",I$3="Reading"), if(left(Input!I83,1)=Input!I$4,1,0),if(I$3="Vocab", if(Input!I83=Input!I$4,1,0),Input!I83))</f>
        <v/>
      </c>
      <c r="J83" s="1">
        <f>if(or(J$3="Multiple Choice",J$3="Reading"), if(left(Input!J83,1)=Input!J$4,1,0),if(J$3="Vocab", if(Input!J83=Input!J$4,1,0),Input!J83))</f>
        <v>0</v>
      </c>
      <c r="K83" s="1" t="str">
        <f>if(or(K$3="Multiple Choice",K$3="Reading"), if(left(Input!K83,1)=Input!K$4,1,0),if(K$3="Vocab", if(Input!K83=Input!K$4,1,0),Input!K83))</f>
        <v/>
      </c>
      <c r="L83" s="1" t="str">
        <f>if(or(L$3="Multiple Choice",L$3="Reading"), if(left(Input!L83,1)=Input!L$4,1,0),if(L$3="Vocab", if(Input!L83=Input!L$4,1,0),Input!L83))</f>
        <v/>
      </c>
      <c r="M83" s="1" t="str">
        <f>if(or(M$3="Multiple Choice",M$3="Reading"), if(left(Input!M83,1)=Input!M$4,1,0),if(M$3="Vocab", if(Input!M83=Input!M$4,1,0),Input!M83))</f>
        <v/>
      </c>
      <c r="N83" s="1" t="str">
        <f>if(or(N$3="Multiple Choice",N$3="Reading"), if(left(Input!N83,1)=Input!N$4,1,0),if(N$3="Vocab", if(Input!N83=Input!N$4,1,0),Input!N83))</f>
        <v/>
      </c>
      <c r="O83" s="1" t="str">
        <f>if(or(O$3="Multiple Choice",O$3="Reading"), if(left(Input!O83,1)=Input!O$4,1,0),if(O$3="Vocab", if(Input!O83=Input!O$4,1,0),Input!O83))</f>
        <v/>
      </c>
      <c r="P83" s="1" t="str">
        <f>if(or(P$3="Multiple Choice",P$3="Reading"), if(left(Input!P83,1)=Input!P$4,1,0),if(P$3="Vocab", if(Input!P83=Input!P$4,1,0),Input!P83))</f>
        <v/>
      </c>
      <c r="Q83" s="1" t="str">
        <f>if(or(Q$3="Multiple Choice",Q$3="Reading"), if(left(Input!Q83,1)=Input!Q$4,1,0),if(Q$3="Vocab", if(Input!Q83=Input!Q$4,1,0),Input!Q83))</f>
        <v/>
      </c>
      <c r="R83" s="1" t="str">
        <f>if(or(R$3="Multiple Choice",R$3="Reading"), if(left(Input!R83,1)=Input!R$4,1,0),if(R$3="Vocab", if(Input!R83=Input!R$4,1,0),Input!R83))</f>
        <v/>
      </c>
      <c r="S83" s="1" t="str">
        <f>if(or(S$3="Multiple Choice",S$3="Reading"), if(left(Input!S83,1)=Input!S$4,1,0),if(S$3="Vocab", if(Input!S83=Input!S$4,1,0),Input!S83))</f>
        <v/>
      </c>
      <c r="T83" s="1" t="str">
        <f>if(or(T$3="Multiple Choice",T$3="Reading"), if(left(Input!T83,1)=Input!T$4,1,0),if(T$3="Vocab", if(Input!T83=Input!T$4,1,0),Input!T83))</f>
        <v/>
      </c>
      <c r="U83" s="1" t="str">
        <f>if(or(U$3="Multiple Choice",U$3="Reading"), if(left(Input!U83,1)=Input!U$4,1,0),if(U$3="Vocab", if(Input!U83=Input!U$4,1,0),Input!U83))</f>
        <v/>
      </c>
      <c r="V83" s="1" t="str">
        <f>if(or(V$3="Multiple Choice",V$3="Reading"), if(left(Input!V83,1)=Input!V$4,1,0),if(V$3="Vocab", if(Input!V83=Input!V$4,1,0),Input!V83))</f>
        <v/>
      </c>
      <c r="W83" s="1" t="str">
        <f>if(or(W$3="Multiple Choice",W$3="Reading"), if(left(Input!W83,1)=Input!W$4,1,0),if(W$3="Vocab", if(Input!W83=Input!W$4,1,0),Input!W83))</f>
        <v/>
      </c>
      <c r="X83" s="1" t="str">
        <f>if(or(X$3="Multiple Choice",X$3="Reading"), if(left(Input!X83,1)=Input!X$4,1,0),if(X$3="Vocab", if(Input!X83=Input!X$4,1,0),Input!X83))</f>
        <v/>
      </c>
      <c r="Y83" s="1" t="str">
        <f>if(or(Y$3="Multiple Choice",Y$3="Reading"), if(left(Input!Y83,1)=Input!Y$4,1,0),if(Y$3="Vocab", if(Input!Y83=Input!Y$4,1,0),Input!Y83))</f>
        <v/>
      </c>
      <c r="Z83" s="1" t="str">
        <f>if(or(Z$3="Multiple Choice",Z$3="Reading"), if(left(Input!Z83,1)=Input!Z$4,1,0),if(Z$3="Vocab", if(Input!Z83=Input!Z$4,1,0),Input!Z83))</f>
        <v/>
      </c>
    </row>
    <row r="84">
      <c r="B84" s="1">
        <f t="shared" si="2"/>
        <v>0</v>
      </c>
      <c r="C84" s="1" t="str">
        <f t="array" ref="C84">if(B84=0,"", INDEX($E:$Z,row(C84),Input!$C$16+2))</f>
        <v/>
      </c>
      <c r="D84" s="1">
        <f>if(and(E84&gt;=Input!$C$11,E84&lt;=Input!$C$13,not(F84="")),1,0)</f>
        <v>0</v>
      </c>
      <c r="E84" s="24" t="str">
        <f>Input!E84</f>
        <v/>
      </c>
      <c r="F84" s="1" t="str">
        <f>Input!F84</f>
        <v/>
      </c>
      <c r="G84" s="1">
        <f>if(or(G$3="Multiple Choice",G$3="Reading"), if(left(Input!G84,1)=Input!G$4,1,0),if(G$3="Vocab", if(Input!G84=Input!G$4,1,0),Input!G84))</f>
        <v>0</v>
      </c>
      <c r="H84" s="1">
        <f>if(or(H$3="Multiple Choice",H$3="Reading"), if(left(Input!H84,1)=Input!H$4,1,0),if(H$3="Vocab", if(Input!H84=Input!H$4,1,0),Input!H84))</f>
        <v>0</v>
      </c>
      <c r="I84" s="1" t="str">
        <f>if(or(I$3="Multiple Choice",I$3="Reading"), if(left(Input!I84,1)=Input!I$4,1,0),if(I$3="Vocab", if(Input!I84=Input!I$4,1,0),Input!I84))</f>
        <v/>
      </c>
      <c r="J84" s="1">
        <f>if(or(J$3="Multiple Choice",J$3="Reading"), if(left(Input!J84,1)=Input!J$4,1,0),if(J$3="Vocab", if(Input!J84=Input!J$4,1,0),Input!J84))</f>
        <v>0</v>
      </c>
      <c r="K84" s="1" t="str">
        <f>if(or(K$3="Multiple Choice",K$3="Reading"), if(left(Input!K84,1)=Input!K$4,1,0),if(K$3="Vocab", if(Input!K84=Input!K$4,1,0),Input!K84))</f>
        <v/>
      </c>
      <c r="L84" s="1" t="str">
        <f>if(or(L$3="Multiple Choice",L$3="Reading"), if(left(Input!L84,1)=Input!L$4,1,0),if(L$3="Vocab", if(Input!L84=Input!L$4,1,0),Input!L84))</f>
        <v/>
      </c>
      <c r="M84" s="1" t="str">
        <f>if(or(M$3="Multiple Choice",M$3="Reading"), if(left(Input!M84,1)=Input!M$4,1,0),if(M$3="Vocab", if(Input!M84=Input!M$4,1,0),Input!M84))</f>
        <v/>
      </c>
      <c r="N84" s="1" t="str">
        <f>if(or(N$3="Multiple Choice",N$3="Reading"), if(left(Input!N84,1)=Input!N$4,1,0),if(N$3="Vocab", if(Input!N84=Input!N$4,1,0),Input!N84))</f>
        <v/>
      </c>
      <c r="O84" s="1" t="str">
        <f>if(or(O$3="Multiple Choice",O$3="Reading"), if(left(Input!O84,1)=Input!O$4,1,0),if(O$3="Vocab", if(Input!O84=Input!O$4,1,0),Input!O84))</f>
        <v/>
      </c>
      <c r="P84" s="1" t="str">
        <f>if(or(P$3="Multiple Choice",P$3="Reading"), if(left(Input!P84,1)=Input!P$4,1,0),if(P$3="Vocab", if(Input!P84=Input!P$4,1,0),Input!P84))</f>
        <v/>
      </c>
      <c r="Q84" s="1" t="str">
        <f>if(or(Q$3="Multiple Choice",Q$3="Reading"), if(left(Input!Q84,1)=Input!Q$4,1,0),if(Q$3="Vocab", if(Input!Q84=Input!Q$4,1,0),Input!Q84))</f>
        <v/>
      </c>
      <c r="R84" s="1" t="str">
        <f>if(or(R$3="Multiple Choice",R$3="Reading"), if(left(Input!R84,1)=Input!R$4,1,0),if(R$3="Vocab", if(Input!R84=Input!R$4,1,0),Input!R84))</f>
        <v/>
      </c>
      <c r="S84" s="1" t="str">
        <f>if(or(S$3="Multiple Choice",S$3="Reading"), if(left(Input!S84,1)=Input!S$4,1,0),if(S$3="Vocab", if(Input!S84=Input!S$4,1,0),Input!S84))</f>
        <v/>
      </c>
      <c r="T84" s="1" t="str">
        <f>if(or(T$3="Multiple Choice",T$3="Reading"), if(left(Input!T84,1)=Input!T$4,1,0),if(T$3="Vocab", if(Input!T84=Input!T$4,1,0),Input!T84))</f>
        <v/>
      </c>
      <c r="U84" s="1" t="str">
        <f>if(or(U$3="Multiple Choice",U$3="Reading"), if(left(Input!U84,1)=Input!U$4,1,0),if(U$3="Vocab", if(Input!U84=Input!U$4,1,0),Input!U84))</f>
        <v/>
      </c>
      <c r="V84" s="1" t="str">
        <f>if(or(V$3="Multiple Choice",V$3="Reading"), if(left(Input!V84,1)=Input!V$4,1,0),if(V$3="Vocab", if(Input!V84=Input!V$4,1,0),Input!V84))</f>
        <v/>
      </c>
      <c r="W84" s="1" t="str">
        <f>if(or(W$3="Multiple Choice",W$3="Reading"), if(left(Input!W84,1)=Input!W$4,1,0),if(W$3="Vocab", if(Input!W84=Input!W$4,1,0),Input!W84))</f>
        <v/>
      </c>
      <c r="X84" s="1" t="str">
        <f>if(or(X$3="Multiple Choice",X$3="Reading"), if(left(Input!X84,1)=Input!X$4,1,0),if(X$3="Vocab", if(Input!X84=Input!X$4,1,0),Input!X84))</f>
        <v/>
      </c>
      <c r="Y84" s="1" t="str">
        <f>if(or(Y$3="Multiple Choice",Y$3="Reading"), if(left(Input!Y84,1)=Input!Y$4,1,0),if(Y$3="Vocab", if(Input!Y84=Input!Y$4,1,0),Input!Y84))</f>
        <v/>
      </c>
      <c r="Z84" s="1" t="str">
        <f>if(or(Z$3="Multiple Choice",Z$3="Reading"), if(left(Input!Z84,1)=Input!Z$4,1,0),if(Z$3="Vocab", if(Input!Z84=Input!Z$4,1,0),Input!Z84))</f>
        <v/>
      </c>
    </row>
    <row r="85">
      <c r="B85" s="1">
        <f t="shared" si="2"/>
        <v>0</v>
      </c>
      <c r="C85" s="1" t="str">
        <f t="array" ref="C85">if(B85=0,"", INDEX($E:$Z,row(C85),Input!$C$16+2))</f>
        <v/>
      </c>
      <c r="D85" s="1">
        <f>if(and(E85&gt;=Input!$C$11,E85&lt;=Input!$C$13,not(F85="")),1,0)</f>
        <v>0</v>
      </c>
      <c r="E85" s="24" t="str">
        <f>Input!E85</f>
        <v/>
      </c>
      <c r="F85" s="1" t="str">
        <f>Input!F85</f>
        <v/>
      </c>
      <c r="G85" s="1">
        <f>if(or(G$3="Multiple Choice",G$3="Reading"), if(left(Input!G85,1)=Input!G$4,1,0),if(G$3="Vocab", if(Input!G85=Input!G$4,1,0),Input!G85))</f>
        <v>0</v>
      </c>
      <c r="H85" s="1">
        <f>if(or(H$3="Multiple Choice",H$3="Reading"), if(left(Input!H85,1)=Input!H$4,1,0),if(H$3="Vocab", if(Input!H85=Input!H$4,1,0),Input!H85))</f>
        <v>0</v>
      </c>
      <c r="I85" s="1" t="str">
        <f>if(or(I$3="Multiple Choice",I$3="Reading"), if(left(Input!I85,1)=Input!I$4,1,0),if(I$3="Vocab", if(Input!I85=Input!I$4,1,0),Input!I85))</f>
        <v/>
      </c>
      <c r="J85" s="1">
        <f>if(or(J$3="Multiple Choice",J$3="Reading"), if(left(Input!J85,1)=Input!J$4,1,0),if(J$3="Vocab", if(Input!J85=Input!J$4,1,0),Input!J85))</f>
        <v>0</v>
      </c>
      <c r="K85" s="1" t="str">
        <f>if(or(K$3="Multiple Choice",K$3="Reading"), if(left(Input!K85,1)=Input!K$4,1,0),if(K$3="Vocab", if(Input!K85=Input!K$4,1,0),Input!K85))</f>
        <v/>
      </c>
      <c r="L85" s="1" t="str">
        <f>if(or(L$3="Multiple Choice",L$3="Reading"), if(left(Input!L85,1)=Input!L$4,1,0),if(L$3="Vocab", if(Input!L85=Input!L$4,1,0),Input!L85))</f>
        <v/>
      </c>
      <c r="M85" s="1" t="str">
        <f>if(or(M$3="Multiple Choice",M$3="Reading"), if(left(Input!M85,1)=Input!M$4,1,0),if(M$3="Vocab", if(Input!M85=Input!M$4,1,0),Input!M85))</f>
        <v/>
      </c>
      <c r="N85" s="1" t="str">
        <f>if(or(N$3="Multiple Choice",N$3="Reading"), if(left(Input!N85,1)=Input!N$4,1,0),if(N$3="Vocab", if(Input!N85=Input!N$4,1,0),Input!N85))</f>
        <v/>
      </c>
      <c r="O85" s="1" t="str">
        <f>if(or(O$3="Multiple Choice",O$3="Reading"), if(left(Input!O85,1)=Input!O$4,1,0),if(O$3="Vocab", if(Input!O85=Input!O$4,1,0),Input!O85))</f>
        <v/>
      </c>
      <c r="P85" s="1" t="str">
        <f>if(or(P$3="Multiple Choice",P$3="Reading"), if(left(Input!P85,1)=Input!P$4,1,0),if(P$3="Vocab", if(Input!P85=Input!P$4,1,0),Input!P85))</f>
        <v/>
      </c>
      <c r="Q85" s="1" t="str">
        <f>if(or(Q$3="Multiple Choice",Q$3="Reading"), if(left(Input!Q85,1)=Input!Q$4,1,0),if(Q$3="Vocab", if(Input!Q85=Input!Q$4,1,0),Input!Q85))</f>
        <v/>
      </c>
      <c r="R85" s="1" t="str">
        <f>if(or(R$3="Multiple Choice",R$3="Reading"), if(left(Input!R85,1)=Input!R$4,1,0),if(R$3="Vocab", if(Input!R85=Input!R$4,1,0),Input!R85))</f>
        <v/>
      </c>
      <c r="S85" s="1" t="str">
        <f>if(or(S$3="Multiple Choice",S$3="Reading"), if(left(Input!S85,1)=Input!S$4,1,0),if(S$3="Vocab", if(Input!S85=Input!S$4,1,0),Input!S85))</f>
        <v/>
      </c>
      <c r="T85" s="1" t="str">
        <f>if(or(T$3="Multiple Choice",T$3="Reading"), if(left(Input!T85,1)=Input!T$4,1,0),if(T$3="Vocab", if(Input!T85=Input!T$4,1,0),Input!T85))</f>
        <v/>
      </c>
      <c r="U85" s="1" t="str">
        <f>if(or(U$3="Multiple Choice",U$3="Reading"), if(left(Input!U85,1)=Input!U$4,1,0),if(U$3="Vocab", if(Input!U85=Input!U$4,1,0),Input!U85))</f>
        <v/>
      </c>
      <c r="V85" s="1" t="str">
        <f>if(or(V$3="Multiple Choice",V$3="Reading"), if(left(Input!V85,1)=Input!V$4,1,0),if(V$3="Vocab", if(Input!V85=Input!V$4,1,0),Input!V85))</f>
        <v/>
      </c>
      <c r="W85" s="1" t="str">
        <f>if(or(W$3="Multiple Choice",W$3="Reading"), if(left(Input!W85,1)=Input!W$4,1,0),if(W$3="Vocab", if(Input!W85=Input!W$4,1,0),Input!W85))</f>
        <v/>
      </c>
      <c r="X85" s="1" t="str">
        <f>if(or(X$3="Multiple Choice",X$3="Reading"), if(left(Input!X85,1)=Input!X$4,1,0),if(X$3="Vocab", if(Input!X85=Input!X$4,1,0),Input!X85))</f>
        <v/>
      </c>
      <c r="Y85" s="1" t="str">
        <f>if(or(Y$3="Multiple Choice",Y$3="Reading"), if(left(Input!Y85,1)=Input!Y$4,1,0),if(Y$3="Vocab", if(Input!Y85=Input!Y$4,1,0),Input!Y85))</f>
        <v/>
      </c>
      <c r="Z85" s="1" t="str">
        <f>if(or(Z$3="Multiple Choice",Z$3="Reading"), if(left(Input!Z85,1)=Input!Z$4,1,0),if(Z$3="Vocab", if(Input!Z85=Input!Z$4,1,0),Input!Z85))</f>
        <v/>
      </c>
    </row>
    <row r="86">
      <c r="B86" s="1">
        <f t="shared" si="2"/>
        <v>0</v>
      </c>
      <c r="C86" s="1" t="str">
        <f t="array" ref="C86">if(B86=0,"", INDEX($E:$Z,row(C86),Input!$C$16+2))</f>
        <v/>
      </c>
      <c r="D86" s="1">
        <f>if(and(E86&gt;=Input!$C$11,E86&lt;=Input!$C$13,not(F86="")),1,0)</f>
        <v>0</v>
      </c>
      <c r="E86" s="24" t="str">
        <f>Input!E86</f>
        <v/>
      </c>
      <c r="F86" s="1" t="str">
        <f>Input!F86</f>
        <v/>
      </c>
      <c r="G86" s="1">
        <f>if(or(G$3="Multiple Choice",G$3="Reading"), if(left(Input!G86,1)=Input!G$4,1,0),if(G$3="Vocab", if(Input!G86=Input!G$4,1,0),Input!G86))</f>
        <v>0</v>
      </c>
      <c r="H86" s="1">
        <f>if(or(H$3="Multiple Choice",H$3="Reading"), if(left(Input!H86,1)=Input!H$4,1,0),if(H$3="Vocab", if(Input!H86=Input!H$4,1,0),Input!H86))</f>
        <v>0</v>
      </c>
      <c r="I86" s="1" t="str">
        <f>if(or(I$3="Multiple Choice",I$3="Reading"), if(left(Input!I86,1)=Input!I$4,1,0),if(I$3="Vocab", if(Input!I86=Input!I$4,1,0),Input!I86))</f>
        <v/>
      </c>
      <c r="J86" s="1">
        <f>if(or(J$3="Multiple Choice",J$3="Reading"), if(left(Input!J86,1)=Input!J$4,1,0),if(J$3="Vocab", if(Input!J86=Input!J$4,1,0),Input!J86))</f>
        <v>0</v>
      </c>
      <c r="K86" s="1" t="str">
        <f>if(or(K$3="Multiple Choice",K$3="Reading"), if(left(Input!K86,1)=Input!K$4,1,0),if(K$3="Vocab", if(Input!K86=Input!K$4,1,0),Input!K86))</f>
        <v/>
      </c>
      <c r="L86" s="1" t="str">
        <f>if(or(L$3="Multiple Choice",L$3="Reading"), if(left(Input!L86,1)=Input!L$4,1,0),if(L$3="Vocab", if(Input!L86=Input!L$4,1,0),Input!L86))</f>
        <v/>
      </c>
      <c r="M86" s="1" t="str">
        <f>if(or(M$3="Multiple Choice",M$3="Reading"), if(left(Input!M86,1)=Input!M$4,1,0),if(M$3="Vocab", if(Input!M86=Input!M$4,1,0),Input!M86))</f>
        <v/>
      </c>
      <c r="N86" s="1" t="str">
        <f>if(or(N$3="Multiple Choice",N$3="Reading"), if(left(Input!N86,1)=Input!N$4,1,0),if(N$3="Vocab", if(Input!N86=Input!N$4,1,0),Input!N86))</f>
        <v/>
      </c>
      <c r="O86" s="1" t="str">
        <f>if(or(O$3="Multiple Choice",O$3="Reading"), if(left(Input!O86,1)=Input!O$4,1,0),if(O$3="Vocab", if(Input!O86=Input!O$4,1,0),Input!O86))</f>
        <v/>
      </c>
      <c r="P86" s="1" t="str">
        <f>if(or(P$3="Multiple Choice",P$3="Reading"), if(left(Input!P86,1)=Input!P$4,1,0),if(P$3="Vocab", if(Input!P86=Input!P$4,1,0),Input!P86))</f>
        <v/>
      </c>
      <c r="Q86" s="1" t="str">
        <f>if(or(Q$3="Multiple Choice",Q$3="Reading"), if(left(Input!Q86,1)=Input!Q$4,1,0),if(Q$3="Vocab", if(Input!Q86=Input!Q$4,1,0),Input!Q86))</f>
        <v/>
      </c>
      <c r="R86" s="1" t="str">
        <f>if(or(R$3="Multiple Choice",R$3="Reading"), if(left(Input!R86,1)=Input!R$4,1,0),if(R$3="Vocab", if(Input!R86=Input!R$4,1,0),Input!R86))</f>
        <v/>
      </c>
      <c r="S86" s="1" t="str">
        <f>if(or(S$3="Multiple Choice",S$3="Reading"), if(left(Input!S86,1)=Input!S$4,1,0),if(S$3="Vocab", if(Input!S86=Input!S$4,1,0),Input!S86))</f>
        <v/>
      </c>
      <c r="T86" s="1" t="str">
        <f>if(or(T$3="Multiple Choice",T$3="Reading"), if(left(Input!T86,1)=Input!T$4,1,0),if(T$3="Vocab", if(Input!T86=Input!T$4,1,0),Input!T86))</f>
        <v/>
      </c>
      <c r="U86" s="1" t="str">
        <f>if(or(U$3="Multiple Choice",U$3="Reading"), if(left(Input!U86,1)=Input!U$4,1,0),if(U$3="Vocab", if(Input!U86=Input!U$4,1,0),Input!U86))</f>
        <v/>
      </c>
      <c r="V86" s="1" t="str">
        <f>if(or(V$3="Multiple Choice",V$3="Reading"), if(left(Input!V86,1)=Input!V$4,1,0),if(V$3="Vocab", if(Input!V86=Input!V$4,1,0),Input!V86))</f>
        <v/>
      </c>
      <c r="W86" s="1" t="str">
        <f>if(or(W$3="Multiple Choice",W$3="Reading"), if(left(Input!W86,1)=Input!W$4,1,0),if(W$3="Vocab", if(Input!W86=Input!W$4,1,0),Input!W86))</f>
        <v/>
      </c>
      <c r="X86" s="1" t="str">
        <f>if(or(X$3="Multiple Choice",X$3="Reading"), if(left(Input!X86,1)=Input!X$4,1,0),if(X$3="Vocab", if(Input!X86=Input!X$4,1,0),Input!X86))</f>
        <v/>
      </c>
      <c r="Y86" s="1" t="str">
        <f>if(or(Y$3="Multiple Choice",Y$3="Reading"), if(left(Input!Y86,1)=Input!Y$4,1,0),if(Y$3="Vocab", if(Input!Y86=Input!Y$4,1,0),Input!Y86))</f>
        <v/>
      </c>
      <c r="Z86" s="1" t="str">
        <f>if(or(Z$3="Multiple Choice",Z$3="Reading"), if(left(Input!Z86,1)=Input!Z$4,1,0),if(Z$3="Vocab", if(Input!Z86=Input!Z$4,1,0),Input!Z86))</f>
        <v/>
      </c>
    </row>
    <row r="87">
      <c r="B87" s="1">
        <f t="shared" si="2"/>
        <v>0</v>
      </c>
      <c r="C87" s="1" t="str">
        <f t="array" ref="C87">if(B87=0,"", INDEX($E:$Z,row(C87),Input!$C$16+2))</f>
        <v/>
      </c>
      <c r="D87" s="1">
        <f>if(and(E87&gt;=Input!$C$11,E87&lt;=Input!$C$13,not(F87="")),1,0)</f>
        <v>0</v>
      </c>
      <c r="E87" s="24" t="str">
        <f>Input!E87</f>
        <v/>
      </c>
      <c r="F87" s="1" t="str">
        <f>Input!F87</f>
        <v/>
      </c>
      <c r="G87" s="1">
        <f>if(or(G$3="Multiple Choice",G$3="Reading"), if(left(Input!G87,1)=Input!G$4,1,0),if(G$3="Vocab", if(Input!G87=Input!G$4,1,0),Input!G87))</f>
        <v>0</v>
      </c>
      <c r="H87" s="1">
        <f>if(or(H$3="Multiple Choice",H$3="Reading"), if(left(Input!H87,1)=Input!H$4,1,0),if(H$3="Vocab", if(Input!H87=Input!H$4,1,0),Input!H87))</f>
        <v>0</v>
      </c>
      <c r="I87" s="1" t="str">
        <f>if(or(I$3="Multiple Choice",I$3="Reading"), if(left(Input!I87,1)=Input!I$4,1,0),if(I$3="Vocab", if(Input!I87=Input!I$4,1,0),Input!I87))</f>
        <v/>
      </c>
      <c r="J87" s="1">
        <f>if(or(J$3="Multiple Choice",J$3="Reading"), if(left(Input!J87,1)=Input!J$4,1,0),if(J$3="Vocab", if(Input!J87=Input!J$4,1,0),Input!J87))</f>
        <v>0</v>
      </c>
      <c r="K87" s="1" t="str">
        <f>if(or(K$3="Multiple Choice",K$3="Reading"), if(left(Input!K87,1)=Input!K$4,1,0),if(K$3="Vocab", if(Input!K87=Input!K$4,1,0),Input!K87))</f>
        <v/>
      </c>
      <c r="L87" s="1" t="str">
        <f>if(or(L$3="Multiple Choice",L$3="Reading"), if(left(Input!L87,1)=Input!L$4,1,0),if(L$3="Vocab", if(Input!L87=Input!L$4,1,0),Input!L87))</f>
        <v/>
      </c>
      <c r="M87" s="1" t="str">
        <f>if(or(M$3="Multiple Choice",M$3="Reading"), if(left(Input!M87,1)=Input!M$4,1,0),if(M$3="Vocab", if(Input!M87=Input!M$4,1,0),Input!M87))</f>
        <v/>
      </c>
      <c r="N87" s="1" t="str">
        <f>if(or(N$3="Multiple Choice",N$3="Reading"), if(left(Input!N87,1)=Input!N$4,1,0),if(N$3="Vocab", if(Input!N87=Input!N$4,1,0),Input!N87))</f>
        <v/>
      </c>
      <c r="O87" s="1" t="str">
        <f>if(or(O$3="Multiple Choice",O$3="Reading"), if(left(Input!O87,1)=Input!O$4,1,0),if(O$3="Vocab", if(Input!O87=Input!O$4,1,0),Input!O87))</f>
        <v/>
      </c>
      <c r="P87" s="1" t="str">
        <f>if(or(P$3="Multiple Choice",P$3="Reading"), if(left(Input!P87,1)=Input!P$4,1,0),if(P$3="Vocab", if(Input!P87=Input!P$4,1,0),Input!P87))</f>
        <v/>
      </c>
      <c r="Q87" s="1" t="str">
        <f>if(or(Q$3="Multiple Choice",Q$3="Reading"), if(left(Input!Q87,1)=Input!Q$4,1,0),if(Q$3="Vocab", if(Input!Q87=Input!Q$4,1,0),Input!Q87))</f>
        <v/>
      </c>
      <c r="R87" s="1" t="str">
        <f>if(or(R$3="Multiple Choice",R$3="Reading"), if(left(Input!R87,1)=Input!R$4,1,0),if(R$3="Vocab", if(Input!R87=Input!R$4,1,0),Input!R87))</f>
        <v/>
      </c>
      <c r="S87" s="1" t="str">
        <f>if(or(S$3="Multiple Choice",S$3="Reading"), if(left(Input!S87,1)=Input!S$4,1,0),if(S$3="Vocab", if(Input!S87=Input!S$4,1,0),Input!S87))</f>
        <v/>
      </c>
      <c r="T87" s="1" t="str">
        <f>if(or(T$3="Multiple Choice",T$3="Reading"), if(left(Input!T87,1)=Input!T$4,1,0),if(T$3="Vocab", if(Input!T87=Input!T$4,1,0),Input!T87))</f>
        <v/>
      </c>
      <c r="U87" s="1" t="str">
        <f>if(or(U$3="Multiple Choice",U$3="Reading"), if(left(Input!U87,1)=Input!U$4,1,0),if(U$3="Vocab", if(Input!U87=Input!U$4,1,0),Input!U87))</f>
        <v/>
      </c>
      <c r="V87" s="1" t="str">
        <f>if(or(V$3="Multiple Choice",V$3="Reading"), if(left(Input!V87,1)=Input!V$4,1,0),if(V$3="Vocab", if(Input!V87=Input!V$4,1,0),Input!V87))</f>
        <v/>
      </c>
      <c r="W87" s="1" t="str">
        <f>if(or(W$3="Multiple Choice",W$3="Reading"), if(left(Input!W87,1)=Input!W$4,1,0),if(W$3="Vocab", if(Input!W87=Input!W$4,1,0),Input!W87))</f>
        <v/>
      </c>
      <c r="X87" s="1" t="str">
        <f>if(or(X$3="Multiple Choice",X$3="Reading"), if(left(Input!X87,1)=Input!X$4,1,0),if(X$3="Vocab", if(Input!X87=Input!X$4,1,0),Input!X87))</f>
        <v/>
      </c>
      <c r="Y87" s="1" t="str">
        <f>if(or(Y$3="Multiple Choice",Y$3="Reading"), if(left(Input!Y87,1)=Input!Y$4,1,0),if(Y$3="Vocab", if(Input!Y87=Input!Y$4,1,0),Input!Y87))</f>
        <v/>
      </c>
      <c r="Z87" s="1" t="str">
        <f>if(or(Z$3="Multiple Choice",Z$3="Reading"), if(left(Input!Z87,1)=Input!Z$4,1,0),if(Z$3="Vocab", if(Input!Z87=Input!Z$4,1,0),Input!Z87))</f>
        <v/>
      </c>
    </row>
    <row r="88">
      <c r="B88" s="1">
        <f t="shared" si="2"/>
        <v>0</v>
      </c>
      <c r="C88" s="1" t="str">
        <f t="array" ref="C88">if(B88=0,"", INDEX($E:$Z,row(C88),Input!$C$16+2))</f>
        <v/>
      </c>
      <c r="D88" s="1">
        <f>if(and(E88&gt;=Input!$C$11,E88&lt;=Input!$C$13,not(F88="")),1,0)</f>
        <v>0</v>
      </c>
      <c r="E88" s="24" t="str">
        <f>Input!E88</f>
        <v/>
      </c>
      <c r="F88" s="1" t="str">
        <f>Input!F88</f>
        <v/>
      </c>
      <c r="G88" s="1">
        <f>if(or(G$3="Multiple Choice",G$3="Reading"), if(left(Input!G88,1)=Input!G$4,1,0),if(G$3="Vocab", if(Input!G88=Input!G$4,1,0),Input!G88))</f>
        <v>0</v>
      </c>
      <c r="H88" s="1">
        <f>if(or(H$3="Multiple Choice",H$3="Reading"), if(left(Input!H88,1)=Input!H$4,1,0),if(H$3="Vocab", if(Input!H88=Input!H$4,1,0),Input!H88))</f>
        <v>0</v>
      </c>
      <c r="I88" s="1" t="str">
        <f>if(or(I$3="Multiple Choice",I$3="Reading"), if(left(Input!I88,1)=Input!I$4,1,0),if(I$3="Vocab", if(Input!I88=Input!I$4,1,0),Input!I88))</f>
        <v/>
      </c>
      <c r="J88" s="1">
        <f>if(or(J$3="Multiple Choice",J$3="Reading"), if(left(Input!J88,1)=Input!J$4,1,0),if(J$3="Vocab", if(Input!J88=Input!J$4,1,0),Input!J88))</f>
        <v>0</v>
      </c>
      <c r="K88" s="1" t="str">
        <f>if(or(K$3="Multiple Choice",K$3="Reading"), if(left(Input!K88,1)=Input!K$4,1,0),if(K$3="Vocab", if(Input!K88=Input!K$4,1,0),Input!K88))</f>
        <v/>
      </c>
      <c r="L88" s="1" t="str">
        <f>if(or(L$3="Multiple Choice",L$3="Reading"), if(left(Input!L88,1)=Input!L$4,1,0),if(L$3="Vocab", if(Input!L88=Input!L$4,1,0),Input!L88))</f>
        <v/>
      </c>
      <c r="M88" s="1" t="str">
        <f>if(or(M$3="Multiple Choice",M$3="Reading"), if(left(Input!M88,1)=Input!M$4,1,0),if(M$3="Vocab", if(Input!M88=Input!M$4,1,0),Input!M88))</f>
        <v/>
      </c>
      <c r="N88" s="1" t="str">
        <f>if(or(N$3="Multiple Choice",N$3="Reading"), if(left(Input!N88,1)=Input!N$4,1,0),if(N$3="Vocab", if(Input!N88=Input!N$4,1,0),Input!N88))</f>
        <v/>
      </c>
      <c r="O88" s="1" t="str">
        <f>if(or(O$3="Multiple Choice",O$3="Reading"), if(left(Input!O88,1)=Input!O$4,1,0),if(O$3="Vocab", if(Input!O88=Input!O$4,1,0),Input!O88))</f>
        <v/>
      </c>
      <c r="P88" s="1" t="str">
        <f>if(or(P$3="Multiple Choice",P$3="Reading"), if(left(Input!P88,1)=Input!P$4,1,0),if(P$3="Vocab", if(Input!P88=Input!P$4,1,0),Input!P88))</f>
        <v/>
      </c>
      <c r="Q88" s="1" t="str">
        <f>if(or(Q$3="Multiple Choice",Q$3="Reading"), if(left(Input!Q88,1)=Input!Q$4,1,0),if(Q$3="Vocab", if(Input!Q88=Input!Q$4,1,0),Input!Q88))</f>
        <v/>
      </c>
      <c r="R88" s="1" t="str">
        <f>if(or(R$3="Multiple Choice",R$3="Reading"), if(left(Input!R88,1)=Input!R$4,1,0),if(R$3="Vocab", if(Input!R88=Input!R$4,1,0),Input!R88))</f>
        <v/>
      </c>
      <c r="S88" s="1" t="str">
        <f>if(or(S$3="Multiple Choice",S$3="Reading"), if(left(Input!S88,1)=Input!S$4,1,0),if(S$3="Vocab", if(Input!S88=Input!S$4,1,0),Input!S88))</f>
        <v/>
      </c>
      <c r="T88" s="1" t="str">
        <f>if(or(T$3="Multiple Choice",T$3="Reading"), if(left(Input!T88,1)=Input!T$4,1,0),if(T$3="Vocab", if(Input!T88=Input!T$4,1,0),Input!T88))</f>
        <v/>
      </c>
      <c r="U88" s="1" t="str">
        <f>if(or(U$3="Multiple Choice",U$3="Reading"), if(left(Input!U88,1)=Input!U$4,1,0),if(U$3="Vocab", if(Input!U88=Input!U$4,1,0),Input!U88))</f>
        <v/>
      </c>
      <c r="V88" s="1" t="str">
        <f>if(or(V$3="Multiple Choice",V$3="Reading"), if(left(Input!V88,1)=Input!V$4,1,0),if(V$3="Vocab", if(Input!V88=Input!V$4,1,0),Input!V88))</f>
        <v/>
      </c>
      <c r="W88" s="1" t="str">
        <f>if(or(W$3="Multiple Choice",W$3="Reading"), if(left(Input!W88,1)=Input!W$4,1,0),if(W$3="Vocab", if(Input!W88=Input!W$4,1,0),Input!W88))</f>
        <v/>
      </c>
      <c r="X88" s="1" t="str">
        <f>if(or(X$3="Multiple Choice",X$3="Reading"), if(left(Input!X88,1)=Input!X$4,1,0),if(X$3="Vocab", if(Input!X88=Input!X$4,1,0),Input!X88))</f>
        <v/>
      </c>
      <c r="Y88" s="1" t="str">
        <f>if(or(Y$3="Multiple Choice",Y$3="Reading"), if(left(Input!Y88,1)=Input!Y$4,1,0),if(Y$3="Vocab", if(Input!Y88=Input!Y$4,1,0),Input!Y88))</f>
        <v/>
      </c>
      <c r="Z88" s="1" t="str">
        <f>if(or(Z$3="Multiple Choice",Z$3="Reading"), if(left(Input!Z88,1)=Input!Z$4,1,0),if(Z$3="Vocab", if(Input!Z88=Input!Z$4,1,0),Input!Z88))</f>
        <v/>
      </c>
    </row>
    <row r="89">
      <c r="B89" s="1">
        <f t="shared" si="2"/>
        <v>0</v>
      </c>
      <c r="C89" s="1" t="str">
        <f t="array" ref="C89">if(B89=0,"", INDEX($E:$Z,row(C89),Input!$C$16+2))</f>
        <v/>
      </c>
      <c r="D89" s="1">
        <f>if(and(E89&gt;=Input!$C$11,E89&lt;=Input!$C$13,not(F89="")),1,0)</f>
        <v>0</v>
      </c>
      <c r="E89" s="24" t="str">
        <f>Input!E89</f>
        <v/>
      </c>
      <c r="F89" s="1" t="str">
        <f>Input!F89</f>
        <v/>
      </c>
      <c r="G89" s="1">
        <f>if(or(G$3="Multiple Choice",G$3="Reading"), if(left(Input!G89,1)=Input!G$4,1,0),if(G$3="Vocab", if(Input!G89=Input!G$4,1,0),Input!G89))</f>
        <v>0</v>
      </c>
      <c r="H89" s="1">
        <f>if(or(H$3="Multiple Choice",H$3="Reading"), if(left(Input!H89,1)=Input!H$4,1,0),if(H$3="Vocab", if(Input!H89=Input!H$4,1,0),Input!H89))</f>
        <v>0</v>
      </c>
      <c r="I89" s="1" t="str">
        <f>if(or(I$3="Multiple Choice",I$3="Reading"), if(left(Input!I89,1)=Input!I$4,1,0),if(I$3="Vocab", if(Input!I89=Input!I$4,1,0),Input!I89))</f>
        <v/>
      </c>
      <c r="J89" s="1">
        <f>if(or(J$3="Multiple Choice",J$3="Reading"), if(left(Input!J89,1)=Input!J$4,1,0),if(J$3="Vocab", if(Input!J89=Input!J$4,1,0),Input!J89))</f>
        <v>0</v>
      </c>
      <c r="K89" s="1" t="str">
        <f>if(or(K$3="Multiple Choice",K$3="Reading"), if(left(Input!K89,1)=Input!K$4,1,0),if(K$3="Vocab", if(Input!K89=Input!K$4,1,0),Input!K89))</f>
        <v/>
      </c>
      <c r="L89" s="1" t="str">
        <f>if(or(L$3="Multiple Choice",L$3="Reading"), if(left(Input!L89,1)=Input!L$4,1,0),if(L$3="Vocab", if(Input!L89=Input!L$4,1,0),Input!L89))</f>
        <v/>
      </c>
      <c r="M89" s="1" t="str">
        <f>if(or(M$3="Multiple Choice",M$3="Reading"), if(left(Input!M89,1)=Input!M$4,1,0),if(M$3="Vocab", if(Input!M89=Input!M$4,1,0),Input!M89))</f>
        <v/>
      </c>
      <c r="N89" s="1" t="str">
        <f>if(or(N$3="Multiple Choice",N$3="Reading"), if(left(Input!N89,1)=Input!N$4,1,0),if(N$3="Vocab", if(Input!N89=Input!N$4,1,0),Input!N89))</f>
        <v/>
      </c>
      <c r="O89" s="1" t="str">
        <f>if(or(O$3="Multiple Choice",O$3="Reading"), if(left(Input!O89,1)=Input!O$4,1,0),if(O$3="Vocab", if(Input!O89=Input!O$4,1,0),Input!O89))</f>
        <v/>
      </c>
      <c r="P89" s="1" t="str">
        <f>if(or(P$3="Multiple Choice",P$3="Reading"), if(left(Input!P89,1)=Input!P$4,1,0),if(P$3="Vocab", if(Input!P89=Input!P$4,1,0),Input!P89))</f>
        <v/>
      </c>
      <c r="Q89" s="1" t="str">
        <f>if(or(Q$3="Multiple Choice",Q$3="Reading"), if(left(Input!Q89,1)=Input!Q$4,1,0),if(Q$3="Vocab", if(Input!Q89=Input!Q$4,1,0),Input!Q89))</f>
        <v/>
      </c>
      <c r="R89" s="1" t="str">
        <f>if(or(R$3="Multiple Choice",R$3="Reading"), if(left(Input!R89,1)=Input!R$4,1,0),if(R$3="Vocab", if(Input!R89=Input!R$4,1,0),Input!R89))</f>
        <v/>
      </c>
      <c r="S89" s="1" t="str">
        <f>if(or(S$3="Multiple Choice",S$3="Reading"), if(left(Input!S89,1)=Input!S$4,1,0),if(S$3="Vocab", if(Input!S89=Input!S$4,1,0),Input!S89))</f>
        <v/>
      </c>
      <c r="T89" s="1" t="str">
        <f>if(or(T$3="Multiple Choice",T$3="Reading"), if(left(Input!T89,1)=Input!T$4,1,0),if(T$3="Vocab", if(Input!T89=Input!T$4,1,0),Input!T89))</f>
        <v/>
      </c>
      <c r="U89" s="1" t="str">
        <f>if(or(U$3="Multiple Choice",U$3="Reading"), if(left(Input!U89,1)=Input!U$4,1,0),if(U$3="Vocab", if(Input!U89=Input!U$4,1,0),Input!U89))</f>
        <v/>
      </c>
      <c r="V89" s="1" t="str">
        <f>if(or(V$3="Multiple Choice",V$3="Reading"), if(left(Input!V89,1)=Input!V$4,1,0),if(V$3="Vocab", if(Input!V89=Input!V$4,1,0),Input!V89))</f>
        <v/>
      </c>
      <c r="W89" s="1" t="str">
        <f>if(or(W$3="Multiple Choice",W$3="Reading"), if(left(Input!W89,1)=Input!W$4,1,0),if(W$3="Vocab", if(Input!W89=Input!W$4,1,0),Input!W89))</f>
        <v/>
      </c>
      <c r="X89" s="1" t="str">
        <f>if(or(X$3="Multiple Choice",X$3="Reading"), if(left(Input!X89,1)=Input!X$4,1,0),if(X$3="Vocab", if(Input!X89=Input!X$4,1,0),Input!X89))</f>
        <v/>
      </c>
      <c r="Y89" s="1" t="str">
        <f>if(or(Y$3="Multiple Choice",Y$3="Reading"), if(left(Input!Y89,1)=Input!Y$4,1,0),if(Y$3="Vocab", if(Input!Y89=Input!Y$4,1,0),Input!Y89))</f>
        <v/>
      </c>
      <c r="Z89" s="1" t="str">
        <f>if(or(Z$3="Multiple Choice",Z$3="Reading"), if(left(Input!Z89,1)=Input!Z$4,1,0),if(Z$3="Vocab", if(Input!Z89=Input!Z$4,1,0),Input!Z89))</f>
        <v/>
      </c>
    </row>
    <row r="90">
      <c r="B90" s="1">
        <f t="shared" si="2"/>
        <v>0</v>
      </c>
      <c r="C90" s="1" t="str">
        <f t="array" ref="C90">if(B90=0,"", INDEX($E:$Z,row(C90),Input!$C$16+2))</f>
        <v/>
      </c>
      <c r="D90" s="1">
        <f>if(and(E90&gt;=Input!$C$11,E90&lt;=Input!$C$13,not(F90="")),1,0)</f>
        <v>0</v>
      </c>
      <c r="E90" s="24" t="str">
        <f>Input!E90</f>
        <v/>
      </c>
      <c r="F90" s="1" t="str">
        <f>Input!F90</f>
        <v/>
      </c>
      <c r="G90" s="1">
        <f>if(or(G$3="Multiple Choice",G$3="Reading"), if(left(Input!G90,1)=Input!G$4,1,0),if(G$3="Vocab", if(Input!G90=Input!G$4,1,0),Input!G90))</f>
        <v>0</v>
      </c>
      <c r="H90" s="1">
        <f>if(or(H$3="Multiple Choice",H$3="Reading"), if(left(Input!H90,1)=Input!H$4,1,0),if(H$3="Vocab", if(Input!H90=Input!H$4,1,0),Input!H90))</f>
        <v>0</v>
      </c>
      <c r="I90" s="1" t="str">
        <f>if(or(I$3="Multiple Choice",I$3="Reading"), if(left(Input!I90,1)=Input!I$4,1,0),if(I$3="Vocab", if(Input!I90=Input!I$4,1,0),Input!I90))</f>
        <v/>
      </c>
      <c r="J90" s="1">
        <f>if(or(J$3="Multiple Choice",J$3="Reading"), if(left(Input!J90,1)=Input!J$4,1,0),if(J$3="Vocab", if(Input!J90=Input!J$4,1,0),Input!J90))</f>
        <v>0</v>
      </c>
      <c r="K90" s="1" t="str">
        <f>if(or(K$3="Multiple Choice",K$3="Reading"), if(left(Input!K90,1)=Input!K$4,1,0),if(K$3="Vocab", if(Input!K90=Input!K$4,1,0),Input!K90))</f>
        <v/>
      </c>
      <c r="L90" s="1" t="str">
        <f>if(or(L$3="Multiple Choice",L$3="Reading"), if(left(Input!L90,1)=Input!L$4,1,0),if(L$3="Vocab", if(Input!L90=Input!L$4,1,0),Input!L90))</f>
        <v/>
      </c>
      <c r="M90" s="1" t="str">
        <f>if(or(M$3="Multiple Choice",M$3="Reading"), if(left(Input!M90,1)=Input!M$4,1,0),if(M$3="Vocab", if(Input!M90=Input!M$4,1,0),Input!M90))</f>
        <v/>
      </c>
      <c r="N90" s="1" t="str">
        <f>if(or(N$3="Multiple Choice",N$3="Reading"), if(left(Input!N90,1)=Input!N$4,1,0),if(N$3="Vocab", if(Input!N90=Input!N$4,1,0),Input!N90))</f>
        <v/>
      </c>
      <c r="O90" s="1" t="str">
        <f>if(or(O$3="Multiple Choice",O$3="Reading"), if(left(Input!O90,1)=Input!O$4,1,0),if(O$3="Vocab", if(Input!O90=Input!O$4,1,0),Input!O90))</f>
        <v/>
      </c>
      <c r="P90" s="1" t="str">
        <f>if(or(P$3="Multiple Choice",P$3="Reading"), if(left(Input!P90,1)=Input!P$4,1,0),if(P$3="Vocab", if(Input!P90=Input!P$4,1,0),Input!P90))</f>
        <v/>
      </c>
      <c r="Q90" s="1" t="str">
        <f>if(or(Q$3="Multiple Choice",Q$3="Reading"), if(left(Input!Q90,1)=Input!Q$4,1,0),if(Q$3="Vocab", if(Input!Q90=Input!Q$4,1,0),Input!Q90))</f>
        <v/>
      </c>
      <c r="R90" s="1" t="str">
        <f>if(or(R$3="Multiple Choice",R$3="Reading"), if(left(Input!R90,1)=Input!R$4,1,0),if(R$3="Vocab", if(Input!R90=Input!R$4,1,0),Input!R90))</f>
        <v/>
      </c>
      <c r="S90" s="1" t="str">
        <f>if(or(S$3="Multiple Choice",S$3="Reading"), if(left(Input!S90,1)=Input!S$4,1,0),if(S$3="Vocab", if(Input!S90=Input!S$4,1,0),Input!S90))</f>
        <v/>
      </c>
      <c r="T90" s="1" t="str">
        <f>if(or(T$3="Multiple Choice",T$3="Reading"), if(left(Input!T90,1)=Input!T$4,1,0),if(T$3="Vocab", if(Input!T90=Input!T$4,1,0),Input!T90))</f>
        <v/>
      </c>
      <c r="U90" s="1" t="str">
        <f>if(or(U$3="Multiple Choice",U$3="Reading"), if(left(Input!U90,1)=Input!U$4,1,0),if(U$3="Vocab", if(Input!U90=Input!U$4,1,0),Input!U90))</f>
        <v/>
      </c>
      <c r="V90" s="1" t="str">
        <f>if(or(V$3="Multiple Choice",V$3="Reading"), if(left(Input!V90,1)=Input!V$4,1,0),if(V$3="Vocab", if(Input!V90=Input!V$4,1,0),Input!V90))</f>
        <v/>
      </c>
      <c r="W90" s="1" t="str">
        <f>if(or(W$3="Multiple Choice",W$3="Reading"), if(left(Input!W90,1)=Input!W$4,1,0),if(W$3="Vocab", if(Input!W90=Input!W$4,1,0),Input!W90))</f>
        <v/>
      </c>
      <c r="X90" s="1" t="str">
        <f>if(or(X$3="Multiple Choice",X$3="Reading"), if(left(Input!X90,1)=Input!X$4,1,0),if(X$3="Vocab", if(Input!X90=Input!X$4,1,0),Input!X90))</f>
        <v/>
      </c>
      <c r="Y90" s="1" t="str">
        <f>if(or(Y$3="Multiple Choice",Y$3="Reading"), if(left(Input!Y90,1)=Input!Y$4,1,0),if(Y$3="Vocab", if(Input!Y90=Input!Y$4,1,0),Input!Y90))</f>
        <v/>
      </c>
      <c r="Z90" s="1" t="str">
        <f>if(or(Z$3="Multiple Choice",Z$3="Reading"), if(left(Input!Z90,1)=Input!Z$4,1,0),if(Z$3="Vocab", if(Input!Z90=Input!Z$4,1,0),Input!Z90))</f>
        <v/>
      </c>
    </row>
    <row r="91">
      <c r="B91" s="1">
        <f t="shared" si="2"/>
        <v>0</v>
      </c>
      <c r="C91" s="1" t="str">
        <f t="array" ref="C91">if(B91=0,"", INDEX($E:$Z,row(C91),Input!$C$16+2))</f>
        <v/>
      </c>
      <c r="D91" s="1">
        <f>if(and(E91&gt;=Input!$C$11,E91&lt;=Input!$C$13,not(F91="")),1,0)</f>
        <v>0</v>
      </c>
      <c r="E91" s="24" t="str">
        <f>Input!E91</f>
        <v/>
      </c>
      <c r="F91" s="1" t="str">
        <f>Input!F91</f>
        <v/>
      </c>
      <c r="G91" s="1">
        <f>if(or(G$3="Multiple Choice",G$3="Reading"), if(left(Input!G91,1)=Input!G$4,1,0),if(G$3="Vocab", if(Input!G91=Input!G$4,1,0),Input!G91))</f>
        <v>0</v>
      </c>
      <c r="H91" s="1">
        <f>if(or(H$3="Multiple Choice",H$3="Reading"), if(left(Input!H91,1)=Input!H$4,1,0),if(H$3="Vocab", if(Input!H91=Input!H$4,1,0),Input!H91))</f>
        <v>0</v>
      </c>
      <c r="I91" s="1" t="str">
        <f>if(or(I$3="Multiple Choice",I$3="Reading"), if(left(Input!I91,1)=Input!I$4,1,0),if(I$3="Vocab", if(Input!I91=Input!I$4,1,0),Input!I91))</f>
        <v/>
      </c>
      <c r="J91" s="1">
        <f>if(or(J$3="Multiple Choice",J$3="Reading"), if(left(Input!J91,1)=Input!J$4,1,0),if(J$3="Vocab", if(Input!J91=Input!J$4,1,0),Input!J91))</f>
        <v>0</v>
      </c>
      <c r="K91" s="1" t="str">
        <f>if(or(K$3="Multiple Choice",K$3="Reading"), if(left(Input!K91,1)=Input!K$4,1,0),if(K$3="Vocab", if(Input!K91=Input!K$4,1,0),Input!K91))</f>
        <v/>
      </c>
      <c r="L91" s="1" t="str">
        <f>if(or(L$3="Multiple Choice",L$3="Reading"), if(left(Input!L91,1)=Input!L$4,1,0),if(L$3="Vocab", if(Input!L91=Input!L$4,1,0),Input!L91))</f>
        <v/>
      </c>
      <c r="M91" s="1" t="str">
        <f>if(or(M$3="Multiple Choice",M$3="Reading"), if(left(Input!M91,1)=Input!M$4,1,0),if(M$3="Vocab", if(Input!M91=Input!M$4,1,0),Input!M91))</f>
        <v/>
      </c>
      <c r="N91" s="1" t="str">
        <f>if(or(N$3="Multiple Choice",N$3="Reading"), if(left(Input!N91,1)=Input!N$4,1,0),if(N$3="Vocab", if(Input!N91=Input!N$4,1,0),Input!N91))</f>
        <v/>
      </c>
      <c r="O91" s="1" t="str">
        <f>if(or(O$3="Multiple Choice",O$3="Reading"), if(left(Input!O91,1)=Input!O$4,1,0),if(O$3="Vocab", if(Input!O91=Input!O$4,1,0),Input!O91))</f>
        <v/>
      </c>
      <c r="P91" s="1" t="str">
        <f>if(or(P$3="Multiple Choice",P$3="Reading"), if(left(Input!P91,1)=Input!P$4,1,0),if(P$3="Vocab", if(Input!P91=Input!P$4,1,0),Input!P91))</f>
        <v/>
      </c>
      <c r="Q91" s="1" t="str">
        <f>if(or(Q$3="Multiple Choice",Q$3="Reading"), if(left(Input!Q91,1)=Input!Q$4,1,0),if(Q$3="Vocab", if(Input!Q91=Input!Q$4,1,0),Input!Q91))</f>
        <v/>
      </c>
      <c r="R91" s="1" t="str">
        <f>if(or(R$3="Multiple Choice",R$3="Reading"), if(left(Input!R91,1)=Input!R$4,1,0),if(R$3="Vocab", if(Input!R91=Input!R$4,1,0),Input!R91))</f>
        <v/>
      </c>
      <c r="S91" s="1" t="str">
        <f>if(or(S$3="Multiple Choice",S$3="Reading"), if(left(Input!S91,1)=Input!S$4,1,0),if(S$3="Vocab", if(Input!S91=Input!S$4,1,0),Input!S91))</f>
        <v/>
      </c>
      <c r="T91" s="1" t="str">
        <f>if(or(T$3="Multiple Choice",T$3="Reading"), if(left(Input!T91,1)=Input!T$4,1,0),if(T$3="Vocab", if(Input!T91=Input!T$4,1,0),Input!T91))</f>
        <v/>
      </c>
      <c r="U91" s="1" t="str">
        <f>if(or(U$3="Multiple Choice",U$3="Reading"), if(left(Input!U91,1)=Input!U$4,1,0),if(U$3="Vocab", if(Input!U91=Input!U$4,1,0),Input!U91))</f>
        <v/>
      </c>
      <c r="V91" s="1" t="str">
        <f>if(or(V$3="Multiple Choice",V$3="Reading"), if(left(Input!V91,1)=Input!V$4,1,0),if(V$3="Vocab", if(Input!V91=Input!V$4,1,0),Input!V91))</f>
        <v/>
      </c>
      <c r="W91" s="1" t="str">
        <f>if(or(W$3="Multiple Choice",W$3="Reading"), if(left(Input!W91,1)=Input!W$4,1,0),if(W$3="Vocab", if(Input!W91=Input!W$4,1,0),Input!W91))</f>
        <v/>
      </c>
      <c r="X91" s="1" t="str">
        <f>if(or(X$3="Multiple Choice",X$3="Reading"), if(left(Input!X91,1)=Input!X$4,1,0),if(X$3="Vocab", if(Input!X91=Input!X$4,1,0),Input!X91))</f>
        <v/>
      </c>
      <c r="Y91" s="1" t="str">
        <f>if(or(Y$3="Multiple Choice",Y$3="Reading"), if(left(Input!Y91,1)=Input!Y$4,1,0),if(Y$3="Vocab", if(Input!Y91=Input!Y$4,1,0),Input!Y91))</f>
        <v/>
      </c>
      <c r="Z91" s="1" t="str">
        <f>if(or(Z$3="Multiple Choice",Z$3="Reading"), if(left(Input!Z91,1)=Input!Z$4,1,0),if(Z$3="Vocab", if(Input!Z91=Input!Z$4,1,0),Input!Z91))</f>
        <v/>
      </c>
    </row>
    <row r="92">
      <c r="B92" s="1">
        <f t="shared" si="2"/>
        <v>0</v>
      </c>
      <c r="C92" s="1" t="str">
        <f t="array" ref="C92">if(B92=0,"", INDEX($E:$Z,row(C92),Input!$C$16+2))</f>
        <v/>
      </c>
      <c r="D92" s="1">
        <f>if(and(E92&gt;=Input!$C$11,E92&lt;=Input!$C$13,not(F92="")),1,0)</f>
        <v>0</v>
      </c>
      <c r="E92" s="24" t="str">
        <f>Input!E92</f>
        <v/>
      </c>
      <c r="F92" s="1" t="str">
        <f>Input!F92</f>
        <v/>
      </c>
      <c r="G92" s="1">
        <f>if(or(G$3="Multiple Choice",G$3="Reading"), if(left(Input!G92,1)=Input!G$4,1,0),if(G$3="Vocab", if(Input!G92=Input!G$4,1,0),Input!G92))</f>
        <v>0</v>
      </c>
      <c r="H92" s="1">
        <f>if(or(H$3="Multiple Choice",H$3="Reading"), if(left(Input!H92,1)=Input!H$4,1,0),if(H$3="Vocab", if(Input!H92=Input!H$4,1,0),Input!H92))</f>
        <v>0</v>
      </c>
      <c r="I92" s="1" t="str">
        <f>if(or(I$3="Multiple Choice",I$3="Reading"), if(left(Input!I92,1)=Input!I$4,1,0),if(I$3="Vocab", if(Input!I92=Input!I$4,1,0),Input!I92))</f>
        <v/>
      </c>
      <c r="J92" s="1">
        <f>if(or(J$3="Multiple Choice",J$3="Reading"), if(left(Input!J92,1)=Input!J$4,1,0),if(J$3="Vocab", if(Input!J92=Input!J$4,1,0),Input!J92))</f>
        <v>0</v>
      </c>
      <c r="K92" s="1" t="str">
        <f>if(or(K$3="Multiple Choice",K$3="Reading"), if(left(Input!K92,1)=Input!K$4,1,0),if(K$3="Vocab", if(Input!K92=Input!K$4,1,0),Input!K92))</f>
        <v/>
      </c>
      <c r="L92" s="1" t="str">
        <f>if(or(L$3="Multiple Choice",L$3="Reading"), if(left(Input!L92,1)=Input!L$4,1,0),if(L$3="Vocab", if(Input!L92=Input!L$4,1,0),Input!L92))</f>
        <v/>
      </c>
      <c r="M92" s="1" t="str">
        <f>if(or(M$3="Multiple Choice",M$3="Reading"), if(left(Input!M92,1)=Input!M$4,1,0),if(M$3="Vocab", if(Input!M92=Input!M$4,1,0),Input!M92))</f>
        <v/>
      </c>
      <c r="N92" s="1" t="str">
        <f>if(or(N$3="Multiple Choice",N$3="Reading"), if(left(Input!N92,1)=Input!N$4,1,0),if(N$3="Vocab", if(Input!N92=Input!N$4,1,0),Input!N92))</f>
        <v/>
      </c>
      <c r="O92" s="1" t="str">
        <f>if(or(O$3="Multiple Choice",O$3="Reading"), if(left(Input!O92,1)=Input!O$4,1,0),if(O$3="Vocab", if(Input!O92=Input!O$4,1,0),Input!O92))</f>
        <v/>
      </c>
      <c r="P92" s="1" t="str">
        <f>if(or(P$3="Multiple Choice",P$3="Reading"), if(left(Input!P92,1)=Input!P$4,1,0),if(P$3="Vocab", if(Input!P92=Input!P$4,1,0),Input!P92))</f>
        <v/>
      </c>
      <c r="Q92" s="1" t="str">
        <f>if(or(Q$3="Multiple Choice",Q$3="Reading"), if(left(Input!Q92,1)=Input!Q$4,1,0),if(Q$3="Vocab", if(Input!Q92=Input!Q$4,1,0),Input!Q92))</f>
        <v/>
      </c>
      <c r="R92" s="1" t="str">
        <f>if(or(R$3="Multiple Choice",R$3="Reading"), if(left(Input!R92,1)=Input!R$4,1,0),if(R$3="Vocab", if(Input!R92=Input!R$4,1,0),Input!R92))</f>
        <v/>
      </c>
      <c r="S92" s="1" t="str">
        <f>if(or(S$3="Multiple Choice",S$3="Reading"), if(left(Input!S92,1)=Input!S$4,1,0),if(S$3="Vocab", if(Input!S92=Input!S$4,1,0),Input!S92))</f>
        <v/>
      </c>
      <c r="T92" s="1" t="str">
        <f>if(or(T$3="Multiple Choice",T$3="Reading"), if(left(Input!T92,1)=Input!T$4,1,0),if(T$3="Vocab", if(Input!T92=Input!T$4,1,0),Input!T92))</f>
        <v/>
      </c>
      <c r="U92" s="1" t="str">
        <f>if(or(U$3="Multiple Choice",U$3="Reading"), if(left(Input!U92,1)=Input!U$4,1,0),if(U$3="Vocab", if(Input!U92=Input!U$4,1,0),Input!U92))</f>
        <v/>
      </c>
      <c r="V92" s="1" t="str">
        <f>if(or(V$3="Multiple Choice",V$3="Reading"), if(left(Input!V92,1)=Input!V$4,1,0),if(V$3="Vocab", if(Input!V92=Input!V$4,1,0),Input!V92))</f>
        <v/>
      </c>
      <c r="W92" s="1" t="str">
        <f>if(or(W$3="Multiple Choice",W$3="Reading"), if(left(Input!W92,1)=Input!W$4,1,0),if(W$3="Vocab", if(Input!W92=Input!W$4,1,0),Input!W92))</f>
        <v/>
      </c>
      <c r="X92" s="1" t="str">
        <f>if(or(X$3="Multiple Choice",X$3="Reading"), if(left(Input!X92,1)=Input!X$4,1,0),if(X$3="Vocab", if(Input!X92=Input!X$4,1,0),Input!X92))</f>
        <v/>
      </c>
      <c r="Y92" s="1" t="str">
        <f>if(or(Y$3="Multiple Choice",Y$3="Reading"), if(left(Input!Y92,1)=Input!Y$4,1,0),if(Y$3="Vocab", if(Input!Y92=Input!Y$4,1,0),Input!Y92))</f>
        <v/>
      </c>
      <c r="Z92" s="1" t="str">
        <f>if(or(Z$3="Multiple Choice",Z$3="Reading"), if(left(Input!Z92,1)=Input!Z$4,1,0),if(Z$3="Vocab", if(Input!Z92=Input!Z$4,1,0),Input!Z92))</f>
        <v/>
      </c>
    </row>
    <row r="93">
      <c r="B93" s="1">
        <f t="shared" si="2"/>
        <v>0</v>
      </c>
      <c r="C93" s="1" t="str">
        <f t="array" ref="C93">if(B93=0,"", INDEX($E:$Z,row(C93),Input!$C$16+2))</f>
        <v/>
      </c>
      <c r="D93" s="1">
        <f>if(and(E93&gt;=Input!$C$11,E93&lt;=Input!$C$13,not(F93="")),1,0)</f>
        <v>0</v>
      </c>
      <c r="E93" s="24" t="str">
        <f>Input!E93</f>
        <v/>
      </c>
      <c r="F93" s="1" t="str">
        <f>Input!F93</f>
        <v/>
      </c>
      <c r="G93" s="1">
        <f>if(or(G$3="Multiple Choice",G$3="Reading"), if(left(Input!G93,1)=Input!G$4,1,0),if(G$3="Vocab", if(Input!G93=Input!G$4,1,0),Input!G93))</f>
        <v>0</v>
      </c>
      <c r="H93" s="1">
        <f>if(or(H$3="Multiple Choice",H$3="Reading"), if(left(Input!H93,1)=Input!H$4,1,0),if(H$3="Vocab", if(Input!H93=Input!H$4,1,0),Input!H93))</f>
        <v>0</v>
      </c>
      <c r="I93" s="1" t="str">
        <f>if(or(I$3="Multiple Choice",I$3="Reading"), if(left(Input!I93,1)=Input!I$4,1,0),if(I$3="Vocab", if(Input!I93=Input!I$4,1,0),Input!I93))</f>
        <v/>
      </c>
      <c r="J93" s="1">
        <f>if(or(J$3="Multiple Choice",J$3="Reading"), if(left(Input!J93,1)=Input!J$4,1,0),if(J$3="Vocab", if(Input!J93=Input!J$4,1,0),Input!J93))</f>
        <v>0</v>
      </c>
      <c r="K93" s="1" t="str">
        <f>if(or(K$3="Multiple Choice",K$3="Reading"), if(left(Input!K93,1)=Input!K$4,1,0),if(K$3="Vocab", if(Input!K93=Input!K$4,1,0),Input!K93))</f>
        <v/>
      </c>
      <c r="L93" s="1" t="str">
        <f>if(or(L$3="Multiple Choice",L$3="Reading"), if(left(Input!L93,1)=Input!L$4,1,0),if(L$3="Vocab", if(Input!L93=Input!L$4,1,0),Input!L93))</f>
        <v/>
      </c>
      <c r="M93" s="1" t="str">
        <f>if(or(M$3="Multiple Choice",M$3="Reading"), if(left(Input!M93,1)=Input!M$4,1,0),if(M$3="Vocab", if(Input!M93=Input!M$4,1,0),Input!M93))</f>
        <v/>
      </c>
      <c r="N93" s="1" t="str">
        <f>if(or(N$3="Multiple Choice",N$3="Reading"), if(left(Input!N93,1)=Input!N$4,1,0),if(N$3="Vocab", if(Input!N93=Input!N$4,1,0),Input!N93))</f>
        <v/>
      </c>
      <c r="O93" s="1" t="str">
        <f>if(or(O$3="Multiple Choice",O$3="Reading"), if(left(Input!O93,1)=Input!O$4,1,0),if(O$3="Vocab", if(Input!O93=Input!O$4,1,0),Input!O93))</f>
        <v/>
      </c>
      <c r="P93" s="1" t="str">
        <f>if(or(P$3="Multiple Choice",P$3="Reading"), if(left(Input!P93,1)=Input!P$4,1,0),if(P$3="Vocab", if(Input!P93=Input!P$4,1,0),Input!P93))</f>
        <v/>
      </c>
      <c r="Q93" s="1" t="str">
        <f>if(or(Q$3="Multiple Choice",Q$3="Reading"), if(left(Input!Q93,1)=Input!Q$4,1,0),if(Q$3="Vocab", if(Input!Q93=Input!Q$4,1,0),Input!Q93))</f>
        <v/>
      </c>
      <c r="R93" s="1" t="str">
        <f>if(or(R$3="Multiple Choice",R$3="Reading"), if(left(Input!R93,1)=Input!R$4,1,0),if(R$3="Vocab", if(Input!R93=Input!R$4,1,0),Input!R93))</f>
        <v/>
      </c>
      <c r="S93" s="1" t="str">
        <f>if(or(S$3="Multiple Choice",S$3="Reading"), if(left(Input!S93,1)=Input!S$4,1,0),if(S$3="Vocab", if(Input!S93=Input!S$4,1,0),Input!S93))</f>
        <v/>
      </c>
      <c r="T93" s="1" t="str">
        <f>if(or(T$3="Multiple Choice",T$3="Reading"), if(left(Input!T93,1)=Input!T$4,1,0),if(T$3="Vocab", if(Input!T93=Input!T$4,1,0),Input!T93))</f>
        <v/>
      </c>
      <c r="U93" s="1" t="str">
        <f>if(or(U$3="Multiple Choice",U$3="Reading"), if(left(Input!U93,1)=Input!U$4,1,0),if(U$3="Vocab", if(Input!U93=Input!U$4,1,0),Input!U93))</f>
        <v/>
      </c>
      <c r="V93" s="1" t="str">
        <f>if(or(V$3="Multiple Choice",V$3="Reading"), if(left(Input!V93,1)=Input!V$4,1,0),if(V$3="Vocab", if(Input!V93=Input!V$4,1,0),Input!V93))</f>
        <v/>
      </c>
      <c r="W93" s="1" t="str">
        <f>if(or(W$3="Multiple Choice",W$3="Reading"), if(left(Input!W93,1)=Input!W$4,1,0),if(W$3="Vocab", if(Input!W93=Input!W$4,1,0),Input!W93))</f>
        <v/>
      </c>
      <c r="X93" s="1" t="str">
        <f>if(or(X$3="Multiple Choice",X$3="Reading"), if(left(Input!X93,1)=Input!X$4,1,0),if(X$3="Vocab", if(Input!X93=Input!X$4,1,0),Input!X93))</f>
        <v/>
      </c>
      <c r="Y93" s="1" t="str">
        <f>if(or(Y$3="Multiple Choice",Y$3="Reading"), if(left(Input!Y93,1)=Input!Y$4,1,0),if(Y$3="Vocab", if(Input!Y93=Input!Y$4,1,0),Input!Y93))</f>
        <v/>
      </c>
      <c r="Z93" s="1" t="str">
        <f>if(or(Z$3="Multiple Choice",Z$3="Reading"), if(left(Input!Z93,1)=Input!Z$4,1,0),if(Z$3="Vocab", if(Input!Z93=Input!Z$4,1,0),Input!Z93))</f>
        <v/>
      </c>
    </row>
    <row r="94">
      <c r="B94" s="1">
        <f t="shared" si="2"/>
        <v>0</v>
      </c>
      <c r="C94" s="1" t="str">
        <f t="array" ref="C94">if(B94=0,"", INDEX($E:$Z,row(C94),Input!$C$16+2))</f>
        <v/>
      </c>
      <c r="D94" s="1">
        <f>if(and(E94&gt;=Input!$C$11,E94&lt;=Input!$C$13,not(F94="")),1,0)</f>
        <v>0</v>
      </c>
      <c r="E94" s="24" t="str">
        <f>Input!E94</f>
        <v/>
      </c>
      <c r="F94" s="1" t="str">
        <f>Input!F94</f>
        <v/>
      </c>
      <c r="G94" s="1">
        <f>if(or(G$3="Multiple Choice",G$3="Reading"), if(left(Input!G94,1)=Input!G$4,1,0),if(G$3="Vocab", if(Input!G94=Input!G$4,1,0),Input!G94))</f>
        <v>0</v>
      </c>
      <c r="H94" s="1">
        <f>if(or(H$3="Multiple Choice",H$3="Reading"), if(left(Input!H94,1)=Input!H$4,1,0),if(H$3="Vocab", if(Input!H94=Input!H$4,1,0),Input!H94))</f>
        <v>0</v>
      </c>
      <c r="I94" s="1" t="str">
        <f>if(or(I$3="Multiple Choice",I$3="Reading"), if(left(Input!I94,1)=Input!I$4,1,0),if(I$3="Vocab", if(Input!I94=Input!I$4,1,0),Input!I94))</f>
        <v/>
      </c>
      <c r="J94" s="1">
        <f>if(or(J$3="Multiple Choice",J$3="Reading"), if(left(Input!J94,1)=Input!J$4,1,0),if(J$3="Vocab", if(Input!J94=Input!J$4,1,0),Input!J94))</f>
        <v>0</v>
      </c>
      <c r="K94" s="1" t="str">
        <f>if(or(K$3="Multiple Choice",K$3="Reading"), if(left(Input!K94,1)=Input!K$4,1,0),if(K$3="Vocab", if(Input!K94=Input!K$4,1,0),Input!K94))</f>
        <v/>
      </c>
      <c r="L94" s="1" t="str">
        <f>if(or(L$3="Multiple Choice",L$3="Reading"), if(left(Input!L94,1)=Input!L$4,1,0),if(L$3="Vocab", if(Input!L94=Input!L$4,1,0),Input!L94))</f>
        <v/>
      </c>
      <c r="M94" s="1" t="str">
        <f>if(or(M$3="Multiple Choice",M$3="Reading"), if(left(Input!M94,1)=Input!M$4,1,0),if(M$3="Vocab", if(Input!M94=Input!M$4,1,0),Input!M94))</f>
        <v/>
      </c>
      <c r="N94" s="1" t="str">
        <f>if(or(N$3="Multiple Choice",N$3="Reading"), if(left(Input!N94,1)=Input!N$4,1,0),if(N$3="Vocab", if(Input!N94=Input!N$4,1,0),Input!N94))</f>
        <v/>
      </c>
      <c r="O94" s="1" t="str">
        <f>if(or(O$3="Multiple Choice",O$3="Reading"), if(left(Input!O94,1)=Input!O$4,1,0),if(O$3="Vocab", if(Input!O94=Input!O$4,1,0),Input!O94))</f>
        <v/>
      </c>
      <c r="P94" s="1" t="str">
        <f>if(or(P$3="Multiple Choice",P$3="Reading"), if(left(Input!P94,1)=Input!P$4,1,0),if(P$3="Vocab", if(Input!P94=Input!P$4,1,0),Input!P94))</f>
        <v/>
      </c>
      <c r="Q94" s="1" t="str">
        <f>if(or(Q$3="Multiple Choice",Q$3="Reading"), if(left(Input!Q94,1)=Input!Q$4,1,0),if(Q$3="Vocab", if(Input!Q94=Input!Q$4,1,0),Input!Q94))</f>
        <v/>
      </c>
      <c r="R94" s="1" t="str">
        <f>if(or(R$3="Multiple Choice",R$3="Reading"), if(left(Input!R94,1)=Input!R$4,1,0),if(R$3="Vocab", if(Input!R94=Input!R$4,1,0),Input!R94))</f>
        <v/>
      </c>
      <c r="S94" s="1" t="str">
        <f>if(or(S$3="Multiple Choice",S$3="Reading"), if(left(Input!S94,1)=Input!S$4,1,0),if(S$3="Vocab", if(Input!S94=Input!S$4,1,0),Input!S94))</f>
        <v/>
      </c>
      <c r="T94" s="1" t="str">
        <f>if(or(T$3="Multiple Choice",T$3="Reading"), if(left(Input!T94,1)=Input!T$4,1,0),if(T$3="Vocab", if(Input!T94=Input!T$4,1,0),Input!T94))</f>
        <v/>
      </c>
      <c r="U94" s="1" t="str">
        <f>if(or(U$3="Multiple Choice",U$3="Reading"), if(left(Input!U94,1)=Input!U$4,1,0),if(U$3="Vocab", if(Input!U94=Input!U$4,1,0),Input!U94))</f>
        <v/>
      </c>
      <c r="V94" s="1" t="str">
        <f>if(or(V$3="Multiple Choice",V$3="Reading"), if(left(Input!V94,1)=Input!V$4,1,0),if(V$3="Vocab", if(Input!V94=Input!V$4,1,0),Input!V94))</f>
        <v/>
      </c>
      <c r="W94" s="1" t="str">
        <f>if(or(W$3="Multiple Choice",W$3="Reading"), if(left(Input!W94,1)=Input!W$4,1,0),if(W$3="Vocab", if(Input!W94=Input!W$4,1,0),Input!W94))</f>
        <v/>
      </c>
      <c r="X94" s="1" t="str">
        <f>if(or(X$3="Multiple Choice",X$3="Reading"), if(left(Input!X94,1)=Input!X$4,1,0),if(X$3="Vocab", if(Input!X94=Input!X$4,1,0),Input!X94))</f>
        <v/>
      </c>
      <c r="Y94" s="1" t="str">
        <f>if(or(Y$3="Multiple Choice",Y$3="Reading"), if(left(Input!Y94,1)=Input!Y$4,1,0),if(Y$3="Vocab", if(Input!Y94=Input!Y$4,1,0),Input!Y94))</f>
        <v/>
      </c>
      <c r="Z94" s="1" t="str">
        <f>if(or(Z$3="Multiple Choice",Z$3="Reading"), if(left(Input!Z94,1)=Input!Z$4,1,0),if(Z$3="Vocab", if(Input!Z94=Input!Z$4,1,0),Input!Z94))</f>
        <v/>
      </c>
    </row>
    <row r="95">
      <c r="B95" s="1">
        <f t="shared" si="2"/>
        <v>0</v>
      </c>
      <c r="C95" s="1" t="str">
        <f t="array" ref="C95">if(B95=0,"", INDEX($E:$Z,row(C95),Input!$C$16+2))</f>
        <v/>
      </c>
      <c r="D95" s="1">
        <f>if(and(E95&gt;=Input!$C$11,E95&lt;=Input!$C$13,not(F95="")),1,0)</f>
        <v>0</v>
      </c>
      <c r="E95" s="24" t="str">
        <f>Input!E95</f>
        <v/>
      </c>
      <c r="F95" s="1" t="str">
        <f>Input!F95</f>
        <v/>
      </c>
      <c r="G95" s="1">
        <f>if(or(G$3="Multiple Choice",G$3="Reading"), if(left(Input!G95,1)=Input!G$4,1,0),if(G$3="Vocab", if(Input!G95=Input!G$4,1,0),Input!G95))</f>
        <v>0</v>
      </c>
      <c r="H95" s="1">
        <f>if(or(H$3="Multiple Choice",H$3="Reading"), if(left(Input!H95,1)=Input!H$4,1,0),if(H$3="Vocab", if(Input!H95=Input!H$4,1,0),Input!H95))</f>
        <v>0</v>
      </c>
      <c r="I95" s="1" t="str">
        <f>if(or(I$3="Multiple Choice",I$3="Reading"), if(left(Input!I95,1)=Input!I$4,1,0),if(I$3="Vocab", if(Input!I95=Input!I$4,1,0),Input!I95))</f>
        <v/>
      </c>
      <c r="J95" s="1">
        <f>if(or(J$3="Multiple Choice",J$3="Reading"), if(left(Input!J95,1)=Input!J$4,1,0),if(J$3="Vocab", if(Input!J95=Input!J$4,1,0),Input!J95))</f>
        <v>0</v>
      </c>
      <c r="K95" s="1" t="str">
        <f>if(or(K$3="Multiple Choice",K$3="Reading"), if(left(Input!K95,1)=Input!K$4,1,0),if(K$3="Vocab", if(Input!K95=Input!K$4,1,0),Input!K95))</f>
        <v/>
      </c>
      <c r="L95" s="1" t="str">
        <f>if(or(L$3="Multiple Choice",L$3="Reading"), if(left(Input!L95,1)=Input!L$4,1,0),if(L$3="Vocab", if(Input!L95=Input!L$4,1,0),Input!L95))</f>
        <v/>
      </c>
      <c r="M95" s="1" t="str">
        <f>if(or(M$3="Multiple Choice",M$3="Reading"), if(left(Input!M95,1)=Input!M$4,1,0),if(M$3="Vocab", if(Input!M95=Input!M$4,1,0),Input!M95))</f>
        <v/>
      </c>
      <c r="N95" s="1" t="str">
        <f>if(or(N$3="Multiple Choice",N$3="Reading"), if(left(Input!N95,1)=Input!N$4,1,0),if(N$3="Vocab", if(Input!N95=Input!N$4,1,0),Input!N95))</f>
        <v/>
      </c>
      <c r="O95" s="1" t="str">
        <f>if(or(O$3="Multiple Choice",O$3="Reading"), if(left(Input!O95,1)=Input!O$4,1,0),if(O$3="Vocab", if(Input!O95=Input!O$4,1,0),Input!O95))</f>
        <v/>
      </c>
      <c r="P95" s="1" t="str">
        <f>if(or(P$3="Multiple Choice",P$3="Reading"), if(left(Input!P95,1)=Input!P$4,1,0),if(P$3="Vocab", if(Input!P95=Input!P$4,1,0),Input!P95))</f>
        <v/>
      </c>
      <c r="Q95" s="1" t="str">
        <f>if(or(Q$3="Multiple Choice",Q$3="Reading"), if(left(Input!Q95,1)=Input!Q$4,1,0),if(Q$3="Vocab", if(Input!Q95=Input!Q$4,1,0),Input!Q95))</f>
        <v/>
      </c>
      <c r="R95" s="1" t="str">
        <f>if(or(R$3="Multiple Choice",R$3="Reading"), if(left(Input!R95,1)=Input!R$4,1,0),if(R$3="Vocab", if(Input!R95=Input!R$4,1,0),Input!R95))</f>
        <v/>
      </c>
      <c r="S95" s="1" t="str">
        <f>if(or(S$3="Multiple Choice",S$3="Reading"), if(left(Input!S95,1)=Input!S$4,1,0),if(S$3="Vocab", if(Input!S95=Input!S$4,1,0),Input!S95))</f>
        <v/>
      </c>
      <c r="T95" s="1" t="str">
        <f>if(or(T$3="Multiple Choice",T$3="Reading"), if(left(Input!T95,1)=Input!T$4,1,0),if(T$3="Vocab", if(Input!T95=Input!T$4,1,0),Input!T95))</f>
        <v/>
      </c>
      <c r="U95" s="1" t="str">
        <f>if(or(U$3="Multiple Choice",U$3="Reading"), if(left(Input!U95,1)=Input!U$4,1,0),if(U$3="Vocab", if(Input!U95=Input!U$4,1,0),Input!U95))</f>
        <v/>
      </c>
      <c r="V95" s="1" t="str">
        <f>if(or(V$3="Multiple Choice",V$3="Reading"), if(left(Input!V95,1)=Input!V$4,1,0),if(V$3="Vocab", if(Input!V95=Input!V$4,1,0),Input!V95))</f>
        <v/>
      </c>
      <c r="W95" s="1" t="str">
        <f>if(or(W$3="Multiple Choice",W$3="Reading"), if(left(Input!W95,1)=Input!W$4,1,0),if(W$3="Vocab", if(Input!W95=Input!W$4,1,0),Input!W95))</f>
        <v/>
      </c>
      <c r="X95" s="1" t="str">
        <f>if(or(X$3="Multiple Choice",X$3="Reading"), if(left(Input!X95,1)=Input!X$4,1,0),if(X$3="Vocab", if(Input!X95=Input!X$4,1,0),Input!X95))</f>
        <v/>
      </c>
      <c r="Y95" s="1" t="str">
        <f>if(or(Y$3="Multiple Choice",Y$3="Reading"), if(left(Input!Y95,1)=Input!Y$4,1,0),if(Y$3="Vocab", if(Input!Y95=Input!Y$4,1,0),Input!Y95))</f>
        <v/>
      </c>
      <c r="Z95" s="1" t="str">
        <f>if(or(Z$3="Multiple Choice",Z$3="Reading"), if(left(Input!Z95,1)=Input!Z$4,1,0),if(Z$3="Vocab", if(Input!Z95=Input!Z$4,1,0),Input!Z95))</f>
        <v/>
      </c>
    </row>
    <row r="96">
      <c r="B96" s="1">
        <f t="shared" si="2"/>
        <v>0</v>
      </c>
      <c r="C96" s="1" t="str">
        <f t="array" ref="C96">if(B96=0,"", INDEX($E:$Z,row(C96),Input!$C$16+2))</f>
        <v/>
      </c>
      <c r="D96" s="1">
        <f>if(and(E96&gt;=Input!$C$11,E96&lt;=Input!$C$13,not(F96="")),1,0)</f>
        <v>0</v>
      </c>
      <c r="E96" s="24" t="str">
        <f>Input!E96</f>
        <v/>
      </c>
      <c r="F96" s="1" t="str">
        <f>Input!F96</f>
        <v/>
      </c>
      <c r="G96" s="1">
        <f>if(or(G$3="Multiple Choice",G$3="Reading"), if(left(Input!G96,1)=Input!G$4,1,0),if(G$3="Vocab", if(Input!G96=Input!G$4,1,0),Input!G96))</f>
        <v>0</v>
      </c>
      <c r="H96" s="1">
        <f>if(or(H$3="Multiple Choice",H$3="Reading"), if(left(Input!H96,1)=Input!H$4,1,0),if(H$3="Vocab", if(Input!H96=Input!H$4,1,0),Input!H96))</f>
        <v>0</v>
      </c>
      <c r="I96" s="1" t="str">
        <f>if(or(I$3="Multiple Choice",I$3="Reading"), if(left(Input!I96,1)=Input!I$4,1,0),if(I$3="Vocab", if(Input!I96=Input!I$4,1,0),Input!I96))</f>
        <v/>
      </c>
      <c r="J96" s="1">
        <f>if(or(J$3="Multiple Choice",J$3="Reading"), if(left(Input!J96,1)=Input!J$4,1,0),if(J$3="Vocab", if(Input!J96=Input!J$4,1,0),Input!J96))</f>
        <v>0</v>
      </c>
      <c r="K96" s="1" t="str">
        <f>if(or(K$3="Multiple Choice",K$3="Reading"), if(left(Input!K96,1)=Input!K$4,1,0),if(K$3="Vocab", if(Input!K96=Input!K$4,1,0),Input!K96))</f>
        <v/>
      </c>
      <c r="L96" s="1" t="str">
        <f>if(or(L$3="Multiple Choice",L$3="Reading"), if(left(Input!L96,1)=Input!L$4,1,0),if(L$3="Vocab", if(Input!L96=Input!L$4,1,0),Input!L96))</f>
        <v/>
      </c>
      <c r="M96" s="1" t="str">
        <f>if(or(M$3="Multiple Choice",M$3="Reading"), if(left(Input!M96,1)=Input!M$4,1,0),if(M$3="Vocab", if(Input!M96=Input!M$4,1,0),Input!M96))</f>
        <v/>
      </c>
      <c r="N96" s="1" t="str">
        <f>if(or(N$3="Multiple Choice",N$3="Reading"), if(left(Input!N96,1)=Input!N$4,1,0),if(N$3="Vocab", if(Input!N96=Input!N$4,1,0),Input!N96))</f>
        <v/>
      </c>
      <c r="O96" s="1" t="str">
        <f>if(or(O$3="Multiple Choice",O$3="Reading"), if(left(Input!O96,1)=Input!O$4,1,0),if(O$3="Vocab", if(Input!O96=Input!O$4,1,0),Input!O96))</f>
        <v/>
      </c>
      <c r="P96" s="1" t="str">
        <f>if(or(P$3="Multiple Choice",P$3="Reading"), if(left(Input!P96,1)=Input!P$4,1,0),if(P$3="Vocab", if(Input!P96=Input!P$4,1,0),Input!P96))</f>
        <v/>
      </c>
      <c r="Q96" s="1" t="str">
        <f>if(or(Q$3="Multiple Choice",Q$3="Reading"), if(left(Input!Q96,1)=Input!Q$4,1,0),if(Q$3="Vocab", if(Input!Q96=Input!Q$4,1,0),Input!Q96))</f>
        <v/>
      </c>
      <c r="R96" s="1" t="str">
        <f>if(or(R$3="Multiple Choice",R$3="Reading"), if(left(Input!R96,1)=Input!R$4,1,0),if(R$3="Vocab", if(Input!R96=Input!R$4,1,0),Input!R96))</f>
        <v/>
      </c>
      <c r="S96" s="1" t="str">
        <f>if(or(S$3="Multiple Choice",S$3="Reading"), if(left(Input!S96,1)=Input!S$4,1,0),if(S$3="Vocab", if(Input!S96=Input!S$4,1,0),Input!S96))</f>
        <v/>
      </c>
      <c r="T96" s="1" t="str">
        <f>if(or(T$3="Multiple Choice",T$3="Reading"), if(left(Input!T96,1)=Input!T$4,1,0),if(T$3="Vocab", if(Input!T96=Input!T$4,1,0),Input!T96))</f>
        <v/>
      </c>
      <c r="U96" s="1" t="str">
        <f>if(or(U$3="Multiple Choice",U$3="Reading"), if(left(Input!U96,1)=Input!U$4,1,0),if(U$3="Vocab", if(Input!U96=Input!U$4,1,0),Input!U96))</f>
        <v/>
      </c>
      <c r="V96" s="1" t="str">
        <f>if(or(V$3="Multiple Choice",V$3="Reading"), if(left(Input!V96,1)=Input!V$4,1,0),if(V$3="Vocab", if(Input!V96=Input!V$4,1,0),Input!V96))</f>
        <v/>
      </c>
      <c r="W96" s="1" t="str">
        <f>if(or(W$3="Multiple Choice",W$3="Reading"), if(left(Input!W96,1)=Input!W$4,1,0),if(W$3="Vocab", if(Input!W96=Input!W$4,1,0),Input!W96))</f>
        <v/>
      </c>
      <c r="X96" s="1" t="str">
        <f>if(or(X$3="Multiple Choice",X$3="Reading"), if(left(Input!X96,1)=Input!X$4,1,0),if(X$3="Vocab", if(Input!X96=Input!X$4,1,0),Input!X96))</f>
        <v/>
      </c>
      <c r="Y96" s="1" t="str">
        <f>if(or(Y$3="Multiple Choice",Y$3="Reading"), if(left(Input!Y96,1)=Input!Y$4,1,0),if(Y$3="Vocab", if(Input!Y96=Input!Y$4,1,0),Input!Y96))</f>
        <v/>
      </c>
      <c r="Z96" s="1" t="str">
        <f>if(or(Z$3="Multiple Choice",Z$3="Reading"), if(left(Input!Z96,1)=Input!Z$4,1,0),if(Z$3="Vocab", if(Input!Z96=Input!Z$4,1,0),Input!Z96))</f>
        <v/>
      </c>
    </row>
    <row r="97">
      <c r="B97" s="1">
        <f t="shared" si="2"/>
        <v>0</v>
      </c>
      <c r="C97" s="1" t="str">
        <f t="array" ref="C97">if(B97=0,"", INDEX($E:$Z,row(C97),Input!$C$16+2))</f>
        <v/>
      </c>
      <c r="D97" s="1">
        <f>if(and(E97&gt;=Input!$C$11,E97&lt;=Input!$C$13,not(F97="")),1,0)</f>
        <v>0</v>
      </c>
      <c r="E97" s="24" t="str">
        <f>Input!E97</f>
        <v/>
      </c>
      <c r="F97" s="1" t="str">
        <f>Input!F97</f>
        <v/>
      </c>
      <c r="G97" s="1">
        <f>if(or(G$3="Multiple Choice",G$3="Reading"), if(left(Input!G97,1)=Input!G$4,1,0),if(G$3="Vocab", if(Input!G97=Input!G$4,1,0),Input!G97))</f>
        <v>0</v>
      </c>
      <c r="H97" s="1">
        <f>if(or(H$3="Multiple Choice",H$3="Reading"), if(left(Input!H97,1)=Input!H$4,1,0),if(H$3="Vocab", if(Input!H97=Input!H$4,1,0),Input!H97))</f>
        <v>0</v>
      </c>
      <c r="I97" s="1" t="str">
        <f>if(or(I$3="Multiple Choice",I$3="Reading"), if(left(Input!I97,1)=Input!I$4,1,0),if(I$3="Vocab", if(Input!I97=Input!I$4,1,0),Input!I97))</f>
        <v/>
      </c>
      <c r="J97" s="1">
        <f>if(or(J$3="Multiple Choice",J$3="Reading"), if(left(Input!J97,1)=Input!J$4,1,0),if(J$3="Vocab", if(Input!J97=Input!J$4,1,0),Input!J97))</f>
        <v>0</v>
      </c>
      <c r="K97" s="1" t="str">
        <f>if(or(K$3="Multiple Choice",K$3="Reading"), if(left(Input!K97,1)=Input!K$4,1,0),if(K$3="Vocab", if(Input!K97=Input!K$4,1,0),Input!K97))</f>
        <v/>
      </c>
      <c r="L97" s="1" t="str">
        <f>if(or(L$3="Multiple Choice",L$3="Reading"), if(left(Input!L97,1)=Input!L$4,1,0),if(L$3="Vocab", if(Input!L97=Input!L$4,1,0),Input!L97))</f>
        <v/>
      </c>
      <c r="M97" s="1" t="str">
        <f>if(or(M$3="Multiple Choice",M$3="Reading"), if(left(Input!M97,1)=Input!M$4,1,0),if(M$3="Vocab", if(Input!M97=Input!M$4,1,0),Input!M97))</f>
        <v/>
      </c>
      <c r="N97" s="1" t="str">
        <f>if(or(N$3="Multiple Choice",N$3="Reading"), if(left(Input!N97,1)=Input!N$4,1,0),if(N$3="Vocab", if(Input!N97=Input!N$4,1,0),Input!N97))</f>
        <v/>
      </c>
      <c r="O97" s="1" t="str">
        <f>if(or(O$3="Multiple Choice",O$3="Reading"), if(left(Input!O97,1)=Input!O$4,1,0),if(O$3="Vocab", if(Input!O97=Input!O$4,1,0),Input!O97))</f>
        <v/>
      </c>
      <c r="P97" s="1" t="str">
        <f>if(or(P$3="Multiple Choice",P$3="Reading"), if(left(Input!P97,1)=Input!P$4,1,0),if(P$3="Vocab", if(Input!P97=Input!P$4,1,0),Input!P97))</f>
        <v/>
      </c>
      <c r="Q97" s="1" t="str">
        <f>if(or(Q$3="Multiple Choice",Q$3="Reading"), if(left(Input!Q97,1)=Input!Q$4,1,0),if(Q$3="Vocab", if(Input!Q97=Input!Q$4,1,0),Input!Q97))</f>
        <v/>
      </c>
      <c r="R97" s="1" t="str">
        <f>if(or(R$3="Multiple Choice",R$3="Reading"), if(left(Input!R97,1)=Input!R$4,1,0),if(R$3="Vocab", if(Input!R97=Input!R$4,1,0),Input!R97))</f>
        <v/>
      </c>
      <c r="S97" s="1" t="str">
        <f>if(or(S$3="Multiple Choice",S$3="Reading"), if(left(Input!S97,1)=Input!S$4,1,0),if(S$3="Vocab", if(Input!S97=Input!S$4,1,0),Input!S97))</f>
        <v/>
      </c>
      <c r="T97" s="1" t="str">
        <f>if(or(T$3="Multiple Choice",T$3="Reading"), if(left(Input!T97,1)=Input!T$4,1,0),if(T$3="Vocab", if(Input!T97=Input!T$4,1,0),Input!T97))</f>
        <v/>
      </c>
      <c r="U97" s="1" t="str">
        <f>if(or(U$3="Multiple Choice",U$3="Reading"), if(left(Input!U97,1)=Input!U$4,1,0),if(U$3="Vocab", if(Input!U97=Input!U$4,1,0),Input!U97))</f>
        <v/>
      </c>
      <c r="V97" s="1" t="str">
        <f>if(or(V$3="Multiple Choice",V$3="Reading"), if(left(Input!V97,1)=Input!V$4,1,0),if(V$3="Vocab", if(Input!V97=Input!V$4,1,0),Input!V97))</f>
        <v/>
      </c>
      <c r="W97" s="1" t="str">
        <f>if(or(W$3="Multiple Choice",W$3="Reading"), if(left(Input!W97,1)=Input!W$4,1,0),if(W$3="Vocab", if(Input!W97=Input!W$4,1,0),Input!W97))</f>
        <v/>
      </c>
      <c r="X97" s="1" t="str">
        <f>if(or(X$3="Multiple Choice",X$3="Reading"), if(left(Input!X97,1)=Input!X$4,1,0),if(X$3="Vocab", if(Input!X97=Input!X$4,1,0),Input!X97))</f>
        <v/>
      </c>
      <c r="Y97" s="1" t="str">
        <f>if(or(Y$3="Multiple Choice",Y$3="Reading"), if(left(Input!Y97,1)=Input!Y$4,1,0),if(Y$3="Vocab", if(Input!Y97=Input!Y$4,1,0),Input!Y97))</f>
        <v/>
      </c>
      <c r="Z97" s="1" t="str">
        <f>if(or(Z$3="Multiple Choice",Z$3="Reading"), if(left(Input!Z97,1)=Input!Z$4,1,0),if(Z$3="Vocab", if(Input!Z97=Input!Z$4,1,0),Input!Z97))</f>
        <v/>
      </c>
    </row>
    <row r="98">
      <c r="B98" s="1">
        <f t="shared" si="2"/>
        <v>0</v>
      </c>
      <c r="C98" s="1" t="str">
        <f t="array" ref="C98">if(B98=0,"", INDEX($E:$Z,row(C98),Input!$C$16+2))</f>
        <v/>
      </c>
      <c r="D98" s="1">
        <f>if(and(E98&gt;=Input!$C$11,E98&lt;=Input!$C$13,not(F98="")),1,0)</f>
        <v>0</v>
      </c>
      <c r="E98" s="24" t="str">
        <f>Input!E98</f>
        <v/>
      </c>
      <c r="F98" s="1" t="str">
        <f>Input!F98</f>
        <v/>
      </c>
      <c r="G98" s="1">
        <f>if(or(G$3="Multiple Choice",G$3="Reading"), if(left(Input!G98,1)=Input!G$4,1,0),if(G$3="Vocab", if(Input!G98=Input!G$4,1,0),Input!G98))</f>
        <v>0</v>
      </c>
      <c r="H98" s="1">
        <f>if(or(H$3="Multiple Choice",H$3="Reading"), if(left(Input!H98,1)=Input!H$4,1,0),if(H$3="Vocab", if(Input!H98=Input!H$4,1,0),Input!H98))</f>
        <v>0</v>
      </c>
      <c r="I98" s="1" t="str">
        <f>if(or(I$3="Multiple Choice",I$3="Reading"), if(left(Input!I98,1)=Input!I$4,1,0),if(I$3="Vocab", if(Input!I98=Input!I$4,1,0),Input!I98))</f>
        <v/>
      </c>
      <c r="J98" s="1">
        <f>if(or(J$3="Multiple Choice",J$3="Reading"), if(left(Input!J98,1)=Input!J$4,1,0),if(J$3="Vocab", if(Input!J98=Input!J$4,1,0),Input!J98))</f>
        <v>0</v>
      </c>
      <c r="K98" s="1" t="str">
        <f>if(or(K$3="Multiple Choice",K$3="Reading"), if(left(Input!K98,1)=Input!K$4,1,0),if(K$3="Vocab", if(Input!K98=Input!K$4,1,0),Input!K98))</f>
        <v/>
      </c>
      <c r="L98" s="1" t="str">
        <f>if(or(L$3="Multiple Choice",L$3="Reading"), if(left(Input!L98,1)=Input!L$4,1,0),if(L$3="Vocab", if(Input!L98=Input!L$4,1,0),Input!L98))</f>
        <v/>
      </c>
      <c r="M98" s="1" t="str">
        <f>if(or(M$3="Multiple Choice",M$3="Reading"), if(left(Input!M98,1)=Input!M$4,1,0),if(M$3="Vocab", if(Input!M98=Input!M$4,1,0),Input!M98))</f>
        <v/>
      </c>
      <c r="N98" s="1" t="str">
        <f>if(or(N$3="Multiple Choice",N$3="Reading"), if(left(Input!N98,1)=Input!N$4,1,0),if(N$3="Vocab", if(Input!N98=Input!N$4,1,0),Input!N98))</f>
        <v/>
      </c>
      <c r="O98" s="1" t="str">
        <f>if(or(O$3="Multiple Choice",O$3="Reading"), if(left(Input!O98,1)=Input!O$4,1,0),if(O$3="Vocab", if(Input!O98=Input!O$4,1,0),Input!O98))</f>
        <v/>
      </c>
      <c r="P98" s="1" t="str">
        <f>if(or(P$3="Multiple Choice",P$3="Reading"), if(left(Input!P98,1)=Input!P$4,1,0),if(P$3="Vocab", if(Input!P98=Input!P$4,1,0),Input!P98))</f>
        <v/>
      </c>
      <c r="Q98" s="1" t="str">
        <f>if(or(Q$3="Multiple Choice",Q$3="Reading"), if(left(Input!Q98,1)=Input!Q$4,1,0),if(Q$3="Vocab", if(Input!Q98=Input!Q$4,1,0),Input!Q98))</f>
        <v/>
      </c>
      <c r="R98" s="1" t="str">
        <f>if(or(R$3="Multiple Choice",R$3="Reading"), if(left(Input!R98,1)=Input!R$4,1,0),if(R$3="Vocab", if(Input!R98=Input!R$4,1,0),Input!R98))</f>
        <v/>
      </c>
      <c r="S98" s="1" t="str">
        <f>if(or(S$3="Multiple Choice",S$3="Reading"), if(left(Input!S98,1)=Input!S$4,1,0),if(S$3="Vocab", if(Input!S98=Input!S$4,1,0),Input!S98))</f>
        <v/>
      </c>
      <c r="T98" s="1" t="str">
        <f>if(or(T$3="Multiple Choice",T$3="Reading"), if(left(Input!T98,1)=Input!T$4,1,0),if(T$3="Vocab", if(Input!T98=Input!T$4,1,0),Input!T98))</f>
        <v/>
      </c>
      <c r="U98" s="1" t="str">
        <f>if(or(U$3="Multiple Choice",U$3="Reading"), if(left(Input!U98,1)=Input!U$4,1,0),if(U$3="Vocab", if(Input!U98=Input!U$4,1,0),Input!U98))</f>
        <v/>
      </c>
      <c r="V98" s="1" t="str">
        <f>if(or(V$3="Multiple Choice",V$3="Reading"), if(left(Input!V98,1)=Input!V$4,1,0),if(V$3="Vocab", if(Input!V98=Input!V$4,1,0),Input!V98))</f>
        <v/>
      </c>
      <c r="W98" s="1" t="str">
        <f>if(or(W$3="Multiple Choice",W$3="Reading"), if(left(Input!W98,1)=Input!W$4,1,0),if(W$3="Vocab", if(Input!W98=Input!W$4,1,0),Input!W98))</f>
        <v/>
      </c>
      <c r="X98" s="1" t="str">
        <f>if(or(X$3="Multiple Choice",X$3="Reading"), if(left(Input!X98,1)=Input!X$4,1,0),if(X$3="Vocab", if(Input!X98=Input!X$4,1,0),Input!X98))</f>
        <v/>
      </c>
      <c r="Y98" s="1" t="str">
        <f>if(or(Y$3="Multiple Choice",Y$3="Reading"), if(left(Input!Y98,1)=Input!Y$4,1,0),if(Y$3="Vocab", if(Input!Y98=Input!Y$4,1,0),Input!Y98))</f>
        <v/>
      </c>
      <c r="Z98" s="1" t="str">
        <f>if(or(Z$3="Multiple Choice",Z$3="Reading"), if(left(Input!Z98,1)=Input!Z$4,1,0),if(Z$3="Vocab", if(Input!Z98=Input!Z$4,1,0),Input!Z98))</f>
        <v/>
      </c>
    </row>
    <row r="99">
      <c r="B99" s="1">
        <f t="shared" si="2"/>
        <v>0</v>
      </c>
      <c r="C99" s="1" t="str">
        <f t="array" ref="C99">if(B99=0,"", INDEX($E:$Z,row(C99),Input!$C$16+2))</f>
        <v/>
      </c>
      <c r="D99" s="1">
        <f>if(and(E99&gt;=Input!$C$11,E99&lt;=Input!$C$13,not(F99="")),1,0)</f>
        <v>0</v>
      </c>
      <c r="E99" s="24" t="str">
        <f>Input!E99</f>
        <v/>
      </c>
      <c r="F99" s="1" t="str">
        <f>Input!F99</f>
        <v/>
      </c>
      <c r="G99" s="1">
        <f>if(or(G$3="Multiple Choice",G$3="Reading"), if(left(Input!G99,1)=Input!G$4,1,0),if(G$3="Vocab", if(Input!G99=Input!G$4,1,0),Input!G99))</f>
        <v>0</v>
      </c>
      <c r="H99" s="1">
        <f>if(or(H$3="Multiple Choice",H$3="Reading"), if(left(Input!H99,1)=Input!H$4,1,0),if(H$3="Vocab", if(Input!H99=Input!H$4,1,0),Input!H99))</f>
        <v>0</v>
      </c>
      <c r="I99" s="1" t="str">
        <f>if(or(I$3="Multiple Choice",I$3="Reading"), if(left(Input!I99,1)=Input!I$4,1,0),if(I$3="Vocab", if(Input!I99=Input!I$4,1,0),Input!I99))</f>
        <v/>
      </c>
      <c r="J99" s="1">
        <f>if(or(J$3="Multiple Choice",J$3="Reading"), if(left(Input!J99,1)=Input!J$4,1,0),if(J$3="Vocab", if(Input!J99=Input!J$4,1,0),Input!J99))</f>
        <v>0</v>
      </c>
      <c r="K99" s="1" t="str">
        <f>if(or(K$3="Multiple Choice",K$3="Reading"), if(left(Input!K99,1)=Input!K$4,1,0),if(K$3="Vocab", if(Input!K99=Input!K$4,1,0),Input!K99))</f>
        <v/>
      </c>
      <c r="L99" s="1" t="str">
        <f>if(or(L$3="Multiple Choice",L$3="Reading"), if(left(Input!L99,1)=Input!L$4,1,0),if(L$3="Vocab", if(Input!L99=Input!L$4,1,0),Input!L99))</f>
        <v/>
      </c>
      <c r="M99" s="1" t="str">
        <f>if(or(M$3="Multiple Choice",M$3="Reading"), if(left(Input!M99,1)=Input!M$4,1,0),if(M$3="Vocab", if(Input!M99=Input!M$4,1,0),Input!M99))</f>
        <v/>
      </c>
      <c r="N99" s="1" t="str">
        <f>if(or(N$3="Multiple Choice",N$3="Reading"), if(left(Input!N99,1)=Input!N$4,1,0),if(N$3="Vocab", if(Input!N99=Input!N$4,1,0),Input!N99))</f>
        <v/>
      </c>
      <c r="O99" s="1" t="str">
        <f>if(or(O$3="Multiple Choice",O$3="Reading"), if(left(Input!O99,1)=Input!O$4,1,0),if(O$3="Vocab", if(Input!O99=Input!O$4,1,0),Input!O99))</f>
        <v/>
      </c>
      <c r="P99" s="1" t="str">
        <f>if(or(P$3="Multiple Choice",P$3="Reading"), if(left(Input!P99,1)=Input!P$4,1,0),if(P$3="Vocab", if(Input!P99=Input!P$4,1,0),Input!P99))</f>
        <v/>
      </c>
      <c r="Q99" s="1" t="str">
        <f>if(or(Q$3="Multiple Choice",Q$3="Reading"), if(left(Input!Q99,1)=Input!Q$4,1,0),if(Q$3="Vocab", if(Input!Q99=Input!Q$4,1,0),Input!Q99))</f>
        <v/>
      </c>
      <c r="R99" s="1" t="str">
        <f>if(or(R$3="Multiple Choice",R$3="Reading"), if(left(Input!R99,1)=Input!R$4,1,0),if(R$3="Vocab", if(Input!R99=Input!R$4,1,0),Input!R99))</f>
        <v/>
      </c>
      <c r="S99" s="1" t="str">
        <f>if(or(S$3="Multiple Choice",S$3="Reading"), if(left(Input!S99,1)=Input!S$4,1,0),if(S$3="Vocab", if(Input!S99=Input!S$4,1,0),Input!S99))</f>
        <v/>
      </c>
      <c r="T99" s="1" t="str">
        <f>if(or(T$3="Multiple Choice",T$3="Reading"), if(left(Input!T99,1)=Input!T$4,1,0),if(T$3="Vocab", if(Input!T99=Input!T$4,1,0),Input!T99))</f>
        <v/>
      </c>
      <c r="U99" s="1" t="str">
        <f>if(or(U$3="Multiple Choice",U$3="Reading"), if(left(Input!U99,1)=Input!U$4,1,0),if(U$3="Vocab", if(Input!U99=Input!U$4,1,0),Input!U99))</f>
        <v/>
      </c>
      <c r="V99" s="1" t="str">
        <f>if(or(V$3="Multiple Choice",V$3="Reading"), if(left(Input!V99,1)=Input!V$4,1,0),if(V$3="Vocab", if(Input!V99=Input!V$4,1,0),Input!V99))</f>
        <v/>
      </c>
      <c r="W99" s="1" t="str">
        <f>if(or(W$3="Multiple Choice",W$3="Reading"), if(left(Input!W99,1)=Input!W$4,1,0),if(W$3="Vocab", if(Input!W99=Input!W$4,1,0),Input!W99))</f>
        <v/>
      </c>
      <c r="X99" s="1" t="str">
        <f>if(or(X$3="Multiple Choice",X$3="Reading"), if(left(Input!X99,1)=Input!X$4,1,0),if(X$3="Vocab", if(Input!X99=Input!X$4,1,0),Input!X99))</f>
        <v/>
      </c>
      <c r="Y99" s="1" t="str">
        <f>if(or(Y$3="Multiple Choice",Y$3="Reading"), if(left(Input!Y99,1)=Input!Y$4,1,0),if(Y$3="Vocab", if(Input!Y99=Input!Y$4,1,0),Input!Y99))</f>
        <v/>
      </c>
      <c r="Z99" s="1" t="str">
        <f>if(or(Z$3="Multiple Choice",Z$3="Reading"), if(left(Input!Z99,1)=Input!Z$4,1,0),if(Z$3="Vocab", if(Input!Z99=Input!Z$4,1,0),Input!Z99))</f>
        <v/>
      </c>
    </row>
    <row r="100">
      <c r="B100" s="1">
        <f t="shared" si="2"/>
        <v>0</v>
      </c>
      <c r="C100" s="1" t="str">
        <f t="array" ref="C100">if(B100=0,"", INDEX($E:$Z,row(C100),Input!$C$16+2))</f>
        <v/>
      </c>
      <c r="D100" s="1">
        <f>if(and(E100&gt;=Input!$C$11,E100&lt;=Input!$C$13,not(F100="")),1,0)</f>
        <v>0</v>
      </c>
      <c r="E100" s="24" t="str">
        <f>Input!E100</f>
        <v/>
      </c>
      <c r="F100" s="1" t="str">
        <f>Input!F100</f>
        <v/>
      </c>
      <c r="G100" s="1">
        <f>if(or(G$3="Multiple Choice",G$3="Reading"), if(left(Input!G100,1)=Input!G$4,1,0),if(G$3="Vocab", if(Input!G100=Input!G$4,1,0),Input!G100))</f>
        <v>0</v>
      </c>
      <c r="H100" s="1">
        <f>if(or(H$3="Multiple Choice",H$3="Reading"), if(left(Input!H100,1)=Input!H$4,1,0),if(H$3="Vocab", if(Input!H100=Input!H$4,1,0),Input!H100))</f>
        <v>0</v>
      </c>
      <c r="I100" s="1" t="str">
        <f>if(or(I$3="Multiple Choice",I$3="Reading"), if(left(Input!I100,1)=Input!I$4,1,0),if(I$3="Vocab", if(Input!I100=Input!I$4,1,0),Input!I100))</f>
        <v/>
      </c>
      <c r="J100" s="1">
        <f>if(or(J$3="Multiple Choice",J$3="Reading"), if(left(Input!J100,1)=Input!J$4,1,0),if(J$3="Vocab", if(Input!J100=Input!J$4,1,0),Input!J100))</f>
        <v>0</v>
      </c>
      <c r="K100" s="1" t="str">
        <f>if(or(K$3="Multiple Choice",K$3="Reading"), if(left(Input!K100,1)=Input!K$4,1,0),if(K$3="Vocab", if(Input!K100=Input!K$4,1,0),Input!K100))</f>
        <v/>
      </c>
      <c r="L100" s="1" t="str">
        <f>if(or(L$3="Multiple Choice",L$3="Reading"), if(left(Input!L100,1)=Input!L$4,1,0),if(L$3="Vocab", if(Input!L100=Input!L$4,1,0),Input!L100))</f>
        <v/>
      </c>
      <c r="M100" s="1" t="str">
        <f>if(or(M$3="Multiple Choice",M$3="Reading"), if(left(Input!M100,1)=Input!M$4,1,0),if(M$3="Vocab", if(Input!M100=Input!M$4,1,0),Input!M100))</f>
        <v/>
      </c>
      <c r="N100" s="1" t="str">
        <f>if(or(N$3="Multiple Choice",N$3="Reading"), if(left(Input!N100,1)=Input!N$4,1,0),if(N$3="Vocab", if(Input!N100=Input!N$4,1,0),Input!N100))</f>
        <v/>
      </c>
      <c r="O100" s="1" t="str">
        <f>if(or(O$3="Multiple Choice",O$3="Reading"), if(left(Input!O100,1)=Input!O$4,1,0),if(O$3="Vocab", if(Input!O100=Input!O$4,1,0),Input!O100))</f>
        <v/>
      </c>
      <c r="P100" s="1" t="str">
        <f>if(or(P$3="Multiple Choice",P$3="Reading"), if(left(Input!P100,1)=Input!P$4,1,0),if(P$3="Vocab", if(Input!P100=Input!P$4,1,0),Input!P100))</f>
        <v/>
      </c>
      <c r="Q100" s="1" t="str">
        <f>if(or(Q$3="Multiple Choice",Q$3="Reading"), if(left(Input!Q100,1)=Input!Q$4,1,0),if(Q$3="Vocab", if(Input!Q100=Input!Q$4,1,0),Input!Q100))</f>
        <v/>
      </c>
      <c r="R100" s="1" t="str">
        <f>if(or(R$3="Multiple Choice",R$3="Reading"), if(left(Input!R100,1)=Input!R$4,1,0),if(R$3="Vocab", if(Input!R100=Input!R$4,1,0),Input!R100))</f>
        <v/>
      </c>
      <c r="S100" s="1" t="str">
        <f>if(or(S$3="Multiple Choice",S$3="Reading"), if(left(Input!S100,1)=Input!S$4,1,0),if(S$3="Vocab", if(Input!S100=Input!S$4,1,0),Input!S100))</f>
        <v/>
      </c>
      <c r="T100" s="1" t="str">
        <f>if(or(T$3="Multiple Choice",T$3="Reading"), if(left(Input!T100,1)=Input!T$4,1,0),if(T$3="Vocab", if(Input!T100=Input!T$4,1,0),Input!T100))</f>
        <v/>
      </c>
      <c r="U100" s="1" t="str">
        <f>if(or(U$3="Multiple Choice",U$3="Reading"), if(left(Input!U100,1)=Input!U$4,1,0),if(U$3="Vocab", if(Input!U100=Input!U$4,1,0),Input!U100))</f>
        <v/>
      </c>
      <c r="V100" s="1" t="str">
        <f>if(or(V$3="Multiple Choice",V$3="Reading"), if(left(Input!V100,1)=Input!V$4,1,0),if(V$3="Vocab", if(Input!V100=Input!V$4,1,0),Input!V100))</f>
        <v/>
      </c>
      <c r="W100" s="1" t="str">
        <f>if(or(W$3="Multiple Choice",W$3="Reading"), if(left(Input!W100,1)=Input!W$4,1,0),if(W$3="Vocab", if(Input!W100=Input!W$4,1,0),Input!W100))</f>
        <v/>
      </c>
      <c r="X100" s="1" t="str">
        <f>if(or(X$3="Multiple Choice",X$3="Reading"), if(left(Input!X100,1)=Input!X$4,1,0),if(X$3="Vocab", if(Input!X100=Input!X$4,1,0),Input!X100))</f>
        <v/>
      </c>
      <c r="Y100" s="1" t="str">
        <f>if(or(Y$3="Multiple Choice",Y$3="Reading"), if(left(Input!Y100,1)=Input!Y$4,1,0),if(Y$3="Vocab", if(Input!Y100=Input!Y$4,1,0),Input!Y100))</f>
        <v/>
      </c>
      <c r="Z100" s="1" t="str">
        <f>if(or(Z$3="Multiple Choice",Z$3="Reading"), if(left(Input!Z100,1)=Input!Z$4,1,0),if(Z$3="Vocab", if(Input!Z100=Input!Z$4,1,0),Input!Z100))</f>
        <v/>
      </c>
    </row>
    <row r="101">
      <c r="B101" s="1">
        <f t="shared" si="2"/>
        <v>0</v>
      </c>
      <c r="C101" s="1" t="str">
        <f t="array" ref="C101">if(B101=0,"", INDEX($E:$Z,row(C101),Input!$C$16+2))</f>
        <v/>
      </c>
      <c r="D101" s="1">
        <f>if(and(E101&gt;=Input!$C$11,E101&lt;=Input!$C$13,not(F101="")),1,0)</f>
        <v>0</v>
      </c>
      <c r="E101" s="24" t="str">
        <f>Input!E101</f>
        <v/>
      </c>
      <c r="F101" s="1" t="str">
        <f>Input!F101</f>
        <v/>
      </c>
      <c r="G101" s="1">
        <f>if(or(G$3="Multiple Choice",G$3="Reading"), if(left(Input!G101,1)=Input!G$4,1,0),if(G$3="Vocab", if(Input!G101=Input!G$4,1,0),Input!G101))</f>
        <v>0</v>
      </c>
      <c r="H101" s="1">
        <f>if(or(H$3="Multiple Choice",H$3="Reading"), if(left(Input!H101,1)=Input!H$4,1,0),if(H$3="Vocab", if(Input!H101=Input!H$4,1,0),Input!H101))</f>
        <v>0</v>
      </c>
      <c r="I101" s="1" t="str">
        <f>if(or(I$3="Multiple Choice",I$3="Reading"), if(left(Input!I101,1)=Input!I$4,1,0),if(I$3="Vocab", if(Input!I101=Input!I$4,1,0),Input!I101))</f>
        <v/>
      </c>
      <c r="J101" s="1">
        <f>if(or(J$3="Multiple Choice",J$3="Reading"), if(left(Input!J101,1)=Input!J$4,1,0),if(J$3="Vocab", if(Input!J101=Input!J$4,1,0),Input!J101))</f>
        <v>0</v>
      </c>
      <c r="K101" s="1" t="str">
        <f>if(or(K$3="Multiple Choice",K$3="Reading"), if(left(Input!K101,1)=Input!K$4,1,0),if(K$3="Vocab", if(Input!K101=Input!K$4,1,0),Input!K101))</f>
        <v/>
      </c>
      <c r="L101" s="1" t="str">
        <f>if(or(L$3="Multiple Choice",L$3="Reading"), if(left(Input!L101,1)=Input!L$4,1,0),if(L$3="Vocab", if(Input!L101=Input!L$4,1,0),Input!L101))</f>
        <v/>
      </c>
      <c r="M101" s="1" t="str">
        <f>if(or(M$3="Multiple Choice",M$3="Reading"), if(left(Input!M101,1)=Input!M$4,1,0),if(M$3="Vocab", if(Input!M101=Input!M$4,1,0),Input!M101))</f>
        <v/>
      </c>
      <c r="N101" s="1" t="str">
        <f>if(or(N$3="Multiple Choice",N$3="Reading"), if(left(Input!N101,1)=Input!N$4,1,0),if(N$3="Vocab", if(Input!N101=Input!N$4,1,0),Input!N101))</f>
        <v/>
      </c>
      <c r="O101" s="1" t="str">
        <f>if(or(O$3="Multiple Choice",O$3="Reading"), if(left(Input!O101,1)=Input!O$4,1,0),if(O$3="Vocab", if(Input!O101=Input!O$4,1,0),Input!O101))</f>
        <v/>
      </c>
      <c r="P101" s="1" t="str">
        <f>if(or(P$3="Multiple Choice",P$3="Reading"), if(left(Input!P101,1)=Input!P$4,1,0),if(P$3="Vocab", if(Input!P101=Input!P$4,1,0),Input!P101))</f>
        <v/>
      </c>
      <c r="Q101" s="1" t="str">
        <f>if(or(Q$3="Multiple Choice",Q$3="Reading"), if(left(Input!Q101,1)=Input!Q$4,1,0),if(Q$3="Vocab", if(Input!Q101=Input!Q$4,1,0),Input!Q101))</f>
        <v/>
      </c>
      <c r="R101" s="1" t="str">
        <f>if(or(R$3="Multiple Choice",R$3="Reading"), if(left(Input!R101,1)=Input!R$4,1,0),if(R$3="Vocab", if(Input!R101=Input!R$4,1,0),Input!R101))</f>
        <v/>
      </c>
      <c r="S101" s="1" t="str">
        <f>if(or(S$3="Multiple Choice",S$3="Reading"), if(left(Input!S101,1)=Input!S$4,1,0),if(S$3="Vocab", if(Input!S101=Input!S$4,1,0),Input!S101))</f>
        <v/>
      </c>
      <c r="T101" s="1" t="str">
        <f>if(or(T$3="Multiple Choice",T$3="Reading"), if(left(Input!T101,1)=Input!T$4,1,0),if(T$3="Vocab", if(Input!T101=Input!T$4,1,0),Input!T101))</f>
        <v/>
      </c>
      <c r="U101" s="1" t="str">
        <f>if(or(U$3="Multiple Choice",U$3="Reading"), if(left(Input!U101,1)=Input!U$4,1,0),if(U$3="Vocab", if(Input!U101=Input!U$4,1,0),Input!U101))</f>
        <v/>
      </c>
      <c r="V101" s="1" t="str">
        <f>if(or(V$3="Multiple Choice",V$3="Reading"), if(left(Input!V101,1)=Input!V$4,1,0),if(V$3="Vocab", if(Input!V101=Input!V$4,1,0),Input!V101))</f>
        <v/>
      </c>
      <c r="W101" s="1" t="str">
        <f>if(or(W$3="Multiple Choice",W$3="Reading"), if(left(Input!W101,1)=Input!W$4,1,0),if(W$3="Vocab", if(Input!W101=Input!W$4,1,0),Input!W101))</f>
        <v/>
      </c>
      <c r="X101" s="1" t="str">
        <f>if(or(X$3="Multiple Choice",X$3="Reading"), if(left(Input!X101,1)=Input!X$4,1,0),if(X$3="Vocab", if(Input!X101=Input!X$4,1,0),Input!X101))</f>
        <v/>
      </c>
      <c r="Y101" s="1" t="str">
        <f>if(or(Y$3="Multiple Choice",Y$3="Reading"), if(left(Input!Y101,1)=Input!Y$4,1,0),if(Y$3="Vocab", if(Input!Y101=Input!Y$4,1,0),Input!Y101))</f>
        <v/>
      </c>
      <c r="Z101" s="1" t="str">
        <f>if(or(Z$3="Multiple Choice",Z$3="Reading"), if(left(Input!Z101,1)=Input!Z$4,1,0),if(Z$3="Vocab", if(Input!Z101=Input!Z$4,1,0),Input!Z101))</f>
        <v/>
      </c>
    </row>
    <row r="102">
      <c r="B102" s="1">
        <f t="shared" si="2"/>
        <v>0</v>
      </c>
      <c r="C102" s="1" t="str">
        <f t="array" ref="C102">if(B102=0,"", INDEX($E:$Z,row(C102),Input!$C$16+2))</f>
        <v/>
      </c>
      <c r="D102" s="1">
        <f>if(and(E102&gt;=Input!$C$11,E102&lt;=Input!$C$13,not(F102="")),1,0)</f>
        <v>0</v>
      </c>
      <c r="E102" s="24" t="str">
        <f>Input!E102</f>
        <v/>
      </c>
      <c r="F102" s="1" t="str">
        <f>Input!F102</f>
        <v/>
      </c>
      <c r="G102" s="1">
        <f>if(or(G$3="Multiple Choice",G$3="Reading"), if(left(Input!G102,1)=Input!G$4,1,0),if(G$3="Vocab", if(Input!G102=Input!G$4,1,0),Input!G102))</f>
        <v>0</v>
      </c>
      <c r="H102" s="1">
        <f>if(or(H$3="Multiple Choice",H$3="Reading"), if(left(Input!H102,1)=Input!H$4,1,0),if(H$3="Vocab", if(Input!H102=Input!H$4,1,0),Input!H102))</f>
        <v>0</v>
      </c>
      <c r="I102" s="1" t="str">
        <f>if(or(I$3="Multiple Choice",I$3="Reading"), if(left(Input!I102,1)=Input!I$4,1,0),if(I$3="Vocab", if(Input!I102=Input!I$4,1,0),Input!I102))</f>
        <v/>
      </c>
      <c r="J102" s="1">
        <f>if(or(J$3="Multiple Choice",J$3="Reading"), if(left(Input!J102,1)=Input!J$4,1,0),if(J$3="Vocab", if(Input!J102=Input!J$4,1,0),Input!J102))</f>
        <v>0</v>
      </c>
      <c r="K102" s="1" t="str">
        <f>if(or(K$3="Multiple Choice",K$3="Reading"), if(left(Input!K102,1)=Input!K$4,1,0),if(K$3="Vocab", if(Input!K102=Input!K$4,1,0),Input!K102))</f>
        <v/>
      </c>
      <c r="L102" s="1" t="str">
        <f>if(or(L$3="Multiple Choice",L$3="Reading"), if(left(Input!L102,1)=Input!L$4,1,0),if(L$3="Vocab", if(Input!L102=Input!L$4,1,0),Input!L102))</f>
        <v/>
      </c>
      <c r="M102" s="1" t="str">
        <f>if(or(M$3="Multiple Choice",M$3="Reading"), if(left(Input!M102,1)=Input!M$4,1,0),if(M$3="Vocab", if(Input!M102=Input!M$4,1,0),Input!M102))</f>
        <v/>
      </c>
      <c r="N102" s="1" t="str">
        <f>if(or(N$3="Multiple Choice",N$3="Reading"), if(left(Input!N102,1)=Input!N$4,1,0),if(N$3="Vocab", if(Input!N102=Input!N$4,1,0),Input!N102))</f>
        <v/>
      </c>
      <c r="O102" s="1" t="str">
        <f>if(or(O$3="Multiple Choice",O$3="Reading"), if(left(Input!O102,1)=Input!O$4,1,0),if(O$3="Vocab", if(Input!O102=Input!O$4,1,0),Input!O102))</f>
        <v/>
      </c>
      <c r="P102" s="1" t="str">
        <f>if(or(P$3="Multiple Choice",P$3="Reading"), if(left(Input!P102,1)=Input!P$4,1,0),if(P$3="Vocab", if(Input!P102=Input!P$4,1,0),Input!P102))</f>
        <v/>
      </c>
      <c r="Q102" s="1" t="str">
        <f>if(or(Q$3="Multiple Choice",Q$3="Reading"), if(left(Input!Q102,1)=Input!Q$4,1,0),if(Q$3="Vocab", if(Input!Q102=Input!Q$4,1,0),Input!Q102))</f>
        <v/>
      </c>
      <c r="R102" s="1" t="str">
        <f>if(or(R$3="Multiple Choice",R$3="Reading"), if(left(Input!R102,1)=Input!R$4,1,0),if(R$3="Vocab", if(Input!R102=Input!R$4,1,0),Input!R102))</f>
        <v/>
      </c>
      <c r="S102" s="1" t="str">
        <f>if(or(S$3="Multiple Choice",S$3="Reading"), if(left(Input!S102,1)=Input!S$4,1,0),if(S$3="Vocab", if(Input!S102=Input!S$4,1,0),Input!S102))</f>
        <v/>
      </c>
      <c r="T102" s="1" t="str">
        <f>if(or(T$3="Multiple Choice",T$3="Reading"), if(left(Input!T102,1)=Input!T$4,1,0),if(T$3="Vocab", if(Input!T102=Input!T$4,1,0),Input!T102))</f>
        <v/>
      </c>
      <c r="U102" s="1" t="str">
        <f>if(or(U$3="Multiple Choice",U$3="Reading"), if(left(Input!U102,1)=Input!U$4,1,0),if(U$3="Vocab", if(Input!U102=Input!U$4,1,0),Input!U102))</f>
        <v/>
      </c>
      <c r="V102" s="1" t="str">
        <f>if(or(V$3="Multiple Choice",V$3="Reading"), if(left(Input!V102,1)=Input!V$4,1,0),if(V$3="Vocab", if(Input!V102=Input!V$4,1,0),Input!V102))</f>
        <v/>
      </c>
      <c r="W102" s="1" t="str">
        <f>if(or(W$3="Multiple Choice",W$3="Reading"), if(left(Input!W102,1)=Input!W$4,1,0),if(W$3="Vocab", if(Input!W102=Input!W$4,1,0),Input!W102))</f>
        <v/>
      </c>
      <c r="X102" s="1" t="str">
        <f>if(or(X$3="Multiple Choice",X$3="Reading"), if(left(Input!X102,1)=Input!X$4,1,0),if(X$3="Vocab", if(Input!X102=Input!X$4,1,0),Input!X102))</f>
        <v/>
      </c>
      <c r="Y102" s="1" t="str">
        <f>if(or(Y$3="Multiple Choice",Y$3="Reading"), if(left(Input!Y102,1)=Input!Y$4,1,0),if(Y$3="Vocab", if(Input!Y102=Input!Y$4,1,0),Input!Y102))</f>
        <v/>
      </c>
      <c r="Z102" s="1" t="str">
        <f>if(or(Z$3="Multiple Choice",Z$3="Reading"), if(left(Input!Z102,1)=Input!Z$4,1,0),if(Z$3="Vocab", if(Input!Z102=Input!Z$4,1,0),Input!Z102))</f>
        <v/>
      </c>
    </row>
    <row r="103">
      <c r="B103" s="1">
        <f t="shared" si="2"/>
        <v>0</v>
      </c>
      <c r="C103" s="1" t="str">
        <f t="array" ref="C103">if(B103=0,"", INDEX($E:$Z,row(C103),Input!$C$16+2))</f>
        <v/>
      </c>
      <c r="D103" s="1">
        <f>if(and(E103&gt;=Input!$C$11,E103&lt;=Input!$C$13,not(F103="")),1,0)</f>
        <v>0</v>
      </c>
      <c r="E103" s="24" t="str">
        <f>Input!E103</f>
        <v/>
      </c>
      <c r="F103" s="1" t="str">
        <f>Input!F103</f>
        <v/>
      </c>
      <c r="G103" s="1">
        <f>if(or(G$3="Multiple Choice",G$3="Reading"), if(left(Input!G103,1)=Input!G$4,1,0),if(G$3="Vocab", if(Input!G103=Input!G$4,1,0),Input!G103))</f>
        <v>0</v>
      </c>
      <c r="H103" s="1">
        <f>if(or(H$3="Multiple Choice",H$3="Reading"), if(left(Input!H103,1)=Input!H$4,1,0),if(H$3="Vocab", if(Input!H103=Input!H$4,1,0),Input!H103))</f>
        <v>0</v>
      </c>
      <c r="I103" s="1" t="str">
        <f>if(or(I$3="Multiple Choice",I$3="Reading"), if(left(Input!I103,1)=Input!I$4,1,0),if(I$3="Vocab", if(Input!I103=Input!I$4,1,0),Input!I103))</f>
        <v/>
      </c>
      <c r="J103" s="1">
        <f>if(or(J$3="Multiple Choice",J$3="Reading"), if(left(Input!J103,1)=Input!J$4,1,0),if(J$3="Vocab", if(Input!J103=Input!J$4,1,0),Input!J103))</f>
        <v>0</v>
      </c>
      <c r="K103" s="1" t="str">
        <f>if(or(K$3="Multiple Choice",K$3="Reading"), if(left(Input!K103,1)=Input!K$4,1,0),if(K$3="Vocab", if(Input!K103=Input!K$4,1,0),Input!K103))</f>
        <v/>
      </c>
      <c r="L103" s="1" t="str">
        <f>if(or(L$3="Multiple Choice",L$3="Reading"), if(left(Input!L103,1)=Input!L$4,1,0),if(L$3="Vocab", if(Input!L103=Input!L$4,1,0),Input!L103))</f>
        <v/>
      </c>
      <c r="M103" s="1" t="str">
        <f>if(or(M$3="Multiple Choice",M$3="Reading"), if(left(Input!M103,1)=Input!M$4,1,0),if(M$3="Vocab", if(Input!M103=Input!M$4,1,0),Input!M103))</f>
        <v/>
      </c>
      <c r="N103" s="1" t="str">
        <f>if(or(N$3="Multiple Choice",N$3="Reading"), if(left(Input!N103,1)=Input!N$4,1,0),if(N$3="Vocab", if(Input!N103=Input!N$4,1,0),Input!N103))</f>
        <v/>
      </c>
      <c r="O103" s="1" t="str">
        <f>if(or(O$3="Multiple Choice",O$3="Reading"), if(left(Input!O103,1)=Input!O$4,1,0),if(O$3="Vocab", if(Input!O103=Input!O$4,1,0),Input!O103))</f>
        <v/>
      </c>
      <c r="P103" s="1" t="str">
        <f>if(or(P$3="Multiple Choice",P$3="Reading"), if(left(Input!P103,1)=Input!P$4,1,0),if(P$3="Vocab", if(Input!P103=Input!P$4,1,0),Input!P103))</f>
        <v/>
      </c>
      <c r="Q103" s="1" t="str">
        <f>if(or(Q$3="Multiple Choice",Q$3="Reading"), if(left(Input!Q103,1)=Input!Q$4,1,0),if(Q$3="Vocab", if(Input!Q103=Input!Q$4,1,0),Input!Q103))</f>
        <v/>
      </c>
      <c r="R103" s="1" t="str">
        <f>if(or(R$3="Multiple Choice",R$3="Reading"), if(left(Input!R103,1)=Input!R$4,1,0),if(R$3="Vocab", if(Input!R103=Input!R$4,1,0),Input!R103))</f>
        <v/>
      </c>
      <c r="S103" s="1" t="str">
        <f>if(or(S$3="Multiple Choice",S$3="Reading"), if(left(Input!S103,1)=Input!S$4,1,0),if(S$3="Vocab", if(Input!S103=Input!S$4,1,0),Input!S103))</f>
        <v/>
      </c>
      <c r="T103" s="1" t="str">
        <f>if(or(T$3="Multiple Choice",T$3="Reading"), if(left(Input!T103,1)=Input!T$4,1,0),if(T$3="Vocab", if(Input!T103=Input!T$4,1,0),Input!T103))</f>
        <v/>
      </c>
      <c r="U103" s="1" t="str">
        <f>if(or(U$3="Multiple Choice",U$3="Reading"), if(left(Input!U103,1)=Input!U$4,1,0),if(U$3="Vocab", if(Input!U103=Input!U$4,1,0),Input!U103))</f>
        <v/>
      </c>
      <c r="V103" s="1" t="str">
        <f>if(or(V$3="Multiple Choice",V$3="Reading"), if(left(Input!V103,1)=Input!V$4,1,0),if(V$3="Vocab", if(Input!V103=Input!V$4,1,0),Input!V103))</f>
        <v/>
      </c>
      <c r="W103" s="1" t="str">
        <f>if(or(W$3="Multiple Choice",W$3="Reading"), if(left(Input!W103,1)=Input!W$4,1,0),if(W$3="Vocab", if(Input!W103=Input!W$4,1,0),Input!W103))</f>
        <v/>
      </c>
      <c r="X103" s="1" t="str">
        <f>if(or(X$3="Multiple Choice",X$3="Reading"), if(left(Input!X103,1)=Input!X$4,1,0),if(X$3="Vocab", if(Input!X103=Input!X$4,1,0),Input!X103))</f>
        <v/>
      </c>
      <c r="Y103" s="1" t="str">
        <f>if(or(Y$3="Multiple Choice",Y$3="Reading"), if(left(Input!Y103,1)=Input!Y$4,1,0),if(Y$3="Vocab", if(Input!Y103=Input!Y$4,1,0),Input!Y103))</f>
        <v/>
      </c>
      <c r="Z103" s="1" t="str">
        <f>if(or(Z$3="Multiple Choice",Z$3="Reading"), if(left(Input!Z103,1)=Input!Z$4,1,0),if(Z$3="Vocab", if(Input!Z103=Input!Z$4,1,0),Input!Z103))</f>
        <v/>
      </c>
    </row>
    <row r="104">
      <c r="B104" s="1">
        <f t="shared" si="2"/>
        <v>0</v>
      </c>
      <c r="C104" s="1" t="str">
        <f t="array" ref="C104">if(B104=0,"", INDEX($E:$Z,row(C104),Input!$C$16+2))</f>
        <v/>
      </c>
      <c r="D104" s="1">
        <f>if(and(E104&gt;=Input!$C$11,E104&lt;=Input!$C$13,not(F104="")),1,0)</f>
        <v>0</v>
      </c>
      <c r="E104" s="24" t="str">
        <f>Input!E104</f>
        <v/>
      </c>
      <c r="F104" s="1" t="str">
        <f>Input!F104</f>
        <v/>
      </c>
      <c r="G104" s="1">
        <f>if(or(G$3="Multiple Choice",G$3="Reading"), if(left(Input!G104,1)=Input!G$4,1,0),if(G$3="Vocab", if(Input!G104=Input!G$4,1,0),Input!G104))</f>
        <v>0</v>
      </c>
      <c r="H104" s="1">
        <f>if(or(H$3="Multiple Choice",H$3="Reading"), if(left(Input!H104,1)=Input!H$4,1,0),if(H$3="Vocab", if(Input!H104=Input!H$4,1,0),Input!H104))</f>
        <v>0</v>
      </c>
      <c r="I104" s="1" t="str">
        <f>if(or(I$3="Multiple Choice",I$3="Reading"), if(left(Input!I104,1)=Input!I$4,1,0),if(I$3="Vocab", if(Input!I104=Input!I$4,1,0),Input!I104))</f>
        <v/>
      </c>
      <c r="J104" s="1">
        <f>if(or(J$3="Multiple Choice",J$3="Reading"), if(left(Input!J104,1)=Input!J$4,1,0),if(J$3="Vocab", if(Input!J104=Input!J$4,1,0),Input!J104))</f>
        <v>0</v>
      </c>
      <c r="K104" s="1" t="str">
        <f>if(or(K$3="Multiple Choice",K$3="Reading"), if(left(Input!K104,1)=Input!K$4,1,0),if(K$3="Vocab", if(Input!K104=Input!K$4,1,0),Input!K104))</f>
        <v/>
      </c>
      <c r="L104" s="1" t="str">
        <f>if(or(L$3="Multiple Choice",L$3="Reading"), if(left(Input!L104,1)=Input!L$4,1,0),if(L$3="Vocab", if(Input!L104=Input!L$4,1,0),Input!L104))</f>
        <v/>
      </c>
      <c r="M104" s="1" t="str">
        <f>if(or(M$3="Multiple Choice",M$3="Reading"), if(left(Input!M104,1)=Input!M$4,1,0),if(M$3="Vocab", if(Input!M104=Input!M$4,1,0),Input!M104))</f>
        <v/>
      </c>
      <c r="N104" s="1" t="str">
        <f>if(or(N$3="Multiple Choice",N$3="Reading"), if(left(Input!N104,1)=Input!N$4,1,0),if(N$3="Vocab", if(Input!N104=Input!N$4,1,0),Input!N104))</f>
        <v/>
      </c>
      <c r="O104" s="1" t="str">
        <f>if(or(O$3="Multiple Choice",O$3="Reading"), if(left(Input!O104,1)=Input!O$4,1,0),if(O$3="Vocab", if(Input!O104=Input!O$4,1,0),Input!O104))</f>
        <v/>
      </c>
      <c r="P104" s="1" t="str">
        <f>if(or(P$3="Multiple Choice",P$3="Reading"), if(left(Input!P104,1)=Input!P$4,1,0),if(P$3="Vocab", if(Input!P104=Input!P$4,1,0),Input!P104))</f>
        <v/>
      </c>
      <c r="Q104" s="1" t="str">
        <f>if(or(Q$3="Multiple Choice",Q$3="Reading"), if(left(Input!Q104,1)=Input!Q$4,1,0),if(Q$3="Vocab", if(Input!Q104=Input!Q$4,1,0),Input!Q104))</f>
        <v/>
      </c>
      <c r="R104" s="1" t="str">
        <f>if(or(R$3="Multiple Choice",R$3="Reading"), if(left(Input!R104,1)=Input!R$4,1,0),if(R$3="Vocab", if(Input!R104=Input!R$4,1,0),Input!R104))</f>
        <v/>
      </c>
      <c r="S104" s="1" t="str">
        <f>if(or(S$3="Multiple Choice",S$3="Reading"), if(left(Input!S104,1)=Input!S$4,1,0),if(S$3="Vocab", if(Input!S104=Input!S$4,1,0),Input!S104))</f>
        <v/>
      </c>
      <c r="T104" s="1" t="str">
        <f>if(or(T$3="Multiple Choice",T$3="Reading"), if(left(Input!T104,1)=Input!T$4,1,0),if(T$3="Vocab", if(Input!T104=Input!T$4,1,0),Input!T104))</f>
        <v/>
      </c>
      <c r="U104" s="1" t="str">
        <f>if(or(U$3="Multiple Choice",U$3="Reading"), if(left(Input!U104,1)=Input!U$4,1,0),if(U$3="Vocab", if(Input!U104=Input!U$4,1,0),Input!U104))</f>
        <v/>
      </c>
      <c r="V104" s="1" t="str">
        <f>if(or(V$3="Multiple Choice",V$3="Reading"), if(left(Input!V104,1)=Input!V$4,1,0),if(V$3="Vocab", if(Input!V104=Input!V$4,1,0),Input!V104))</f>
        <v/>
      </c>
      <c r="W104" s="1" t="str">
        <f>if(or(W$3="Multiple Choice",W$3="Reading"), if(left(Input!W104,1)=Input!W$4,1,0),if(W$3="Vocab", if(Input!W104=Input!W$4,1,0),Input!W104))</f>
        <v/>
      </c>
      <c r="X104" s="1" t="str">
        <f>if(or(X$3="Multiple Choice",X$3="Reading"), if(left(Input!X104,1)=Input!X$4,1,0),if(X$3="Vocab", if(Input!X104=Input!X$4,1,0),Input!X104))</f>
        <v/>
      </c>
      <c r="Y104" s="1" t="str">
        <f>if(or(Y$3="Multiple Choice",Y$3="Reading"), if(left(Input!Y104,1)=Input!Y$4,1,0),if(Y$3="Vocab", if(Input!Y104=Input!Y$4,1,0),Input!Y104))</f>
        <v/>
      </c>
      <c r="Z104" s="1" t="str">
        <f>if(or(Z$3="Multiple Choice",Z$3="Reading"), if(left(Input!Z104,1)=Input!Z$4,1,0),if(Z$3="Vocab", if(Input!Z104=Input!Z$4,1,0),Input!Z104))</f>
        <v/>
      </c>
    </row>
    <row r="105">
      <c r="B105" s="1">
        <f t="shared" si="2"/>
        <v>0</v>
      </c>
      <c r="C105" s="1" t="str">
        <f t="array" ref="C105">if(B105=0,"", INDEX($E:$Z,row(C105),Input!$C$16+2))</f>
        <v/>
      </c>
      <c r="D105" s="1">
        <f>if(and(E105&gt;=Input!$C$11,E105&lt;=Input!$C$13,not(F105="")),1,0)</f>
        <v>0</v>
      </c>
      <c r="E105" s="24" t="str">
        <f>Input!E105</f>
        <v/>
      </c>
      <c r="F105" s="1" t="str">
        <f>Input!F105</f>
        <v/>
      </c>
      <c r="G105" s="1">
        <f>if(or(G$3="Multiple Choice",G$3="Reading"), if(left(Input!G105,1)=Input!G$4,1,0),if(G$3="Vocab", if(Input!G105=Input!G$4,1,0),Input!G105))</f>
        <v>0</v>
      </c>
      <c r="H105" s="1">
        <f>if(or(H$3="Multiple Choice",H$3="Reading"), if(left(Input!H105,1)=Input!H$4,1,0),if(H$3="Vocab", if(Input!H105=Input!H$4,1,0),Input!H105))</f>
        <v>0</v>
      </c>
      <c r="I105" s="1" t="str">
        <f>if(or(I$3="Multiple Choice",I$3="Reading"), if(left(Input!I105,1)=Input!I$4,1,0),if(I$3="Vocab", if(Input!I105=Input!I$4,1,0),Input!I105))</f>
        <v/>
      </c>
      <c r="J105" s="1">
        <f>if(or(J$3="Multiple Choice",J$3="Reading"), if(left(Input!J105,1)=Input!J$4,1,0),if(J$3="Vocab", if(Input!J105=Input!J$4,1,0),Input!J105))</f>
        <v>0</v>
      </c>
      <c r="K105" s="1" t="str">
        <f>if(or(K$3="Multiple Choice",K$3="Reading"), if(left(Input!K105,1)=Input!K$4,1,0),if(K$3="Vocab", if(Input!K105=Input!K$4,1,0),Input!K105))</f>
        <v/>
      </c>
      <c r="L105" s="1" t="str">
        <f>if(or(L$3="Multiple Choice",L$3="Reading"), if(left(Input!L105,1)=Input!L$4,1,0),if(L$3="Vocab", if(Input!L105=Input!L$4,1,0),Input!L105))</f>
        <v/>
      </c>
      <c r="M105" s="1" t="str">
        <f>if(or(M$3="Multiple Choice",M$3="Reading"), if(left(Input!M105,1)=Input!M$4,1,0),if(M$3="Vocab", if(Input!M105=Input!M$4,1,0),Input!M105))</f>
        <v/>
      </c>
      <c r="N105" s="1" t="str">
        <f>if(or(N$3="Multiple Choice",N$3="Reading"), if(left(Input!N105,1)=Input!N$4,1,0),if(N$3="Vocab", if(Input!N105=Input!N$4,1,0),Input!N105))</f>
        <v/>
      </c>
      <c r="O105" s="1" t="str">
        <f>if(or(O$3="Multiple Choice",O$3="Reading"), if(left(Input!O105,1)=Input!O$4,1,0),if(O$3="Vocab", if(Input!O105=Input!O$4,1,0),Input!O105))</f>
        <v/>
      </c>
      <c r="P105" s="1" t="str">
        <f>if(or(P$3="Multiple Choice",P$3="Reading"), if(left(Input!P105,1)=Input!P$4,1,0),if(P$3="Vocab", if(Input!P105=Input!P$4,1,0),Input!P105))</f>
        <v/>
      </c>
      <c r="Q105" s="1" t="str">
        <f>if(or(Q$3="Multiple Choice",Q$3="Reading"), if(left(Input!Q105,1)=Input!Q$4,1,0),if(Q$3="Vocab", if(Input!Q105=Input!Q$4,1,0),Input!Q105))</f>
        <v/>
      </c>
      <c r="R105" s="1" t="str">
        <f>if(or(R$3="Multiple Choice",R$3="Reading"), if(left(Input!R105,1)=Input!R$4,1,0),if(R$3="Vocab", if(Input!R105=Input!R$4,1,0),Input!R105))</f>
        <v/>
      </c>
      <c r="S105" s="1" t="str">
        <f>if(or(S$3="Multiple Choice",S$3="Reading"), if(left(Input!S105,1)=Input!S$4,1,0),if(S$3="Vocab", if(Input!S105=Input!S$4,1,0),Input!S105))</f>
        <v/>
      </c>
      <c r="T105" s="1" t="str">
        <f>if(or(T$3="Multiple Choice",T$3="Reading"), if(left(Input!T105,1)=Input!T$4,1,0),if(T$3="Vocab", if(Input!T105=Input!T$4,1,0),Input!T105))</f>
        <v/>
      </c>
      <c r="U105" s="1" t="str">
        <f>if(or(U$3="Multiple Choice",U$3="Reading"), if(left(Input!U105,1)=Input!U$4,1,0),if(U$3="Vocab", if(Input!U105=Input!U$4,1,0),Input!U105))</f>
        <v/>
      </c>
      <c r="V105" s="1" t="str">
        <f>if(or(V$3="Multiple Choice",V$3="Reading"), if(left(Input!V105,1)=Input!V$4,1,0),if(V$3="Vocab", if(Input!V105=Input!V$4,1,0),Input!V105))</f>
        <v/>
      </c>
      <c r="W105" s="1" t="str">
        <f>if(or(W$3="Multiple Choice",W$3="Reading"), if(left(Input!W105,1)=Input!W$4,1,0),if(W$3="Vocab", if(Input!W105=Input!W$4,1,0),Input!W105))</f>
        <v/>
      </c>
      <c r="X105" s="1" t="str">
        <f>if(or(X$3="Multiple Choice",X$3="Reading"), if(left(Input!X105,1)=Input!X$4,1,0),if(X$3="Vocab", if(Input!X105=Input!X$4,1,0),Input!X105))</f>
        <v/>
      </c>
      <c r="Y105" s="1" t="str">
        <f>if(or(Y$3="Multiple Choice",Y$3="Reading"), if(left(Input!Y105,1)=Input!Y$4,1,0),if(Y$3="Vocab", if(Input!Y105=Input!Y$4,1,0),Input!Y105))</f>
        <v/>
      </c>
      <c r="Z105" s="1" t="str">
        <f>if(or(Z$3="Multiple Choice",Z$3="Reading"), if(left(Input!Z105,1)=Input!Z$4,1,0),if(Z$3="Vocab", if(Input!Z105=Input!Z$4,1,0),Input!Z105))</f>
        <v/>
      </c>
    </row>
    <row r="106">
      <c r="B106" s="1">
        <f t="shared" si="2"/>
        <v>0</v>
      </c>
      <c r="C106" s="1" t="str">
        <f t="array" ref="C106">if(B106=0,"", INDEX($E:$Z,row(C106),Input!$C$16+2))</f>
        <v/>
      </c>
      <c r="D106" s="1">
        <f>if(and(E106&gt;=Input!$C$11,E106&lt;=Input!$C$13,not(F106="")),1,0)</f>
        <v>0</v>
      </c>
      <c r="E106" s="24" t="str">
        <f>Input!E106</f>
        <v/>
      </c>
      <c r="F106" s="1" t="str">
        <f>Input!F106</f>
        <v/>
      </c>
      <c r="G106" s="1">
        <f>if(or(G$3="Multiple Choice",G$3="Reading"), if(left(Input!G106,1)=Input!G$4,1,0),if(G$3="Vocab", if(Input!G106=Input!G$4,1,0),Input!G106))</f>
        <v>0</v>
      </c>
      <c r="H106" s="1">
        <f>if(or(H$3="Multiple Choice",H$3="Reading"), if(left(Input!H106,1)=Input!H$4,1,0),if(H$3="Vocab", if(Input!H106=Input!H$4,1,0),Input!H106))</f>
        <v>0</v>
      </c>
      <c r="I106" s="1" t="str">
        <f>if(or(I$3="Multiple Choice",I$3="Reading"), if(left(Input!I106,1)=Input!I$4,1,0),if(I$3="Vocab", if(Input!I106=Input!I$4,1,0),Input!I106))</f>
        <v/>
      </c>
      <c r="J106" s="1">
        <f>if(or(J$3="Multiple Choice",J$3="Reading"), if(left(Input!J106,1)=Input!J$4,1,0),if(J$3="Vocab", if(Input!J106=Input!J$4,1,0),Input!J106))</f>
        <v>0</v>
      </c>
      <c r="K106" s="1" t="str">
        <f>if(or(K$3="Multiple Choice",K$3="Reading"), if(left(Input!K106,1)=Input!K$4,1,0),if(K$3="Vocab", if(Input!K106=Input!K$4,1,0),Input!K106))</f>
        <v/>
      </c>
      <c r="L106" s="1" t="str">
        <f>if(or(L$3="Multiple Choice",L$3="Reading"), if(left(Input!L106,1)=Input!L$4,1,0),if(L$3="Vocab", if(Input!L106=Input!L$4,1,0),Input!L106))</f>
        <v/>
      </c>
      <c r="M106" s="1" t="str">
        <f>if(or(M$3="Multiple Choice",M$3="Reading"), if(left(Input!M106,1)=Input!M$4,1,0),if(M$3="Vocab", if(Input!M106=Input!M$4,1,0),Input!M106))</f>
        <v/>
      </c>
      <c r="N106" s="1" t="str">
        <f>if(or(N$3="Multiple Choice",N$3="Reading"), if(left(Input!N106,1)=Input!N$4,1,0),if(N$3="Vocab", if(Input!N106=Input!N$4,1,0),Input!N106))</f>
        <v/>
      </c>
      <c r="O106" s="1" t="str">
        <f>if(or(O$3="Multiple Choice",O$3="Reading"), if(left(Input!O106,1)=Input!O$4,1,0),if(O$3="Vocab", if(Input!O106=Input!O$4,1,0),Input!O106))</f>
        <v/>
      </c>
      <c r="P106" s="1" t="str">
        <f>if(or(P$3="Multiple Choice",P$3="Reading"), if(left(Input!P106,1)=Input!P$4,1,0),if(P$3="Vocab", if(Input!P106=Input!P$4,1,0),Input!P106))</f>
        <v/>
      </c>
      <c r="Q106" s="1" t="str">
        <f>if(or(Q$3="Multiple Choice",Q$3="Reading"), if(left(Input!Q106,1)=Input!Q$4,1,0),if(Q$3="Vocab", if(Input!Q106=Input!Q$4,1,0),Input!Q106))</f>
        <v/>
      </c>
      <c r="R106" s="1" t="str">
        <f>if(or(R$3="Multiple Choice",R$3="Reading"), if(left(Input!R106,1)=Input!R$4,1,0),if(R$3="Vocab", if(Input!R106=Input!R$4,1,0),Input!R106))</f>
        <v/>
      </c>
      <c r="S106" s="1" t="str">
        <f>if(or(S$3="Multiple Choice",S$3="Reading"), if(left(Input!S106,1)=Input!S$4,1,0),if(S$3="Vocab", if(Input!S106=Input!S$4,1,0),Input!S106))</f>
        <v/>
      </c>
      <c r="T106" s="1" t="str">
        <f>if(or(T$3="Multiple Choice",T$3="Reading"), if(left(Input!T106,1)=Input!T$4,1,0),if(T$3="Vocab", if(Input!T106=Input!T$4,1,0),Input!T106))</f>
        <v/>
      </c>
      <c r="U106" s="1" t="str">
        <f>if(or(U$3="Multiple Choice",U$3="Reading"), if(left(Input!U106,1)=Input!U$4,1,0),if(U$3="Vocab", if(Input!U106=Input!U$4,1,0),Input!U106))</f>
        <v/>
      </c>
      <c r="V106" s="1" t="str">
        <f>if(or(V$3="Multiple Choice",V$3="Reading"), if(left(Input!V106,1)=Input!V$4,1,0),if(V$3="Vocab", if(Input!V106=Input!V$4,1,0),Input!V106))</f>
        <v/>
      </c>
      <c r="W106" s="1" t="str">
        <f>if(or(W$3="Multiple Choice",W$3="Reading"), if(left(Input!W106,1)=Input!W$4,1,0),if(W$3="Vocab", if(Input!W106=Input!W$4,1,0),Input!W106))</f>
        <v/>
      </c>
      <c r="X106" s="1" t="str">
        <f>if(or(X$3="Multiple Choice",X$3="Reading"), if(left(Input!X106,1)=Input!X$4,1,0),if(X$3="Vocab", if(Input!X106=Input!X$4,1,0),Input!X106))</f>
        <v/>
      </c>
      <c r="Y106" s="1" t="str">
        <f>if(or(Y$3="Multiple Choice",Y$3="Reading"), if(left(Input!Y106,1)=Input!Y$4,1,0),if(Y$3="Vocab", if(Input!Y106=Input!Y$4,1,0),Input!Y106))</f>
        <v/>
      </c>
      <c r="Z106" s="1" t="str">
        <f>if(or(Z$3="Multiple Choice",Z$3="Reading"), if(left(Input!Z106,1)=Input!Z$4,1,0),if(Z$3="Vocab", if(Input!Z106=Input!Z$4,1,0),Input!Z106))</f>
        <v/>
      </c>
    </row>
    <row r="107">
      <c r="B107" s="1">
        <f t="shared" si="2"/>
        <v>0</v>
      </c>
      <c r="C107" s="1" t="str">
        <f t="array" ref="C107">if(B107=0,"", INDEX($E:$Z,row(C107),Input!$C$16+2))</f>
        <v/>
      </c>
      <c r="D107" s="1">
        <f>if(and(E107&gt;=Input!$C$11,E107&lt;=Input!$C$13,not(F107="")),1,0)</f>
        <v>0</v>
      </c>
      <c r="E107" s="24" t="str">
        <f>Input!E107</f>
        <v/>
      </c>
      <c r="F107" s="1" t="str">
        <f>Input!F107</f>
        <v/>
      </c>
      <c r="G107" s="1">
        <f>if(or(G$3="Multiple Choice",G$3="Reading"), if(left(Input!G107,1)=Input!G$4,1,0),if(G$3="Vocab", if(Input!G107=Input!G$4,1,0),Input!G107))</f>
        <v>0</v>
      </c>
      <c r="H107" s="1">
        <f>if(or(H$3="Multiple Choice",H$3="Reading"), if(left(Input!H107,1)=Input!H$4,1,0),if(H$3="Vocab", if(Input!H107=Input!H$4,1,0),Input!H107))</f>
        <v>0</v>
      </c>
      <c r="I107" s="1" t="str">
        <f>if(or(I$3="Multiple Choice",I$3="Reading"), if(left(Input!I107,1)=Input!I$4,1,0),if(I$3="Vocab", if(Input!I107=Input!I$4,1,0),Input!I107))</f>
        <v/>
      </c>
      <c r="J107" s="1">
        <f>if(or(J$3="Multiple Choice",J$3="Reading"), if(left(Input!J107,1)=Input!J$4,1,0),if(J$3="Vocab", if(Input!J107=Input!J$4,1,0),Input!J107))</f>
        <v>0</v>
      </c>
      <c r="K107" s="1" t="str">
        <f>if(or(K$3="Multiple Choice",K$3="Reading"), if(left(Input!K107,1)=Input!K$4,1,0),if(K$3="Vocab", if(Input!K107=Input!K$4,1,0),Input!K107))</f>
        <v/>
      </c>
      <c r="L107" s="1" t="str">
        <f>if(or(L$3="Multiple Choice",L$3="Reading"), if(left(Input!L107,1)=Input!L$4,1,0),if(L$3="Vocab", if(Input!L107=Input!L$4,1,0),Input!L107))</f>
        <v/>
      </c>
      <c r="M107" s="1" t="str">
        <f>if(or(M$3="Multiple Choice",M$3="Reading"), if(left(Input!M107,1)=Input!M$4,1,0),if(M$3="Vocab", if(Input!M107=Input!M$4,1,0),Input!M107))</f>
        <v/>
      </c>
      <c r="N107" s="1" t="str">
        <f>if(or(N$3="Multiple Choice",N$3="Reading"), if(left(Input!N107,1)=Input!N$4,1,0),if(N$3="Vocab", if(Input!N107=Input!N$4,1,0),Input!N107))</f>
        <v/>
      </c>
      <c r="O107" s="1" t="str">
        <f>if(or(O$3="Multiple Choice",O$3="Reading"), if(left(Input!O107,1)=Input!O$4,1,0),if(O$3="Vocab", if(Input!O107=Input!O$4,1,0),Input!O107))</f>
        <v/>
      </c>
      <c r="P107" s="1" t="str">
        <f>if(or(P$3="Multiple Choice",P$3="Reading"), if(left(Input!P107,1)=Input!P$4,1,0),if(P$3="Vocab", if(Input!P107=Input!P$4,1,0),Input!P107))</f>
        <v/>
      </c>
      <c r="Q107" s="1" t="str">
        <f>if(or(Q$3="Multiple Choice",Q$3="Reading"), if(left(Input!Q107,1)=Input!Q$4,1,0),if(Q$3="Vocab", if(Input!Q107=Input!Q$4,1,0),Input!Q107))</f>
        <v/>
      </c>
      <c r="R107" s="1" t="str">
        <f>if(or(R$3="Multiple Choice",R$3="Reading"), if(left(Input!R107,1)=Input!R$4,1,0),if(R$3="Vocab", if(Input!R107=Input!R$4,1,0),Input!R107))</f>
        <v/>
      </c>
      <c r="S107" s="1" t="str">
        <f>if(or(S$3="Multiple Choice",S$3="Reading"), if(left(Input!S107,1)=Input!S$4,1,0),if(S$3="Vocab", if(Input!S107=Input!S$4,1,0),Input!S107))</f>
        <v/>
      </c>
      <c r="T107" s="1" t="str">
        <f>if(or(T$3="Multiple Choice",T$3="Reading"), if(left(Input!T107,1)=Input!T$4,1,0),if(T$3="Vocab", if(Input!T107=Input!T$4,1,0),Input!T107))</f>
        <v/>
      </c>
      <c r="U107" s="1" t="str">
        <f>if(or(U$3="Multiple Choice",U$3="Reading"), if(left(Input!U107,1)=Input!U$4,1,0),if(U$3="Vocab", if(Input!U107=Input!U$4,1,0),Input!U107))</f>
        <v/>
      </c>
      <c r="V107" s="1" t="str">
        <f>if(or(V$3="Multiple Choice",V$3="Reading"), if(left(Input!V107,1)=Input!V$4,1,0),if(V$3="Vocab", if(Input!V107=Input!V$4,1,0),Input!V107))</f>
        <v/>
      </c>
      <c r="W107" s="1" t="str">
        <f>if(or(W$3="Multiple Choice",W$3="Reading"), if(left(Input!W107,1)=Input!W$4,1,0),if(W$3="Vocab", if(Input!W107=Input!W$4,1,0),Input!W107))</f>
        <v/>
      </c>
      <c r="X107" s="1" t="str">
        <f>if(or(X$3="Multiple Choice",X$3="Reading"), if(left(Input!X107,1)=Input!X$4,1,0),if(X$3="Vocab", if(Input!X107=Input!X$4,1,0),Input!X107))</f>
        <v/>
      </c>
      <c r="Y107" s="1" t="str">
        <f>if(or(Y$3="Multiple Choice",Y$3="Reading"), if(left(Input!Y107,1)=Input!Y$4,1,0),if(Y$3="Vocab", if(Input!Y107=Input!Y$4,1,0),Input!Y107))</f>
        <v/>
      </c>
      <c r="Z107" s="1" t="str">
        <f>if(or(Z$3="Multiple Choice",Z$3="Reading"), if(left(Input!Z107,1)=Input!Z$4,1,0),if(Z$3="Vocab", if(Input!Z107=Input!Z$4,1,0),Input!Z107))</f>
        <v/>
      </c>
    </row>
    <row r="108">
      <c r="B108" s="1">
        <f t="shared" si="2"/>
        <v>0</v>
      </c>
      <c r="C108" s="1" t="str">
        <f t="array" ref="C108">if(B108=0,"", INDEX($E:$Z,row(C108),Input!$C$16+2))</f>
        <v/>
      </c>
      <c r="D108" s="1">
        <f>if(and(E108&gt;=Input!$C$11,E108&lt;=Input!$C$13,not(F108="")),1,0)</f>
        <v>0</v>
      </c>
      <c r="E108" s="24" t="str">
        <f>Input!E108</f>
        <v/>
      </c>
      <c r="F108" s="1" t="str">
        <f>Input!F108</f>
        <v/>
      </c>
      <c r="G108" s="1">
        <f>if(or(G$3="Multiple Choice",G$3="Reading"), if(left(Input!G108,1)=Input!G$4,1,0),if(G$3="Vocab", if(Input!G108=Input!G$4,1,0),Input!G108))</f>
        <v>0</v>
      </c>
      <c r="H108" s="1">
        <f>if(or(H$3="Multiple Choice",H$3="Reading"), if(left(Input!H108,1)=Input!H$4,1,0),if(H$3="Vocab", if(Input!H108=Input!H$4,1,0),Input!H108))</f>
        <v>0</v>
      </c>
      <c r="I108" s="1" t="str">
        <f>if(or(I$3="Multiple Choice",I$3="Reading"), if(left(Input!I108,1)=Input!I$4,1,0),if(I$3="Vocab", if(Input!I108=Input!I$4,1,0),Input!I108))</f>
        <v/>
      </c>
      <c r="J108" s="1">
        <f>if(or(J$3="Multiple Choice",J$3="Reading"), if(left(Input!J108,1)=Input!J$4,1,0),if(J$3="Vocab", if(Input!J108=Input!J$4,1,0),Input!J108))</f>
        <v>0</v>
      </c>
      <c r="K108" s="1" t="str">
        <f>if(or(K$3="Multiple Choice",K$3="Reading"), if(left(Input!K108,1)=Input!K$4,1,0),if(K$3="Vocab", if(Input!K108=Input!K$4,1,0),Input!K108))</f>
        <v/>
      </c>
      <c r="L108" s="1" t="str">
        <f>if(or(L$3="Multiple Choice",L$3="Reading"), if(left(Input!L108,1)=Input!L$4,1,0),if(L$3="Vocab", if(Input!L108=Input!L$4,1,0),Input!L108))</f>
        <v/>
      </c>
      <c r="M108" s="1" t="str">
        <f>if(or(M$3="Multiple Choice",M$3="Reading"), if(left(Input!M108,1)=Input!M$4,1,0),if(M$3="Vocab", if(Input!M108=Input!M$4,1,0),Input!M108))</f>
        <v/>
      </c>
      <c r="N108" s="1" t="str">
        <f>if(or(N$3="Multiple Choice",N$3="Reading"), if(left(Input!N108,1)=Input!N$4,1,0),if(N$3="Vocab", if(Input!N108=Input!N$4,1,0),Input!N108))</f>
        <v/>
      </c>
      <c r="O108" s="1" t="str">
        <f>if(or(O$3="Multiple Choice",O$3="Reading"), if(left(Input!O108,1)=Input!O$4,1,0),if(O$3="Vocab", if(Input!O108=Input!O$4,1,0),Input!O108))</f>
        <v/>
      </c>
      <c r="P108" s="1" t="str">
        <f>if(or(P$3="Multiple Choice",P$3="Reading"), if(left(Input!P108,1)=Input!P$4,1,0),if(P$3="Vocab", if(Input!P108=Input!P$4,1,0),Input!P108))</f>
        <v/>
      </c>
      <c r="Q108" s="1" t="str">
        <f>if(or(Q$3="Multiple Choice",Q$3="Reading"), if(left(Input!Q108,1)=Input!Q$4,1,0),if(Q$3="Vocab", if(Input!Q108=Input!Q$4,1,0),Input!Q108))</f>
        <v/>
      </c>
      <c r="R108" s="1" t="str">
        <f>if(or(R$3="Multiple Choice",R$3="Reading"), if(left(Input!R108,1)=Input!R$4,1,0),if(R$3="Vocab", if(Input!R108=Input!R$4,1,0),Input!R108))</f>
        <v/>
      </c>
      <c r="S108" s="1" t="str">
        <f>if(or(S$3="Multiple Choice",S$3="Reading"), if(left(Input!S108,1)=Input!S$4,1,0),if(S$3="Vocab", if(Input!S108=Input!S$4,1,0),Input!S108))</f>
        <v/>
      </c>
      <c r="T108" s="1" t="str">
        <f>if(or(T$3="Multiple Choice",T$3="Reading"), if(left(Input!T108,1)=Input!T$4,1,0),if(T$3="Vocab", if(Input!T108=Input!T$4,1,0),Input!T108))</f>
        <v/>
      </c>
      <c r="U108" s="1" t="str">
        <f>if(or(U$3="Multiple Choice",U$3="Reading"), if(left(Input!U108,1)=Input!U$4,1,0),if(U$3="Vocab", if(Input!U108=Input!U$4,1,0),Input!U108))</f>
        <v/>
      </c>
      <c r="V108" s="1" t="str">
        <f>if(or(V$3="Multiple Choice",V$3="Reading"), if(left(Input!V108,1)=Input!V$4,1,0),if(V$3="Vocab", if(Input!V108=Input!V$4,1,0),Input!V108))</f>
        <v/>
      </c>
      <c r="W108" s="1" t="str">
        <f>if(or(W$3="Multiple Choice",W$3="Reading"), if(left(Input!W108,1)=Input!W$4,1,0),if(W$3="Vocab", if(Input!W108=Input!W$4,1,0),Input!W108))</f>
        <v/>
      </c>
      <c r="X108" s="1" t="str">
        <f>if(or(X$3="Multiple Choice",X$3="Reading"), if(left(Input!X108,1)=Input!X$4,1,0),if(X$3="Vocab", if(Input!X108=Input!X$4,1,0),Input!X108))</f>
        <v/>
      </c>
      <c r="Y108" s="1" t="str">
        <f>if(or(Y$3="Multiple Choice",Y$3="Reading"), if(left(Input!Y108,1)=Input!Y$4,1,0),if(Y$3="Vocab", if(Input!Y108=Input!Y$4,1,0),Input!Y108))</f>
        <v/>
      </c>
      <c r="Z108" s="1" t="str">
        <f>if(or(Z$3="Multiple Choice",Z$3="Reading"), if(left(Input!Z108,1)=Input!Z$4,1,0),if(Z$3="Vocab", if(Input!Z108=Input!Z$4,1,0),Input!Z108))</f>
        <v/>
      </c>
    </row>
    <row r="109">
      <c r="B109" s="1">
        <f t="shared" si="2"/>
        <v>0</v>
      </c>
      <c r="C109" s="1" t="str">
        <f t="array" ref="C109">if(B109=0,"", INDEX($E:$Z,row(C109),Input!$C$16+2))</f>
        <v/>
      </c>
      <c r="D109" s="1">
        <f>if(and(E109&gt;=Input!$C$11,E109&lt;=Input!$C$13,not(F109="")),1,0)</f>
        <v>0</v>
      </c>
      <c r="E109" s="24" t="str">
        <f>Input!E109</f>
        <v/>
      </c>
      <c r="F109" s="1" t="str">
        <f>Input!F109</f>
        <v/>
      </c>
      <c r="G109" s="1">
        <f>if(or(G$3="Multiple Choice",G$3="Reading"), if(left(Input!G109,1)=Input!G$4,1,0),if(G$3="Vocab", if(Input!G109=Input!G$4,1,0),Input!G109))</f>
        <v>0</v>
      </c>
      <c r="H109" s="1">
        <f>if(or(H$3="Multiple Choice",H$3="Reading"), if(left(Input!H109,1)=Input!H$4,1,0),if(H$3="Vocab", if(Input!H109=Input!H$4,1,0),Input!H109))</f>
        <v>0</v>
      </c>
      <c r="I109" s="1" t="str">
        <f>if(or(I$3="Multiple Choice",I$3="Reading"), if(left(Input!I109,1)=Input!I$4,1,0),if(I$3="Vocab", if(Input!I109=Input!I$4,1,0),Input!I109))</f>
        <v/>
      </c>
      <c r="J109" s="1">
        <f>if(or(J$3="Multiple Choice",J$3="Reading"), if(left(Input!J109,1)=Input!J$4,1,0),if(J$3="Vocab", if(Input!J109=Input!J$4,1,0),Input!J109))</f>
        <v>0</v>
      </c>
      <c r="K109" s="1" t="str">
        <f>if(or(K$3="Multiple Choice",K$3="Reading"), if(left(Input!K109,1)=Input!K$4,1,0),if(K$3="Vocab", if(Input!K109=Input!K$4,1,0),Input!K109))</f>
        <v/>
      </c>
      <c r="L109" s="1" t="str">
        <f>if(or(L$3="Multiple Choice",L$3="Reading"), if(left(Input!L109,1)=Input!L$4,1,0),if(L$3="Vocab", if(Input!L109=Input!L$4,1,0),Input!L109))</f>
        <v/>
      </c>
      <c r="M109" s="1" t="str">
        <f>if(or(M$3="Multiple Choice",M$3="Reading"), if(left(Input!M109,1)=Input!M$4,1,0),if(M$3="Vocab", if(Input!M109=Input!M$4,1,0),Input!M109))</f>
        <v/>
      </c>
      <c r="N109" s="1" t="str">
        <f>if(or(N$3="Multiple Choice",N$3="Reading"), if(left(Input!N109,1)=Input!N$4,1,0),if(N$3="Vocab", if(Input!N109=Input!N$4,1,0),Input!N109))</f>
        <v/>
      </c>
      <c r="O109" s="1" t="str">
        <f>if(or(O$3="Multiple Choice",O$3="Reading"), if(left(Input!O109,1)=Input!O$4,1,0),if(O$3="Vocab", if(Input!O109=Input!O$4,1,0),Input!O109))</f>
        <v/>
      </c>
      <c r="P109" s="1" t="str">
        <f>if(or(P$3="Multiple Choice",P$3="Reading"), if(left(Input!P109,1)=Input!P$4,1,0),if(P$3="Vocab", if(Input!P109=Input!P$4,1,0),Input!P109))</f>
        <v/>
      </c>
      <c r="Q109" s="1" t="str">
        <f>if(or(Q$3="Multiple Choice",Q$3="Reading"), if(left(Input!Q109,1)=Input!Q$4,1,0),if(Q$3="Vocab", if(Input!Q109=Input!Q$4,1,0),Input!Q109))</f>
        <v/>
      </c>
      <c r="R109" s="1" t="str">
        <f>if(or(R$3="Multiple Choice",R$3="Reading"), if(left(Input!R109,1)=Input!R$4,1,0),if(R$3="Vocab", if(Input!R109=Input!R$4,1,0),Input!R109))</f>
        <v/>
      </c>
      <c r="S109" s="1" t="str">
        <f>if(or(S$3="Multiple Choice",S$3="Reading"), if(left(Input!S109,1)=Input!S$4,1,0),if(S$3="Vocab", if(Input!S109=Input!S$4,1,0),Input!S109))</f>
        <v/>
      </c>
      <c r="T109" s="1" t="str">
        <f>if(or(T$3="Multiple Choice",T$3="Reading"), if(left(Input!T109,1)=Input!T$4,1,0),if(T$3="Vocab", if(Input!T109=Input!T$4,1,0),Input!T109))</f>
        <v/>
      </c>
      <c r="U109" s="1" t="str">
        <f>if(or(U$3="Multiple Choice",U$3="Reading"), if(left(Input!U109,1)=Input!U$4,1,0),if(U$3="Vocab", if(Input!U109=Input!U$4,1,0),Input!U109))</f>
        <v/>
      </c>
      <c r="V109" s="1" t="str">
        <f>if(or(V$3="Multiple Choice",V$3="Reading"), if(left(Input!V109,1)=Input!V$4,1,0),if(V$3="Vocab", if(Input!V109=Input!V$4,1,0),Input!V109))</f>
        <v/>
      </c>
      <c r="W109" s="1" t="str">
        <f>if(or(W$3="Multiple Choice",W$3="Reading"), if(left(Input!W109,1)=Input!W$4,1,0),if(W$3="Vocab", if(Input!W109=Input!W$4,1,0),Input!W109))</f>
        <v/>
      </c>
      <c r="X109" s="1" t="str">
        <f>if(or(X$3="Multiple Choice",X$3="Reading"), if(left(Input!X109,1)=Input!X$4,1,0),if(X$3="Vocab", if(Input!X109=Input!X$4,1,0),Input!X109))</f>
        <v/>
      </c>
      <c r="Y109" s="1" t="str">
        <f>if(or(Y$3="Multiple Choice",Y$3="Reading"), if(left(Input!Y109,1)=Input!Y$4,1,0),if(Y$3="Vocab", if(Input!Y109=Input!Y$4,1,0),Input!Y109))</f>
        <v/>
      </c>
      <c r="Z109" s="1" t="str">
        <f>if(or(Z$3="Multiple Choice",Z$3="Reading"), if(left(Input!Z109,1)=Input!Z$4,1,0),if(Z$3="Vocab", if(Input!Z109=Input!Z$4,1,0),Input!Z109))</f>
        <v/>
      </c>
    </row>
    <row r="110">
      <c r="B110" s="1">
        <f t="shared" si="2"/>
        <v>0</v>
      </c>
      <c r="C110" s="1" t="str">
        <f t="array" ref="C110">if(B110=0,"", INDEX($E:$Z,row(C110),Input!$C$16+2))</f>
        <v/>
      </c>
      <c r="D110" s="1">
        <f>if(and(E110&gt;=Input!$C$11,E110&lt;=Input!$C$13,not(F110="")),1,0)</f>
        <v>0</v>
      </c>
      <c r="E110" s="24" t="str">
        <f>Input!E110</f>
        <v/>
      </c>
      <c r="F110" s="1" t="str">
        <f>Input!F110</f>
        <v/>
      </c>
      <c r="G110" s="1">
        <f>if(or(G$3="Multiple Choice",G$3="Reading"), if(left(Input!G110,1)=Input!G$4,1,0),if(G$3="Vocab", if(Input!G110=Input!G$4,1,0),Input!G110))</f>
        <v>0</v>
      </c>
      <c r="H110" s="1">
        <f>if(or(H$3="Multiple Choice",H$3="Reading"), if(left(Input!H110,1)=Input!H$4,1,0),if(H$3="Vocab", if(Input!H110=Input!H$4,1,0),Input!H110))</f>
        <v>0</v>
      </c>
      <c r="I110" s="1" t="str">
        <f>if(or(I$3="Multiple Choice",I$3="Reading"), if(left(Input!I110,1)=Input!I$4,1,0),if(I$3="Vocab", if(Input!I110=Input!I$4,1,0),Input!I110))</f>
        <v/>
      </c>
      <c r="J110" s="1">
        <f>if(or(J$3="Multiple Choice",J$3="Reading"), if(left(Input!J110,1)=Input!J$4,1,0),if(J$3="Vocab", if(Input!J110=Input!J$4,1,0),Input!J110))</f>
        <v>0</v>
      </c>
      <c r="K110" s="1" t="str">
        <f>if(or(K$3="Multiple Choice",K$3="Reading"), if(left(Input!K110,1)=Input!K$4,1,0),if(K$3="Vocab", if(Input!K110=Input!K$4,1,0),Input!K110))</f>
        <v/>
      </c>
      <c r="L110" s="1" t="str">
        <f>if(or(L$3="Multiple Choice",L$3="Reading"), if(left(Input!L110,1)=Input!L$4,1,0),if(L$3="Vocab", if(Input!L110=Input!L$4,1,0),Input!L110))</f>
        <v/>
      </c>
      <c r="M110" s="1" t="str">
        <f>if(or(M$3="Multiple Choice",M$3="Reading"), if(left(Input!M110,1)=Input!M$4,1,0),if(M$3="Vocab", if(Input!M110=Input!M$4,1,0),Input!M110))</f>
        <v/>
      </c>
      <c r="N110" s="1" t="str">
        <f>if(or(N$3="Multiple Choice",N$3="Reading"), if(left(Input!N110,1)=Input!N$4,1,0),if(N$3="Vocab", if(Input!N110=Input!N$4,1,0),Input!N110))</f>
        <v/>
      </c>
      <c r="O110" s="1" t="str">
        <f>if(or(O$3="Multiple Choice",O$3="Reading"), if(left(Input!O110,1)=Input!O$4,1,0),if(O$3="Vocab", if(Input!O110=Input!O$4,1,0),Input!O110))</f>
        <v/>
      </c>
      <c r="P110" s="1" t="str">
        <f>if(or(P$3="Multiple Choice",P$3="Reading"), if(left(Input!P110,1)=Input!P$4,1,0),if(P$3="Vocab", if(Input!P110=Input!P$4,1,0),Input!P110))</f>
        <v/>
      </c>
      <c r="Q110" s="1" t="str">
        <f>if(or(Q$3="Multiple Choice",Q$3="Reading"), if(left(Input!Q110,1)=Input!Q$4,1,0),if(Q$3="Vocab", if(Input!Q110=Input!Q$4,1,0),Input!Q110))</f>
        <v/>
      </c>
      <c r="R110" s="1" t="str">
        <f>if(or(R$3="Multiple Choice",R$3="Reading"), if(left(Input!R110,1)=Input!R$4,1,0),if(R$3="Vocab", if(Input!R110=Input!R$4,1,0),Input!R110))</f>
        <v/>
      </c>
      <c r="S110" s="1" t="str">
        <f>if(or(S$3="Multiple Choice",S$3="Reading"), if(left(Input!S110,1)=Input!S$4,1,0),if(S$3="Vocab", if(Input!S110=Input!S$4,1,0),Input!S110))</f>
        <v/>
      </c>
      <c r="T110" s="1" t="str">
        <f>if(or(T$3="Multiple Choice",T$3="Reading"), if(left(Input!T110,1)=Input!T$4,1,0),if(T$3="Vocab", if(Input!T110=Input!T$4,1,0),Input!T110))</f>
        <v/>
      </c>
      <c r="U110" s="1" t="str">
        <f>if(or(U$3="Multiple Choice",U$3="Reading"), if(left(Input!U110,1)=Input!U$4,1,0),if(U$3="Vocab", if(Input!U110=Input!U$4,1,0),Input!U110))</f>
        <v/>
      </c>
      <c r="V110" s="1" t="str">
        <f>if(or(V$3="Multiple Choice",V$3="Reading"), if(left(Input!V110,1)=Input!V$4,1,0),if(V$3="Vocab", if(Input!V110=Input!V$4,1,0),Input!V110))</f>
        <v/>
      </c>
      <c r="W110" s="1" t="str">
        <f>if(or(W$3="Multiple Choice",W$3="Reading"), if(left(Input!W110,1)=Input!W$4,1,0),if(W$3="Vocab", if(Input!W110=Input!W$4,1,0),Input!W110))</f>
        <v/>
      </c>
      <c r="X110" s="1" t="str">
        <f>if(or(X$3="Multiple Choice",X$3="Reading"), if(left(Input!X110,1)=Input!X$4,1,0),if(X$3="Vocab", if(Input!X110=Input!X$4,1,0),Input!X110))</f>
        <v/>
      </c>
      <c r="Y110" s="1" t="str">
        <f>if(or(Y$3="Multiple Choice",Y$3="Reading"), if(left(Input!Y110,1)=Input!Y$4,1,0),if(Y$3="Vocab", if(Input!Y110=Input!Y$4,1,0),Input!Y110))</f>
        <v/>
      </c>
      <c r="Z110" s="1" t="str">
        <f>if(or(Z$3="Multiple Choice",Z$3="Reading"), if(left(Input!Z110,1)=Input!Z$4,1,0),if(Z$3="Vocab", if(Input!Z110=Input!Z$4,1,0),Input!Z110))</f>
        <v/>
      </c>
    </row>
    <row r="111">
      <c r="B111" s="1">
        <f t="shared" si="2"/>
        <v>0</v>
      </c>
      <c r="C111" s="1" t="str">
        <f t="array" ref="C111">if(B111=0,"", INDEX($E:$Z,row(C111),Input!$C$16+2))</f>
        <v/>
      </c>
      <c r="D111" s="1">
        <f>if(and(E111&gt;=Input!$C$11,E111&lt;=Input!$C$13,not(F111="")),1,0)</f>
        <v>0</v>
      </c>
      <c r="E111" s="24" t="str">
        <f>Input!E111</f>
        <v/>
      </c>
      <c r="F111" s="1" t="str">
        <f>Input!F111</f>
        <v/>
      </c>
      <c r="G111" s="1">
        <f>if(or(G$3="Multiple Choice",G$3="Reading"), if(left(Input!G111,1)=Input!G$4,1,0),if(G$3="Vocab", if(Input!G111=Input!G$4,1,0),Input!G111))</f>
        <v>0</v>
      </c>
      <c r="H111" s="1">
        <f>if(or(H$3="Multiple Choice",H$3="Reading"), if(left(Input!H111,1)=Input!H$4,1,0),if(H$3="Vocab", if(Input!H111=Input!H$4,1,0),Input!H111))</f>
        <v>0</v>
      </c>
      <c r="I111" s="1" t="str">
        <f>if(or(I$3="Multiple Choice",I$3="Reading"), if(left(Input!I111,1)=Input!I$4,1,0),if(I$3="Vocab", if(Input!I111=Input!I$4,1,0),Input!I111))</f>
        <v/>
      </c>
      <c r="J111" s="1">
        <f>if(or(J$3="Multiple Choice",J$3="Reading"), if(left(Input!J111,1)=Input!J$4,1,0),if(J$3="Vocab", if(Input!J111=Input!J$4,1,0),Input!J111))</f>
        <v>0</v>
      </c>
      <c r="K111" s="1" t="str">
        <f>if(or(K$3="Multiple Choice",K$3="Reading"), if(left(Input!K111,1)=Input!K$4,1,0),if(K$3="Vocab", if(Input!K111=Input!K$4,1,0),Input!K111))</f>
        <v/>
      </c>
      <c r="L111" s="1" t="str">
        <f>if(or(L$3="Multiple Choice",L$3="Reading"), if(left(Input!L111,1)=Input!L$4,1,0),if(L$3="Vocab", if(Input!L111=Input!L$4,1,0),Input!L111))</f>
        <v/>
      </c>
      <c r="M111" s="1" t="str">
        <f>if(or(M$3="Multiple Choice",M$3="Reading"), if(left(Input!M111,1)=Input!M$4,1,0),if(M$3="Vocab", if(Input!M111=Input!M$4,1,0),Input!M111))</f>
        <v/>
      </c>
      <c r="N111" s="1" t="str">
        <f>if(or(N$3="Multiple Choice",N$3="Reading"), if(left(Input!N111,1)=Input!N$4,1,0),if(N$3="Vocab", if(Input!N111=Input!N$4,1,0),Input!N111))</f>
        <v/>
      </c>
      <c r="O111" s="1" t="str">
        <f>if(or(O$3="Multiple Choice",O$3="Reading"), if(left(Input!O111,1)=Input!O$4,1,0),if(O$3="Vocab", if(Input!O111=Input!O$4,1,0),Input!O111))</f>
        <v/>
      </c>
      <c r="P111" s="1" t="str">
        <f>if(or(P$3="Multiple Choice",P$3="Reading"), if(left(Input!P111,1)=Input!P$4,1,0),if(P$3="Vocab", if(Input!P111=Input!P$4,1,0),Input!P111))</f>
        <v/>
      </c>
      <c r="Q111" s="1" t="str">
        <f>if(or(Q$3="Multiple Choice",Q$3="Reading"), if(left(Input!Q111,1)=Input!Q$4,1,0),if(Q$3="Vocab", if(Input!Q111=Input!Q$4,1,0),Input!Q111))</f>
        <v/>
      </c>
      <c r="R111" s="1" t="str">
        <f>if(or(R$3="Multiple Choice",R$3="Reading"), if(left(Input!R111,1)=Input!R$4,1,0),if(R$3="Vocab", if(Input!R111=Input!R$4,1,0),Input!R111))</f>
        <v/>
      </c>
      <c r="S111" s="1" t="str">
        <f>if(or(S$3="Multiple Choice",S$3="Reading"), if(left(Input!S111,1)=Input!S$4,1,0),if(S$3="Vocab", if(Input!S111=Input!S$4,1,0),Input!S111))</f>
        <v/>
      </c>
      <c r="T111" s="1" t="str">
        <f>if(or(T$3="Multiple Choice",T$3="Reading"), if(left(Input!T111,1)=Input!T$4,1,0),if(T$3="Vocab", if(Input!T111=Input!T$4,1,0),Input!T111))</f>
        <v/>
      </c>
      <c r="U111" s="1" t="str">
        <f>if(or(U$3="Multiple Choice",U$3="Reading"), if(left(Input!U111,1)=Input!U$4,1,0),if(U$3="Vocab", if(Input!U111=Input!U$4,1,0),Input!U111))</f>
        <v/>
      </c>
      <c r="V111" s="1" t="str">
        <f>if(or(V$3="Multiple Choice",V$3="Reading"), if(left(Input!V111,1)=Input!V$4,1,0),if(V$3="Vocab", if(Input!V111=Input!V$4,1,0),Input!V111))</f>
        <v/>
      </c>
      <c r="W111" s="1" t="str">
        <f>if(or(W$3="Multiple Choice",W$3="Reading"), if(left(Input!W111,1)=Input!W$4,1,0),if(W$3="Vocab", if(Input!W111=Input!W$4,1,0),Input!W111))</f>
        <v/>
      </c>
      <c r="X111" s="1" t="str">
        <f>if(or(X$3="Multiple Choice",X$3="Reading"), if(left(Input!X111,1)=Input!X$4,1,0),if(X$3="Vocab", if(Input!X111=Input!X$4,1,0),Input!X111))</f>
        <v/>
      </c>
      <c r="Y111" s="1" t="str">
        <f>if(or(Y$3="Multiple Choice",Y$3="Reading"), if(left(Input!Y111,1)=Input!Y$4,1,0),if(Y$3="Vocab", if(Input!Y111=Input!Y$4,1,0),Input!Y111))</f>
        <v/>
      </c>
      <c r="Z111" s="1" t="str">
        <f>if(or(Z$3="Multiple Choice",Z$3="Reading"), if(left(Input!Z111,1)=Input!Z$4,1,0),if(Z$3="Vocab", if(Input!Z111=Input!Z$4,1,0),Input!Z111))</f>
        <v/>
      </c>
    </row>
    <row r="112">
      <c r="B112" s="1">
        <f t="shared" si="2"/>
        <v>0</v>
      </c>
      <c r="C112" s="1" t="str">
        <f t="array" ref="C112">if(B112=0,"", INDEX($E:$Z,row(C112),Input!$C$16+2))</f>
        <v/>
      </c>
      <c r="D112" s="1">
        <f>if(and(E112&gt;=Input!$C$11,E112&lt;=Input!$C$13,not(F112="")),1,0)</f>
        <v>0</v>
      </c>
      <c r="E112" s="24" t="str">
        <f>Input!E112</f>
        <v/>
      </c>
      <c r="F112" s="1" t="str">
        <f>Input!F112</f>
        <v/>
      </c>
      <c r="G112" s="1">
        <f>if(or(G$3="Multiple Choice",G$3="Reading"), if(left(Input!G112,1)=Input!G$4,1,0),if(G$3="Vocab", if(Input!G112=Input!G$4,1,0),Input!G112))</f>
        <v>0</v>
      </c>
      <c r="H112" s="1">
        <f>if(or(H$3="Multiple Choice",H$3="Reading"), if(left(Input!H112,1)=Input!H$4,1,0),if(H$3="Vocab", if(Input!H112=Input!H$4,1,0),Input!H112))</f>
        <v>0</v>
      </c>
      <c r="I112" s="1" t="str">
        <f>if(or(I$3="Multiple Choice",I$3="Reading"), if(left(Input!I112,1)=Input!I$4,1,0),if(I$3="Vocab", if(Input!I112=Input!I$4,1,0),Input!I112))</f>
        <v/>
      </c>
      <c r="J112" s="1">
        <f>if(or(J$3="Multiple Choice",J$3="Reading"), if(left(Input!J112,1)=Input!J$4,1,0),if(J$3="Vocab", if(Input!J112=Input!J$4,1,0),Input!J112))</f>
        <v>0</v>
      </c>
      <c r="K112" s="1" t="str">
        <f>if(or(K$3="Multiple Choice",K$3="Reading"), if(left(Input!K112,1)=Input!K$4,1,0),if(K$3="Vocab", if(Input!K112=Input!K$4,1,0),Input!K112))</f>
        <v/>
      </c>
      <c r="L112" s="1" t="str">
        <f>if(or(L$3="Multiple Choice",L$3="Reading"), if(left(Input!L112,1)=Input!L$4,1,0),if(L$3="Vocab", if(Input!L112=Input!L$4,1,0),Input!L112))</f>
        <v/>
      </c>
      <c r="M112" s="1" t="str">
        <f>if(or(M$3="Multiple Choice",M$3="Reading"), if(left(Input!M112,1)=Input!M$4,1,0),if(M$3="Vocab", if(Input!M112=Input!M$4,1,0),Input!M112))</f>
        <v/>
      </c>
      <c r="N112" s="1" t="str">
        <f>if(or(N$3="Multiple Choice",N$3="Reading"), if(left(Input!N112,1)=Input!N$4,1,0),if(N$3="Vocab", if(Input!N112=Input!N$4,1,0),Input!N112))</f>
        <v/>
      </c>
      <c r="O112" s="1" t="str">
        <f>if(or(O$3="Multiple Choice",O$3="Reading"), if(left(Input!O112,1)=Input!O$4,1,0),if(O$3="Vocab", if(Input!O112=Input!O$4,1,0),Input!O112))</f>
        <v/>
      </c>
      <c r="P112" s="1" t="str">
        <f>if(or(P$3="Multiple Choice",P$3="Reading"), if(left(Input!P112,1)=Input!P$4,1,0),if(P$3="Vocab", if(Input!P112=Input!P$4,1,0),Input!P112))</f>
        <v/>
      </c>
      <c r="Q112" s="1" t="str">
        <f>if(or(Q$3="Multiple Choice",Q$3="Reading"), if(left(Input!Q112,1)=Input!Q$4,1,0),if(Q$3="Vocab", if(Input!Q112=Input!Q$4,1,0),Input!Q112))</f>
        <v/>
      </c>
      <c r="R112" s="1" t="str">
        <f>if(or(R$3="Multiple Choice",R$3="Reading"), if(left(Input!R112,1)=Input!R$4,1,0),if(R$3="Vocab", if(Input!R112=Input!R$4,1,0),Input!R112))</f>
        <v/>
      </c>
      <c r="S112" s="1" t="str">
        <f>if(or(S$3="Multiple Choice",S$3="Reading"), if(left(Input!S112,1)=Input!S$4,1,0),if(S$3="Vocab", if(Input!S112=Input!S$4,1,0),Input!S112))</f>
        <v/>
      </c>
      <c r="T112" s="1" t="str">
        <f>if(or(T$3="Multiple Choice",T$3="Reading"), if(left(Input!T112,1)=Input!T$4,1,0),if(T$3="Vocab", if(Input!T112=Input!T$4,1,0),Input!T112))</f>
        <v/>
      </c>
      <c r="U112" s="1" t="str">
        <f>if(or(U$3="Multiple Choice",U$3="Reading"), if(left(Input!U112,1)=Input!U$4,1,0),if(U$3="Vocab", if(Input!U112=Input!U$4,1,0),Input!U112))</f>
        <v/>
      </c>
      <c r="V112" s="1" t="str">
        <f>if(or(V$3="Multiple Choice",V$3="Reading"), if(left(Input!V112,1)=Input!V$4,1,0),if(V$3="Vocab", if(Input!V112=Input!V$4,1,0),Input!V112))</f>
        <v/>
      </c>
      <c r="W112" s="1" t="str">
        <f>if(or(W$3="Multiple Choice",W$3="Reading"), if(left(Input!W112,1)=Input!W$4,1,0),if(W$3="Vocab", if(Input!W112=Input!W$4,1,0),Input!W112))</f>
        <v/>
      </c>
      <c r="X112" s="1" t="str">
        <f>if(or(X$3="Multiple Choice",X$3="Reading"), if(left(Input!X112,1)=Input!X$4,1,0),if(X$3="Vocab", if(Input!X112=Input!X$4,1,0),Input!X112))</f>
        <v/>
      </c>
      <c r="Y112" s="1" t="str">
        <f>if(or(Y$3="Multiple Choice",Y$3="Reading"), if(left(Input!Y112,1)=Input!Y$4,1,0),if(Y$3="Vocab", if(Input!Y112=Input!Y$4,1,0),Input!Y112))</f>
        <v/>
      </c>
      <c r="Z112" s="1" t="str">
        <f>if(or(Z$3="Multiple Choice",Z$3="Reading"), if(left(Input!Z112,1)=Input!Z$4,1,0),if(Z$3="Vocab", if(Input!Z112=Input!Z$4,1,0),Input!Z112))</f>
        <v/>
      </c>
    </row>
    <row r="113">
      <c r="B113" s="1">
        <f t="shared" si="2"/>
        <v>0</v>
      </c>
      <c r="C113" s="1" t="str">
        <f t="array" ref="C113">if(B113=0,"", INDEX($E:$Z,row(C113),Input!$C$16+2))</f>
        <v/>
      </c>
      <c r="D113" s="1">
        <f>if(and(E113&gt;=Input!$C$11,E113&lt;=Input!$C$13,not(F113="")),1,0)</f>
        <v>0</v>
      </c>
      <c r="E113" s="24" t="str">
        <f>Input!E113</f>
        <v/>
      </c>
      <c r="F113" s="1" t="str">
        <f>Input!F113</f>
        <v/>
      </c>
      <c r="G113" s="1">
        <f>if(or(G$3="Multiple Choice",G$3="Reading"), if(left(Input!G113,1)=Input!G$4,1,0),if(G$3="Vocab", if(Input!G113=Input!G$4,1,0),Input!G113))</f>
        <v>0</v>
      </c>
      <c r="H113" s="1">
        <f>if(or(H$3="Multiple Choice",H$3="Reading"), if(left(Input!H113,1)=Input!H$4,1,0),if(H$3="Vocab", if(Input!H113=Input!H$4,1,0),Input!H113))</f>
        <v>0</v>
      </c>
      <c r="I113" s="1" t="str">
        <f>if(or(I$3="Multiple Choice",I$3="Reading"), if(left(Input!I113,1)=Input!I$4,1,0),if(I$3="Vocab", if(Input!I113=Input!I$4,1,0),Input!I113))</f>
        <v/>
      </c>
      <c r="J113" s="1">
        <f>if(or(J$3="Multiple Choice",J$3="Reading"), if(left(Input!J113,1)=Input!J$4,1,0),if(J$3="Vocab", if(Input!J113=Input!J$4,1,0),Input!J113))</f>
        <v>0</v>
      </c>
      <c r="K113" s="1" t="str">
        <f>if(or(K$3="Multiple Choice",K$3="Reading"), if(left(Input!K113,1)=Input!K$4,1,0),if(K$3="Vocab", if(Input!K113=Input!K$4,1,0),Input!K113))</f>
        <v/>
      </c>
      <c r="L113" s="1" t="str">
        <f>if(or(L$3="Multiple Choice",L$3="Reading"), if(left(Input!L113,1)=Input!L$4,1,0),if(L$3="Vocab", if(Input!L113=Input!L$4,1,0),Input!L113))</f>
        <v/>
      </c>
      <c r="M113" s="1" t="str">
        <f>if(or(M$3="Multiple Choice",M$3="Reading"), if(left(Input!M113,1)=Input!M$4,1,0),if(M$3="Vocab", if(Input!M113=Input!M$4,1,0),Input!M113))</f>
        <v/>
      </c>
      <c r="N113" s="1" t="str">
        <f>if(or(N$3="Multiple Choice",N$3="Reading"), if(left(Input!N113,1)=Input!N$4,1,0),if(N$3="Vocab", if(Input!N113=Input!N$4,1,0),Input!N113))</f>
        <v/>
      </c>
      <c r="O113" s="1" t="str">
        <f>if(or(O$3="Multiple Choice",O$3="Reading"), if(left(Input!O113,1)=Input!O$4,1,0),if(O$3="Vocab", if(Input!O113=Input!O$4,1,0),Input!O113))</f>
        <v/>
      </c>
      <c r="P113" s="1" t="str">
        <f>if(or(P$3="Multiple Choice",P$3="Reading"), if(left(Input!P113,1)=Input!P$4,1,0),if(P$3="Vocab", if(Input!P113=Input!P$4,1,0),Input!P113))</f>
        <v/>
      </c>
      <c r="Q113" s="1" t="str">
        <f>if(or(Q$3="Multiple Choice",Q$3="Reading"), if(left(Input!Q113,1)=Input!Q$4,1,0),if(Q$3="Vocab", if(Input!Q113=Input!Q$4,1,0),Input!Q113))</f>
        <v/>
      </c>
      <c r="R113" s="1" t="str">
        <f>if(or(R$3="Multiple Choice",R$3="Reading"), if(left(Input!R113,1)=Input!R$4,1,0),if(R$3="Vocab", if(Input!R113=Input!R$4,1,0),Input!R113))</f>
        <v/>
      </c>
      <c r="S113" s="1" t="str">
        <f>if(or(S$3="Multiple Choice",S$3="Reading"), if(left(Input!S113,1)=Input!S$4,1,0),if(S$3="Vocab", if(Input!S113=Input!S$4,1,0),Input!S113))</f>
        <v/>
      </c>
      <c r="T113" s="1" t="str">
        <f>if(or(T$3="Multiple Choice",T$3="Reading"), if(left(Input!T113,1)=Input!T$4,1,0),if(T$3="Vocab", if(Input!T113=Input!T$4,1,0),Input!T113))</f>
        <v/>
      </c>
      <c r="U113" s="1" t="str">
        <f>if(or(U$3="Multiple Choice",U$3="Reading"), if(left(Input!U113,1)=Input!U$4,1,0),if(U$3="Vocab", if(Input!U113=Input!U$4,1,0),Input!U113))</f>
        <v/>
      </c>
      <c r="V113" s="1" t="str">
        <f>if(or(V$3="Multiple Choice",V$3="Reading"), if(left(Input!V113,1)=Input!V$4,1,0),if(V$3="Vocab", if(Input!V113=Input!V$4,1,0),Input!V113))</f>
        <v/>
      </c>
      <c r="W113" s="1" t="str">
        <f>if(or(W$3="Multiple Choice",W$3="Reading"), if(left(Input!W113,1)=Input!W$4,1,0),if(W$3="Vocab", if(Input!W113=Input!W$4,1,0),Input!W113))</f>
        <v/>
      </c>
      <c r="X113" s="1" t="str">
        <f>if(or(X$3="Multiple Choice",X$3="Reading"), if(left(Input!X113,1)=Input!X$4,1,0),if(X$3="Vocab", if(Input!X113=Input!X$4,1,0),Input!X113))</f>
        <v/>
      </c>
      <c r="Y113" s="1" t="str">
        <f>if(or(Y$3="Multiple Choice",Y$3="Reading"), if(left(Input!Y113,1)=Input!Y$4,1,0),if(Y$3="Vocab", if(Input!Y113=Input!Y$4,1,0),Input!Y113))</f>
        <v/>
      </c>
      <c r="Z113" s="1" t="str">
        <f>if(or(Z$3="Multiple Choice",Z$3="Reading"), if(left(Input!Z113,1)=Input!Z$4,1,0),if(Z$3="Vocab", if(Input!Z113=Input!Z$4,1,0),Input!Z113))</f>
        <v/>
      </c>
    </row>
    <row r="114">
      <c r="B114" s="1">
        <f t="shared" si="2"/>
        <v>0</v>
      </c>
      <c r="C114" s="1" t="str">
        <f t="array" ref="C114">if(B114=0,"", INDEX($E:$Z,row(C114),Input!$C$16+2))</f>
        <v/>
      </c>
      <c r="D114" s="1">
        <f>if(and(E114&gt;=Input!$C$11,E114&lt;=Input!$C$13,not(F114="")),1,0)</f>
        <v>0</v>
      </c>
      <c r="E114" s="24" t="str">
        <f>Input!E114</f>
        <v/>
      </c>
      <c r="F114" s="1" t="str">
        <f>Input!F114</f>
        <v/>
      </c>
      <c r="G114" s="1">
        <f>if(or(G$3="Multiple Choice",G$3="Reading"), if(left(Input!G114,1)=Input!G$4,1,0),if(G$3="Vocab", if(Input!G114=Input!G$4,1,0),Input!G114))</f>
        <v>0</v>
      </c>
      <c r="H114" s="1">
        <f>if(or(H$3="Multiple Choice",H$3="Reading"), if(left(Input!H114,1)=Input!H$4,1,0),if(H$3="Vocab", if(Input!H114=Input!H$4,1,0),Input!H114))</f>
        <v>0</v>
      </c>
      <c r="I114" s="1" t="str">
        <f>if(or(I$3="Multiple Choice",I$3="Reading"), if(left(Input!I114,1)=Input!I$4,1,0),if(I$3="Vocab", if(Input!I114=Input!I$4,1,0),Input!I114))</f>
        <v/>
      </c>
      <c r="J114" s="1">
        <f>if(or(J$3="Multiple Choice",J$3="Reading"), if(left(Input!J114,1)=Input!J$4,1,0),if(J$3="Vocab", if(Input!J114=Input!J$4,1,0),Input!J114))</f>
        <v>0</v>
      </c>
      <c r="K114" s="1" t="str">
        <f>if(or(K$3="Multiple Choice",K$3="Reading"), if(left(Input!K114,1)=Input!K$4,1,0),if(K$3="Vocab", if(Input!K114=Input!K$4,1,0),Input!K114))</f>
        <v/>
      </c>
      <c r="L114" s="1" t="str">
        <f>if(or(L$3="Multiple Choice",L$3="Reading"), if(left(Input!L114,1)=Input!L$4,1,0),if(L$3="Vocab", if(Input!L114=Input!L$4,1,0),Input!L114))</f>
        <v/>
      </c>
      <c r="M114" s="1" t="str">
        <f>if(or(M$3="Multiple Choice",M$3="Reading"), if(left(Input!M114,1)=Input!M$4,1,0),if(M$3="Vocab", if(Input!M114=Input!M$4,1,0),Input!M114))</f>
        <v/>
      </c>
      <c r="N114" s="1" t="str">
        <f>if(or(N$3="Multiple Choice",N$3="Reading"), if(left(Input!N114,1)=Input!N$4,1,0),if(N$3="Vocab", if(Input!N114=Input!N$4,1,0),Input!N114))</f>
        <v/>
      </c>
      <c r="O114" s="1" t="str">
        <f>if(or(O$3="Multiple Choice",O$3="Reading"), if(left(Input!O114,1)=Input!O$4,1,0),if(O$3="Vocab", if(Input!O114=Input!O$4,1,0),Input!O114))</f>
        <v/>
      </c>
      <c r="P114" s="1" t="str">
        <f>if(or(P$3="Multiple Choice",P$3="Reading"), if(left(Input!P114,1)=Input!P$4,1,0),if(P$3="Vocab", if(Input!P114=Input!P$4,1,0),Input!P114))</f>
        <v/>
      </c>
      <c r="Q114" s="1" t="str">
        <f>if(or(Q$3="Multiple Choice",Q$3="Reading"), if(left(Input!Q114,1)=Input!Q$4,1,0),if(Q$3="Vocab", if(Input!Q114=Input!Q$4,1,0),Input!Q114))</f>
        <v/>
      </c>
      <c r="R114" s="1" t="str">
        <f>if(or(R$3="Multiple Choice",R$3="Reading"), if(left(Input!R114,1)=Input!R$4,1,0),if(R$3="Vocab", if(Input!R114=Input!R$4,1,0),Input!R114))</f>
        <v/>
      </c>
      <c r="S114" s="1" t="str">
        <f>if(or(S$3="Multiple Choice",S$3="Reading"), if(left(Input!S114,1)=Input!S$4,1,0),if(S$3="Vocab", if(Input!S114=Input!S$4,1,0),Input!S114))</f>
        <v/>
      </c>
      <c r="T114" s="1" t="str">
        <f>if(or(T$3="Multiple Choice",T$3="Reading"), if(left(Input!T114,1)=Input!T$4,1,0),if(T$3="Vocab", if(Input!T114=Input!T$4,1,0),Input!T114))</f>
        <v/>
      </c>
      <c r="U114" s="1" t="str">
        <f>if(or(U$3="Multiple Choice",U$3="Reading"), if(left(Input!U114,1)=Input!U$4,1,0),if(U$3="Vocab", if(Input!U114=Input!U$4,1,0),Input!U114))</f>
        <v/>
      </c>
      <c r="V114" s="1" t="str">
        <f>if(or(V$3="Multiple Choice",V$3="Reading"), if(left(Input!V114,1)=Input!V$4,1,0),if(V$3="Vocab", if(Input!V114=Input!V$4,1,0),Input!V114))</f>
        <v/>
      </c>
      <c r="W114" s="1" t="str">
        <f>if(or(W$3="Multiple Choice",W$3="Reading"), if(left(Input!W114,1)=Input!W$4,1,0),if(W$3="Vocab", if(Input!W114=Input!W$4,1,0),Input!W114))</f>
        <v/>
      </c>
      <c r="X114" s="1" t="str">
        <f>if(or(X$3="Multiple Choice",X$3="Reading"), if(left(Input!X114,1)=Input!X$4,1,0),if(X$3="Vocab", if(Input!X114=Input!X$4,1,0),Input!X114))</f>
        <v/>
      </c>
      <c r="Y114" s="1" t="str">
        <f>if(or(Y$3="Multiple Choice",Y$3="Reading"), if(left(Input!Y114,1)=Input!Y$4,1,0),if(Y$3="Vocab", if(Input!Y114=Input!Y$4,1,0),Input!Y114))</f>
        <v/>
      </c>
      <c r="Z114" s="1" t="str">
        <f>if(or(Z$3="Multiple Choice",Z$3="Reading"), if(left(Input!Z114,1)=Input!Z$4,1,0),if(Z$3="Vocab", if(Input!Z114=Input!Z$4,1,0),Input!Z114))</f>
        <v/>
      </c>
    </row>
    <row r="115">
      <c r="B115" s="1">
        <f t="shared" si="2"/>
        <v>0</v>
      </c>
      <c r="C115" s="1" t="str">
        <f t="array" ref="C115">if(B115=0,"", INDEX($E:$Z,row(C115),Input!$C$16+2))</f>
        <v/>
      </c>
      <c r="D115" s="1">
        <f>if(and(E115&gt;=Input!$C$11,E115&lt;=Input!$C$13,not(F115="")),1,0)</f>
        <v>0</v>
      </c>
      <c r="E115" s="24" t="str">
        <f>Input!E115</f>
        <v/>
      </c>
      <c r="F115" s="1" t="str">
        <f>Input!F115</f>
        <v/>
      </c>
      <c r="G115" s="1">
        <f>if(or(G$3="Multiple Choice",G$3="Reading"), if(left(Input!G115,1)=Input!G$4,1,0),if(G$3="Vocab", if(Input!G115=Input!G$4,1,0),Input!G115))</f>
        <v>0</v>
      </c>
      <c r="H115" s="1">
        <f>if(or(H$3="Multiple Choice",H$3="Reading"), if(left(Input!H115,1)=Input!H$4,1,0),if(H$3="Vocab", if(Input!H115=Input!H$4,1,0),Input!H115))</f>
        <v>0</v>
      </c>
      <c r="I115" s="1" t="str">
        <f>if(or(I$3="Multiple Choice",I$3="Reading"), if(left(Input!I115,1)=Input!I$4,1,0),if(I$3="Vocab", if(Input!I115=Input!I$4,1,0),Input!I115))</f>
        <v/>
      </c>
      <c r="J115" s="1">
        <f>if(or(J$3="Multiple Choice",J$3="Reading"), if(left(Input!J115,1)=Input!J$4,1,0),if(J$3="Vocab", if(Input!J115=Input!J$4,1,0),Input!J115))</f>
        <v>0</v>
      </c>
      <c r="K115" s="1" t="str">
        <f>if(or(K$3="Multiple Choice",K$3="Reading"), if(left(Input!K115,1)=Input!K$4,1,0),if(K$3="Vocab", if(Input!K115=Input!K$4,1,0),Input!K115))</f>
        <v/>
      </c>
      <c r="L115" s="1" t="str">
        <f>if(or(L$3="Multiple Choice",L$3="Reading"), if(left(Input!L115,1)=Input!L$4,1,0),if(L$3="Vocab", if(Input!L115=Input!L$4,1,0),Input!L115))</f>
        <v/>
      </c>
      <c r="M115" s="1" t="str">
        <f>if(or(M$3="Multiple Choice",M$3="Reading"), if(left(Input!M115,1)=Input!M$4,1,0),if(M$3="Vocab", if(Input!M115=Input!M$4,1,0),Input!M115))</f>
        <v/>
      </c>
      <c r="N115" s="1" t="str">
        <f>if(or(N$3="Multiple Choice",N$3="Reading"), if(left(Input!N115,1)=Input!N$4,1,0),if(N$3="Vocab", if(Input!N115=Input!N$4,1,0),Input!N115))</f>
        <v/>
      </c>
      <c r="O115" s="1" t="str">
        <f>if(or(O$3="Multiple Choice",O$3="Reading"), if(left(Input!O115,1)=Input!O$4,1,0),if(O$3="Vocab", if(Input!O115=Input!O$4,1,0),Input!O115))</f>
        <v/>
      </c>
      <c r="P115" s="1" t="str">
        <f>if(or(P$3="Multiple Choice",P$3="Reading"), if(left(Input!P115,1)=Input!P$4,1,0),if(P$3="Vocab", if(Input!P115=Input!P$4,1,0),Input!P115))</f>
        <v/>
      </c>
      <c r="Q115" s="1" t="str">
        <f>if(or(Q$3="Multiple Choice",Q$3="Reading"), if(left(Input!Q115,1)=Input!Q$4,1,0),if(Q$3="Vocab", if(Input!Q115=Input!Q$4,1,0),Input!Q115))</f>
        <v/>
      </c>
      <c r="R115" s="1" t="str">
        <f>if(or(R$3="Multiple Choice",R$3="Reading"), if(left(Input!R115,1)=Input!R$4,1,0),if(R$3="Vocab", if(Input!R115=Input!R$4,1,0),Input!R115))</f>
        <v/>
      </c>
      <c r="S115" s="1" t="str">
        <f>if(or(S$3="Multiple Choice",S$3="Reading"), if(left(Input!S115,1)=Input!S$4,1,0),if(S$3="Vocab", if(Input!S115=Input!S$4,1,0),Input!S115))</f>
        <v/>
      </c>
      <c r="T115" s="1" t="str">
        <f>if(or(T$3="Multiple Choice",T$3="Reading"), if(left(Input!T115,1)=Input!T$4,1,0),if(T$3="Vocab", if(Input!T115=Input!T$4,1,0),Input!T115))</f>
        <v/>
      </c>
      <c r="U115" s="1" t="str">
        <f>if(or(U$3="Multiple Choice",U$3="Reading"), if(left(Input!U115,1)=Input!U$4,1,0),if(U$3="Vocab", if(Input!U115=Input!U$4,1,0),Input!U115))</f>
        <v/>
      </c>
      <c r="V115" s="1" t="str">
        <f>if(or(V$3="Multiple Choice",V$3="Reading"), if(left(Input!V115,1)=Input!V$4,1,0),if(V$3="Vocab", if(Input!V115=Input!V$4,1,0),Input!V115))</f>
        <v/>
      </c>
      <c r="W115" s="1" t="str">
        <f>if(or(W$3="Multiple Choice",W$3="Reading"), if(left(Input!W115,1)=Input!W$4,1,0),if(W$3="Vocab", if(Input!W115=Input!W$4,1,0),Input!W115))</f>
        <v/>
      </c>
      <c r="X115" s="1" t="str">
        <f>if(or(X$3="Multiple Choice",X$3="Reading"), if(left(Input!X115,1)=Input!X$4,1,0),if(X$3="Vocab", if(Input!X115=Input!X$4,1,0),Input!X115))</f>
        <v/>
      </c>
      <c r="Y115" s="1" t="str">
        <f>if(or(Y$3="Multiple Choice",Y$3="Reading"), if(left(Input!Y115,1)=Input!Y$4,1,0),if(Y$3="Vocab", if(Input!Y115=Input!Y$4,1,0),Input!Y115))</f>
        <v/>
      </c>
      <c r="Z115" s="1" t="str">
        <f>if(or(Z$3="Multiple Choice",Z$3="Reading"), if(left(Input!Z115,1)=Input!Z$4,1,0),if(Z$3="Vocab", if(Input!Z115=Input!Z$4,1,0),Input!Z115))</f>
        <v/>
      </c>
    </row>
    <row r="116">
      <c r="B116" s="1">
        <f t="shared" si="2"/>
        <v>0</v>
      </c>
      <c r="C116" s="1" t="str">
        <f t="array" ref="C116">if(B116=0,"", INDEX($E:$Z,row(C116),Input!$C$16+2))</f>
        <v/>
      </c>
      <c r="D116" s="1">
        <f>if(and(E116&gt;=Input!$C$11,E116&lt;=Input!$C$13,not(F116="")),1,0)</f>
        <v>0</v>
      </c>
      <c r="E116" s="24" t="str">
        <f>Input!E116</f>
        <v/>
      </c>
      <c r="F116" s="1" t="str">
        <f>Input!F116</f>
        <v/>
      </c>
      <c r="G116" s="1">
        <f>if(or(G$3="Multiple Choice",G$3="Reading"), if(left(Input!G116,1)=Input!G$4,1,0),if(G$3="Vocab", if(Input!G116=Input!G$4,1,0),Input!G116))</f>
        <v>0</v>
      </c>
      <c r="H116" s="1">
        <f>if(or(H$3="Multiple Choice",H$3="Reading"), if(left(Input!H116,1)=Input!H$4,1,0),if(H$3="Vocab", if(Input!H116=Input!H$4,1,0),Input!H116))</f>
        <v>0</v>
      </c>
      <c r="I116" s="1" t="str">
        <f>if(or(I$3="Multiple Choice",I$3="Reading"), if(left(Input!I116,1)=Input!I$4,1,0),if(I$3="Vocab", if(Input!I116=Input!I$4,1,0),Input!I116))</f>
        <v/>
      </c>
      <c r="J116" s="1">
        <f>if(or(J$3="Multiple Choice",J$3="Reading"), if(left(Input!J116,1)=Input!J$4,1,0),if(J$3="Vocab", if(Input!J116=Input!J$4,1,0),Input!J116))</f>
        <v>0</v>
      </c>
      <c r="K116" s="1" t="str">
        <f>if(or(K$3="Multiple Choice",K$3="Reading"), if(left(Input!K116,1)=Input!K$4,1,0),if(K$3="Vocab", if(Input!K116=Input!K$4,1,0),Input!K116))</f>
        <v/>
      </c>
      <c r="L116" s="1" t="str">
        <f>if(or(L$3="Multiple Choice",L$3="Reading"), if(left(Input!L116,1)=Input!L$4,1,0),if(L$3="Vocab", if(Input!L116=Input!L$4,1,0),Input!L116))</f>
        <v/>
      </c>
      <c r="M116" s="1" t="str">
        <f>if(or(M$3="Multiple Choice",M$3="Reading"), if(left(Input!M116,1)=Input!M$4,1,0),if(M$3="Vocab", if(Input!M116=Input!M$4,1,0),Input!M116))</f>
        <v/>
      </c>
      <c r="N116" s="1" t="str">
        <f>if(or(N$3="Multiple Choice",N$3="Reading"), if(left(Input!N116,1)=Input!N$4,1,0),if(N$3="Vocab", if(Input!N116=Input!N$4,1,0),Input!N116))</f>
        <v/>
      </c>
      <c r="O116" s="1" t="str">
        <f>if(or(O$3="Multiple Choice",O$3="Reading"), if(left(Input!O116,1)=Input!O$4,1,0),if(O$3="Vocab", if(Input!O116=Input!O$4,1,0),Input!O116))</f>
        <v/>
      </c>
      <c r="P116" s="1" t="str">
        <f>if(or(P$3="Multiple Choice",P$3="Reading"), if(left(Input!P116,1)=Input!P$4,1,0),if(P$3="Vocab", if(Input!P116=Input!P$4,1,0),Input!P116))</f>
        <v/>
      </c>
      <c r="Q116" s="1" t="str">
        <f>if(or(Q$3="Multiple Choice",Q$3="Reading"), if(left(Input!Q116,1)=Input!Q$4,1,0),if(Q$3="Vocab", if(Input!Q116=Input!Q$4,1,0),Input!Q116))</f>
        <v/>
      </c>
      <c r="R116" s="1" t="str">
        <f>if(or(R$3="Multiple Choice",R$3="Reading"), if(left(Input!R116,1)=Input!R$4,1,0),if(R$3="Vocab", if(Input!R116=Input!R$4,1,0),Input!R116))</f>
        <v/>
      </c>
      <c r="S116" s="1" t="str">
        <f>if(or(S$3="Multiple Choice",S$3="Reading"), if(left(Input!S116,1)=Input!S$4,1,0),if(S$3="Vocab", if(Input!S116=Input!S$4,1,0),Input!S116))</f>
        <v/>
      </c>
      <c r="T116" s="1" t="str">
        <f>if(or(T$3="Multiple Choice",T$3="Reading"), if(left(Input!T116,1)=Input!T$4,1,0),if(T$3="Vocab", if(Input!T116=Input!T$4,1,0),Input!T116))</f>
        <v/>
      </c>
      <c r="U116" s="1" t="str">
        <f>if(or(U$3="Multiple Choice",U$3="Reading"), if(left(Input!U116,1)=Input!U$4,1,0),if(U$3="Vocab", if(Input!U116=Input!U$4,1,0),Input!U116))</f>
        <v/>
      </c>
      <c r="V116" s="1" t="str">
        <f>if(or(V$3="Multiple Choice",V$3="Reading"), if(left(Input!V116,1)=Input!V$4,1,0),if(V$3="Vocab", if(Input!V116=Input!V$4,1,0),Input!V116))</f>
        <v/>
      </c>
      <c r="W116" s="1" t="str">
        <f>if(or(W$3="Multiple Choice",W$3="Reading"), if(left(Input!W116,1)=Input!W$4,1,0),if(W$3="Vocab", if(Input!W116=Input!W$4,1,0),Input!W116))</f>
        <v/>
      </c>
      <c r="X116" s="1" t="str">
        <f>if(or(X$3="Multiple Choice",X$3="Reading"), if(left(Input!X116,1)=Input!X$4,1,0),if(X$3="Vocab", if(Input!X116=Input!X$4,1,0),Input!X116))</f>
        <v/>
      </c>
      <c r="Y116" s="1" t="str">
        <f>if(or(Y$3="Multiple Choice",Y$3="Reading"), if(left(Input!Y116,1)=Input!Y$4,1,0),if(Y$3="Vocab", if(Input!Y116=Input!Y$4,1,0),Input!Y116))</f>
        <v/>
      </c>
      <c r="Z116" s="1" t="str">
        <f>if(or(Z$3="Multiple Choice",Z$3="Reading"), if(left(Input!Z116,1)=Input!Z$4,1,0),if(Z$3="Vocab", if(Input!Z116=Input!Z$4,1,0),Input!Z116))</f>
        <v/>
      </c>
    </row>
    <row r="117">
      <c r="B117" s="1">
        <f t="shared" si="2"/>
        <v>0</v>
      </c>
      <c r="C117" s="1" t="str">
        <f t="array" ref="C117">if(B117=0,"", INDEX($E:$Z,row(C117),Input!$C$16+2))</f>
        <v/>
      </c>
      <c r="D117" s="1">
        <f>if(and(E117&gt;=Input!$C$11,E117&lt;=Input!$C$13,not(F117="")),1,0)</f>
        <v>0</v>
      </c>
      <c r="E117" s="24" t="str">
        <f>Input!E117</f>
        <v/>
      </c>
      <c r="F117" s="1" t="str">
        <f>Input!F117</f>
        <v/>
      </c>
      <c r="G117" s="1">
        <f>if(or(G$3="Multiple Choice",G$3="Reading"), if(left(Input!G117,1)=Input!G$4,1,0),if(G$3="Vocab", if(Input!G117=Input!G$4,1,0),Input!G117))</f>
        <v>0</v>
      </c>
      <c r="H117" s="1">
        <f>if(or(H$3="Multiple Choice",H$3="Reading"), if(left(Input!H117,1)=Input!H$4,1,0),if(H$3="Vocab", if(Input!H117=Input!H$4,1,0),Input!H117))</f>
        <v>0</v>
      </c>
      <c r="I117" s="1" t="str">
        <f>if(or(I$3="Multiple Choice",I$3="Reading"), if(left(Input!I117,1)=Input!I$4,1,0),if(I$3="Vocab", if(Input!I117=Input!I$4,1,0),Input!I117))</f>
        <v/>
      </c>
      <c r="J117" s="1">
        <f>if(or(J$3="Multiple Choice",J$3="Reading"), if(left(Input!J117,1)=Input!J$4,1,0),if(J$3="Vocab", if(Input!J117=Input!J$4,1,0),Input!J117))</f>
        <v>0</v>
      </c>
      <c r="K117" s="1" t="str">
        <f>if(or(K$3="Multiple Choice",K$3="Reading"), if(left(Input!K117,1)=Input!K$4,1,0),if(K$3="Vocab", if(Input!K117=Input!K$4,1,0),Input!K117))</f>
        <v/>
      </c>
      <c r="L117" s="1" t="str">
        <f>if(or(L$3="Multiple Choice",L$3="Reading"), if(left(Input!L117,1)=Input!L$4,1,0),if(L$3="Vocab", if(Input!L117=Input!L$4,1,0),Input!L117))</f>
        <v/>
      </c>
      <c r="M117" s="1" t="str">
        <f>if(or(M$3="Multiple Choice",M$3="Reading"), if(left(Input!M117,1)=Input!M$4,1,0),if(M$3="Vocab", if(Input!M117=Input!M$4,1,0),Input!M117))</f>
        <v/>
      </c>
      <c r="N117" s="1" t="str">
        <f>if(or(N$3="Multiple Choice",N$3="Reading"), if(left(Input!N117,1)=Input!N$4,1,0),if(N$3="Vocab", if(Input!N117=Input!N$4,1,0),Input!N117))</f>
        <v/>
      </c>
      <c r="O117" s="1" t="str">
        <f>if(or(O$3="Multiple Choice",O$3="Reading"), if(left(Input!O117,1)=Input!O$4,1,0),if(O$3="Vocab", if(Input!O117=Input!O$4,1,0),Input!O117))</f>
        <v/>
      </c>
      <c r="P117" s="1" t="str">
        <f>if(or(P$3="Multiple Choice",P$3="Reading"), if(left(Input!P117,1)=Input!P$4,1,0),if(P$3="Vocab", if(Input!P117=Input!P$4,1,0),Input!P117))</f>
        <v/>
      </c>
      <c r="Q117" s="1" t="str">
        <f>if(or(Q$3="Multiple Choice",Q$3="Reading"), if(left(Input!Q117,1)=Input!Q$4,1,0),if(Q$3="Vocab", if(Input!Q117=Input!Q$4,1,0),Input!Q117))</f>
        <v/>
      </c>
      <c r="R117" s="1" t="str">
        <f>if(or(R$3="Multiple Choice",R$3="Reading"), if(left(Input!R117,1)=Input!R$4,1,0),if(R$3="Vocab", if(Input!R117=Input!R$4,1,0),Input!R117))</f>
        <v/>
      </c>
      <c r="S117" s="1" t="str">
        <f>if(or(S$3="Multiple Choice",S$3="Reading"), if(left(Input!S117,1)=Input!S$4,1,0),if(S$3="Vocab", if(Input!S117=Input!S$4,1,0),Input!S117))</f>
        <v/>
      </c>
      <c r="T117" s="1" t="str">
        <f>if(or(T$3="Multiple Choice",T$3="Reading"), if(left(Input!T117,1)=Input!T$4,1,0),if(T$3="Vocab", if(Input!T117=Input!T$4,1,0),Input!T117))</f>
        <v/>
      </c>
      <c r="U117" s="1" t="str">
        <f>if(or(U$3="Multiple Choice",U$3="Reading"), if(left(Input!U117,1)=Input!U$4,1,0),if(U$3="Vocab", if(Input!U117=Input!U$4,1,0),Input!U117))</f>
        <v/>
      </c>
      <c r="V117" s="1" t="str">
        <f>if(or(V$3="Multiple Choice",V$3="Reading"), if(left(Input!V117,1)=Input!V$4,1,0),if(V$3="Vocab", if(Input!V117=Input!V$4,1,0),Input!V117))</f>
        <v/>
      </c>
      <c r="W117" s="1" t="str">
        <f>if(or(W$3="Multiple Choice",W$3="Reading"), if(left(Input!W117,1)=Input!W$4,1,0),if(W$3="Vocab", if(Input!W117=Input!W$4,1,0),Input!W117))</f>
        <v/>
      </c>
      <c r="X117" s="1" t="str">
        <f>if(or(X$3="Multiple Choice",X$3="Reading"), if(left(Input!X117,1)=Input!X$4,1,0),if(X$3="Vocab", if(Input!X117=Input!X$4,1,0),Input!X117))</f>
        <v/>
      </c>
      <c r="Y117" s="1" t="str">
        <f>if(or(Y$3="Multiple Choice",Y$3="Reading"), if(left(Input!Y117,1)=Input!Y$4,1,0),if(Y$3="Vocab", if(Input!Y117=Input!Y$4,1,0),Input!Y117))</f>
        <v/>
      </c>
      <c r="Z117" s="1" t="str">
        <f>if(or(Z$3="Multiple Choice",Z$3="Reading"), if(left(Input!Z117,1)=Input!Z$4,1,0),if(Z$3="Vocab", if(Input!Z117=Input!Z$4,1,0),Input!Z117))</f>
        <v/>
      </c>
    </row>
    <row r="118">
      <c r="B118" s="1">
        <f t="shared" si="2"/>
        <v>0</v>
      </c>
      <c r="C118" s="1" t="str">
        <f t="array" ref="C118">if(B118=0,"", INDEX($E:$Z,row(C118),Input!$C$16+2))</f>
        <v/>
      </c>
      <c r="D118" s="1">
        <f>if(and(E118&gt;=Input!$C$11,E118&lt;=Input!$C$13,not(F118="")),1,0)</f>
        <v>0</v>
      </c>
      <c r="E118" s="24" t="str">
        <f>Input!E118</f>
        <v/>
      </c>
      <c r="F118" s="1" t="str">
        <f>Input!F118</f>
        <v/>
      </c>
      <c r="G118" s="1">
        <f>if(or(G$3="Multiple Choice",G$3="Reading"), if(left(Input!G118,1)=Input!G$4,1,0),if(G$3="Vocab", if(Input!G118=Input!G$4,1,0),Input!G118))</f>
        <v>0</v>
      </c>
      <c r="H118" s="1">
        <f>if(or(H$3="Multiple Choice",H$3="Reading"), if(left(Input!H118,1)=Input!H$4,1,0),if(H$3="Vocab", if(Input!H118=Input!H$4,1,0),Input!H118))</f>
        <v>0</v>
      </c>
      <c r="I118" s="1" t="str">
        <f>if(or(I$3="Multiple Choice",I$3="Reading"), if(left(Input!I118,1)=Input!I$4,1,0),if(I$3="Vocab", if(Input!I118=Input!I$4,1,0),Input!I118))</f>
        <v/>
      </c>
      <c r="J118" s="1">
        <f>if(or(J$3="Multiple Choice",J$3="Reading"), if(left(Input!J118,1)=Input!J$4,1,0),if(J$3="Vocab", if(Input!J118=Input!J$4,1,0),Input!J118))</f>
        <v>0</v>
      </c>
      <c r="K118" s="1" t="str">
        <f>if(or(K$3="Multiple Choice",K$3="Reading"), if(left(Input!K118,1)=Input!K$4,1,0),if(K$3="Vocab", if(Input!K118=Input!K$4,1,0),Input!K118))</f>
        <v/>
      </c>
      <c r="L118" s="1" t="str">
        <f>if(or(L$3="Multiple Choice",L$3="Reading"), if(left(Input!L118,1)=Input!L$4,1,0),if(L$3="Vocab", if(Input!L118=Input!L$4,1,0),Input!L118))</f>
        <v/>
      </c>
      <c r="M118" s="1" t="str">
        <f>if(or(M$3="Multiple Choice",M$3="Reading"), if(left(Input!M118,1)=Input!M$4,1,0),if(M$3="Vocab", if(Input!M118=Input!M$4,1,0),Input!M118))</f>
        <v/>
      </c>
      <c r="N118" s="1" t="str">
        <f>if(or(N$3="Multiple Choice",N$3="Reading"), if(left(Input!N118,1)=Input!N$4,1,0),if(N$3="Vocab", if(Input!N118=Input!N$4,1,0),Input!N118))</f>
        <v/>
      </c>
      <c r="O118" s="1" t="str">
        <f>if(or(O$3="Multiple Choice",O$3="Reading"), if(left(Input!O118,1)=Input!O$4,1,0),if(O$3="Vocab", if(Input!O118=Input!O$4,1,0),Input!O118))</f>
        <v/>
      </c>
      <c r="P118" s="1" t="str">
        <f>if(or(P$3="Multiple Choice",P$3="Reading"), if(left(Input!P118,1)=Input!P$4,1,0),if(P$3="Vocab", if(Input!P118=Input!P$4,1,0),Input!P118))</f>
        <v/>
      </c>
      <c r="Q118" s="1" t="str">
        <f>if(or(Q$3="Multiple Choice",Q$3="Reading"), if(left(Input!Q118,1)=Input!Q$4,1,0),if(Q$3="Vocab", if(Input!Q118=Input!Q$4,1,0),Input!Q118))</f>
        <v/>
      </c>
      <c r="R118" s="1" t="str">
        <f>if(or(R$3="Multiple Choice",R$3="Reading"), if(left(Input!R118,1)=Input!R$4,1,0),if(R$3="Vocab", if(Input!R118=Input!R$4,1,0),Input!R118))</f>
        <v/>
      </c>
      <c r="S118" s="1" t="str">
        <f>if(or(S$3="Multiple Choice",S$3="Reading"), if(left(Input!S118,1)=Input!S$4,1,0),if(S$3="Vocab", if(Input!S118=Input!S$4,1,0),Input!S118))</f>
        <v/>
      </c>
      <c r="T118" s="1" t="str">
        <f>if(or(T$3="Multiple Choice",T$3="Reading"), if(left(Input!T118,1)=Input!T$4,1,0),if(T$3="Vocab", if(Input!T118=Input!T$4,1,0),Input!T118))</f>
        <v/>
      </c>
      <c r="U118" s="1" t="str">
        <f>if(or(U$3="Multiple Choice",U$3="Reading"), if(left(Input!U118,1)=Input!U$4,1,0),if(U$3="Vocab", if(Input!U118=Input!U$4,1,0),Input!U118))</f>
        <v/>
      </c>
      <c r="V118" s="1" t="str">
        <f>if(or(V$3="Multiple Choice",V$3="Reading"), if(left(Input!V118,1)=Input!V$4,1,0),if(V$3="Vocab", if(Input!V118=Input!V$4,1,0),Input!V118))</f>
        <v/>
      </c>
      <c r="W118" s="1" t="str">
        <f>if(or(W$3="Multiple Choice",W$3="Reading"), if(left(Input!W118,1)=Input!W$4,1,0),if(W$3="Vocab", if(Input!W118=Input!W$4,1,0),Input!W118))</f>
        <v/>
      </c>
      <c r="X118" s="1" t="str">
        <f>if(or(X$3="Multiple Choice",X$3="Reading"), if(left(Input!X118,1)=Input!X$4,1,0),if(X$3="Vocab", if(Input!X118=Input!X$4,1,0),Input!X118))</f>
        <v/>
      </c>
      <c r="Y118" s="1" t="str">
        <f>if(or(Y$3="Multiple Choice",Y$3="Reading"), if(left(Input!Y118,1)=Input!Y$4,1,0),if(Y$3="Vocab", if(Input!Y118=Input!Y$4,1,0),Input!Y118))</f>
        <v/>
      </c>
      <c r="Z118" s="1" t="str">
        <f>if(or(Z$3="Multiple Choice",Z$3="Reading"), if(left(Input!Z118,1)=Input!Z$4,1,0),if(Z$3="Vocab", if(Input!Z118=Input!Z$4,1,0),Input!Z118))</f>
        <v/>
      </c>
    </row>
    <row r="119">
      <c r="B119" s="1">
        <f t="shared" si="2"/>
        <v>0</v>
      </c>
      <c r="C119" s="1" t="str">
        <f t="array" ref="C119">if(B119=0,"", INDEX($E:$Z,row(C119),Input!$C$16+2))</f>
        <v/>
      </c>
      <c r="D119" s="1">
        <f>if(and(E119&gt;=Input!$C$11,E119&lt;=Input!$C$13,not(F119="")),1,0)</f>
        <v>0</v>
      </c>
      <c r="E119" s="24" t="str">
        <f>Input!E119</f>
        <v/>
      </c>
      <c r="F119" s="1" t="str">
        <f>Input!F119</f>
        <v/>
      </c>
      <c r="G119" s="1">
        <f>if(or(G$3="Multiple Choice",G$3="Reading"), if(left(Input!G119,1)=Input!G$4,1,0),if(G$3="Vocab", if(Input!G119=Input!G$4,1,0),Input!G119))</f>
        <v>0</v>
      </c>
      <c r="H119" s="1">
        <f>if(or(H$3="Multiple Choice",H$3="Reading"), if(left(Input!H119,1)=Input!H$4,1,0),if(H$3="Vocab", if(Input!H119=Input!H$4,1,0),Input!H119))</f>
        <v>0</v>
      </c>
      <c r="I119" s="1" t="str">
        <f>if(or(I$3="Multiple Choice",I$3="Reading"), if(left(Input!I119,1)=Input!I$4,1,0),if(I$3="Vocab", if(Input!I119=Input!I$4,1,0),Input!I119))</f>
        <v/>
      </c>
      <c r="J119" s="1">
        <f>if(or(J$3="Multiple Choice",J$3="Reading"), if(left(Input!J119,1)=Input!J$4,1,0),if(J$3="Vocab", if(Input!J119=Input!J$4,1,0),Input!J119))</f>
        <v>0</v>
      </c>
      <c r="K119" s="1" t="str">
        <f>if(or(K$3="Multiple Choice",K$3="Reading"), if(left(Input!K119,1)=Input!K$4,1,0),if(K$3="Vocab", if(Input!K119=Input!K$4,1,0),Input!K119))</f>
        <v/>
      </c>
      <c r="L119" s="1" t="str">
        <f>if(or(L$3="Multiple Choice",L$3="Reading"), if(left(Input!L119,1)=Input!L$4,1,0),if(L$3="Vocab", if(Input!L119=Input!L$4,1,0),Input!L119))</f>
        <v/>
      </c>
      <c r="M119" s="1" t="str">
        <f>if(or(M$3="Multiple Choice",M$3="Reading"), if(left(Input!M119,1)=Input!M$4,1,0),if(M$3="Vocab", if(Input!M119=Input!M$4,1,0),Input!M119))</f>
        <v/>
      </c>
      <c r="N119" s="1" t="str">
        <f>if(or(N$3="Multiple Choice",N$3="Reading"), if(left(Input!N119,1)=Input!N$4,1,0),if(N$3="Vocab", if(Input!N119=Input!N$4,1,0),Input!N119))</f>
        <v/>
      </c>
      <c r="O119" s="1" t="str">
        <f>if(or(O$3="Multiple Choice",O$3="Reading"), if(left(Input!O119,1)=Input!O$4,1,0),if(O$3="Vocab", if(Input!O119=Input!O$4,1,0),Input!O119))</f>
        <v/>
      </c>
      <c r="P119" s="1" t="str">
        <f>if(or(P$3="Multiple Choice",P$3="Reading"), if(left(Input!P119,1)=Input!P$4,1,0),if(P$3="Vocab", if(Input!P119=Input!P$4,1,0),Input!P119))</f>
        <v/>
      </c>
      <c r="Q119" s="1" t="str">
        <f>if(or(Q$3="Multiple Choice",Q$3="Reading"), if(left(Input!Q119,1)=Input!Q$4,1,0),if(Q$3="Vocab", if(Input!Q119=Input!Q$4,1,0),Input!Q119))</f>
        <v/>
      </c>
      <c r="R119" s="1" t="str">
        <f>if(or(R$3="Multiple Choice",R$3="Reading"), if(left(Input!R119,1)=Input!R$4,1,0),if(R$3="Vocab", if(Input!R119=Input!R$4,1,0),Input!R119))</f>
        <v/>
      </c>
      <c r="S119" s="1" t="str">
        <f>if(or(S$3="Multiple Choice",S$3="Reading"), if(left(Input!S119,1)=Input!S$4,1,0),if(S$3="Vocab", if(Input!S119=Input!S$4,1,0),Input!S119))</f>
        <v/>
      </c>
      <c r="T119" s="1" t="str">
        <f>if(or(T$3="Multiple Choice",T$3="Reading"), if(left(Input!T119,1)=Input!T$4,1,0),if(T$3="Vocab", if(Input!T119=Input!T$4,1,0),Input!T119))</f>
        <v/>
      </c>
      <c r="U119" s="1" t="str">
        <f>if(or(U$3="Multiple Choice",U$3="Reading"), if(left(Input!U119,1)=Input!U$4,1,0),if(U$3="Vocab", if(Input!U119=Input!U$4,1,0),Input!U119))</f>
        <v/>
      </c>
      <c r="V119" s="1" t="str">
        <f>if(or(V$3="Multiple Choice",V$3="Reading"), if(left(Input!V119,1)=Input!V$4,1,0),if(V$3="Vocab", if(Input!V119=Input!V$4,1,0),Input!V119))</f>
        <v/>
      </c>
      <c r="W119" s="1" t="str">
        <f>if(or(W$3="Multiple Choice",W$3="Reading"), if(left(Input!W119,1)=Input!W$4,1,0),if(W$3="Vocab", if(Input!W119=Input!W$4,1,0),Input!W119))</f>
        <v/>
      </c>
      <c r="X119" s="1" t="str">
        <f>if(or(X$3="Multiple Choice",X$3="Reading"), if(left(Input!X119,1)=Input!X$4,1,0),if(X$3="Vocab", if(Input!X119=Input!X$4,1,0),Input!X119))</f>
        <v/>
      </c>
      <c r="Y119" s="1" t="str">
        <f>if(or(Y$3="Multiple Choice",Y$3="Reading"), if(left(Input!Y119,1)=Input!Y$4,1,0),if(Y$3="Vocab", if(Input!Y119=Input!Y$4,1,0),Input!Y119))</f>
        <v/>
      </c>
      <c r="Z119" s="1" t="str">
        <f>if(or(Z$3="Multiple Choice",Z$3="Reading"), if(left(Input!Z119,1)=Input!Z$4,1,0),if(Z$3="Vocab", if(Input!Z119=Input!Z$4,1,0),Input!Z119))</f>
        <v/>
      </c>
    </row>
    <row r="120">
      <c r="B120" s="1">
        <f t="shared" si="2"/>
        <v>0</v>
      </c>
      <c r="C120" s="1" t="str">
        <f t="array" ref="C120">if(B120=0,"", INDEX($E:$Z,row(C120),Input!$C$16+2))</f>
        <v/>
      </c>
      <c r="D120" s="1">
        <f>if(and(E120&gt;=Input!$C$11,E120&lt;=Input!$C$13,not(F120="")),1,0)</f>
        <v>0</v>
      </c>
      <c r="E120" s="24" t="str">
        <f>Input!E120</f>
        <v/>
      </c>
      <c r="F120" s="1" t="str">
        <f>Input!F120</f>
        <v/>
      </c>
      <c r="G120" s="1">
        <f>if(or(G$3="Multiple Choice",G$3="Reading"), if(left(Input!G120,1)=Input!G$4,1,0),if(G$3="Vocab", if(Input!G120=Input!G$4,1,0),Input!G120))</f>
        <v>0</v>
      </c>
      <c r="H120" s="1">
        <f>if(or(H$3="Multiple Choice",H$3="Reading"), if(left(Input!H120,1)=Input!H$4,1,0),if(H$3="Vocab", if(Input!H120=Input!H$4,1,0),Input!H120))</f>
        <v>0</v>
      </c>
      <c r="I120" s="1" t="str">
        <f>if(or(I$3="Multiple Choice",I$3="Reading"), if(left(Input!I120,1)=Input!I$4,1,0),if(I$3="Vocab", if(Input!I120=Input!I$4,1,0),Input!I120))</f>
        <v/>
      </c>
      <c r="J120" s="1">
        <f>if(or(J$3="Multiple Choice",J$3="Reading"), if(left(Input!J120,1)=Input!J$4,1,0),if(J$3="Vocab", if(Input!J120=Input!J$4,1,0),Input!J120))</f>
        <v>0</v>
      </c>
      <c r="K120" s="1" t="str">
        <f>if(or(K$3="Multiple Choice",K$3="Reading"), if(left(Input!K120,1)=Input!K$4,1,0),if(K$3="Vocab", if(Input!K120=Input!K$4,1,0),Input!K120))</f>
        <v/>
      </c>
      <c r="L120" s="1" t="str">
        <f>if(or(L$3="Multiple Choice",L$3="Reading"), if(left(Input!L120,1)=Input!L$4,1,0),if(L$3="Vocab", if(Input!L120=Input!L$4,1,0),Input!L120))</f>
        <v/>
      </c>
      <c r="M120" s="1" t="str">
        <f>if(or(M$3="Multiple Choice",M$3="Reading"), if(left(Input!M120,1)=Input!M$4,1,0),if(M$3="Vocab", if(Input!M120=Input!M$4,1,0),Input!M120))</f>
        <v/>
      </c>
      <c r="N120" s="1" t="str">
        <f>if(or(N$3="Multiple Choice",N$3="Reading"), if(left(Input!N120,1)=Input!N$4,1,0),if(N$3="Vocab", if(Input!N120=Input!N$4,1,0),Input!N120))</f>
        <v/>
      </c>
      <c r="O120" s="1" t="str">
        <f>if(or(O$3="Multiple Choice",O$3="Reading"), if(left(Input!O120,1)=Input!O$4,1,0),if(O$3="Vocab", if(Input!O120=Input!O$4,1,0),Input!O120))</f>
        <v/>
      </c>
      <c r="P120" s="1" t="str">
        <f>if(or(P$3="Multiple Choice",P$3="Reading"), if(left(Input!P120,1)=Input!P$4,1,0),if(P$3="Vocab", if(Input!P120=Input!P$4,1,0),Input!P120))</f>
        <v/>
      </c>
      <c r="Q120" s="1" t="str">
        <f>if(or(Q$3="Multiple Choice",Q$3="Reading"), if(left(Input!Q120,1)=Input!Q$4,1,0),if(Q$3="Vocab", if(Input!Q120=Input!Q$4,1,0),Input!Q120))</f>
        <v/>
      </c>
      <c r="R120" s="1" t="str">
        <f>if(or(R$3="Multiple Choice",R$3="Reading"), if(left(Input!R120,1)=Input!R$4,1,0),if(R$3="Vocab", if(Input!R120=Input!R$4,1,0),Input!R120))</f>
        <v/>
      </c>
      <c r="S120" s="1" t="str">
        <f>if(or(S$3="Multiple Choice",S$3="Reading"), if(left(Input!S120,1)=Input!S$4,1,0),if(S$3="Vocab", if(Input!S120=Input!S$4,1,0),Input!S120))</f>
        <v/>
      </c>
      <c r="T120" s="1" t="str">
        <f>if(or(T$3="Multiple Choice",T$3="Reading"), if(left(Input!T120,1)=Input!T$4,1,0),if(T$3="Vocab", if(Input!T120=Input!T$4,1,0),Input!T120))</f>
        <v/>
      </c>
      <c r="U120" s="1" t="str">
        <f>if(or(U$3="Multiple Choice",U$3="Reading"), if(left(Input!U120,1)=Input!U$4,1,0),if(U$3="Vocab", if(Input!U120=Input!U$4,1,0),Input!U120))</f>
        <v/>
      </c>
      <c r="V120" s="1" t="str">
        <f>if(or(V$3="Multiple Choice",V$3="Reading"), if(left(Input!V120,1)=Input!V$4,1,0),if(V$3="Vocab", if(Input!V120=Input!V$4,1,0),Input!V120))</f>
        <v/>
      </c>
      <c r="W120" s="1" t="str">
        <f>if(or(W$3="Multiple Choice",W$3="Reading"), if(left(Input!W120,1)=Input!W$4,1,0),if(W$3="Vocab", if(Input!W120=Input!W$4,1,0),Input!W120))</f>
        <v/>
      </c>
      <c r="X120" s="1" t="str">
        <f>if(or(X$3="Multiple Choice",X$3="Reading"), if(left(Input!X120,1)=Input!X$4,1,0),if(X$3="Vocab", if(Input!X120=Input!X$4,1,0),Input!X120))</f>
        <v/>
      </c>
      <c r="Y120" s="1" t="str">
        <f>if(or(Y$3="Multiple Choice",Y$3="Reading"), if(left(Input!Y120,1)=Input!Y$4,1,0),if(Y$3="Vocab", if(Input!Y120=Input!Y$4,1,0),Input!Y120))</f>
        <v/>
      </c>
      <c r="Z120" s="1" t="str">
        <f>if(or(Z$3="Multiple Choice",Z$3="Reading"), if(left(Input!Z120,1)=Input!Z$4,1,0),if(Z$3="Vocab", if(Input!Z120=Input!Z$4,1,0),Input!Z120))</f>
        <v/>
      </c>
    </row>
    <row r="121">
      <c r="B121" s="1">
        <f t="shared" si="2"/>
        <v>0</v>
      </c>
      <c r="C121" s="1" t="str">
        <f t="array" ref="C121">if(B121=0,"", INDEX($E:$Z,row(C121),Input!$C$16+2))</f>
        <v/>
      </c>
      <c r="D121" s="1">
        <f>if(and(E121&gt;=Input!$C$11,E121&lt;=Input!$C$13,not(F121="")),1,0)</f>
        <v>0</v>
      </c>
      <c r="E121" s="1" t="str">
        <f>Input!E121</f>
        <v/>
      </c>
      <c r="F121" s="1" t="str">
        <f>Input!F121</f>
        <v/>
      </c>
      <c r="G121" s="1">
        <f>if(or(G$3="Multiple Choice",G$3="Reading"), if(left(Input!G121,1)=Input!G$4,1,0),if(G$3="Vocab", if(Input!G121=Input!G$4,1,0),Input!G121))</f>
        <v>0</v>
      </c>
      <c r="H121" s="1">
        <f>if(or(H$3="Multiple Choice",H$3="Reading"), if(left(Input!H121,1)=Input!H$4,1,0),if(H$3="Vocab", if(Input!H121=Input!H$4,1,0),Input!H121))</f>
        <v>0</v>
      </c>
      <c r="I121" s="1" t="str">
        <f>if(or(I$3="Multiple Choice",I$3="Reading"), if(left(Input!I121,1)=Input!I$4,1,0),if(I$3="Vocab", if(Input!I121=Input!I$4,1,0),Input!I121))</f>
        <v/>
      </c>
      <c r="J121" s="1">
        <f>if(or(J$3="Multiple Choice",J$3="Reading"), if(left(Input!J121,1)=Input!J$4,1,0),if(J$3="Vocab", if(Input!J121=Input!J$4,1,0),Input!J121))</f>
        <v>0</v>
      </c>
      <c r="K121" s="1" t="str">
        <f>if(or(K$3="Multiple Choice",K$3="Reading"), if(left(Input!K121,1)=Input!K$4,1,0),if(K$3="Vocab", if(Input!K121=Input!K$4,1,0),Input!K121))</f>
        <v/>
      </c>
      <c r="L121" s="1" t="str">
        <f>if(or(L$3="Multiple Choice",L$3="Reading"), if(left(Input!L121,1)=Input!L$4,1,0),if(L$3="Vocab", if(Input!L121=Input!L$4,1,0),Input!L121))</f>
        <v/>
      </c>
      <c r="M121" s="1" t="str">
        <f>if(or(M$3="Multiple Choice",M$3="Reading"), if(left(Input!M121,1)=Input!M$4,1,0),if(M$3="Vocab", if(Input!M121=Input!M$4,1,0),Input!M121))</f>
        <v/>
      </c>
      <c r="N121" s="1" t="str">
        <f>if(or(N$3="Multiple Choice",N$3="Reading"), if(left(Input!N121,1)=Input!N$4,1,0),if(N$3="Vocab", if(Input!N121=Input!N$4,1,0),Input!N121))</f>
        <v/>
      </c>
      <c r="O121" s="1" t="str">
        <f>if(or(O$3="Multiple Choice",O$3="Reading"), if(left(Input!O121,1)=Input!O$4,1,0),if(O$3="Vocab", if(Input!O121=Input!O$4,1,0),Input!O121))</f>
        <v/>
      </c>
      <c r="P121" s="1" t="str">
        <f>if(or(P$3="Multiple Choice",P$3="Reading"), if(left(Input!P121,1)=Input!P$4,1,0),if(P$3="Vocab", if(Input!P121=Input!P$4,1,0),Input!P121))</f>
        <v/>
      </c>
      <c r="Q121" s="1" t="str">
        <f>if(or(Q$3="Multiple Choice",Q$3="Reading"), if(left(Input!Q121,1)=Input!Q$4,1,0),if(Q$3="Vocab", if(Input!Q121=Input!Q$4,1,0),Input!Q121))</f>
        <v/>
      </c>
      <c r="R121" s="1" t="str">
        <f>if(or(R$3="Multiple Choice",R$3="Reading"), if(left(Input!R121,1)=Input!R$4,1,0),if(R$3="Vocab", if(Input!R121=Input!R$4,1,0),Input!R121))</f>
        <v/>
      </c>
      <c r="S121" s="1" t="str">
        <f>if(or(S$3="Multiple Choice",S$3="Reading"), if(left(Input!S121,1)=Input!S$4,1,0),if(S$3="Vocab", if(Input!S121=Input!S$4,1,0),Input!S121))</f>
        <v/>
      </c>
      <c r="T121" s="1" t="str">
        <f>if(or(T$3="Multiple Choice",T$3="Reading"), if(left(Input!T121,1)=Input!T$4,1,0),if(T$3="Vocab", if(Input!T121=Input!T$4,1,0),Input!T121))</f>
        <v/>
      </c>
      <c r="U121" s="1" t="str">
        <f>if(or(U$3="Multiple Choice",U$3="Reading"), if(left(Input!U121,1)=Input!U$4,1,0),if(U$3="Vocab", if(Input!U121=Input!U$4,1,0),Input!U121))</f>
        <v/>
      </c>
      <c r="V121" s="1" t="str">
        <f>if(or(V$3="Multiple Choice",V$3="Reading"), if(left(Input!V121,1)=Input!V$4,1,0),if(V$3="Vocab", if(Input!V121=Input!V$4,1,0),Input!V121))</f>
        <v/>
      </c>
      <c r="W121" s="1" t="str">
        <f>if(or(W$3="Multiple Choice",W$3="Reading"), if(left(Input!W121,1)=Input!W$4,1,0),if(W$3="Vocab", if(Input!W121=Input!W$4,1,0),Input!W121))</f>
        <v/>
      </c>
      <c r="X121" s="1" t="str">
        <f>if(or(X$3="Multiple Choice",X$3="Reading"), if(left(Input!X121,1)=Input!X$4,1,0),if(X$3="Vocab", if(Input!X121=Input!X$4,1,0),Input!X121))</f>
        <v/>
      </c>
      <c r="Y121" s="1" t="str">
        <f>if(or(Y$3="Multiple Choice",Y$3="Reading"), if(left(Input!Y121,1)=Input!Y$4,1,0),if(Y$3="Vocab", if(Input!Y121=Input!Y$4,1,0),Input!Y121))</f>
        <v/>
      </c>
      <c r="Z121" s="1" t="str">
        <f>if(or(Z$3="Multiple Choice",Z$3="Reading"), if(left(Input!Z121,1)=Input!Z$4,1,0),if(Z$3="Vocab", if(Input!Z121=Input!Z$4,1,0),Input!Z121))</f>
        <v/>
      </c>
    </row>
    <row r="122">
      <c r="B122" s="1">
        <f t="shared" si="2"/>
        <v>0</v>
      </c>
      <c r="C122" s="1" t="str">
        <f t="array" ref="C122">if(B122=0,"", INDEX($E:$Z,row(C122),Input!$C$16+2))</f>
        <v/>
      </c>
      <c r="D122" s="1">
        <f>if(and(E122&gt;=Input!$C$11,E122&lt;=Input!$C$13,not(F122="")),1,0)</f>
        <v>0</v>
      </c>
      <c r="E122" s="1" t="str">
        <f>Input!E122</f>
        <v/>
      </c>
      <c r="F122" s="1" t="str">
        <f>Input!F122</f>
        <v/>
      </c>
      <c r="G122" s="1">
        <f>if(or(G$3="Multiple Choice",G$3="Reading"), if(left(Input!G122,1)=Input!G$4,1,0),if(G$3="Vocab", if(Input!G122=Input!G$4,1,0),Input!G122))</f>
        <v>0</v>
      </c>
      <c r="H122" s="1">
        <f>if(or(H$3="Multiple Choice",H$3="Reading"), if(left(Input!H122,1)=Input!H$4,1,0),if(H$3="Vocab", if(Input!H122=Input!H$4,1,0),Input!H122))</f>
        <v>0</v>
      </c>
      <c r="I122" s="1" t="str">
        <f>if(or(I$3="Multiple Choice",I$3="Reading"), if(left(Input!I122,1)=Input!I$4,1,0),if(I$3="Vocab", if(Input!I122=Input!I$4,1,0),Input!I122))</f>
        <v/>
      </c>
      <c r="J122" s="1">
        <f>if(or(J$3="Multiple Choice",J$3="Reading"), if(left(Input!J122,1)=Input!J$4,1,0),if(J$3="Vocab", if(Input!J122=Input!J$4,1,0),Input!J122))</f>
        <v>0</v>
      </c>
      <c r="K122" s="1" t="str">
        <f>if(or(K$3="Multiple Choice",K$3="Reading"), if(left(Input!K122,1)=Input!K$4,1,0),if(K$3="Vocab", if(Input!K122=Input!K$4,1,0),Input!K122))</f>
        <v/>
      </c>
      <c r="L122" s="1" t="str">
        <f>if(or(L$3="Multiple Choice",L$3="Reading"), if(left(Input!L122,1)=Input!L$4,1,0),if(L$3="Vocab", if(Input!L122=Input!L$4,1,0),Input!L122))</f>
        <v/>
      </c>
      <c r="M122" s="1" t="str">
        <f>if(or(M$3="Multiple Choice",M$3="Reading"), if(left(Input!M122,1)=Input!M$4,1,0),if(M$3="Vocab", if(Input!M122=Input!M$4,1,0),Input!M122))</f>
        <v/>
      </c>
      <c r="N122" s="1" t="str">
        <f>if(or(N$3="Multiple Choice",N$3="Reading"), if(left(Input!N122,1)=Input!N$4,1,0),if(N$3="Vocab", if(Input!N122=Input!N$4,1,0),Input!N122))</f>
        <v/>
      </c>
      <c r="O122" s="1" t="str">
        <f>if(or(O$3="Multiple Choice",O$3="Reading"), if(left(Input!O122,1)=Input!O$4,1,0),if(O$3="Vocab", if(Input!O122=Input!O$4,1,0),Input!O122))</f>
        <v/>
      </c>
      <c r="P122" s="1" t="str">
        <f>if(or(P$3="Multiple Choice",P$3="Reading"), if(left(Input!P122,1)=Input!P$4,1,0),if(P$3="Vocab", if(Input!P122=Input!P$4,1,0),Input!P122))</f>
        <v/>
      </c>
      <c r="Q122" s="1" t="str">
        <f>if(or(Q$3="Multiple Choice",Q$3="Reading"), if(left(Input!Q122,1)=Input!Q$4,1,0),if(Q$3="Vocab", if(Input!Q122=Input!Q$4,1,0),Input!Q122))</f>
        <v/>
      </c>
      <c r="R122" s="1" t="str">
        <f>if(or(R$3="Multiple Choice",R$3="Reading"), if(left(Input!R122,1)=Input!R$4,1,0),if(R$3="Vocab", if(Input!R122=Input!R$4,1,0),Input!R122))</f>
        <v/>
      </c>
      <c r="S122" s="1" t="str">
        <f>if(or(S$3="Multiple Choice",S$3="Reading"), if(left(Input!S122,1)=Input!S$4,1,0),if(S$3="Vocab", if(Input!S122=Input!S$4,1,0),Input!S122))</f>
        <v/>
      </c>
      <c r="T122" s="1" t="str">
        <f>if(or(T$3="Multiple Choice",T$3="Reading"), if(left(Input!T122,1)=Input!T$4,1,0),if(T$3="Vocab", if(Input!T122=Input!T$4,1,0),Input!T122))</f>
        <v/>
      </c>
      <c r="U122" s="1" t="str">
        <f>if(or(U$3="Multiple Choice",U$3="Reading"), if(left(Input!U122,1)=Input!U$4,1,0),if(U$3="Vocab", if(Input!U122=Input!U$4,1,0),Input!U122))</f>
        <v/>
      </c>
      <c r="V122" s="1" t="str">
        <f>if(or(V$3="Multiple Choice",V$3="Reading"), if(left(Input!V122,1)=Input!V$4,1,0),if(V$3="Vocab", if(Input!V122=Input!V$4,1,0),Input!V122))</f>
        <v/>
      </c>
      <c r="W122" s="1" t="str">
        <f>if(or(W$3="Multiple Choice",W$3="Reading"), if(left(Input!W122,1)=Input!W$4,1,0),if(W$3="Vocab", if(Input!W122=Input!W$4,1,0),Input!W122))</f>
        <v/>
      </c>
      <c r="X122" s="1" t="str">
        <f>if(or(X$3="Multiple Choice",X$3="Reading"), if(left(Input!X122,1)=Input!X$4,1,0),if(X$3="Vocab", if(Input!X122=Input!X$4,1,0),Input!X122))</f>
        <v/>
      </c>
      <c r="Y122" s="1" t="str">
        <f>if(or(Y$3="Multiple Choice",Y$3="Reading"), if(left(Input!Y122,1)=Input!Y$4,1,0),if(Y$3="Vocab", if(Input!Y122=Input!Y$4,1,0),Input!Y122))</f>
        <v/>
      </c>
      <c r="Z122" s="1" t="str">
        <f>if(or(Z$3="Multiple Choice",Z$3="Reading"), if(left(Input!Z122,1)=Input!Z$4,1,0),if(Z$3="Vocab", if(Input!Z122=Input!Z$4,1,0),Input!Z122))</f>
        <v/>
      </c>
    </row>
    <row r="123">
      <c r="B123" s="1">
        <f t="shared" si="2"/>
        <v>0</v>
      </c>
      <c r="C123" s="1" t="str">
        <f t="array" ref="C123">if(B123=0,"", INDEX($E:$Z,row(C123),Input!$C$16+2))</f>
        <v/>
      </c>
      <c r="D123" s="1">
        <f>if(and(E123&gt;=Input!$C$11,E123&lt;=Input!$C$13,not(F123="")),1,0)</f>
        <v>0</v>
      </c>
      <c r="E123" s="1" t="str">
        <f>Input!E123</f>
        <v/>
      </c>
      <c r="F123" s="1" t="str">
        <f>Input!F123</f>
        <v/>
      </c>
      <c r="G123" s="1">
        <f>if(or(G$3="Multiple Choice",G$3="Reading"), if(left(Input!G123,1)=Input!G$4,1,0),if(G$3="Vocab", if(Input!G123=Input!G$4,1,0),Input!G123))</f>
        <v>0</v>
      </c>
      <c r="H123" s="1">
        <f>if(or(H$3="Multiple Choice",H$3="Reading"), if(left(Input!H123,1)=Input!H$4,1,0),if(H$3="Vocab", if(Input!H123=Input!H$4,1,0),Input!H123))</f>
        <v>0</v>
      </c>
      <c r="I123" s="1" t="str">
        <f>if(or(I$3="Multiple Choice",I$3="Reading"), if(left(Input!I123,1)=Input!I$4,1,0),if(I$3="Vocab", if(Input!I123=Input!I$4,1,0),Input!I123))</f>
        <v/>
      </c>
      <c r="J123" s="1">
        <f>if(or(J$3="Multiple Choice",J$3="Reading"), if(left(Input!J123,1)=Input!J$4,1,0),if(J$3="Vocab", if(Input!J123=Input!J$4,1,0),Input!J123))</f>
        <v>0</v>
      </c>
      <c r="K123" s="1" t="str">
        <f>if(or(K$3="Multiple Choice",K$3="Reading"), if(left(Input!K123,1)=Input!K$4,1,0),if(K$3="Vocab", if(Input!K123=Input!K$4,1,0),Input!K123))</f>
        <v/>
      </c>
      <c r="L123" s="1" t="str">
        <f>if(or(L$3="Multiple Choice",L$3="Reading"), if(left(Input!L123,1)=Input!L$4,1,0),if(L$3="Vocab", if(Input!L123=Input!L$4,1,0),Input!L123))</f>
        <v/>
      </c>
      <c r="M123" s="1" t="str">
        <f>if(or(M$3="Multiple Choice",M$3="Reading"), if(left(Input!M123,1)=Input!M$4,1,0),if(M$3="Vocab", if(Input!M123=Input!M$4,1,0),Input!M123))</f>
        <v/>
      </c>
      <c r="N123" s="1" t="str">
        <f>if(or(N$3="Multiple Choice",N$3="Reading"), if(left(Input!N123,1)=Input!N$4,1,0),if(N$3="Vocab", if(Input!N123=Input!N$4,1,0),Input!N123))</f>
        <v/>
      </c>
      <c r="O123" s="1" t="str">
        <f>if(or(O$3="Multiple Choice",O$3="Reading"), if(left(Input!O123,1)=Input!O$4,1,0),if(O$3="Vocab", if(Input!O123=Input!O$4,1,0),Input!O123))</f>
        <v/>
      </c>
      <c r="P123" s="1" t="str">
        <f>if(or(P$3="Multiple Choice",P$3="Reading"), if(left(Input!P123,1)=Input!P$4,1,0),if(P$3="Vocab", if(Input!P123=Input!P$4,1,0),Input!P123))</f>
        <v/>
      </c>
      <c r="Q123" s="1" t="str">
        <f>if(or(Q$3="Multiple Choice",Q$3="Reading"), if(left(Input!Q123,1)=Input!Q$4,1,0),if(Q$3="Vocab", if(Input!Q123=Input!Q$4,1,0),Input!Q123))</f>
        <v/>
      </c>
      <c r="R123" s="1" t="str">
        <f>if(or(R$3="Multiple Choice",R$3="Reading"), if(left(Input!R123,1)=Input!R$4,1,0),if(R$3="Vocab", if(Input!R123=Input!R$4,1,0),Input!R123))</f>
        <v/>
      </c>
      <c r="S123" s="1" t="str">
        <f>if(or(S$3="Multiple Choice",S$3="Reading"), if(left(Input!S123,1)=Input!S$4,1,0),if(S$3="Vocab", if(Input!S123=Input!S$4,1,0),Input!S123))</f>
        <v/>
      </c>
      <c r="T123" s="1" t="str">
        <f>if(or(T$3="Multiple Choice",T$3="Reading"), if(left(Input!T123,1)=Input!T$4,1,0),if(T$3="Vocab", if(Input!T123=Input!T$4,1,0),Input!T123))</f>
        <v/>
      </c>
      <c r="U123" s="1" t="str">
        <f>if(or(U$3="Multiple Choice",U$3="Reading"), if(left(Input!U123,1)=Input!U$4,1,0),if(U$3="Vocab", if(Input!U123=Input!U$4,1,0),Input!U123))</f>
        <v/>
      </c>
      <c r="V123" s="1" t="str">
        <f>if(or(V$3="Multiple Choice",V$3="Reading"), if(left(Input!V123,1)=Input!V$4,1,0),if(V$3="Vocab", if(Input!V123=Input!V$4,1,0),Input!V123))</f>
        <v/>
      </c>
      <c r="W123" s="1" t="str">
        <f>if(or(W$3="Multiple Choice",W$3="Reading"), if(left(Input!W123,1)=Input!W$4,1,0),if(W$3="Vocab", if(Input!W123=Input!W$4,1,0),Input!W123))</f>
        <v/>
      </c>
      <c r="X123" s="1" t="str">
        <f>if(or(X$3="Multiple Choice",X$3="Reading"), if(left(Input!X123,1)=Input!X$4,1,0),if(X$3="Vocab", if(Input!X123=Input!X$4,1,0),Input!X123))</f>
        <v/>
      </c>
      <c r="Y123" s="1" t="str">
        <f>if(or(Y$3="Multiple Choice",Y$3="Reading"), if(left(Input!Y123,1)=Input!Y$4,1,0),if(Y$3="Vocab", if(Input!Y123=Input!Y$4,1,0),Input!Y123))</f>
        <v/>
      </c>
      <c r="Z123" s="1" t="str">
        <f>if(or(Z$3="Multiple Choice",Z$3="Reading"), if(left(Input!Z123,1)=Input!Z$4,1,0),if(Z$3="Vocab", if(Input!Z123=Input!Z$4,1,0),Input!Z123))</f>
        <v/>
      </c>
    </row>
    <row r="124">
      <c r="B124" s="1">
        <f t="shared" si="2"/>
        <v>0</v>
      </c>
      <c r="C124" s="1" t="str">
        <f t="array" ref="C124">if(B124=0,"", INDEX($E:$Z,row(C124),Input!$C$16+2))</f>
        <v/>
      </c>
      <c r="D124" s="1">
        <f>if(and(E124&gt;=Input!$C$11,E124&lt;=Input!$C$13,not(F124="")),1,0)</f>
        <v>0</v>
      </c>
      <c r="E124" s="1" t="str">
        <f>Input!E124</f>
        <v/>
      </c>
      <c r="F124" s="1" t="str">
        <f>Input!F124</f>
        <v/>
      </c>
      <c r="G124" s="1">
        <f>if(or(G$3="Multiple Choice",G$3="Reading"), if(left(Input!G124,1)=Input!G$4,1,0),if(G$3="Vocab", if(Input!G124=Input!G$4,1,0),Input!G124))</f>
        <v>0</v>
      </c>
      <c r="H124" s="1">
        <f>if(or(H$3="Multiple Choice",H$3="Reading"), if(left(Input!H124,1)=Input!H$4,1,0),if(H$3="Vocab", if(Input!H124=Input!H$4,1,0),Input!H124))</f>
        <v>0</v>
      </c>
      <c r="I124" s="1" t="str">
        <f>if(or(I$3="Multiple Choice",I$3="Reading"), if(left(Input!I124,1)=Input!I$4,1,0),if(I$3="Vocab", if(Input!I124=Input!I$4,1,0),Input!I124))</f>
        <v/>
      </c>
      <c r="J124" s="1">
        <f>if(or(J$3="Multiple Choice",J$3="Reading"), if(left(Input!J124,1)=Input!J$4,1,0),if(J$3="Vocab", if(Input!J124=Input!J$4,1,0),Input!J124))</f>
        <v>0</v>
      </c>
      <c r="K124" s="1" t="str">
        <f>if(or(K$3="Multiple Choice",K$3="Reading"), if(left(Input!K124,1)=Input!K$4,1,0),if(K$3="Vocab", if(Input!K124=Input!K$4,1,0),Input!K124))</f>
        <v/>
      </c>
      <c r="L124" s="1" t="str">
        <f>if(or(L$3="Multiple Choice",L$3="Reading"), if(left(Input!L124,1)=Input!L$4,1,0),if(L$3="Vocab", if(Input!L124=Input!L$4,1,0),Input!L124))</f>
        <v/>
      </c>
      <c r="M124" s="1" t="str">
        <f>if(or(M$3="Multiple Choice",M$3="Reading"), if(left(Input!M124,1)=Input!M$4,1,0),if(M$3="Vocab", if(Input!M124=Input!M$4,1,0),Input!M124))</f>
        <v/>
      </c>
      <c r="N124" s="1" t="str">
        <f>if(or(N$3="Multiple Choice",N$3="Reading"), if(left(Input!N124,1)=Input!N$4,1,0),if(N$3="Vocab", if(Input!N124=Input!N$4,1,0),Input!N124))</f>
        <v/>
      </c>
      <c r="O124" s="1" t="str">
        <f>if(or(O$3="Multiple Choice",O$3="Reading"), if(left(Input!O124,1)=Input!O$4,1,0),if(O$3="Vocab", if(Input!O124=Input!O$4,1,0),Input!O124))</f>
        <v/>
      </c>
      <c r="P124" s="1" t="str">
        <f>if(or(P$3="Multiple Choice",P$3="Reading"), if(left(Input!P124,1)=Input!P$4,1,0),if(P$3="Vocab", if(Input!P124=Input!P$4,1,0),Input!P124))</f>
        <v/>
      </c>
      <c r="Q124" s="1" t="str">
        <f>if(or(Q$3="Multiple Choice",Q$3="Reading"), if(left(Input!Q124,1)=Input!Q$4,1,0),if(Q$3="Vocab", if(Input!Q124=Input!Q$4,1,0),Input!Q124))</f>
        <v/>
      </c>
      <c r="R124" s="1" t="str">
        <f>if(or(R$3="Multiple Choice",R$3="Reading"), if(left(Input!R124,1)=Input!R$4,1,0),if(R$3="Vocab", if(Input!R124=Input!R$4,1,0),Input!R124))</f>
        <v/>
      </c>
      <c r="S124" s="1" t="str">
        <f>if(or(S$3="Multiple Choice",S$3="Reading"), if(left(Input!S124,1)=Input!S$4,1,0),if(S$3="Vocab", if(Input!S124=Input!S$4,1,0),Input!S124))</f>
        <v/>
      </c>
      <c r="T124" s="1" t="str">
        <f>if(or(T$3="Multiple Choice",T$3="Reading"), if(left(Input!T124,1)=Input!T$4,1,0),if(T$3="Vocab", if(Input!T124=Input!T$4,1,0),Input!T124))</f>
        <v/>
      </c>
      <c r="U124" s="1" t="str">
        <f>if(or(U$3="Multiple Choice",U$3="Reading"), if(left(Input!U124,1)=Input!U$4,1,0),if(U$3="Vocab", if(Input!U124=Input!U$4,1,0),Input!U124))</f>
        <v/>
      </c>
      <c r="V124" s="1" t="str">
        <f>if(or(V$3="Multiple Choice",V$3="Reading"), if(left(Input!V124,1)=Input!V$4,1,0),if(V$3="Vocab", if(Input!V124=Input!V$4,1,0),Input!V124))</f>
        <v/>
      </c>
      <c r="W124" s="1" t="str">
        <f>if(or(W$3="Multiple Choice",W$3="Reading"), if(left(Input!W124,1)=Input!W$4,1,0),if(W$3="Vocab", if(Input!W124=Input!W$4,1,0),Input!W124))</f>
        <v/>
      </c>
      <c r="X124" s="1" t="str">
        <f>if(or(X$3="Multiple Choice",X$3="Reading"), if(left(Input!X124,1)=Input!X$4,1,0),if(X$3="Vocab", if(Input!X124=Input!X$4,1,0),Input!X124))</f>
        <v/>
      </c>
      <c r="Y124" s="1" t="str">
        <f>if(or(Y$3="Multiple Choice",Y$3="Reading"), if(left(Input!Y124,1)=Input!Y$4,1,0),if(Y$3="Vocab", if(Input!Y124=Input!Y$4,1,0),Input!Y124))</f>
        <v/>
      </c>
      <c r="Z124" s="1" t="str">
        <f>if(or(Z$3="Multiple Choice",Z$3="Reading"), if(left(Input!Z124,1)=Input!Z$4,1,0),if(Z$3="Vocab", if(Input!Z124=Input!Z$4,1,0),Input!Z124))</f>
        <v/>
      </c>
    </row>
    <row r="125">
      <c r="B125" s="1">
        <f t="shared" si="2"/>
        <v>0</v>
      </c>
      <c r="C125" s="1" t="str">
        <f t="array" ref="C125">if(B125=0,"", INDEX($E:$Z,row(C125),Input!$C$16+2))</f>
        <v/>
      </c>
      <c r="D125" s="1">
        <f>if(and(E125&gt;=Input!$C$11,E125&lt;=Input!$C$13,not(F125="")),1,0)</f>
        <v>0</v>
      </c>
      <c r="E125" s="1" t="str">
        <f>Input!E125</f>
        <v/>
      </c>
      <c r="F125" s="1" t="str">
        <f>Input!F125</f>
        <v/>
      </c>
      <c r="G125" s="1">
        <f>if(or(G$3="Multiple Choice",G$3="Reading"), if(left(Input!G125,1)=Input!G$4,1,0),if(G$3="Vocab", if(Input!G125=Input!G$4,1,0),Input!G125))</f>
        <v>0</v>
      </c>
      <c r="H125" s="1">
        <f>if(or(H$3="Multiple Choice",H$3="Reading"), if(left(Input!H125,1)=Input!H$4,1,0),if(H$3="Vocab", if(Input!H125=Input!H$4,1,0),Input!H125))</f>
        <v>0</v>
      </c>
      <c r="I125" s="1" t="str">
        <f>if(or(I$3="Multiple Choice",I$3="Reading"), if(left(Input!I125,1)=Input!I$4,1,0),if(I$3="Vocab", if(Input!I125=Input!I$4,1,0),Input!I125))</f>
        <v/>
      </c>
      <c r="J125" s="1">
        <f>if(or(J$3="Multiple Choice",J$3="Reading"), if(left(Input!J125,1)=Input!J$4,1,0),if(J$3="Vocab", if(Input!J125=Input!J$4,1,0),Input!J125))</f>
        <v>0</v>
      </c>
      <c r="K125" s="1" t="str">
        <f>if(or(K$3="Multiple Choice",K$3="Reading"), if(left(Input!K125,1)=Input!K$4,1,0),if(K$3="Vocab", if(Input!K125=Input!K$4,1,0),Input!K125))</f>
        <v/>
      </c>
      <c r="L125" s="1" t="str">
        <f>if(or(L$3="Multiple Choice",L$3="Reading"), if(left(Input!L125,1)=Input!L$4,1,0),if(L$3="Vocab", if(Input!L125=Input!L$4,1,0),Input!L125))</f>
        <v/>
      </c>
      <c r="M125" s="1" t="str">
        <f>if(or(M$3="Multiple Choice",M$3="Reading"), if(left(Input!M125,1)=Input!M$4,1,0),if(M$3="Vocab", if(Input!M125=Input!M$4,1,0),Input!M125))</f>
        <v/>
      </c>
      <c r="N125" s="1" t="str">
        <f>if(or(N$3="Multiple Choice",N$3="Reading"), if(left(Input!N125,1)=Input!N$4,1,0),if(N$3="Vocab", if(Input!N125=Input!N$4,1,0),Input!N125))</f>
        <v/>
      </c>
      <c r="O125" s="1" t="str">
        <f>if(or(O$3="Multiple Choice",O$3="Reading"), if(left(Input!O125,1)=Input!O$4,1,0),if(O$3="Vocab", if(Input!O125=Input!O$4,1,0),Input!O125))</f>
        <v/>
      </c>
      <c r="P125" s="1" t="str">
        <f>if(or(P$3="Multiple Choice",P$3="Reading"), if(left(Input!P125,1)=Input!P$4,1,0),if(P$3="Vocab", if(Input!P125=Input!P$4,1,0),Input!P125))</f>
        <v/>
      </c>
      <c r="Q125" s="1" t="str">
        <f>if(or(Q$3="Multiple Choice",Q$3="Reading"), if(left(Input!Q125,1)=Input!Q$4,1,0),if(Q$3="Vocab", if(Input!Q125=Input!Q$4,1,0),Input!Q125))</f>
        <v/>
      </c>
      <c r="R125" s="1" t="str">
        <f>if(or(R$3="Multiple Choice",R$3="Reading"), if(left(Input!R125,1)=Input!R$4,1,0),if(R$3="Vocab", if(Input!R125=Input!R$4,1,0),Input!R125))</f>
        <v/>
      </c>
      <c r="S125" s="1" t="str">
        <f>if(or(S$3="Multiple Choice",S$3="Reading"), if(left(Input!S125,1)=Input!S$4,1,0),if(S$3="Vocab", if(Input!S125=Input!S$4,1,0),Input!S125))</f>
        <v/>
      </c>
      <c r="T125" s="1" t="str">
        <f>if(or(T$3="Multiple Choice",T$3="Reading"), if(left(Input!T125,1)=Input!T$4,1,0),if(T$3="Vocab", if(Input!T125=Input!T$4,1,0),Input!T125))</f>
        <v/>
      </c>
      <c r="U125" s="1" t="str">
        <f>if(or(U$3="Multiple Choice",U$3="Reading"), if(left(Input!U125,1)=Input!U$4,1,0),if(U$3="Vocab", if(Input!U125=Input!U$4,1,0),Input!U125))</f>
        <v/>
      </c>
      <c r="V125" s="1" t="str">
        <f>if(or(V$3="Multiple Choice",V$3="Reading"), if(left(Input!V125,1)=Input!V$4,1,0),if(V$3="Vocab", if(Input!V125=Input!V$4,1,0),Input!V125))</f>
        <v/>
      </c>
      <c r="W125" s="1" t="str">
        <f>if(or(W$3="Multiple Choice",W$3="Reading"), if(left(Input!W125,1)=Input!W$4,1,0),if(W$3="Vocab", if(Input!W125=Input!W$4,1,0),Input!W125))</f>
        <v/>
      </c>
      <c r="X125" s="1" t="str">
        <f>if(or(X$3="Multiple Choice",X$3="Reading"), if(left(Input!X125,1)=Input!X$4,1,0),if(X$3="Vocab", if(Input!X125=Input!X$4,1,0),Input!X125))</f>
        <v/>
      </c>
      <c r="Y125" s="1" t="str">
        <f>if(or(Y$3="Multiple Choice",Y$3="Reading"), if(left(Input!Y125,1)=Input!Y$4,1,0),if(Y$3="Vocab", if(Input!Y125=Input!Y$4,1,0),Input!Y125))</f>
        <v/>
      </c>
      <c r="Z125" s="1" t="str">
        <f>if(or(Z$3="Multiple Choice",Z$3="Reading"), if(left(Input!Z125,1)=Input!Z$4,1,0),if(Z$3="Vocab", if(Input!Z125=Input!Z$4,1,0),Input!Z125))</f>
        <v/>
      </c>
    </row>
    <row r="126">
      <c r="B126" s="1">
        <f t="shared" si="2"/>
        <v>0</v>
      </c>
      <c r="C126" s="1" t="str">
        <f t="array" ref="C126">if(B126=0,"", INDEX($E:$Z,row(C126),Input!$C$16+2))</f>
        <v/>
      </c>
      <c r="D126" s="1">
        <f>if(and(E126&gt;=Input!$C$11,E126&lt;=Input!$C$13,not(F126="")),1,0)</f>
        <v>0</v>
      </c>
      <c r="E126" s="1" t="str">
        <f>Input!E126</f>
        <v/>
      </c>
      <c r="F126" s="1" t="str">
        <f>Input!F126</f>
        <v/>
      </c>
      <c r="G126" s="1">
        <f>if(or(G$3="Multiple Choice",G$3="Reading"), if(left(Input!G126,1)=Input!G$4,1,0),if(G$3="Vocab", if(Input!G126=Input!G$4,1,0),Input!G126))</f>
        <v>0</v>
      </c>
      <c r="H126" s="1">
        <f>if(or(H$3="Multiple Choice",H$3="Reading"), if(left(Input!H126,1)=Input!H$4,1,0),if(H$3="Vocab", if(Input!H126=Input!H$4,1,0),Input!H126))</f>
        <v>0</v>
      </c>
      <c r="I126" s="1" t="str">
        <f>if(or(I$3="Multiple Choice",I$3="Reading"), if(left(Input!I126,1)=Input!I$4,1,0),if(I$3="Vocab", if(Input!I126=Input!I$4,1,0),Input!I126))</f>
        <v/>
      </c>
      <c r="J126" s="1">
        <f>if(or(J$3="Multiple Choice",J$3="Reading"), if(left(Input!J126,1)=Input!J$4,1,0),if(J$3="Vocab", if(Input!J126=Input!J$4,1,0),Input!J126))</f>
        <v>0</v>
      </c>
      <c r="K126" s="1" t="str">
        <f>if(or(K$3="Multiple Choice",K$3="Reading"), if(left(Input!K126,1)=Input!K$4,1,0),if(K$3="Vocab", if(Input!K126=Input!K$4,1,0),Input!K126))</f>
        <v/>
      </c>
      <c r="L126" s="1" t="str">
        <f>if(or(L$3="Multiple Choice",L$3="Reading"), if(left(Input!L126,1)=Input!L$4,1,0),if(L$3="Vocab", if(Input!L126=Input!L$4,1,0),Input!L126))</f>
        <v/>
      </c>
      <c r="M126" s="1" t="str">
        <f>if(or(M$3="Multiple Choice",M$3="Reading"), if(left(Input!M126,1)=Input!M$4,1,0),if(M$3="Vocab", if(Input!M126=Input!M$4,1,0),Input!M126))</f>
        <v/>
      </c>
      <c r="N126" s="1" t="str">
        <f>if(or(N$3="Multiple Choice",N$3="Reading"), if(left(Input!N126,1)=Input!N$4,1,0),if(N$3="Vocab", if(Input!N126=Input!N$4,1,0),Input!N126))</f>
        <v/>
      </c>
      <c r="O126" s="1" t="str">
        <f>if(or(O$3="Multiple Choice",O$3="Reading"), if(left(Input!O126,1)=Input!O$4,1,0),if(O$3="Vocab", if(Input!O126=Input!O$4,1,0),Input!O126))</f>
        <v/>
      </c>
      <c r="P126" s="1" t="str">
        <f>if(or(P$3="Multiple Choice",P$3="Reading"), if(left(Input!P126,1)=Input!P$4,1,0),if(P$3="Vocab", if(Input!P126=Input!P$4,1,0),Input!P126))</f>
        <v/>
      </c>
      <c r="Q126" s="1" t="str">
        <f>if(or(Q$3="Multiple Choice",Q$3="Reading"), if(left(Input!Q126,1)=Input!Q$4,1,0),if(Q$3="Vocab", if(Input!Q126=Input!Q$4,1,0),Input!Q126))</f>
        <v/>
      </c>
      <c r="R126" s="1" t="str">
        <f>if(or(R$3="Multiple Choice",R$3="Reading"), if(left(Input!R126,1)=Input!R$4,1,0),if(R$3="Vocab", if(Input!R126=Input!R$4,1,0),Input!R126))</f>
        <v/>
      </c>
      <c r="S126" s="1" t="str">
        <f>if(or(S$3="Multiple Choice",S$3="Reading"), if(left(Input!S126,1)=Input!S$4,1,0),if(S$3="Vocab", if(Input!S126=Input!S$4,1,0),Input!S126))</f>
        <v/>
      </c>
      <c r="T126" s="1" t="str">
        <f>if(or(T$3="Multiple Choice",T$3="Reading"), if(left(Input!T126,1)=Input!T$4,1,0),if(T$3="Vocab", if(Input!T126=Input!T$4,1,0),Input!T126))</f>
        <v/>
      </c>
      <c r="U126" s="1" t="str">
        <f>if(or(U$3="Multiple Choice",U$3="Reading"), if(left(Input!U126,1)=Input!U$4,1,0),if(U$3="Vocab", if(Input!U126=Input!U$4,1,0),Input!U126))</f>
        <v/>
      </c>
      <c r="V126" s="1" t="str">
        <f>if(or(V$3="Multiple Choice",V$3="Reading"), if(left(Input!V126,1)=Input!V$4,1,0),if(V$3="Vocab", if(Input!V126=Input!V$4,1,0),Input!V126))</f>
        <v/>
      </c>
      <c r="W126" s="1" t="str">
        <f>if(or(W$3="Multiple Choice",W$3="Reading"), if(left(Input!W126,1)=Input!W$4,1,0),if(W$3="Vocab", if(Input!W126=Input!W$4,1,0),Input!W126))</f>
        <v/>
      </c>
      <c r="X126" s="1" t="str">
        <f>if(or(X$3="Multiple Choice",X$3="Reading"), if(left(Input!X126,1)=Input!X$4,1,0),if(X$3="Vocab", if(Input!X126=Input!X$4,1,0),Input!X126))</f>
        <v/>
      </c>
      <c r="Y126" s="1" t="str">
        <f>if(or(Y$3="Multiple Choice",Y$3="Reading"), if(left(Input!Y126,1)=Input!Y$4,1,0),if(Y$3="Vocab", if(Input!Y126=Input!Y$4,1,0),Input!Y126))</f>
        <v/>
      </c>
      <c r="Z126" s="1" t="str">
        <f>if(or(Z$3="Multiple Choice",Z$3="Reading"), if(left(Input!Z126,1)=Input!Z$4,1,0),if(Z$3="Vocab", if(Input!Z126=Input!Z$4,1,0),Input!Z126))</f>
        <v/>
      </c>
    </row>
    <row r="127">
      <c r="B127" s="1">
        <f t="shared" si="2"/>
        <v>0</v>
      </c>
      <c r="C127" s="1" t="str">
        <f t="array" ref="C127">if(B127=0,"", INDEX($E:$Z,row(C127),Input!$C$16+2))</f>
        <v/>
      </c>
      <c r="D127" s="1">
        <f>if(and(E127&gt;=Input!$C$11,E127&lt;=Input!$C$13,not(F127="")),1,0)</f>
        <v>0</v>
      </c>
      <c r="E127" s="1" t="str">
        <f>Input!E127</f>
        <v/>
      </c>
      <c r="F127" s="1" t="str">
        <f>Input!F127</f>
        <v/>
      </c>
      <c r="G127" s="1">
        <f>if(or(G$3="Multiple Choice",G$3="Reading"), if(left(Input!G127,1)=Input!G$4,1,0),if(G$3="Vocab", if(Input!G127=Input!G$4,1,0),Input!G127))</f>
        <v>0</v>
      </c>
      <c r="H127" s="1">
        <f>if(or(H$3="Multiple Choice",H$3="Reading"), if(left(Input!H127,1)=Input!H$4,1,0),if(H$3="Vocab", if(Input!H127=Input!H$4,1,0),Input!H127))</f>
        <v>0</v>
      </c>
      <c r="I127" s="1" t="str">
        <f>if(or(I$3="Multiple Choice",I$3="Reading"), if(left(Input!I127,1)=Input!I$4,1,0),if(I$3="Vocab", if(Input!I127=Input!I$4,1,0),Input!I127))</f>
        <v/>
      </c>
      <c r="J127" s="1">
        <f>if(or(J$3="Multiple Choice",J$3="Reading"), if(left(Input!J127,1)=Input!J$4,1,0),if(J$3="Vocab", if(Input!J127=Input!J$4,1,0),Input!J127))</f>
        <v>0</v>
      </c>
      <c r="K127" s="1" t="str">
        <f>if(or(K$3="Multiple Choice",K$3="Reading"), if(left(Input!K127,1)=Input!K$4,1,0),if(K$3="Vocab", if(Input!K127=Input!K$4,1,0),Input!K127))</f>
        <v/>
      </c>
      <c r="L127" s="1" t="str">
        <f>if(or(L$3="Multiple Choice",L$3="Reading"), if(left(Input!L127,1)=Input!L$4,1,0),if(L$3="Vocab", if(Input!L127=Input!L$4,1,0),Input!L127))</f>
        <v/>
      </c>
      <c r="M127" s="1" t="str">
        <f>if(or(M$3="Multiple Choice",M$3="Reading"), if(left(Input!M127,1)=Input!M$4,1,0),if(M$3="Vocab", if(Input!M127=Input!M$4,1,0),Input!M127))</f>
        <v/>
      </c>
      <c r="N127" s="1" t="str">
        <f>if(or(N$3="Multiple Choice",N$3="Reading"), if(left(Input!N127,1)=Input!N$4,1,0),if(N$3="Vocab", if(Input!N127=Input!N$4,1,0),Input!N127))</f>
        <v/>
      </c>
      <c r="O127" s="1" t="str">
        <f>if(or(O$3="Multiple Choice",O$3="Reading"), if(left(Input!O127,1)=Input!O$4,1,0),if(O$3="Vocab", if(Input!O127=Input!O$4,1,0),Input!O127))</f>
        <v/>
      </c>
      <c r="P127" s="1" t="str">
        <f>if(or(P$3="Multiple Choice",P$3="Reading"), if(left(Input!P127,1)=Input!P$4,1,0),if(P$3="Vocab", if(Input!P127=Input!P$4,1,0),Input!P127))</f>
        <v/>
      </c>
      <c r="Q127" s="1" t="str">
        <f>if(or(Q$3="Multiple Choice",Q$3="Reading"), if(left(Input!Q127,1)=Input!Q$4,1,0),if(Q$3="Vocab", if(Input!Q127=Input!Q$4,1,0),Input!Q127))</f>
        <v/>
      </c>
      <c r="R127" s="1" t="str">
        <f>if(or(R$3="Multiple Choice",R$3="Reading"), if(left(Input!R127,1)=Input!R$4,1,0),if(R$3="Vocab", if(Input!R127=Input!R$4,1,0),Input!R127))</f>
        <v/>
      </c>
      <c r="S127" s="1" t="str">
        <f>if(or(S$3="Multiple Choice",S$3="Reading"), if(left(Input!S127,1)=Input!S$4,1,0),if(S$3="Vocab", if(Input!S127=Input!S$4,1,0),Input!S127))</f>
        <v/>
      </c>
      <c r="T127" s="1" t="str">
        <f>if(or(T$3="Multiple Choice",T$3="Reading"), if(left(Input!T127,1)=Input!T$4,1,0),if(T$3="Vocab", if(Input!T127=Input!T$4,1,0),Input!T127))</f>
        <v/>
      </c>
      <c r="U127" s="1" t="str">
        <f>if(or(U$3="Multiple Choice",U$3="Reading"), if(left(Input!U127,1)=Input!U$4,1,0),if(U$3="Vocab", if(Input!U127=Input!U$4,1,0),Input!U127))</f>
        <v/>
      </c>
      <c r="V127" s="1" t="str">
        <f>if(or(V$3="Multiple Choice",V$3="Reading"), if(left(Input!V127,1)=Input!V$4,1,0),if(V$3="Vocab", if(Input!V127=Input!V$4,1,0),Input!V127))</f>
        <v/>
      </c>
      <c r="W127" s="1" t="str">
        <f>if(or(W$3="Multiple Choice",W$3="Reading"), if(left(Input!W127,1)=Input!W$4,1,0),if(W$3="Vocab", if(Input!W127=Input!W$4,1,0),Input!W127))</f>
        <v/>
      </c>
      <c r="X127" s="1" t="str">
        <f>if(or(X$3="Multiple Choice",X$3="Reading"), if(left(Input!X127,1)=Input!X$4,1,0),if(X$3="Vocab", if(Input!X127=Input!X$4,1,0),Input!X127))</f>
        <v/>
      </c>
      <c r="Y127" s="1" t="str">
        <f>if(or(Y$3="Multiple Choice",Y$3="Reading"), if(left(Input!Y127,1)=Input!Y$4,1,0),if(Y$3="Vocab", if(Input!Y127=Input!Y$4,1,0),Input!Y127))</f>
        <v/>
      </c>
      <c r="Z127" s="1" t="str">
        <f>if(or(Z$3="Multiple Choice",Z$3="Reading"), if(left(Input!Z127,1)=Input!Z$4,1,0),if(Z$3="Vocab", if(Input!Z127=Input!Z$4,1,0),Input!Z127))</f>
        <v/>
      </c>
    </row>
    <row r="128">
      <c r="B128" s="1">
        <f t="shared" si="2"/>
        <v>0</v>
      </c>
      <c r="C128" s="1" t="str">
        <f t="array" ref="C128">if(B128=0,"", INDEX($E:$Z,row(C128),Input!$C$16+2))</f>
        <v/>
      </c>
      <c r="D128" s="1">
        <f>if(and(E128&gt;=Input!$C$11,E128&lt;=Input!$C$13,not(F128="")),1,0)</f>
        <v>0</v>
      </c>
      <c r="E128" s="1" t="str">
        <f>Input!E128</f>
        <v/>
      </c>
      <c r="F128" s="1" t="str">
        <f>Input!F128</f>
        <v/>
      </c>
      <c r="G128" s="1">
        <f>if(or(G$3="Multiple Choice",G$3="Reading"), if(left(Input!G128,1)=Input!G$4,1,0),if(G$3="Vocab", if(Input!G128=Input!G$4,1,0),Input!G128))</f>
        <v>0</v>
      </c>
      <c r="H128" s="1">
        <f>if(or(H$3="Multiple Choice",H$3="Reading"), if(left(Input!H128,1)=Input!H$4,1,0),if(H$3="Vocab", if(Input!H128=Input!H$4,1,0),Input!H128))</f>
        <v>0</v>
      </c>
      <c r="I128" s="1" t="str">
        <f>if(or(I$3="Multiple Choice",I$3="Reading"), if(left(Input!I128,1)=Input!I$4,1,0),if(I$3="Vocab", if(Input!I128=Input!I$4,1,0),Input!I128))</f>
        <v/>
      </c>
      <c r="J128" s="1">
        <f>if(or(J$3="Multiple Choice",J$3="Reading"), if(left(Input!J128,1)=Input!J$4,1,0),if(J$3="Vocab", if(Input!J128=Input!J$4,1,0),Input!J128))</f>
        <v>0</v>
      </c>
      <c r="K128" s="1" t="str">
        <f>if(or(K$3="Multiple Choice",K$3="Reading"), if(left(Input!K128,1)=Input!K$4,1,0),if(K$3="Vocab", if(Input!K128=Input!K$4,1,0),Input!K128))</f>
        <v/>
      </c>
      <c r="L128" s="1" t="str">
        <f>if(or(L$3="Multiple Choice",L$3="Reading"), if(left(Input!L128,1)=Input!L$4,1,0),if(L$3="Vocab", if(Input!L128=Input!L$4,1,0),Input!L128))</f>
        <v/>
      </c>
      <c r="M128" s="1" t="str">
        <f>if(or(M$3="Multiple Choice",M$3="Reading"), if(left(Input!M128,1)=Input!M$4,1,0),if(M$3="Vocab", if(Input!M128=Input!M$4,1,0),Input!M128))</f>
        <v/>
      </c>
      <c r="N128" s="1" t="str">
        <f>if(or(N$3="Multiple Choice",N$3="Reading"), if(left(Input!N128,1)=Input!N$4,1,0),if(N$3="Vocab", if(Input!N128=Input!N$4,1,0),Input!N128))</f>
        <v/>
      </c>
      <c r="O128" s="1" t="str">
        <f>if(or(O$3="Multiple Choice",O$3="Reading"), if(left(Input!O128,1)=Input!O$4,1,0),if(O$3="Vocab", if(Input!O128=Input!O$4,1,0),Input!O128))</f>
        <v/>
      </c>
      <c r="P128" s="1" t="str">
        <f>if(or(P$3="Multiple Choice",P$3="Reading"), if(left(Input!P128,1)=Input!P$4,1,0),if(P$3="Vocab", if(Input!P128=Input!P$4,1,0),Input!P128))</f>
        <v/>
      </c>
      <c r="Q128" s="1" t="str">
        <f>if(or(Q$3="Multiple Choice",Q$3="Reading"), if(left(Input!Q128,1)=Input!Q$4,1,0),if(Q$3="Vocab", if(Input!Q128=Input!Q$4,1,0),Input!Q128))</f>
        <v/>
      </c>
      <c r="R128" s="1" t="str">
        <f>if(or(R$3="Multiple Choice",R$3="Reading"), if(left(Input!R128,1)=Input!R$4,1,0),if(R$3="Vocab", if(Input!R128=Input!R$4,1,0),Input!R128))</f>
        <v/>
      </c>
      <c r="S128" s="1" t="str">
        <f>if(or(S$3="Multiple Choice",S$3="Reading"), if(left(Input!S128,1)=Input!S$4,1,0),if(S$3="Vocab", if(Input!S128=Input!S$4,1,0),Input!S128))</f>
        <v/>
      </c>
      <c r="T128" s="1" t="str">
        <f>if(or(T$3="Multiple Choice",T$3="Reading"), if(left(Input!T128,1)=Input!T$4,1,0),if(T$3="Vocab", if(Input!T128=Input!T$4,1,0),Input!T128))</f>
        <v/>
      </c>
      <c r="U128" s="1" t="str">
        <f>if(or(U$3="Multiple Choice",U$3="Reading"), if(left(Input!U128,1)=Input!U$4,1,0),if(U$3="Vocab", if(Input!U128=Input!U$4,1,0),Input!U128))</f>
        <v/>
      </c>
      <c r="V128" s="1" t="str">
        <f>if(or(V$3="Multiple Choice",V$3="Reading"), if(left(Input!V128,1)=Input!V$4,1,0),if(V$3="Vocab", if(Input!V128=Input!V$4,1,0),Input!V128))</f>
        <v/>
      </c>
      <c r="W128" s="1" t="str">
        <f>if(or(W$3="Multiple Choice",W$3="Reading"), if(left(Input!W128,1)=Input!W$4,1,0),if(W$3="Vocab", if(Input!W128=Input!W$4,1,0),Input!W128))</f>
        <v/>
      </c>
      <c r="X128" s="1" t="str">
        <f>if(or(X$3="Multiple Choice",X$3="Reading"), if(left(Input!X128,1)=Input!X$4,1,0),if(X$3="Vocab", if(Input!X128=Input!X$4,1,0),Input!X128))</f>
        <v/>
      </c>
      <c r="Y128" s="1" t="str">
        <f>if(or(Y$3="Multiple Choice",Y$3="Reading"), if(left(Input!Y128,1)=Input!Y$4,1,0),if(Y$3="Vocab", if(Input!Y128=Input!Y$4,1,0),Input!Y128))</f>
        <v/>
      </c>
      <c r="Z128" s="1" t="str">
        <f>if(or(Z$3="Multiple Choice",Z$3="Reading"), if(left(Input!Z128,1)=Input!Z$4,1,0),if(Z$3="Vocab", if(Input!Z128=Input!Z$4,1,0),Input!Z128))</f>
        <v/>
      </c>
    </row>
    <row r="129">
      <c r="B129" s="1">
        <f t="shared" si="2"/>
        <v>0</v>
      </c>
      <c r="C129" s="1" t="str">
        <f t="array" ref="C129">if(B129=0,"", INDEX($E:$Z,row(C129),Input!$C$16+2))</f>
        <v/>
      </c>
      <c r="D129" s="1">
        <f>if(and(E129&gt;=Input!$C$11,E129&lt;=Input!$C$13,not(F129="")),1,0)</f>
        <v>0</v>
      </c>
      <c r="E129" s="1" t="str">
        <f>Input!E129</f>
        <v/>
      </c>
      <c r="F129" s="1" t="str">
        <f>Input!F129</f>
        <v/>
      </c>
      <c r="G129" s="1">
        <f>if(or(G$3="Multiple Choice",G$3="Reading"), if(left(Input!G129,1)=Input!G$4,1,0),if(G$3="Vocab", if(Input!G129=Input!G$4,1,0),Input!G129))</f>
        <v>0</v>
      </c>
      <c r="H129" s="1">
        <f>if(or(H$3="Multiple Choice",H$3="Reading"), if(left(Input!H129,1)=Input!H$4,1,0),if(H$3="Vocab", if(Input!H129=Input!H$4,1,0),Input!H129))</f>
        <v>0</v>
      </c>
      <c r="I129" s="1" t="str">
        <f>if(or(I$3="Multiple Choice",I$3="Reading"), if(left(Input!I129,1)=Input!I$4,1,0),if(I$3="Vocab", if(Input!I129=Input!I$4,1,0),Input!I129))</f>
        <v/>
      </c>
      <c r="J129" s="1">
        <f>if(or(J$3="Multiple Choice",J$3="Reading"), if(left(Input!J129,1)=Input!J$4,1,0),if(J$3="Vocab", if(Input!J129=Input!J$4,1,0),Input!J129))</f>
        <v>0</v>
      </c>
      <c r="K129" s="1" t="str">
        <f>if(or(K$3="Multiple Choice",K$3="Reading"), if(left(Input!K129,1)=Input!K$4,1,0),if(K$3="Vocab", if(Input!K129=Input!K$4,1,0),Input!K129))</f>
        <v/>
      </c>
      <c r="L129" s="1" t="str">
        <f>if(or(L$3="Multiple Choice",L$3="Reading"), if(left(Input!L129,1)=Input!L$4,1,0),if(L$3="Vocab", if(Input!L129=Input!L$4,1,0),Input!L129))</f>
        <v/>
      </c>
      <c r="M129" s="1" t="str">
        <f>if(or(M$3="Multiple Choice",M$3="Reading"), if(left(Input!M129,1)=Input!M$4,1,0),if(M$3="Vocab", if(Input!M129=Input!M$4,1,0),Input!M129))</f>
        <v/>
      </c>
      <c r="N129" s="1" t="str">
        <f>if(or(N$3="Multiple Choice",N$3="Reading"), if(left(Input!N129,1)=Input!N$4,1,0),if(N$3="Vocab", if(Input!N129=Input!N$4,1,0),Input!N129))</f>
        <v/>
      </c>
      <c r="O129" s="1" t="str">
        <f>if(or(O$3="Multiple Choice",O$3="Reading"), if(left(Input!O129,1)=Input!O$4,1,0),if(O$3="Vocab", if(Input!O129=Input!O$4,1,0),Input!O129))</f>
        <v/>
      </c>
      <c r="P129" s="1" t="str">
        <f>if(or(P$3="Multiple Choice",P$3="Reading"), if(left(Input!P129,1)=Input!P$4,1,0),if(P$3="Vocab", if(Input!P129=Input!P$4,1,0),Input!P129))</f>
        <v/>
      </c>
      <c r="Q129" s="1" t="str">
        <f>if(or(Q$3="Multiple Choice",Q$3="Reading"), if(left(Input!Q129,1)=Input!Q$4,1,0),if(Q$3="Vocab", if(Input!Q129=Input!Q$4,1,0),Input!Q129))</f>
        <v/>
      </c>
      <c r="R129" s="1" t="str">
        <f>if(or(R$3="Multiple Choice",R$3="Reading"), if(left(Input!R129,1)=Input!R$4,1,0),if(R$3="Vocab", if(Input!R129=Input!R$4,1,0),Input!R129))</f>
        <v/>
      </c>
      <c r="S129" s="1" t="str">
        <f>if(or(S$3="Multiple Choice",S$3="Reading"), if(left(Input!S129,1)=Input!S$4,1,0),if(S$3="Vocab", if(Input!S129=Input!S$4,1,0),Input!S129))</f>
        <v/>
      </c>
      <c r="T129" s="1" t="str">
        <f>if(or(T$3="Multiple Choice",T$3="Reading"), if(left(Input!T129,1)=Input!T$4,1,0),if(T$3="Vocab", if(Input!T129=Input!T$4,1,0),Input!T129))</f>
        <v/>
      </c>
      <c r="U129" s="1" t="str">
        <f>if(or(U$3="Multiple Choice",U$3="Reading"), if(left(Input!U129,1)=Input!U$4,1,0),if(U$3="Vocab", if(Input!U129=Input!U$4,1,0),Input!U129))</f>
        <v/>
      </c>
      <c r="V129" s="1" t="str">
        <f>if(or(V$3="Multiple Choice",V$3="Reading"), if(left(Input!V129,1)=Input!V$4,1,0),if(V$3="Vocab", if(Input!V129=Input!V$4,1,0),Input!V129))</f>
        <v/>
      </c>
      <c r="W129" s="1" t="str">
        <f>if(or(W$3="Multiple Choice",W$3="Reading"), if(left(Input!W129,1)=Input!W$4,1,0),if(W$3="Vocab", if(Input!W129=Input!W$4,1,0),Input!W129))</f>
        <v/>
      </c>
      <c r="X129" s="1" t="str">
        <f>if(or(X$3="Multiple Choice",X$3="Reading"), if(left(Input!X129,1)=Input!X$4,1,0),if(X$3="Vocab", if(Input!X129=Input!X$4,1,0),Input!X129))</f>
        <v/>
      </c>
      <c r="Y129" s="1" t="str">
        <f>if(or(Y$3="Multiple Choice",Y$3="Reading"), if(left(Input!Y129,1)=Input!Y$4,1,0),if(Y$3="Vocab", if(Input!Y129=Input!Y$4,1,0),Input!Y129))</f>
        <v/>
      </c>
      <c r="Z129" s="1" t="str">
        <f>if(or(Z$3="Multiple Choice",Z$3="Reading"), if(left(Input!Z129,1)=Input!Z$4,1,0),if(Z$3="Vocab", if(Input!Z129=Input!Z$4,1,0),Input!Z129))</f>
        <v/>
      </c>
    </row>
    <row r="130">
      <c r="B130" s="1">
        <f t="shared" si="2"/>
        <v>0</v>
      </c>
      <c r="C130" s="1" t="str">
        <f t="array" ref="C130">if(B130=0,"", INDEX($E:$Z,row(C130),Input!$C$16+2))</f>
        <v/>
      </c>
      <c r="D130" s="1">
        <f>if(and(E130&gt;=Input!$C$11,E130&lt;=Input!$C$13,not(F130="")),1,0)</f>
        <v>0</v>
      </c>
      <c r="E130" s="1" t="str">
        <f>Input!E130</f>
        <v/>
      </c>
      <c r="F130" s="1" t="str">
        <f>Input!F130</f>
        <v/>
      </c>
      <c r="G130" s="1">
        <f>if(or(G$3="Multiple Choice",G$3="Reading"), if(left(Input!G130,1)=Input!G$4,1,0),if(G$3="Vocab", if(Input!G130=Input!G$4,1,0),Input!G130))</f>
        <v>0</v>
      </c>
      <c r="H130" s="1">
        <f>if(or(H$3="Multiple Choice",H$3="Reading"), if(left(Input!H130,1)=Input!H$4,1,0),if(H$3="Vocab", if(Input!H130=Input!H$4,1,0),Input!H130))</f>
        <v>0</v>
      </c>
      <c r="I130" s="1" t="str">
        <f>if(or(I$3="Multiple Choice",I$3="Reading"), if(left(Input!I130,1)=Input!I$4,1,0),if(I$3="Vocab", if(Input!I130=Input!I$4,1,0),Input!I130))</f>
        <v/>
      </c>
      <c r="J130" s="1">
        <f>if(or(J$3="Multiple Choice",J$3="Reading"), if(left(Input!J130,1)=Input!J$4,1,0),if(J$3="Vocab", if(Input!J130=Input!J$4,1,0),Input!J130))</f>
        <v>0</v>
      </c>
      <c r="K130" s="1" t="str">
        <f>if(or(K$3="Multiple Choice",K$3="Reading"), if(left(Input!K130,1)=Input!K$4,1,0),if(K$3="Vocab", if(Input!K130=Input!K$4,1,0),Input!K130))</f>
        <v/>
      </c>
      <c r="L130" s="1" t="str">
        <f>if(or(L$3="Multiple Choice",L$3="Reading"), if(left(Input!L130,1)=Input!L$4,1,0),if(L$3="Vocab", if(Input!L130=Input!L$4,1,0),Input!L130))</f>
        <v/>
      </c>
      <c r="M130" s="1" t="str">
        <f>if(or(M$3="Multiple Choice",M$3="Reading"), if(left(Input!M130,1)=Input!M$4,1,0),if(M$3="Vocab", if(Input!M130=Input!M$4,1,0),Input!M130))</f>
        <v/>
      </c>
      <c r="N130" s="1" t="str">
        <f>if(or(N$3="Multiple Choice",N$3="Reading"), if(left(Input!N130,1)=Input!N$4,1,0),if(N$3="Vocab", if(Input!N130=Input!N$4,1,0),Input!N130))</f>
        <v/>
      </c>
      <c r="O130" s="1" t="str">
        <f>if(or(O$3="Multiple Choice",O$3="Reading"), if(left(Input!O130,1)=Input!O$4,1,0),if(O$3="Vocab", if(Input!O130=Input!O$4,1,0),Input!O130))</f>
        <v/>
      </c>
      <c r="P130" s="1" t="str">
        <f>if(or(P$3="Multiple Choice",P$3="Reading"), if(left(Input!P130,1)=Input!P$4,1,0),if(P$3="Vocab", if(Input!P130=Input!P$4,1,0),Input!P130))</f>
        <v/>
      </c>
      <c r="Q130" s="1" t="str">
        <f>if(or(Q$3="Multiple Choice",Q$3="Reading"), if(left(Input!Q130,1)=Input!Q$4,1,0),if(Q$3="Vocab", if(Input!Q130=Input!Q$4,1,0),Input!Q130))</f>
        <v/>
      </c>
      <c r="R130" s="1" t="str">
        <f>if(or(R$3="Multiple Choice",R$3="Reading"), if(left(Input!R130,1)=Input!R$4,1,0),if(R$3="Vocab", if(Input!R130=Input!R$4,1,0),Input!R130))</f>
        <v/>
      </c>
      <c r="S130" s="1" t="str">
        <f>if(or(S$3="Multiple Choice",S$3="Reading"), if(left(Input!S130,1)=Input!S$4,1,0),if(S$3="Vocab", if(Input!S130=Input!S$4,1,0),Input!S130))</f>
        <v/>
      </c>
      <c r="T130" s="1" t="str">
        <f>if(or(T$3="Multiple Choice",T$3="Reading"), if(left(Input!T130,1)=Input!T$4,1,0),if(T$3="Vocab", if(Input!T130=Input!T$4,1,0),Input!T130))</f>
        <v/>
      </c>
      <c r="U130" s="1" t="str">
        <f>if(or(U$3="Multiple Choice",U$3="Reading"), if(left(Input!U130,1)=Input!U$4,1,0),if(U$3="Vocab", if(Input!U130=Input!U$4,1,0),Input!U130))</f>
        <v/>
      </c>
      <c r="V130" s="1" t="str">
        <f>if(or(V$3="Multiple Choice",V$3="Reading"), if(left(Input!V130,1)=Input!V$4,1,0),if(V$3="Vocab", if(Input!V130=Input!V$4,1,0),Input!V130))</f>
        <v/>
      </c>
      <c r="W130" s="1" t="str">
        <f>if(or(W$3="Multiple Choice",W$3="Reading"), if(left(Input!W130,1)=Input!W$4,1,0),if(W$3="Vocab", if(Input!W130=Input!W$4,1,0),Input!W130))</f>
        <v/>
      </c>
      <c r="X130" s="1" t="str">
        <f>if(or(X$3="Multiple Choice",X$3="Reading"), if(left(Input!X130,1)=Input!X$4,1,0),if(X$3="Vocab", if(Input!X130=Input!X$4,1,0),Input!X130))</f>
        <v/>
      </c>
      <c r="Y130" s="1" t="str">
        <f>if(or(Y$3="Multiple Choice",Y$3="Reading"), if(left(Input!Y130,1)=Input!Y$4,1,0),if(Y$3="Vocab", if(Input!Y130=Input!Y$4,1,0),Input!Y130))</f>
        <v/>
      </c>
      <c r="Z130" s="1" t="str">
        <f>if(or(Z$3="Multiple Choice",Z$3="Reading"), if(left(Input!Z130,1)=Input!Z$4,1,0),if(Z$3="Vocab", if(Input!Z130=Input!Z$4,1,0),Input!Z130))</f>
        <v/>
      </c>
    </row>
    <row r="131">
      <c r="B131" s="1">
        <f t="shared" si="2"/>
        <v>0</v>
      </c>
      <c r="C131" s="1" t="str">
        <f t="array" ref="C131">if(B131=0,"", INDEX($E:$Z,row(C131),Input!$C$16+2))</f>
        <v/>
      </c>
      <c r="D131" s="1">
        <f>if(and(E131&gt;=Input!$C$11,E131&lt;=Input!$C$13,not(F131="")),1,0)</f>
        <v>0</v>
      </c>
      <c r="E131" s="1" t="str">
        <f>Input!E131</f>
        <v/>
      </c>
      <c r="F131" s="1" t="str">
        <f>Input!F131</f>
        <v/>
      </c>
      <c r="G131" s="1">
        <f>if(or(G$3="Multiple Choice",G$3="Reading"), if(left(Input!G131,1)=Input!G$4,1,0),if(G$3="Vocab", if(Input!G131=Input!G$4,1,0),Input!G131))</f>
        <v>0</v>
      </c>
      <c r="H131" s="1">
        <f>if(or(H$3="Multiple Choice",H$3="Reading"), if(left(Input!H131,1)=Input!H$4,1,0),if(H$3="Vocab", if(Input!H131=Input!H$4,1,0),Input!H131))</f>
        <v>0</v>
      </c>
      <c r="I131" s="1" t="str">
        <f>if(or(I$3="Multiple Choice",I$3="Reading"), if(left(Input!I131,1)=Input!I$4,1,0),if(I$3="Vocab", if(Input!I131=Input!I$4,1,0),Input!I131))</f>
        <v/>
      </c>
      <c r="J131" s="1">
        <f>if(or(J$3="Multiple Choice",J$3="Reading"), if(left(Input!J131,1)=Input!J$4,1,0),if(J$3="Vocab", if(Input!J131=Input!J$4,1,0),Input!J131))</f>
        <v>0</v>
      </c>
      <c r="K131" s="1" t="str">
        <f>if(or(K$3="Multiple Choice",K$3="Reading"), if(left(Input!K131,1)=Input!K$4,1,0),if(K$3="Vocab", if(Input!K131=Input!K$4,1,0),Input!K131))</f>
        <v/>
      </c>
      <c r="L131" s="1" t="str">
        <f>if(or(L$3="Multiple Choice",L$3="Reading"), if(left(Input!L131,1)=Input!L$4,1,0),if(L$3="Vocab", if(Input!L131=Input!L$4,1,0),Input!L131))</f>
        <v/>
      </c>
      <c r="M131" s="1" t="str">
        <f>if(or(M$3="Multiple Choice",M$3="Reading"), if(left(Input!M131,1)=Input!M$4,1,0),if(M$3="Vocab", if(Input!M131=Input!M$4,1,0),Input!M131))</f>
        <v/>
      </c>
      <c r="N131" s="1" t="str">
        <f>if(or(N$3="Multiple Choice",N$3="Reading"), if(left(Input!N131,1)=Input!N$4,1,0),if(N$3="Vocab", if(Input!N131=Input!N$4,1,0),Input!N131))</f>
        <v/>
      </c>
      <c r="O131" s="1" t="str">
        <f>if(or(O$3="Multiple Choice",O$3="Reading"), if(left(Input!O131,1)=Input!O$4,1,0),if(O$3="Vocab", if(Input!O131=Input!O$4,1,0),Input!O131))</f>
        <v/>
      </c>
      <c r="P131" s="1" t="str">
        <f>if(or(P$3="Multiple Choice",P$3="Reading"), if(left(Input!P131,1)=Input!P$4,1,0),if(P$3="Vocab", if(Input!P131=Input!P$4,1,0),Input!P131))</f>
        <v/>
      </c>
      <c r="Q131" s="1" t="str">
        <f>if(or(Q$3="Multiple Choice",Q$3="Reading"), if(left(Input!Q131,1)=Input!Q$4,1,0),if(Q$3="Vocab", if(Input!Q131=Input!Q$4,1,0),Input!Q131))</f>
        <v/>
      </c>
      <c r="R131" s="1" t="str">
        <f>if(or(R$3="Multiple Choice",R$3="Reading"), if(left(Input!R131,1)=Input!R$4,1,0),if(R$3="Vocab", if(Input!R131=Input!R$4,1,0),Input!R131))</f>
        <v/>
      </c>
      <c r="S131" s="1" t="str">
        <f>if(or(S$3="Multiple Choice",S$3="Reading"), if(left(Input!S131,1)=Input!S$4,1,0),if(S$3="Vocab", if(Input!S131=Input!S$4,1,0),Input!S131))</f>
        <v/>
      </c>
      <c r="T131" s="1" t="str">
        <f>if(or(T$3="Multiple Choice",T$3="Reading"), if(left(Input!T131,1)=Input!T$4,1,0),if(T$3="Vocab", if(Input!T131=Input!T$4,1,0),Input!T131))</f>
        <v/>
      </c>
      <c r="U131" s="1" t="str">
        <f>if(or(U$3="Multiple Choice",U$3="Reading"), if(left(Input!U131,1)=Input!U$4,1,0),if(U$3="Vocab", if(Input!U131=Input!U$4,1,0),Input!U131))</f>
        <v/>
      </c>
      <c r="V131" s="1" t="str">
        <f>if(or(V$3="Multiple Choice",V$3="Reading"), if(left(Input!V131,1)=Input!V$4,1,0),if(V$3="Vocab", if(Input!V131=Input!V$4,1,0),Input!V131))</f>
        <v/>
      </c>
      <c r="W131" s="1" t="str">
        <f>if(or(W$3="Multiple Choice",W$3="Reading"), if(left(Input!W131,1)=Input!W$4,1,0),if(W$3="Vocab", if(Input!W131=Input!W$4,1,0),Input!W131))</f>
        <v/>
      </c>
      <c r="X131" s="1" t="str">
        <f>if(or(X$3="Multiple Choice",X$3="Reading"), if(left(Input!X131,1)=Input!X$4,1,0),if(X$3="Vocab", if(Input!X131=Input!X$4,1,0),Input!X131))</f>
        <v/>
      </c>
      <c r="Y131" s="1" t="str">
        <f>if(or(Y$3="Multiple Choice",Y$3="Reading"), if(left(Input!Y131,1)=Input!Y$4,1,0),if(Y$3="Vocab", if(Input!Y131=Input!Y$4,1,0),Input!Y131))</f>
        <v/>
      </c>
      <c r="Z131" s="1" t="str">
        <f>if(or(Z$3="Multiple Choice",Z$3="Reading"), if(left(Input!Z131,1)=Input!Z$4,1,0),if(Z$3="Vocab", if(Input!Z131=Input!Z$4,1,0),Input!Z131))</f>
        <v/>
      </c>
    </row>
    <row r="132">
      <c r="B132" s="1">
        <f t="shared" si="2"/>
        <v>0</v>
      </c>
      <c r="C132" s="1" t="str">
        <f t="array" ref="C132">if(B132=0,"", INDEX($E:$Z,row(C132),Input!$C$16+2))</f>
        <v/>
      </c>
      <c r="D132" s="1">
        <f>if(and(E132&gt;=Input!$C$11,E132&lt;=Input!$C$13,not(F132="")),1,0)</f>
        <v>0</v>
      </c>
      <c r="E132" s="1" t="str">
        <f>Input!E132</f>
        <v/>
      </c>
      <c r="F132" s="1" t="str">
        <f>Input!F132</f>
        <v/>
      </c>
      <c r="G132" s="1">
        <f>if(or(G$3="Multiple Choice",G$3="Reading"), if(left(Input!G132,1)=Input!G$4,1,0),if(G$3="Vocab", if(Input!G132=Input!G$4,1,0),Input!G132))</f>
        <v>0</v>
      </c>
      <c r="H132" s="1">
        <f>if(or(H$3="Multiple Choice",H$3="Reading"), if(left(Input!H132,1)=Input!H$4,1,0),if(H$3="Vocab", if(Input!H132=Input!H$4,1,0),Input!H132))</f>
        <v>0</v>
      </c>
      <c r="I132" s="1" t="str">
        <f>if(or(I$3="Multiple Choice",I$3="Reading"), if(left(Input!I132,1)=Input!I$4,1,0),if(I$3="Vocab", if(Input!I132=Input!I$4,1,0),Input!I132))</f>
        <v/>
      </c>
      <c r="J132" s="1">
        <f>if(or(J$3="Multiple Choice",J$3="Reading"), if(left(Input!J132,1)=Input!J$4,1,0),if(J$3="Vocab", if(Input!J132=Input!J$4,1,0),Input!J132))</f>
        <v>0</v>
      </c>
      <c r="K132" s="1" t="str">
        <f>if(or(K$3="Multiple Choice",K$3="Reading"), if(left(Input!K132,1)=Input!K$4,1,0),if(K$3="Vocab", if(Input!K132=Input!K$4,1,0),Input!K132))</f>
        <v/>
      </c>
      <c r="L132" s="1" t="str">
        <f>if(or(L$3="Multiple Choice",L$3="Reading"), if(left(Input!L132,1)=Input!L$4,1,0),if(L$3="Vocab", if(Input!L132=Input!L$4,1,0),Input!L132))</f>
        <v/>
      </c>
      <c r="M132" s="1" t="str">
        <f>if(or(M$3="Multiple Choice",M$3="Reading"), if(left(Input!M132,1)=Input!M$4,1,0),if(M$3="Vocab", if(Input!M132=Input!M$4,1,0),Input!M132))</f>
        <v/>
      </c>
      <c r="N132" s="1" t="str">
        <f>if(or(N$3="Multiple Choice",N$3="Reading"), if(left(Input!N132,1)=Input!N$4,1,0),if(N$3="Vocab", if(Input!N132=Input!N$4,1,0),Input!N132))</f>
        <v/>
      </c>
      <c r="O132" s="1" t="str">
        <f>if(or(O$3="Multiple Choice",O$3="Reading"), if(left(Input!O132,1)=Input!O$4,1,0),if(O$3="Vocab", if(Input!O132=Input!O$4,1,0),Input!O132))</f>
        <v/>
      </c>
      <c r="P132" s="1" t="str">
        <f>if(or(P$3="Multiple Choice",P$3="Reading"), if(left(Input!P132,1)=Input!P$4,1,0),if(P$3="Vocab", if(Input!P132=Input!P$4,1,0),Input!P132))</f>
        <v/>
      </c>
      <c r="Q132" s="1" t="str">
        <f>if(or(Q$3="Multiple Choice",Q$3="Reading"), if(left(Input!Q132,1)=Input!Q$4,1,0),if(Q$3="Vocab", if(Input!Q132=Input!Q$4,1,0),Input!Q132))</f>
        <v/>
      </c>
      <c r="R132" s="1" t="str">
        <f>if(or(R$3="Multiple Choice",R$3="Reading"), if(left(Input!R132,1)=Input!R$4,1,0),if(R$3="Vocab", if(Input!R132=Input!R$4,1,0),Input!R132))</f>
        <v/>
      </c>
      <c r="S132" s="1" t="str">
        <f>if(or(S$3="Multiple Choice",S$3="Reading"), if(left(Input!S132,1)=Input!S$4,1,0),if(S$3="Vocab", if(Input!S132=Input!S$4,1,0),Input!S132))</f>
        <v/>
      </c>
      <c r="T132" s="1" t="str">
        <f>if(or(T$3="Multiple Choice",T$3="Reading"), if(left(Input!T132,1)=Input!T$4,1,0),if(T$3="Vocab", if(Input!T132=Input!T$4,1,0),Input!T132))</f>
        <v/>
      </c>
      <c r="U132" s="1" t="str">
        <f>if(or(U$3="Multiple Choice",U$3="Reading"), if(left(Input!U132,1)=Input!U$4,1,0),if(U$3="Vocab", if(Input!U132=Input!U$4,1,0),Input!U132))</f>
        <v/>
      </c>
      <c r="V132" s="1" t="str">
        <f>if(or(V$3="Multiple Choice",V$3="Reading"), if(left(Input!V132,1)=Input!V$4,1,0),if(V$3="Vocab", if(Input!V132=Input!V$4,1,0),Input!V132))</f>
        <v/>
      </c>
      <c r="W132" s="1" t="str">
        <f>if(or(W$3="Multiple Choice",W$3="Reading"), if(left(Input!W132,1)=Input!W$4,1,0),if(W$3="Vocab", if(Input!W132=Input!W$4,1,0),Input!W132))</f>
        <v/>
      </c>
      <c r="X132" s="1" t="str">
        <f>if(or(X$3="Multiple Choice",X$3="Reading"), if(left(Input!X132,1)=Input!X$4,1,0),if(X$3="Vocab", if(Input!X132=Input!X$4,1,0),Input!X132))</f>
        <v/>
      </c>
      <c r="Y132" s="1" t="str">
        <f>if(or(Y$3="Multiple Choice",Y$3="Reading"), if(left(Input!Y132,1)=Input!Y$4,1,0),if(Y$3="Vocab", if(Input!Y132=Input!Y$4,1,0),Input!Y132))</f>
        <v/>
      </c>
      <c r="Z132" s="1" t="str">
        <f>if(or(Z$3="Multiple Choice",Z$3="Reading"), if(left(Input!Z132,1)=Input!Z$4,1,0),if(Z$3="Vocab", if(Input!Z132=Input!Z$4,1,0),Input!Z132))</f>
        <v/>
      </c>
    </row>
    <row r="133">
      <c r="B133" s="1">
        <f t="shared" si="2"/>
        <v>0</v>
      </c>
      <c r="C133" s="1" t="str">
        <f t="array" ref="C133">if(B133=0,"", INDEX($E:$Z,row(C133),Input!$C$16+2))</f>
        <v/>
      </c>
      <c r="D133" s="1">
        <f>if(and(E133&gt;=Input!$C$11,E133&lt;=Input!$C$13,not(F133="")),1,0)</f>
        <v>0</v>
      </c>
      <c r="E133" s="1" t="str">
        <f>Input!E133</f>
        <v/>
      </c>
      <c r="F133" s="1" t="str">
        <f>Input!F133</f>
        <v/>
      </c>
      <c r="G133" s="1">
        <f>if(or(G$3="Multiple Choice",G$3="Reading"), if(left(Input!G133,1)=Input!G$4,1,0),if(G$3="Vocab", if(Input!G133=Input!G$4,1,0),Input!G133))</f>
        <v>0</v>
      </c>
      <c r="H133" s="1">
        <f>if(or(H$3="Multiple Choice",H$3="Reading"), if(left(Input!H133,1)=Input!H$4,1,0),if(H$3="Vocab", if(Input!H133=Input!H$4,1,0),Input!H133))</f>
        <v>0</v>
      </c>
      <c r="I133" s="1" t="str">
        <f>if(or(I$3="Multiple Choice",I$3="Reading"), if(left(Input!I133,1)=Input!I$4,1,0),if(I$3="Vocab", if(Input!I133=Input!I$4,1,0),Input!I133))</f>
        <v/>
      </c>
      <c r="J133" s="1">
        <f>if(or(J$3="Multiple Choice",J$3="Reading"), if(left(Input!J133,1)=Input!J$4,1,0),if(J$3="Vocab", if(Input!J133=Input!J$4,1,0),Input!J133))</f>
        <v>0</v>
      </c>
      <c r="K133" s="1" t="str">
        <f>if(or(K$3="Multiple Choice",K$3="Reading"), if(left(Input!K133,1)=Input!K$4,1,0),if(K$3="Vocab", if(Input!K133=Input!K$4,1,0),Input!K133))</f>
        <v/>
      </c>
      <c r="L133" s="1" t="str">
        <f>if(or(L$3="Multiple Choice",L$3="Reading"), if(left(Input!L133,1)=Input!L$4,1,0),if(L$3="Vocab", if(Input!L133=Input!L$4,1,0),Input!L133))</f>
        <v/>
      </c>
      <c r="M133" s="1" t="str">
        <f>if(or(M$3="Multiple Choice",M$3="Reading"), if(left(Input!M133,1)=Input!M$4,1,0),if(M$3="Vocab", if(Input!M133=Input!M$4,1,0),Input!M133))</f>
        <v/>
      </c>
      <c r="N133" s="1" t="str">
        <f>if(or(N$3="Multiple Choice",N$3="Reading"), if(left(Input!N133,1)=Input!N$4,1,0),if(N$3="Vocab", if(Input!N133=Input!N$4,1,0),Input!N133))</f>
        <v/>
      </c>
      <c r="O133" s="1" t="str">
        <f>if(or(O$3="Multiple Choice",O$3="Reading"), if(left(Input!O133,1)=Input!O$4,1,0),if(O$3="Vocab", if(Input!O133=Input!O$4,1,0),Input!O133))</f>
        <v/>
      </c>
      <c r="P133" s="1" t="str">
        <f>if(or(P$3="Multiple Choice",P$3="Reading"), if(left(Input!P133,1)=Input!P$4,1,0),if(P$3="Vocab", if(Input!P133=Input!P$4,1,0),Input!P133))</f>
        <v/>
      </c>
      <c r="Q133" s="1" t="str">
        <f>if(or(Q$3="Multiple Choice",Q$3="Reading"), if(left(Input!Q133,1)=Input!Q$4,1,0),if(Q$3="Vocab", if(Input!Q133=Input!Q$4,1,0),Input!Q133))</f>
        <v/>
      </c>
      <c r="R133" s="1" t="str">
        <f>if(or(R$3="Multiple Choice",R$3="Reading"), if(left(Input!R133,1)=Input!R$4,1,0),if(R$3="Vocab", if(Input!R133=Input!R$4,1,0),Input!R133))</f>
        <v/>
      </c>
      <c r="S133" s="1" t="str">
        <f>if(or(S$3="Multiple Choice",S$3="Reading"), if(left(Input!S133,1)=Input!S$4,1,0),if(S$3="Vocab", if(Input!S133=Input!S$4,1,0),Input!S133))</f>
        <v/>
      </c>
      <c r="T133" s="1" t="str">
        <f>if(or(T$3="Multiple Choice",T$3="Reading"), if(left(Input!T133,1)=Input!T$4,1,0),if(T$3="Vocab", if(Input!T133=Input!T$4,1,0),Input!T133))</f>
        <v/>
      </c>
      <c r="U133" s="1" t="str">
        <f>if(or(U$3="Multiple Choice",U$3="Reading"), if(left(Input!U133,1)=Input!U$4,1,0),if(U$3="Vocab", if(Input!U133=Input!U$4,1,0),Input!U133))</f>
        <v/>
      </c>
      <c r="V133" s="1" t="str">
        <f>if(or(V$3="Multiple Choice",V$3="Reading"), if(left(Input!V133,1)=Input!V$4,1,0),if(V$3="Vocab", if(Input!V133=Input!V$4,1,0),Input!V133))</f>
        <v/>
      </c>
      <c r="W133" s="1" t="str">
        <f>if(or(W$3="Multiple Choice",W$3="Reading"), if(left(Input!W133,1)=Input!W$4,1,0),if(W$3="Vocab", if(Input!W133=Input!W$4,1,0),Input!W133))</f>
        <v/>
      </c>
      <c r="X133" s="1" t="str">
        <f>if(or(X$3="Multiple Choice",X$3="Reading"), if(left(Input!X133,1)=Input!X$4,1,0),if(X$3="Vocab", if(Input!X133=Input!X$4,1,0),Input!X133))</f>
        <v/>
      </c>
      <c r="Y133" s="1" t="str">
        <f>if(or(Y$3="Multiple Choice",Y$3="Reading"), if(left(Input!Y133,1)=Input!Y$4,1,0),if(Y$3="Vocab", if(Input!Y133=Input!Y$4,1,0),Input!Y133))</f>
        <v/>
      </c>
      <c r="Z133" s="1" t="str">
        <f>if(or(Z$3="Multiple Choice",Z$3="Reading"), if(left(Input!Z133,1)=Input!Z$4,1,0),if(Z$3="Vocab", if(Input!Z133=Input!Z$4,1,0),Input!Z133))</f>
        <v/>
      </c>
    </row>
    <row r="134">
      <c r="B134" s="1">
        <f t="shared" si="2"/>
        <v>0</v>
      </c>
      <c r="C134" s="1" t="str">
        <f t="array" ref="C134">if(B134=0,"", INDEX($E:$Z,row(C134),Input!$C$16+2))</f>
        <v/>
      </c>
      <c r="D134" s="1">
        <f>if(and(E134&gt;=Input!$C$11,E134&lt;=Input!$C$13,not(F134="")),1,0)</f>
        <v>0</v>
      </c>
      <c r="E134" s="1" t="str">
        <f>Input!E134</f>
        <v/>
      </c>
      <c r="F134" s="1" t="str">
        <f>Input!F134</f>
        <v/>
      </c>
      <c r="G134" s="1">
        <f>if(or(G$3="Multiple Choice",G$3="Reading"), if(left(Input!G134,1)=Input!G$4,1,0),if(G$3="Vocab", if(Input!G134=Input!G$4,1,0),Input!G134))</f>
        <v>0</v>
      </c>
      <c r="H134" s="1">
        <f>if(or(H$3="Multiple Choice",H$3="Reading"), if(left(Input!H134,1)=Input!H$4,1,0),if(H$3="Vocab", if(Input!H134=Input!H$4,1,0),Input!H134))</f>
        <v>0</v>
      </c>
      <c r="I134" s="1" t="str">
        <f>if(or(I$3="Multiple Choice",I$3="Reading"), if(left(Input!I134,1)=Input!I$4,1,0),if(I$3="Vocab", if(Input!I134=Input!I$4,1,0),Input!I134))</f>
        <v/>
      </c>
      <c r="J134" s="1">
        <f>if(or(J$3="Multiple Choice",J$3="Reading"), if(left(Input!J134,1)=Input!J$4,1,0),if(J$3="Vocab", if(Input!J134=Input!J$4,1,0),Input!J134))</f>
        <v>0</v>
      </c>
      <c r="K134" s="1" t="str">
        <f>if(or(K$3="Multiple Choice",K$3="Reading"), if(left(Input!K134,1)=Input!K$4,1,0),if(K$3="Vocab", if(Input!K134=Input!K$4,1,0),Input!K134))</f>
        <v/>
      </c>
      <c r="L134" s="1" t="str">
        <f>if(or(L$3="Multiple Choice",L$3="Reading"), if(left(Input!L134,1)=Input!L$4,1,0),if(L$3="Vocab", if(Input!L134=Input!L$4,1,0),Input!L134))</f>
        <v/>
      </c>
      <c r="M134" s="1" t="str">
        <f>if(or(M$3="Multiple Choice",M$3="Reading"), if(left(Input!M134,1)=Input!M$4,1,0),if(M$3="Vocab", if(Input!M134=Input!M$4,1,0),Input!M134))</f>
        <v/>
      </c>
      <c r="N134" s="1" t="str">
        <f>if(or(N$3="Multiple Choice",N$3="Reading"), if(left(Input!N134,1)=Input!N$4,1,0),if(N$3="Vocab", if(Input!N134=Input!N$4,1,0),Input!N134))</f>
        <v/>
      </c>
      <c r="O134" s="1" t="str">
        <f>if(or(O$3="Multiple Choice",O$3="Reading"), if(left(Input!O134,1)=Input!O$4,1,0),if(O$3="Vocab", if(Input!O134=Input!O$4,1,0),Input!O134))</f>
        <v/>
      </c>
      <c r="P134" s="1" t="str">
        <f>if(or(P$3="Multiple Choice",P$3="Reading"), if(left(Input!P134,1)=Input!P$4,1,0),if(P$3="Vocab", if(Input!P134=Input!P$4,1,0),Input!P134))</f>
        <v/>
      </c>
      <c r="Q134" s="1" t="str">
        <f>if(or(Q$3="Multiple Choice",Q$3="Reading"), if(left(Input!Q134,1)=Input!Q$4,1,0),if(Q$3="Vocab", if(Input!Q134=Input!Q$4,1,0),Input!Q134))</f>
        <v/>
      </c>
      <c r="R134" s="1" t="str">
        <f>if(or(R$3="Multiple Choice",R$3="Reading"), if(left(Input!R134,1)=Input!R$4,1,0),if(R$3="Vocab", if(Input!R134=Input!R$4,1,0),Input!R134))</f>
        <v/>
      </c>
      <c r="S134" s="1" t="str">
        <f>if(or(S$3="Multiple Choice",S$3="Reading"), if(left(Input!S134,1)=Input!S$4,1,0),if(S$3="Vocab", if(Input!S134=Input!S$4,1,0),Input!S134))</f>
        <v/>
      </c>
      <c r="T134" s="1" t="str">
        <f>if(or(T$3="Multiple Choice",T$3="Reading"), if(left(Input!T134,1)=Input!T$4,1,0),if(T$3="Vocab", if(Input!T134=Input!T$4,1,0),Input!T134))</f>
        <v/>
      </c>
      <c r="U134" s="1" t="str">
        <f>if(or(U$3="Multiple Choice",U$3="Reading"), if(left(Input!U134,1)=Input!U$4,1,0),if(U$3="Vocab", if(Input!U134=Input!U$4,1,0),Input!U134))</f>
        <v/>
      </c>
      <c r="V134" s="1" t="str">
        <f>if(or(V$3="Multiple Choice",V$3="Reading"), if(left(Input!V134,1)=Input!V$4,1,0),if(V$3="Vocab", if(Input!V134=Input!V$4,1,0),Input!V134))</f>
        <v/>
      </c>
      <c r="W134" s="1" t="str">
        <f>if(or(W$3="Multiple Choice",W$3="Reading"), if(left(Input!W134,1)=Input!W$4,1,0),if(W$3="Vocab", if(Input!W134=Input!W$4,1,0),Input!W134))</f>
        <v/>
      </c>
      <c r="X134" s="1" t="str">
        <f>if(or(X$3="Multiple Choice",X$3="Reading"), if(left(Input!X134,1)=Input!X$4,1,0),if(X$3="Vocab", if(Input!X134=Input!X$4,1,0),Input!X134))</f>
        <v/>
      </c>
      <c r="Y134" s="1" t="str">
        <f>if(or(Y$3="Multiple Choice",Y$3="Reading"), if(left(Input!Y134,1)=Input!Y$4,1,0),if(Y$3="Vocab", if(Input!Y134=Input!Y$4,1,0),Input!Y134))</f>
        <v/>
      </c>
      <c r="Z134" s="1" t="str">
        <f>if(or(Z$3="Multiple Choice",Z$3="Reading"), if(left(Input!Z134,1)=Input!Z$4,1,0),if(Z$3="Vocab", if(Input!Z134=Input!Z$4,1,0),Input!Z134))</f>
        <v/>
      </c>
    </row>
    <row r="135">
      <c r="B135" s="1">
        <f t="shared" si="2"/>
        <v>0</v>
      </c>
      <c r="C135" s="1" t="str">
        <f t="array" ref="C135">if(B135=0,"", INDEX($E:$Z,row(C135),Input!$C$16+2))</f>
        <v/>
      </c>
      <c r="D135" s="1">
        <f>if(and(E135&gt;=Input!$C$11,E135&lt;=Input!$C$13,not(F135="")),1,0)</f>
        <v>0</v>
      </c>
      <c r="E135" s="1" t="str">
        <f>Input!E135</f>
        <v/>
      </c>
      <c r="F135" s="1" t="str">
        <f>Input!F135</f>
        <v/>
      </c>
      <c r="G135" s="1">
        <f>if(or(G$3="Multiple Choice",G$3="Reading"), if(left(Input!G135,1)=Input!G$4,1,0),if(G$3="Vocab", if(Input!G135=Input!G$4,1,0),Input!G135))</f>
        <v>0</v>
      </c>
      <c r="H135" s="1">
        <f>if(or(H$3="Multiple Choice",H$3="Reading"), if(left(Input!H135,1)=Input!H$4,1,0),if(H$3="Vocab", if(Input!H135=Input!H$4,1,0),Input!H135))</f>
        <v>0</v>
      </c>
      <c r="I135" s="1" t="str">
        <f>if(or(I$3="Multiple Choice",I$3="Reading"), if(left(Input!I135,1)=Input!I$4,1,0),if(I$3="Vocab", if(Input!I135=Input!I$4,1,0),Input!I135))</f>
        <v/>
      </c>
      <c r="J135" s="1">
        <f>if(or(J$3="Multiple Choice",J$3="Reading"), if(left(Input!J135,1)=Input!J$4,1,0),if(J$3="Vocab", if(Input!J135=Input!J$4,1,0),Input!J135))</f>
        <v>0</v>
      </c>
      <c r="K135" s="1" t="str">
        <f>if(or(K$3="Multiple Choice",K$3="Reading"), if(left(Input!K135,1)=Input!K$4,1,0),if(K$3="Vocab", if(Input!K135=Input!K$4,1,0),Input!K135))</f>
        <v/>
      </c>
      <c r="L135" s="1" t="str">
        <f>if(or(L$3="Multiple Choice",L$3="Reading"), if(left(Input!L135,1)=Input!L$4,1,0),if(L$3="Vocab", if(Input!L135=Input!L$4,1,0),Input!L135))</f>
        <v/>
      </c>
      <c r="M135" s="1" t="str">
        <f>if(or(M$3="Multiple Choice",M$3="Reading"), if(left(Input!M135,1)=Input!M$4,1,0),if(M$3="Vocab", if(Input!M135=Input!M$4,1,0),Input!M135))</f>
        <v/>
      </c>
      <c r="N135" s="1" t="str">
        <f>if(or(N$3="Multiple Choice",N$3="Reading"), if(left(Input!N135,1)=Input!N$4,1,0),if(N$3="Vocab", if(Input!N135=Input!N$4,1,0),Input!N135))</f>
        <v/>
      </c>
      <c r="O135" s="1" t="str">
        <f>if(or(O$3="Multiple Choice",O$3="Reading"), if(left(Input!O135,1)=Input!O$4,1,0),if(O$3="Vocab", if(Input!O135=Input!O$4,1,0),Input!O135))</f>
        <v/>
      </c>
      <c r="P135" s="1" t="str">
        <f>if(or(P$3="Multiple Choice",P$3="Reading"), if(left(Input!P135,1)=Input!P$4,1,0),if(P$3="Vocab", if(Input!P135=Input!P$4,1,0),Input!P135))</f>
        <v/>
      </c>
      <c r="Q135" s="1" t="str">
        <f>if(or(Q$3="Multiple Choice",Q$3="Reading"), if(left(Input!Q135,1)=Input!Q$4,1,0),if(Q$3="Vocab", if(Input!Q135=Input!Q$4,1,0),Input!Q135))</f>
        <v/>
      </c>
      <c r="R135" s="1" t="str">
        <f>if(or(R$3="Multiple Choice",R$3="Reading"), if(left(Input!R135,1)=Input!R$4,1,0),if(R$3="Vocab", if(Input!R135=Input!R$4,1,0),Input!R135))</f>
        <v/>
      </c>
      <c r="S135" s="1" t="str">
        <f>if(or(S$3="Multiple Choice",S$3="Reading"), if(left(Input!S135,1)=Input!S$4,1,0),if(S$3="Vocab", if(Input!S135=Input!S$4,1,0),Input!S135))</f>
        <v/>
      </c>
      <c r="T135" s="1" t="str">
        <f>if(or(T$3="Multiple Choice",T$3="Reading"), if(left(Input!T135,1)=Input!T$4,1,0),if(T$3="Vocab", if(Input!T135=Input!T$4,1,0),Input!T135))</f>
        <v/>
      </c>
      <c r="U135" s="1" t="str">
        <f>if(or(U$3="Multiple Choice",U$3="Reading"), if(left(Input!U135,1)=Input!U$4,1,0),if(U$3="Vocab", if(Input!U135=Input!U$4,1,0),Input!U135))</f>
        <v/>
      </c>
      <c r="V135" s="1" t="str">
        <f>if(or(V$3="Multiple Choice",V$3="Reading"), if(left(Input!V135,1)=Input!V$4,1,0),if(V$3="Vocab", if(Input!V135=Input!V$4,1,0),Input!V135))</f>
        <v/>
      </c>
      <c r="W135" s="1" t="str">
        <f>if(or(W$3="Multiple Choice",W$3="Reading"), if(left(Input!W135,1)=Input!W$4,1,0),if(W$3="Vocab", if(Input!W135=Input!W$4,1,0),Input!W135))</f>
        <v/>
      </c>
      <c r="X135" s="1" t="str">
        <f>if(or(X$3="Multiple Choice",X$3="Reading"), if(left(Input!X135,1)=Input!X$4,1,0),if(X$3="Vocab", if(Input!X135=Input!X$4,1,0),Input!X135))</f>
        <v/>
      </c>
      <c r="Y135" s="1" t="str">
        <f>if(or(Y$3="Multiple Choice",Y$3="Reading"), if(left(Input!Y135,1)=Input!Y$4,1,0),if(Y$3="Vocab", if(Input!Y135=Input!Y$4,1,0),Input!Y135))</f>
        <v/>
      </c>
      <c r="Z135" s="1" t="str">
        <f>if(or(Z$3="Multiple Choice",Z$3="Reading"), if(left(Input!Z135,1)=Input!Z$4,1,0),if(Z$3="Vocab", if(Input!Z135=Input!Z$4,1,0),Input!Z135))</f>
        <v/>
      </c>
    </row>
    <row r="136">
      <c r="B136" s="1">
        <f t="shared" si="2"/>
        <v>0</v>
      </c>
      <c r="C136" s="1" t="str">
        <f t="array" ref="C136">if(B136=0,"", INDEX($E:$Z,row(C136),Input!$C$16+2))</f>
        <v/>
      </c>
      <c r="D136" s="1">
        <f>if(and(E136&gt;=Input!$C$11,E136&lt;=Input!$C$13,not(F136="")),1,0)</f>
        <v>0</v>
      </c>
      <c r="E136" s="1" t="str">
        <f>Input!E136</f>
        <v/>
      </c>
      <c r="F136" s="1" t="str">
        <f>Input!F136</f>
        <v/>
      </c>
      <c r="G136" s="1">
        <f>if(or(G$3="Multiple Choice",G$3="Reading"), if(left(Input!G136,1)=Input!G$4,1,0),if(G$3="Vocab", if(Input!G136=Input!G$4,1,0),Input!G136))</f>
        <v>0</v>
      </c>
      <c r="H136" s="1">
        <f>if(or(H$3="Multiple Choice",H$3="Reading"), if(left(Input!H136,1)=Input!H$4,1,0),if(H$3="Vocab", if(Input!H136=Input!H$4,1,0),Input!H136))</f>
        <v>0</v>
      </c>
      <c r="I136" s="1" t="str">
        <f>if(or(I$3="Multiple Choice",I$3="Reading"), if(left(Input!I136,1)=Input!I$4,1,0),if(I$3="Vocab", if(Input!I136=Input!I$4,1,0),Input!I136))</f>
        <v/>
      </c>
      <c r="J136" s="1">
        <f>if(or(J$3="Multiple Choice",J$3="Reading"), if(left(Input!J136,1)=Input!J$4,1,0),if(J$3="Vocab", if(Input!J136=Input!J$4,1,0),Input!J136))</f>
        <v>0</v>
      </c>
      <c r="K136" s="1" t="str">
        <f>if(or(K$3="Multiple Choice",K$3="Reading"), if(left(Input!K136,1)=Input!K$4,1,0),if(K$3="Vocab", if(Input!K136=Input!K$4,1,0),Input!K136))</f>
        <v/>
      </c>
      <c r="L136" s="1" t="str">
        <f>if(or(L$3="Multiple Choice",L$3="Reading"), if(left(Input!L136,1)=Input!L$4,1,0),if(L$3="Vocab", if(Input!L136=Input!L$4,1,0),Input!L136))</f>
        <v/>
      </c>
      <c r="M136" s="1" t="str">
        <f>if(or(M$3="Multiple Choice",M$3="Reading"), if(left(Input!M136,1)=Input!M$4,1,0),if(M$3="Vocab", if(Input!M136=Input!M$4,1,0),Input!M136))</f>
        <v/>
      </c>
      <c r="N136" s="1" t="str">
        <f>if(or(N$3="Multiple Choice",N$3="Reading"), if(left(Input!N136,1)=Input!N$4,1,0),if(N$3="Vocab", if(Input!N136=Input!N$4,1,0),Input!N136))</f>
        <v/>
      </c>
      <c r="O136" s="1" t="str">
        <f>if(or(O$3="Multiple Choice",O$3="Reading"), if(left(Input!O136,1)=Input!O$4,1,0),if(O$3="Vocab", if(Input!O136=Input!O$4,1,0),Input!O136))</f>
        <v/>
      </c>
      <c r="P136" s="1" t="str">
        <f>if(or(P$3="Multiple Choice",P$3="Reading"), if(left(Input!P136,1)=Input!P$4,1,0),if(P$3="Vocab", if(Input!P136=Input!P$4,1,0),Input!P136))</f>
        <v/>
      </c>
      <c r="Q136" s="1" t="str">
        <f>if(or(Q$3="Multiple Choice",Q$3="Reading"), if(left(Input!Q136,1)=Input!Q$4,1,0),if(Q$3="Vocab", if(Input!Q136=Input!Q$4,1,0),Input!Q136))</f>
        <v/>
      </c>
      <c r="R136" s="1" t="str">
        <f>if(or(R$3="Multiple Choice",R$3="Reading"), if(left(Input!R136,1)=Input!R$4,1,0),if(R$3="Vocab", if(Input!R136=Input!R$4,1,0),Input!R136))</f>
        <v/>
      </c>
      <c r="S136" s="1" t="str">
        <f>if(or(S$3="Multiple Choice",S$3="Reading"), if(left(Input!S136,1)=Input!S$4,1,0),if(S$3="Vocab", if(Input!S136=Input!S$4,1,0),Input!S136))</f>
        <v/>
      </c>
      <c r="T136" s="1" t="str">
        <f>if(or(T$3="Multiple Choice",T$3="Reading"), if(left(Input!T136,1)=Input!T$4,1,0),if(T$3="Vocab", if(Input!T136=Input!T$4,1,0),Input!T136))</f>
        <v/>
      </c>
      <c r="U136" s="1" t="str">
        <f>if(or(U$3="Multiple Choice",U$3="Reading"), if(left(Input!U136,1)=Input!U$4,1,0),if(U$3="Vocab", if(Input!U136=Input!U$4,1,0),Input!U136))</f>
        <v/>
      </c>
      <c r="V136" s="1" t="str">
        <f>if(or(V$3="Multiple Choice",V$3="Reading"), if(left(Input!V136,1)=Input!V$4,1,0),if(V$3="Vocab", if(Input!V136=Input!V$4,1,0),Input!V136))</f>
        <v/>
      </c>
      <c r="W136" s="1" t="str">
        <f>if(or(W$3="Multiple Choice",W$3="Reading"), if(left(Input!W136,1)=Input!W$4,1,0),if(W$3="Vocab", if(Input!W136=Input!W$4,1,0),Input!W136))</f>
        <v/>
      </c>
      <c r="X136" s="1" t="str">
        <f>if(or(X$3="Multiple Choice",X$3="Reading"), if(left(Input!X136,1)=Input!X$4,1,0),if(X$3="Vocab", if(Input!X136=Input!X$4,1,0),Input!X136))</f>
        <v/>
      </c>
      <c r="Y136" s="1" t="str">
        <f>if(or(Y$3="Multiple Choice",Y$3="Reading"), if(left(Input!Y136,1)=Input!Y$4,1,0),if(Y$3="Vocab", if(Input!Y136=Input!Y$4,1,0),Input!Y136))</f>
        <v/>
      </c>
      <c r="Z136" s="1" t="str">
        <f>if(or(Z$3="Multiple Choice",Z$3="Reading"), if(left(Input!Z136,1)=Input!Z$4,1,0),if(Z$3="Vocab", if(Input!Z136=Input!Z$4,1,0),Input!Z136))</f>
        <v/>
      </c>
    </row>
    <row r="137">
      <c r="B137" s="1">
        <f t="shared" si="2"/>
        <v>0</v>
      </c>
      <c r="C137" s="1" t="str">
        <f t="array" ref="C137">if(B137=0,"", INDEX($E:$Z,row(C137),Input!$C$16+2))</f>
        <v/>
      </c>
      <c r="D137" s="1">
        <f>if(and(E137&gt;=Input!$C$11,E137&lt;=Input!$C$13,not(F137="")),1,0)</f>
        <v>0</v>
      </c>
      <c r="E137" s="1" t="str">
        <f>Input!E137</f>
        <v/>
      </c>
      <c r="F137" s="1" t="str">
        <f>Input!F137</f>
        <v/>
      </c>
      <c r="G137" s="1">
        <f>if(or(G$3="Multiple Choice",G$3="Reading"), if(left(Input!G137,1)=Input!G$4,1,0),if(G$3="Vocab", if(Input!G137=Input!G$4,1,0),Input!G137))</f>
        <v>0</v>
      </c>
      <c r="H137" s="1">
        <f>if(or(H$3="Multiple Choice",H$3="Reading"), if(left(Input!H137,1)=Input!H$4,1,0),if(H$3="Vocab", if(Input!H137=Input!H$4,1,0),Input!H137))</f>
        <v>0</v>
      </c>
      <c r="I137" s="1" t="str">
        <f>if(or(I$3="Multiple Choice",I$3="Reading"), if(left(Input!I137,1)=Input!I$4,1,0),if(I$3="Vocab", if(Input!I137=Input!I$4,1,0),Input!I137))</f>
        <v/>
      </c>
      <c r="J137" s="1">
        <f>if(or(J$3="Multiple Choice",J$3="Reading"), if(left(Input!J137,1)=Input!J$4,1,0),if(J$3="Vocab", if(Input!J137=Input!J$4,1,0),Input!J137))</f>
        <v>0</v>
      </c>
      <c r="K137" s="1" t="str">
        <f>if(or(K$3="Multiple Choice",K$3="Reading"), if(left(Input!K137,1)=Input!K$4,1,0),if(K$3="Vocab", if(Input!K137=Input!K$4,1,0),Input!K137))</f>
        <v/>
      </c>
      <c r="L137" s="1" t="str">
        <f>if(or(L$3="Multiple Choice",L$3="Reading"), if(left(Input!L137,1)=Input!L$4,1,0),if(L$3="Vocab", if(Input!L137=Input!L$4,1,0),Input!L137))</f>
        <v/>
      </c>
      <c r="M137" s="1" t="str">
        <f>if(or(M$3="Multiple Choice",M$3="Reading"), if(left(Input!M137,1)=Input!M$4,1,0),if(M$3="Vocab", if(Input!M137=Input!M$4,1,0),Input!M137))</f>
        <v/>
      </c>
      <c r="N137" s="1" t="str">
        <f>if(or(N$3="Multiple Choice",N$3="Reading"), if(left(Input!N137,1)=Input!N$4,1,0),if(N$3="Vocab", if(Input!N137=Input!N$4,1,0),Input!N137))</f>
        <v/>
      </c>
      <c r="O137" s="1" t="str">
        <f>if(or(O$3="Multiple Choice",O$3="Reading"), if(left(Input!O137,1)=Input!O$4,1,0),if(O$3="Vocab", if(Input!O137=Input!O$4,1,0),Input!O137))</f>
        <v/>
      </c>
      <c r="P137" s="1" t="str">
        <f>if(or(P$3="Multiple Choice",P$3="Reading"), if(left(Input!P137,1)=Input!P$4,1,0),if(P$3="Vocab", if(Input!P137=Input!P$4,1,0),Input!P137))</f>
        <v/>
      </c>
      <c r="Q137" s="1" t="str">
        <f>if(or(Q$3="Multiple Choice",Q$3="Reading"), if(left(Input!Q137,1)=Input!Q$4,1,0),if(Q$3="Vocab", if(Input!Q137=Input!Q$4,1,0),Input!Q137))</f>
        <v/>
      </c>
      <c r="R137" s="1" t="str">
        <f>if(or(R$3="Multiple Choice",R$3="Reading"), if(left(Input!R137,1)=Input!R$4,1,0),if(R$3="Vocab", if(Input!R137=Input!R$4,1,0),Input!R137))</f>
        <v/>
      </c>
      <c r="S137" s="1" t="str">
        <f>if(or(S$3="Multiple Choice",S$3="Reading"), if(left(Input!S137,1)=Input!S$4,1,0),if(S$3="Vocab", if(Input!S137=Input!S$4,1,0),Input!S137))</f>
        <v/>
      </c>
      <c r="T137" s="1" t="str">
        <f>if(or(T$3="Multiple Choice",T$3="Reading"), if(left(Input!T137,1)=Input!T$4,1,0),if(T$3="Vocab", if(Input!T137=Input!T$4,1,0),Input!T137))</f>
        <v/>
      </c>
      <c r="U137" s="1" t="str">
        <f>if(or(U$3="Multiple Choice",U$3="Reading"), if(left(Input!U137,1)=Input!U$4,1,0),if(U$3="Vocab", if(Input!U137=Input!U$4,1,0),Input!U137))</f>
        <v/>
      </c>
      <c r="V137" s="1" t="str">
        <f>if(or(V$3="Multiple Choice",V$3="Reading"), if(left(Input!V137,1)=Input!V$4,1,0),if(V$3="Vocab", if(Input!V137=Input!V$4,1,0),Input!V137))</f>
        <v/>
      </c>
      <c r="W137" s="1" t="str">
        <f>if(or(W$3="Multiple Choice",W$3="Reading"), if(left(Input!W137,1)=Input!W$4,1,0),if(W$3="Vocab", if(Input!W137=Input!W$4,1,0),Input!W137))</f>
        <v/>
      </c>
      <c r="X137" s="1" t="str">
        <f>if(or(X$3="Multiple Choice",X$3="Reading"), if(left(Input!X137,1)=Input!X$4,1,0),if(X$3="Vocab", if(Input!X137=Input!X$4,1,0),Input!X137))</f>
        <v/>
      </c>
      <c r="Y137" s="1" t="str">
        <f>if(or(Y$3="Multiple Choice",Y$3="Reading"), if(left(Input!Y137,1)=Input!Y$4,1,0),if(Y$3="Vocab", if(Input!Y137=Input!Y$4,1,0),Input!Y137))</f>
        <v/>
      </c>
      <c r="Z137" s="1" t="str">
        <f>if(or(Z$3="Multiple Choice",Z$3="Reading"), if(left(Input!Z137,1)=Input!Z$4,1,0),if(Z$3="Vocab", if(Input!Z137=Input!Z$4,1,0),Input!Z137))</f>
        <v/>
      </c>
    </row>
    <row r="138">
      <c r="B138" s="1">
        <f t="shared" si="2"/>
        <v>0</v>
      </c>
      <c r="C138" s="1" t="str">
        <f t="array" ref="C138">if(B138=0,"", INDEX($E:$Z,row(C138),Input!$C$16+2))</f>
        <v/>
      </c>
      <c r="D138" s="1">
        <f>if(and(E138&gt;=Input!$C$11,E138&lt;=Input!$C$13,not(F138="")),1,0)</f>
        <v>0</v>
      </c>
      <c r="E138" s="1" t="str">
        <f>Input!E138</f>
        <v/>
      </c>
      <c r="F138" s="1" t="str">
        <f>Input!F138</f>
        <v/>
      </c>
      <c r="G138" s="1">
        <f>if(or(G$3="Multiple Choice",G$3="Reading"), if(left(Input!G138,1)=Input!G$4,1,0),if(G$3="Vocab", if(Input!G138=Input!G$4,1,0),Input!G138))</f>
        <v>0</v>
      </c>
      <c r="H138" s="1">
        <f>if(or(H$3="Multiple Choice",H$3="Reading"), if(left(Input!H138,1)=Input!H$4,1,0),if(H$3="Vocab", if(Input!H138=Input!H$4,1,0),Input!H138))</f>
        <v>0</v>
      </c>
      <c r="I138" s="1" t="str">
        <f>if(or(I$3="Multiple Choice",I$3="Reading"), if(left(Input!I138,1)=Input!I$4,1,0),if(I$3="Vocab", if(Input!I138=Input!I$4,1,0),Input!I138))</f>
        <v/>
      </c>
      <c r="J138" s="1">
        <f>if(or(J$3="Multiple Choice",J$3="Reading"), if(left(Input!J138,1)=Input!J$4,1,0),if(J$3="Vocab", if(Input!J138=Input!J$4,1,0),Input!J138))</f>
        <v>0</v>
      </c>
      <c r="K138" s="1" t="str">
        <f>if(or(K$3="Multiple Choice",K$3="Reading"), if(left(Input!K138,1)=Input!K$4,1,0),if(K$3="Vocab", if(Input!K138=Input!K$4,1,0),Input!K138))</f>
        <v/>
      </c>
      <c r="L138" s="1" t="str">
        <f>if(or(L$3="Multiple Choice",L$3="Reading"), if(left(Input!L138,1)=Input!L$4,1,0),if(L$3="Vocab", if(Input!L138=Input!L$4,1,0),Input!L138))</f>
        <v/>
      </c>
      <c r="M138" s="1" t="str">
        <f>if(or(M$3="Multiple Choice",M$3="Reading"), if(left(Input!M138,1)=Input!M$4,1,0),if(M$3="Vocab", if(Input!M138=Input!M$4,1,0),Input!M138))</f>
        <v/>
      </c>
      <c r="N138" s="1" t="str">
        <f>if(or(N$3="Multiple Choice",N$3="Reading"), if(left(Input!N138,1)=Input!N$4,1,0),if(N$3="Vocab", if(Input!N138=Input!N$4,1,0),Input!N138))</f>
        <v/>
      </c>
      <c r="O138" s="1" t="str">
        <f>if(or(O$3="Multiple Choice",O$3="Reading"), if(left(Input!O138,1)=Input!O$4,1,0),if(O$3="Vocab", if(Input!O138=Input!O$4,1,0),Input!O138))</f>
        <v/>
      </c>
      <c r="P138" s="1" t="str">
        <f>if(or(P$3="Multiple Choice",P$3="Reading"), if(left(Input!P138,1)=Input!P$4,1,0),if(P$3="Vocab", if(Input!P138=Input!P$4,1,0),Input!P138))</f>
        <v/>
      </c>
      <c r="Q138" s="1" t="str">
        <f>if(or(Q$3="Multiple Choice",Q$3="Reading"), if(left(Input!Q138,1)=Input!Q$4,1,0),if(Q$3="Vocab", if(Input!Q138=Input!Q$4,1,0),Input!Q138))</f>
        <v/>
      </c>
      <c r="R138" s="1" t="str">
        <f>if(or(R$3="Multiple Choice",R$3="Reading"), if(left(Input!R138,1)=Input!R$4,1,0),if(R$3="Vocab", if(Input!R138=Input!R$4,1,0),Input!R138))</f>
        <v/>
      </c>
      <c r="S138" s="1" t="str">
        <f>if(or(S$3="Multiple Choice",S$3="Reading"), if(left(Input!S138,1)=Input!S$4,1,0),if(S$3="Vocab", if(Input!S138=Input!S$4,1,0),Input!S138))</f>
        <v/>
      </c>
      <c r="T138" s="1" t="str">
        <f>if(or(T$3="Multiple Choice",T$3="Reading"), if(left(Input!T138,1)=Input!T$4,1,0),if(T$3="Vocab", if(Input!T138=Input!T$4,1,0),Input!T138))</f>
        <v/>
      </c>
      <c r="U138" s="1" t="str">
        <f>if(or(U$3="Multiple Choice",U$3="Reading"), if(left(Input!U138,1)=Input!U$4,1,0),if(U$3="Vocab", if(Input!U138=Input!U$4,1,0),Input!U138))</f>
        <v/>
      </c>
      <c r="V138" s="1" t="str">
        <f>if(or(V$3="Multiple Choice",V$3="Reading"), if(left(Input!V138,1)=Input!V$4,1,0),if(V$3="Vocab", if(Input!V138=Input!V$4,1,0),Input!V138))</f>
        <v/>
      </c>
      <c r="W138" s="1" t="str">
        <f>if(or(W$3="Multiple Choice",W$3="Reading"), if(left(Input!W138,1)=Input!W$4,1,0),if(W$3="Vocab", if(Input!W138=Input!W$4,1,0),Input!W138))</f>
        <v/>
      </c>
      <c r="X138" s="1" t="str">
        <f>if(or(X$3="Multiple Choice",X$3="Reading"), if(left(Input!X138,1)=Input!X$4,1,0),if(X$3="Vocab", if(Input!X138=Input!X$4,1,0),Input!X138))</f>
        <v/>
      </c>
      <c r="Y138" s="1" t="str">
        <f>if(or(Y$3="Multiple Choice",Y$3="Reading"), if(left(Input!Y138,1)=Input!Y$4,1,0),if(Y$3="Vocab", if(Input!Y138=Input!Y$4,1,0),Input!Y138))</f>
        <v/>
      </c>
      <c r="Z138" s="1" t="str">
        <f>if(or(Z$3="Multiple Choice",Z$3="Reading"), if(left(Input!Z138,1)=Input!Z$4,1,0),if(Z$3="Vocab", if(Input!Z138=Input!Z$4,1,0),Input!Z138))</f>
        <v/>
      </c>
    </row>
    <row r="139">
      <c r="B139" s="1">
        <f t="shared" si="2"/>
        <v>0</v>
      </c>
      <c r="C139" s="1" t="str">
        <f t="array" ref="C139">if(B139=0,"", INDEX($E:$Z,row(C139),Input!$C$16+2))</f>
        <v/>
      </c>
      <c r="D139" s="1">
        <f>if(and(E139&gt;=Input!$C$11,E139&lt;=Input!$C$13,not(F139="")),1,0)</f>
        <v>0</v>
      </c>
      <c r="E139" s="1" t="str">
        <f>Input!E139</f>
        <v/>
      </c>
      <c r="F139" s="1" t="str">
        <f>Input!F139</f>
        <v/>
      </c>
      <c r="G139" s="1">
        <f>if(or(G$3="Multiple Choice",G$3="Reading"), if(left(Input!G139,1)=Input!G$4,1,0),if(G$3="Vocab", if(Input!G139=Input!G$4,1,0),Input!G139))</f>
        <v>0</v>
      </c>
      <c r="H139" s="1">
        <f>if(or(H$3="Multiple Choice",H$3="Reading"), if(left(Input!H139,1)=Input!H$4,1,0),if(H$3="Vocab", if(Input!H139=Input!H$4,1,0),Input!H139))</f>
        <v>0</v>
      </c>
      <c r="I139" s="1" t="str">
        <f>if(or(I$3="Multiple Choice",I$3="Reading"), if(left(Input!I139,1)=Input!I$4,1,0),if(I$3="Vocab", if(Input!I139=Input!I$4,1,0),Input!I139))</f>
        <v/>
      </c>
      <c r="J139" s="1">
        <f>if(or(J$3="Multiple Choice",J$3="Reading"), if(left(Input!J139,1)=Input!J$4,1,0),if(J$3="Vocab", if(Input!J139=Input!J$4,1,0),Input!J139))</f>
        <v>0</v>
      </c>
      <c r="K139" s="1" t="str">
        <f>if(or(K$3="Multiple Choice",K$3="Reading"), if(left(Input!K139,1)=Input!K$4,1,0),if(K$3="Vocab", if(Input!K139=Input!K$4,1,0),Input!K139))</f>
        <v/>
      </c>
      <c r="L139" s="1" t="str">
        <f>if(or(L$3="Multiple Choice",L$3="Reading"), if(left(Input!L139,1)=Input!L$4,1,0),if(L$3="Vocab", if(Input!L139=Input!L$4,1,0),Input!L139))</f>
        <v/>
      </c>
      <c r="M139" s="1" t="str">
        <f>if(or(M$3="Multiple Choice",M$3="Reading"), if(left(Input!M139,1)=Input!M$4,1,0),if(M$3="Vocab", if(Input!M139=Input!M$4,1,0),Input!M139))</f>
        <v/>
      </c>
      <c r="N139" s="1" t="str">
        <f>if(or(N$3="Multiple Choice",N$3="Reading"), if(left(Input!N139,1)=Input!N$4,1,0),if(N$3="Vocab", if(Input!N139=Input!N$4,1,0),Input!N139))</f>
        <v/>
      </c>
      <c r="O139" s="1" t="str">
        <f>if(or(O$3="Multiple Choice",O$3="Reading"), if(left(Input!O139,1)=Input!O$4,1,0),if(O$3="Vocab", if(Input!O139=Input!O$4,1,0),Input!O139))</f>
        <v/>
      </c>
      <c r="P139" s="1" t="str">
        <f>if(or(P$3="Multiple Choice",P$3="Reading"), if(left(Input!P139,1)=Input!P$4,1,0),if(P$3="Vocab", if(Input!P139=Input!P$4,1,0),Input!P139))</f>
        <v/>
      </c>
      <c r="Q139" s="1" t="str">
        <f>if(or(Q$3="Multiple Choice",Q$3="Reading"), if(left(Input!Q139,1)=Input!Q$4,1,0),if(Q$3="Vocab", if(Input!Q139=Input!Q$4,1,0),Input!Q139))</f>
        <v/>
      </c>
      <c r="R139" s="1" t="str">
        <f>if(or(R$3="Multiple Choice",R$3="Reading"), if(left(Input!R139,1)=Input!R$4,1,0),if(R$3="Vocab", if(Input!R139=Input!R$4,1,0),Input!R139))</f>
        <v/>
      </c>
      <c r="S139" s="1" t="str">
        <f>if(or(S$3="Multiple Choice",S$3="Reading"), if(left(Input!S139,1)=Input!S$4,1,0),if(S$3="Vocab", if(Input!S139=Input!S$4,1,0),Input!S139))</f>
        <v/>
      </c>
      <c r="T139" s="1" t="str">
        <f>if(or(T$3="Multiple Choice",T$3="Reading"), if(left(Input!T139,1)=Input!T$4,1,0),if(T$3="Vocab", if(Input!T139=Input!T$4,1,0),Input!T139))</f>
        <v/>
      </c>
      <c r="U139" s="1" t="str">
        <f>if(or(U$3="Multiple Choice",U$3="Reading"), if(left(Input!U139,1)=Input!U$4,1,0),if(U$3="Vocab", if(Input!U139=Input!U$4,1,0),Input!U139))</f>
        <v/>
      </c>
      <c r="V139" s="1" t="str">
        <f>if(or(V$3="Multiple Choice",V$3="Reading"), if(left(Input!V139,1)=Input!V$4,1,0),if(V$3="Vocab", if(Input!V139=Input!V$4,1,0),Input!V139))</f>
        <v/>
      </c>
      <c r="W139" s="1" t="str">
        <f>if(or(W$3="Multiple Choice",W$3="Reading"), if(left(Input!W139,1)=Input!W$4,1,0),if(W$3="Vocab", if(Input!W139=Input!W$4,1,0),Input!W139))</f>
        <v/>
      </c>
      <c r="X139" s="1" t="str">
        <f>if(or(X$3="Multiple Choice",X$3="Reading"), if(left(Input!X139,1)=Input!X$4,1,0),if(X$3="Vocab", if(Input!X139=Input!X$4,1,0),Input!X139))</f>
        <v/>
      </c>
      <c r="Y139" s="1" t="str">
        <f>if(or(Y$3="Multiple Choice",Y$3="Reading"), if(left(Input!Y139,1)=Input!Y$4,1,0),if(Y$3="Vocab", if(Input!Y139=Input!Y$4,1,0),Input!Y139))</f>
        <v/>
      </c>
      <c r="Z139" s="1" t="str">
        <f>if(or(Z$3="Multiple Choice",Z$3="Reading"), if(left(Input!Z139,1)=Input!Z$4,1,0),if(Z$3="Vocab", if(Input!Z139=Input!Z$4,1,0),Input!Z139))</f>
        <v/>
      </c>
    </row>
    <row r="140">
      <c r="B140" s="1">
        <f t="shared" si="2"/>
        <v>0</v>
      </c>
      <c r="C140" s="1" t="str">
        <f t="array" ref="C140">if(B140=0,"", INDEX($E:$Z,row(C140),Input!$C$16+2))</f>
        <v/>
      </c>
      <c r="D140" s="1">
        <f>if(and(E140&gt;=Input!$C$11,E140&lt;=Input!$C$13,not(F140="")),1,0)</f>
        <v>0</v>
      </c>
      <c r="E140" s="1" t="str">
        <f>Input!E140</f>
        <v/>
      </c>
      <c r="F140" s="1" t="str">
        <f>Input!F140</f>
        <v/>
      </c>
      <c r="G140" s="1">
        <f>if(or(G$3="Multiple Choice",G$3="Reading"), if(left(Input!G140,1)=Input!G$4,1,0),if(G$3="Vocab", if(Input!G140=Input!G$4,1,0),Input!G140))</f>
        <v>0</v>
      </c>
      <c r="H140" s="1">
        <f>if(or(H$3="Multiple Choice",H$3="Reading"), if(left(Input!H140,1)=Input!H$4,1,0),if(H$3="Vocab", if(Input!H140=Input!H$4,1,0),Input!H140))</f>
        <v>0</v>
      </c>
      <c r="I140" s="1" t="str">
        <f>if(or(I$3="Multiple Choice",I$3="Reading"), if(left(Input!I140,1)=Input!I$4,1,0),if(I$3="Vocab", if(Input!I140=Input!I$4,1,0),Input!I140))</f>
        <v/>
      </c>
      <c r="J140" s="1">
        <f>if(or(J$3="Multiple Choice",J$3="Reading"), if(left(Input!J140,1)=Input!J$4,1,0),if(J$3="Vocab", if(Input!J140=Input!J$4,1,0),Input!J140))</f>
        <v>0</v>
      </c>
      <c r="K140" s="1" t="str">
        <f>if(or(K$3="Multiple Choice",K$3="Reading"), if(left(Input!K140,1)=Input!K$4,1,0),if(K$3="Vocab", if(Input!K140=Input!K$4,1,0),Input!K140))</f>
        <v/>
      </c>
      <c r="L140" s="1" t="str">
        <f>if(or(L$3="Multiple Choice",L$3="Reading"), if(left(Input!L140,1)=Input!L$4,1,0),if(L$3="Vocab", if(Input!L140=Input!L$4,1,0),Input!L140))</f>
        <v/>
      </c>
      <c r="M140" s="1" t="str">
        <f>if(or(M$3="Multiple Choice",M$3="Reading"), if(left(Input!M140,1)=Input!M$4,1,0),if(M$3="Vocab", if(Input!M140=Input!M$4,1,0),Input!M140))</f>
        <v/>
      </c>
      <c r="N140" s="1" t="str">
        <f>if(or(N$3="Multiple Choice",N$3="Reading"), if(left(Input!N140,1)=Input!N$4,1,0),if(N$3="Vocab", if(Input!N140=Input!N$4,1,0),Input!N140))</f>
        <v/>
      </c>
      <c r="O140" s="1" t="str">
        <f>if(or(O$3="Multiple Choice",O$3="Reading"), if(left(Input!O140,1)=Input!O$4,1,0),if(O$3="Vocab", if(Input!O140=Input!O$4,1,0),Input!O140))</f>
        <v/>
      </c>
      <c r="P140" s="1" t="str">
        <f>if(or(P$3="Multiple Choice",P$3="Reading"), if(left(Input!P140,1)=Input!P$4,1,0),if(P$3="Vocab", if(Input!P140=Input!P$4,1,0),Input!P140))</f>
        <v/>
      </c>
      <c r="Q140" s="1" t="str">
        <f>if(or(Q$3="Multiple Choice",Q$3="Reading"), if(left(Input!Q140,1)=Input!Q$4,1,0),if(Q$3="Vocab", if(Input!Q140=Input!Q$4,1,0),Input!Q140))</f>
        <v/>
      </c>
      <c r="R140" s="1" t="str">
        <f>if(or(R$3="Multiple Choice",R$3="Reading"), if(left(Input!R140,1)=Input!R$4,1,0),if(R$3="Vocab", if(Input!R140=Input!R$4,1,0),Input!R140))</f>
        <v/>
      </c>
      <c r="S140" s="1" t="str">
        <f>if(or(S$3="Multiple Choice",S$3="Reading"), if(left(Input!S140,1)=Input!S$4,1,0),if(S$3="Vocab", if(Input!S140=Input!S$4,1,0),Input!S140))</f>
        <v/>
      </c>
      <c r="T140" s="1" t="str">
        <f>if(or(T$3="Multiple Choice",T$3="Reading"), if(left(Input!T140,1)=Input!T$4,1,0),if(T$3="Vocab", if(Input!T140=Input!T$4,1,0),Input!T140))</f>
        <v/>
      </c>
      <c r="U140" s="1" t="str">
        <f>if(or(U$3="Multiple Choice",U$3="Reading"), if(left(Input!U140,1)=Input!U$4,1,0),if(U$3="Vocab", if(Input!U140=Input!U$4,1,0),Input!U140))</f>
        <v/>
      </c>
      <c r="V140" s="1" t="str">
        <f>if(or(V$3="Multiple Choice",V$3="Reading"), if(left(Input!V140,1)=Input!V$4,1,0),if(V$3="Vocab", if(Input!V140=Input!V$4,1,0),Input!V140))</f>
        <v/>
      </c>
      <c r="W140" s="1" t="str">
        <f>if(or(W$3="Multiple Choice",W$3="Reading"), if(left(Input!W140,1)=Input!W$4,1,0),if(W$3="Vocab", if(Input!W140=Input!W$4,1,0),Input!W140))</f>
        <v/>
      </c>
      <c r="X140" s="1" t="str">
        <f>if(or(X$3="Multiple Choice",X$3="Reading"), if(left(Input!X140,1)=Input!X$4,1,0),if(X$3="Vocab", if(Input!X140=Input!X$4,1,0),Input!X140))</f>
        <v/>
      </c>
      <c r="Y140" s="1" t="str">
        <f>if(or(Y$3="Multiple Choice",Y$3="Reading"), if(left(Input!Y140,1)=Input!Y$4,1,0),if(Y$3="Vocab", if(Input!Y140=Input!Y$4,1,0),Input!Y140))</f>
        <v/>
      </c>
      <c r="Z140" s="1" t="str">
        <f>if(or(Z$3="Multiple Choice",Z$3="Reading"), if(left(Input!Z140,1)=Input!Z$4,1,0),if(Z$3="Vocab", if(Input!Z140=Input!Z$4,1,0),Input!Z140))</f>
        <v/>
      </c>
    </row>
    <row r="141">
      <c r="B141" s="1">
        <f t="shared" si="2"/>
        <v>0</v>
      </c>
      <c r="C141" s="1" t="str">
        <f t="array" ref="C141">if(B141=0,"", INDEX($E:$Z,row(C141),Input!$C$16+2))</f>
        <v/>
      </c>
      <c r="D141" s="1">
        <f>if(and(E141&gt;=Input!$C$11,E141&lt;=Input!$C$13,not(F141="")),1,0)</f>
        <v>0</v>
      </c>
      <c r="E141" s="1" t="str">
        <f>Input!E141</f>
        <v/>
      </c>
      <c r="F141" s="1" t="str">
        <f>Input!F141</f>
        <v/>
      </c>
      <c r="G141" s="1">
        <f>if(or(G$3="Multiple Choice",G$3="Reading"), if(left(Input!G141,1)=Input!G$4,1,0),if(G$3="Vocab", if(Input!G141=Input!G$4,1,0),Input!G141))</f>
        <v>0</v>
      </c>
      <c r="H141" s="1">
        <f>if(or(H$3="Multiple Choice",H$3="Reading"), if(left(Input!H141,1)=Input!H$4,1,0),if(H$3="Vocab", if(Input!H141=Input!H$4,1,0),Input!H141))</f>
        <v>0</v>
      </c>
      <c r="I141" s="1" t="str">
        <f>if(or(I$3="Multiple Choice",I$3="Reading"), if(left(Input!I141,1)=Input!I$4,1,0),if(I$3="Vocab", if(Input!I141=Input!I$4,1,0),Input!I141))</f>
        <v/>
      </c>
      <c r="J141" s="1">
        <f>if(or(J$3="Multiple Choice",J$3="Reading"), if(left(Input!J141,1)=Input!J$4,1,0),if(J$3="Vocab", if(Input!J141=Input!J$4,1,0),Input!J141))</f>
        <v>0</v>
      </c>
      <c r="K141" s="1" t="str">
        <f>if(or(K$3="Multiple Choice",K$3="Reading"), if(left(Input!K141,1)=Input!K$4,1,0),if(K$3="Vocab", if(Input!K141=Input!K$4,1,0),Input!K141))</f>
        <v/>
      </c>
      <c r="L141" s="1" t="str">
        <f>if(or(L$3="Multiple Choice",L$3="Reading"), if(left(Input!L141,1)=Input!L$4,1,0),if(L$3="Vocab", if(Input!L141=Input!L$4,1,0),Input!L141))</f>
        <v/>
      </c>
      <c r="M141" s="1" t="str">
        <f>if(or(M$3="Multiple Choice",M$3="Reading"), if(left(Input!M141,1)=Input!M$4,1,0),if(M$3="Vocab", if(Input!M141=Input!M$4,1,0),Input!M141))</f>
        <v/>
      </c>
      <c r="N141" s="1" t="str">
        <f>if(or(N$3="Multiple Choice",N$3="Reading"), if(left(Input!N141,1)=Input!N$4,1,0),if(N$3="Vocab", if(Input!N141=Input!N$4,1,0),Input!N141))</f>
        <v/>
      </c>
      <c r="O141" s="1" t="str">
        <f>if(or(O$3="Multiple Choice",O$3="Reading"), if(left(Input!O141,1)=Input!O$4,1,0),if(O$3="Vocab", if(Input!O141=Input!O$4,1,0),Input!O141))</f>
        <v/>
      </c>
      <c r="P141" s="1" t="str">
        <f>if(or(P$3="Multiple Choice",P$3="Reading"), if(left(Input!P141,1)=Input!P$4,1,0),if(P$3="Vocab", if(Input!P141=Input!P$4,1,0),Input!P141))</f>
        <v/>
      </c>
      <c r="Q141" s="1" t="str">
        <f>if(or(Q$3="Multiple Choice",Q$3="Reading"), if(left(Input!Q141,1)=Input!Q$4,1,0),if(Q$3="Vocab", if(Input!Q141=Input!Q$4,1,0),Input!Q141))</f>
        <v/>
      </c>
      <c r="R141" s="1" t="str">
        <f>if(or(R$3="Multiple Choice",R$3="Reading"), if(left(Input!R141,1)=Input!R$4,1,0),if(R$3="Vocab", if(Input!R141=Input!R$4,1,0),Input!R141))</f>
        <v/>
      </c>
      <c r="S141" s="1" t="str">
        <f>if(or(S$3="Multiple Choice",S$3="Reading"), if(left(Input!S141,1)=Input!S$4,1,0),if(S$3="Vocab", if(Input!S141=Input!S$4,1,0),Input!S141))</f>
        <v/>
      </c>
      <c r="T141" s="1" t="str">
        <f>if(or(T$3="Multiple Choice",T$3="Reading"), if(left(Input!T141,1)=Input!T$4,1,0),if(T$3="Vocab", if(Input!T141=Input!T$4,1,0),Input!T141))</f>
        <v/>
      </c>
      <c r="U141" s="1" t="str">
        <f>if(or(U$3="Multiple Choice",U$3="Reading"), if(left(Input!U141,1)=Input!U$4,1,0),if(U$3="Vocab", if(Input!U141=Input!U$4,1,0),Input!U141))</f>
        <v/>
      </c>
      <c r="V141" s="1" t="str">
        <f>if(or(V$3="Multiple Choice",V$3="Reading"), if(left(Input!V141,1)=Input!V$4,1,0),if(V$3="Vocab", if(Input!V141=Input!V$4,1,0),Input!V141))</f>
        <v/>
      </c>
      <c r="W141" s="1" t="str">
        <f>if(or(W$3="Multiple Choice",W$3="Reading"), if(left(Input!W141,1)=Input!W$4,1,0),if(W$3="Vocab", if(Input!W141=Input!W$4,1,0),Input!W141))</f>
        <v/>
      </c>
      <c r="X141" s="1" t="str">
        <f>if(or(X$3="Multiple Choice",X$3="Reading"), if(left(Input!X141,1)=Input!X$4,1,0),if(X$3="Vocab", if(Input!X141=Input!X$4,1,0),Input!X141))</f>
        <v/>
      </c>
      <c r="Y141" s="1" t="str">
        <f>if(or(Y$3="Multiple Choice",Y$3="Reading"), if(left(Input!Y141,1)=Input!Y$4,1,0),if(Y$3="Vocab", if(Input!Y141=Input!Y$4,1,0),Input!Y141))</f>
        <v/>
      </c>
      <c r="Z141" s="1" t="str">
        <f>if(or(Z$3="Multiple Choice",Z$3="Reading"), if(left(Input!Z141,1)=Input!Z$4,1,0),if(Z$3="Vocab", if(Input!Z141=Input!Z$4,1,0),Input!Z141))</f>
        <v/>
      </c>
    </row>
    <row r="142">
      <c r="B142" s="1">
        <f t="shared" si="2"/>
        <v>0</v>
      </c>
      <c r="C142" s="1" t="str">
        <f t="array" ref="C142">if(B142=0,"", INDEX($E:$Z,row(C142),Input!$C$16+2))</f>
        <v/>
      </c>
      <c r="D142" s="1">
        <f>if(and(E142&gt;=Input!$C$11,E142&lt;=Input!$C$13,not(F142="")),1,0)</f>
        <v>0</v>
      </c>
      <c r="E142" s="1" t="str">
        <f>Input!E142</f>
        <v/>
      </c>
      <c r="F142" s="1" t="str">
        <f>Input!F142</f>
        <v/>
      </c>
      <c r="G142" s="1">
        <f>if(or(G$3="Multiple Choice",G$3="Reading"), if(left(Input!G142,1)=Input!G$4,1,0),if(G$3="Vocab", if(Input!G142=Input!G$4,1,0),Input!G142))</f>
        <v>0</v>
      </c>
      <c r="H142" s="1">
        <f>if(or(H$3="Multiple Choice",H$3="Reading"), if(left(Input!H142,1)=Input!H$4,1,0),if(H$3="Vocab", if(Input!H142=Input!H$4,1,0),Input!H142))</f>
        <v>0</v>
      </c>
      <c r="I142" s="1" t="str">
        <f>if(or(I$3="Multiple Choice",I$3="Reading"), if(left(Input!I142,1)=Input!I$4,1,0),if(I$3="Vocab", if(Input!I142=Input!I$4,1,0),Input!I142))</f>
        <v/>
      </c>
      <c r="J142" s="1">
        <f>if(or(J$3="Multiple Choice",J$3="Reading"), if(left(Input!J142,1)=Input!J$4,1,0),if(J$3="Vocab", if(Input!J142=Input!J$4,1,0),Input!J142))</f>
        <v>0</v>
      </c>
      <c r="K142" s="1" t="str">
        <f>if(or(K$3="Multiple Choice",K$3="Reading"), if(left(Input!K142,1)=Input!K$4,1,0),if(K$3="Vocab", if(Input!K142=Input!K$4,1,0),Input!K142))</f>
        <v/>
      </c>
      <c r="L142" s="1" t="str">
        <f>if(or(L$3="Multiple Choice",L$3="Reading"), if(left(Input!L142,1)=Input!L$4,1,0),if(L$3="Vocab", if(Input!L142=Input!L$4,1,0),Input!L142))</f>
        <v/>
      </c>
      <c r="M142" s="1" t="str">
        <f>if(or(M$3="Multiple Choice",M$3="Reading"), if(left(Input!M142,1)=Input!M$4,1,0),if(M$3="Vocab", if(Input!M142=Input!M$4,1,0),Input!M142))</f>
        <v/>
      </c>
      <c r="N142" s="1" t="str">
        <f>if(or(N$3="Multiple Choice",N$3="Reading"), if(left(Input!N142,1)=Input!N$4,1,0),if(N$3="Vocab", if(Input!N142=Input!N$4,1,0),Input!N142))</f>
        <v/>
      </c>
      <c r="O142" s="1" t="str">
        <f>if(or(O$3="Multiple Choice",O$3="Reading"), if(left(Input!O142,1)=Input!O$4,1,0),if(O$3="Vocab", if(Input!O142=Input!O$4,1,0),Input!O142))</f>
        <v/>
      </c>
      <c r="P142" s="1" t="str">
        <f>if(or(P$3="Multiple Choice",P$3="Reading"), if(left(Input!P142,1)=Input!P$4,1,0),if(P$3="Vocab", if(Input!P142=Input!P$4,1,0),Input!P142))</f>
        <v/>
      </c>
      <c r="Q142" s="1" t="str">
        <f>if(or(Q$3="Multiple Choice",Q$3="Reading"), if(left(Input!Q142,1)=Input!Q$4,1,0),if(Q$3="Vocab", if(Input!Q142=Input!Q$4,1,0),Input!Q142))</f>
        <v/>
      </c>
      <c r="R142" s="1" t="str">
        <f>if(or(R$3="Multiple Choice",R$3="Reading"), if(left(Input!R142,1)=Input!R$4,1,0),if(R$3="Vocab", if(Input!R142=Input!R$4,1,0),Input!R142))</f>
        <v/>
      </c>
      <c r="S142" s="1" t="str">
        <f>if(or(S$3="Multiple Choice",S$3="Reading"), if(left(Input!S142,1)=Input!S$4,1,0),if(S$3="Vocab", if(Input!S142=Input!S$4,1,0),Input!S142))</f>
        <v/>
      </c>
      <c r="T142" s="1" t="str">
        <f>if(or(T$3="Multiple Choice",T$3="Reading"), if(left(Input!T142,1)=Input!T$4,1,0),if(T$3="Vocab", if(Input!T142=Input!T$4,1,0),Input!T142))</f>
        <v/>
      </c>
      <c r="U142" s="1" t="str">
        <f>if(or(U$3="Multiple Choice",U$3="Reading"), if(left(Input!U142,1)=Input!U$4,1,0),if(U$3="Vocab", if(Input!U142=Input!U$4,1,0),Input!U142))</f>
        <v/>
      </c>
      <c r="V142" s="1" t="str">
        <f>if(or(V$3="Multiple Choice",V$3="Reading"), if(left(Input!V142,1)=Input!V$4,1,0),if(V$3="Vocab", if(Input!V142=Input!V$4,1,0),Input!V142))</f>
        <v/>
      </c>
      <c r="W142" s="1" t="str">
        <f>if(or(W$3="Multiple Choice",W$3="Reading"), if(left(Input!W142,1)=Input!W$4,1,0),if(W$3="Vocab", if(Input!W142=Input!W$4,1,0),Input!W142))</f>
        <v/>
      </c>
      <c r="X142" s="1" t="str">
        <f>if(or(X$3="Multiple Choice",X$3="Reading"), if(left(Input!X142,1)=Input!X$4,1,0),if(X$3="Vocab", if(Input!X142=Input!X$4,1,0),Input!X142))</f>
        <v/>
      </c>
      <c r="Y142" s="1" t="str">
        <f>if(or(Y$3="Multiple Choice",Y$3="Reading"), if(left(Input!Y142,1)=Input!Y$4,1,0),if(Y$3="Vocab", if(Input!Y142=Input!Y$4,1,0),Input!Y142))</f>
        <v/>
      </c>
      <c r="Z142" s="1" t="str">
        <f>if(or(Z$3="Multiple Choice",Z$3="Reading"), if(left(Input!Z142,1)=Input!Z$4,1,0),if(Z$3="Vocab", if(Input!Z142=Input!Z$4,1,0),Input!Z142))</f>
        <v/>
      </c>
    </row>
    <row r="143">
      <c r="B143" s="1">
        <f t="shared" si="2"/>
        <v>0</v>
      </c>
      <c r="C143" s="1" t="str">
        <f t="array" ref="C143">if(B143=0,"", INDEX($E:$Z,row(C143),Input!$C$16+2))</f>
        <v/>
      </c>
      <c r="D143" s="1">
        <f>if(and(E143&gt;=Input!$C$11,E143&lt;=Input!$C$13,not(F143="")),1,0)</f>
        <v>0</v>
      </c>
      <c r="E143" s="1" t="str">
        <f>Input!E143</f>
        <v/>
      </c>
      <c r="F143" s="1" t="str">
        <f>Input!F143</f>
        <v/>
      </c>
      <c r="G143" s="1">
        <f>if(or(G$3="Multiple Choice",G$3="Reading"), if(left(Input!G143,1)=Input!G$4,1,0),if(G$3="Vocab", if(Input!G143=Input!G$4,1,0),Input!G143))</f>
        <v>0</v>
      </c>
      <c r="H143" s="1">
        <f>if(or(H$3="Multiple Choice",H$3="Reading"), if(left(Input!H143,1)=Input!H$4,1,0),if(H$3="Vocab", if(Input!H143=Input!H$4,1,0),Input!H143))</f>
        <v>0</v>
      </c>
      <c r="I143" s="1" t="str">
        <f>if(or(I$3="Multiple Choice",I$3="Reading"), if(left(Input!I143,1)=Input!I$4,1,0),if(I$3="Vocab", if(Input!I143=Input!I$4,1,0),Input!I143))</f>
        <v/>
      </c>
      <c r="J143" s="1">
        <f>if(or(J$3="Multiple Choice",J$3="Reading"), if(left(Input!J143,1)=Input!J$4,1,0),if(J$3="Vocab", if(Input!J143=Input!J$4,1,0),Input!J143))</f>
        <v>0</v>
      </c>
      <c r="K143" s="1" t="str">
        <f>if(or(K$3="Multiple Choice",K$3="Reading"), if(left(Input!K143,1)=Input!K$4,1,0),if(K$3="Vocab", if(Input!K143=Input!K$4,1,0),Input!K143))</f>
        <v/>
      </c>
      <c r="L143" s="1" t="str">
        <f>if(or(L$3="Multiple Choice",L$3="Reading"), if(left(Input!L143,1)=Input!L$4,1,0),if(L$3="Vocab", if(Input!L143=Input!L$4,1,0),Input!L143))</f>
        <v/>
      </c>
      <c r="M143" s="1" t="str">
        <f>if(or(M$3="Multiple Choice",M$3="Reading"), if(left(Input!M143,1)=Input!M$4,1,0),if(M$3="Vocab", if(Input!M143=Input!M$4,1,0),Input!M143))</f>
        <v/>
      </c>
      <c r="N143" s="1" t="str">
        <f>if(or(N$3="Multiple Choice",N$3="Reading"), if(left(Input!N143,1)=Input!N$4,1,0),if(N$3="Vocab", if(Input!N143=Input!N$4,1,0),Input!N143))</f>
        <v/>
      </c>
      <c r="O143" s="1" t="str">
        <f>if(or(O$3="Multiple Choice",O$3="Reading"), if(left(Input!O143,1)=Input!O$4,1,0),if(O$3="Vocab", if(Input!O143=Input!O$4,1,0),Input!O143))</f>
        <v/>
      </c>
      <c r="P143" s="1" t="str">
        <f>if(or(P$3="Multiple Choice",P$3="Reading"), if(left(Input!P143,1)=Input!P$4,1,0),if(P$3="Vocab", if(Input!P143=Input!P$4,1,0),Input!P143))</f>
        <v/>
      </c>
      <c r="Q143" s="1" t="str">
        <f>if(or(Q$3="Multiple Choice",Q$3="Reading"), if(left(Input!Q143,1)=Input!Q$4,1,0),if(Q$3="Vocab", if(Input!Q143=Input!Q$4,1,0),Input!Q143))</f>
        <v/>
      </c>
      <c r="R143" s="1" t="str">
        <f>if(or(R$3="Multiple Choice",R$3="Reading"), if(left(Input!R143,1)=Input!R$4,1,0),if(R$3="Vocab", if(Input!R143=Input!R$4,1,0),Input!R143))</f>
        <v/>
      </c>
      <c r="S143" s="1" t="str">
        <f>if(or(S$3="Multiple Choice",S$3="Reading"), if(left(Input!S143,1)=Input!S$4,1,0),if(S$3="Vocab", if(Input!S143=Input!S$4,1,0),Input!S143))</f>
        <v/>
      </c>
      <c r="T143" s="1" t="str">
        <f>if(or(T$3="Multiple Choice",T$3="Reading"), if(left(Input!T143,1)=Input!T$4,1,0),if(T$3="Vocab", if(Input!T143=Input!T$4,1,0),Input!T143))</f>
        <v/>
      </c>
      <c r="U143" s="1" t="str">
        <f>if(or(U$3="Multiple Choice",U$3="Reading"), if(left(Input!U143,1)=Input!U$4,1,0),if(U$3="Vocab", if(Input!U143=Input!U$4,1,0),Input!U143))</f>
        <v/>
      </c>
      <c r="V143" s="1" t="str">
        <f>if(or(V$3="Multiple Choice",V$3="Reading"), if(left(Input!V143,1)=Input!V$4,1,0),if(V$3="Vocab", if(Input!V143=Input!V$4,1,0),Input!V143))</f>
        <v/>
      </c>
      <c r="W143" s="1" t="str">
        <f>if(or(W$3="Multiple Choice",W$3="Reading"), if(left(Input!W143,1)=Input!W$4,1,0),if(W$3="Vocab", if(Input!W143=Input!W$4,1,0),Input!W143))</f>
        <v/>
      </c>
      <c r="X143" s="1" t="str">
        <f>if(or(X$3="Multiple Choice",X$3="Reading"), if(left(Input!X143,1)=Input!X$4,1,0),if(X$3="Vocab", if(Input!X143=Input!X$4,1,0),Input!X143))</f>
        <v/>
      </c>
      <c r="Y143" s="1" t="str">
        <f>if(or(Y$3="Multiple Choice",Y$3="Reading"), if(left(Input!Y143,1)=Input!Y$4,1,0),if(Y$3="Vocab", if(Input!Y143=Input!Y$4,1,0),Input!Y143))</f>
        <v/>
      </c>
      <c r="Z143" s="1" t="str">
        <f>if(or(Z$3="Multiple Choice",Z$3="Reading"), if(left(Input!Z143,1)=Input!Z$4,1,0),if(Z$3="Vocab", if(Input!Z143=Input!Z$4,1,0),Input!Z143))</f>
        <v/>
      </c>
    </row>
    <row r="144">
      <c r="B144" s="1">
        <f t="shared" si="2"/>
        <v>0</v>
      </c>
      <c r="C144" s="1" t="str">
        <f t="array" ref="C144">if(B144=0,"", INDEX($E:$Z,row(C144),Input!$C$16+2))</f>
        <v/>
      </c>
      <c r="D144" s="1">
        <f>if(and(E144&gt;=Input!$C$11,E144&lt;=Input!$C$13,not(F144="")),1,0)</f>
        <v>0</v>
      </c>
      <c r="E144" s="1" t="str">
        <f>Input!E144</f>
        <v/>
      </c>
      <c r="F144" s="1" t="str">
        <f>Input!F144</f>
        <v/>
      </c>
      <c r="G144" s="1">
        <f>if(or(G$3="Multiple Choice",G$3="Reading"), if(left(Input!G144,1)=Input!G$4,1,0),if(G$3="Vocab", if(Input!G144=Input!G$4,1,0),Input!G144))</f>
        <v>0</v>
      </c>
      <c r="H144" s="1">
        <f>if(or(H$3="Multiple Choice",H$3="Reading"), if(left(Input!H144,1)=Input!H$4,1,0),if(H$3="Vocab", if(Input!H144=Input!H$4,1,0),Input!H144))</f>
        <v>0</v>
      </c>
      <c r="I144" s="1" t="str">
        <f>if(or(I$3="Multiple Choice",I$3="Reading"), if(left(Input!I144,1)=Input!I$4,1,0),if(I$3="Vocab", if(Input!I144=Input!I$4,1,0),Input!I144))</f>
        <v/>
      </c>
      <c r="J144" s="1">
        <f>if(or(J$3="Multiple Choice",J$3="Reading"), if(left(Input!J144,1)=Input!J$4,1,0),if(J$3="Vocab", if(Input!J144=Input!J$4,1,0),Input!J144))</f>
        <v>0</v>
      </c>
      <c r="K144" s="1" t="str">
        <f>if(or(K$3="Multiple Choice",K$3="Reading"), if(left(Input!K144,1)=Input!K$4,1,0),if(K$3="Vocab", if(Input!K144=Input!K$4,1,0),Input!K144))</f>
        <v/>
      </c>
      <c r="L144" s="1" t="str">
        <f>if(or(L$3="Multiple Choice",L$3="Reading"), if(left(Input!L144,1)=Input!L$4,1,0),if(L$3="Vocab", if(Input!L144=Input!L$4,1,0),Input!L144))</f>
        <v/>
      </c>
      <c r="M144" s="1" t="str">
        <f>if(or(M$3="Multiple Choice",M$3="Reading"), if(left(Input!M144,1)=Input!M$4,1,0),if(M$3="Vocab", if(Input!M144=Input!M$4,1,0),Input!M144))</f>
        <v/>
      </c>
      <c r="N144" s="1" t="str">
        <f>if(or(N$3="Multiple Choice",N$3="Reading"), if(left(Input!N144,1)=Input!N$4,1,0),if(N$3="Vocab", if(Input!N144=Input!N$4,1,0),Input!N144))</f>
        <v/>
      </c>
      <c r="O144" s="1" t="str">
        <f>if(or(O$3="Multiple Choice",O$3="Reading"), if(left(Input!O144,1)=Input!O$4,1,0),if(O$3="Vocab", if(Input!O144=Input!O$4,1,0),Input!O144))</f>
        <v/>
      </c>
      <c r="P144" s="1" t="str">
        <f>if(or(P$3="Multiple Choice",P$3="Reading"), if(left(Input!P144,1)=Input!P$4,1,0),if(P$3="Vocab", if(Input!P144=Input!P$4,1,0),Input!P144))</f>
        <v/>
      </c>
      <c r="Q144" s="1" t="str">
        <f>if(or(Q$3="Multiple Choice",Q$3="Reading"), if(left(Input!Q144,1)=Input!Q$4,1,0),if(Q$3="Vocab", if(Input!Q144=Input!Q$4,1,0),Input!Q144))</f>
        <v/>
      </c>
      <c r="R144" s="1" t="str">
        <f>if(or(R$3="Multiple Choice",R$3="Reading"), if(left(Input!R144,1)=Input!R$4,1,0),if(R$3="Vocab", if(Input!R144=Input!R$4,1,0),Input!R144))</f>
        <v/>
      </c>
      <c r="S144" s="1" t="str">
        <f>if(or(S$3="Multiple Choice",S$3="Reading"), if(left(Input!S144,1)=Input!S$4,1,0),if(S$3="Vocab", if(Input!S144=Input!S$4,1,0),Input!S144))</f>
        <v/>
      </c>
      <c r="T144" s="1" t="str">
        <f>if(or(T$3="Multiple Choice",T$3="Reading"), if(left(Input!T144,1)=Input!T$4,1,0),if(T$3="Vocab", if(Input!T144=Input!T$4,1,0),Input!T144))</f>
        <v/>
      </c>
      <c r="U144" s="1" t="str">
        <f>if(or(U$3="Multiple Choice",U$3="Reading"), if(left(Input!U144,1)=Input!U$4,1,0),if(U$3="Vocab", if(Input!U144=Input!U$4,1,0),Input!U144))</f>
        <v/>
      </c>
      <c r="V144" s="1" t="str">
        <f>if(or(V$3="Multiple Choice",V$3="Reading"), if(left(Input!V144,1)=Input!V$4,1,0),if(V$3="Vocab", if(Input!V144=Input!V$4,1,0),Input!V144))</f>
        <v/>
      </c>
      <c r="W144" s="1" t="str">
        <f>if(or(W$3="Multiple Choice",W$3="Reading"), if(left(Input!W144,1)=Input!W$4,1,0),if(W$3="Vocab", if(Input!W144=Input!W$4,1,0),Input!W144))</f>
        <v/>
      </c>
      <c r="X144" s="1" t="str">
        <f>if(or(X$3="Multiple Choice",X$3="Reading"), if(left(Input!X144,1)=Input!X$4,1,0),if(X$3="Vocab", if(Input!X144=Input!X$4,1,0),Input!X144))</f>
        <v/>
      </c>
      <c r="Y144" s="1" t="str">
        <f>if(or(Y$3="Multiple Choice",Y$3="Reading"), if(left(Input!Y144,1)=Input!Y$4,1,0),if(Y$3="Vocab", if(Input!Y144=Input!Y$4,1,0),Input!Y144))</f>
        <v/>
      </c>
      <c r="Z144" s="1" t="str">
        <f>if(or(Z$3="Multiple Choice",Z$3="Reading"), if(left(Input!Z144,1)=Input!Z$4,1,0),if(Z$3="Vocab", if(Input!Z144=Input!Z$4,1,0),Input!Z144))</f>
        <v/>
      </c>
    </row>
    <row r="145">
      <c r="B145" s="1">
        <f t="shared" si="2"/>
        <v>0</v>
      </c>
      <c r="C145" s="1" t="str">
        <f t="array" ref="C145">if(B145=0,"", INDEX($E:$Z,row(C145),Input!$C$16+2))</f>
        <v/>
      </c>
      <c r="D145" s="1">
        <f>if(and(E145&gt;=Input!$C$11,E145&lt;=Input!$C$13,not(F145="")),1,0)</f>
        <v>0</v>
      </c>
      <c r="E145" s="1" t="str">
        <f>Input!E145</f>
        <v/>
      </c>
      <c r="F145" s="1" t="str">
        <f>Input!F145</f>
        <v/>
      </c>
      <c r="G145" s="1">
        <f>if(or(G$3="Multiple Choice",G$3="Reading"), if(left(Input!G145,1)=Input!G$4,1,0),if(G$3="Vocab", if(Input!G145=Input!G$4,1,0),Input!G145))</f>
        <v>0</v>
      </c>
      <c r="H145" s="1">
        <f>if(or(H$3="Multiple Choice",H$3="Reading"), if(left(Input!H145,1)=Input!H$4,1,0),if(H$3="Vocab", if(Input!H145=Input!H$4,1,0),Input!H145))</f>
        <v>0</v>
      </c>
      <c r="I145" s="1" t="str">
        <f>if(or(I$3="Multiple Choice",I$3="Reading"), if(left(Input!I145,1)=Input!I$4,1,0),if(I$3="Vocab", if(Input!I145=Input!I$4,1,0),Input!I145))</f>
        <v/>
      </c>
      <c r="J145" s="1">
        <f>if(or(J$3="Multiple Choice",J$3="Reading"), if(left(Input!J145,1)=Input!J$4,1,0),if(J$3="Vocab", if(Input!J145=Input!J$4,1,0),Input!J145))</f>
        <v>0</v>
      </c>
      <c r="K145" s="1" t="str">
        <f>if(or(K$3="Multiple Choice",K$3="Reading"), if(left(Input!K145,1)=Input!K$4,1,0),if(K$3="Vocab", if(Input!K145=Input!K$4,1,0),Input!K145))</f>
        <v/>
      </c>
      <c r="L145" s="1" t="str">
        <f>if(or(L$3="Multiple Choice",L$3="Reading"), if(left(Input!L145,1)=Input!L$4,1,0),if(L$3="Vocab", if(Input!L145=Input!L$4,1,0),Input!L145))</f>
        <v/>
      </c>
      <c r="M145" s="1" t="str">
        <f>if(or(M$3="Multiple Choice",M$3="Reading"), if(left(Input!M145,1)=Input!M$4,1,0),if(M$3="Vocab", if(Input!M145=Input!M$4,1,0),Input!M145))</f>
        <v/>
      </c>
      <c r="N145" s="1" t="str">
        <f>if(or(N$3="Multiple Choice",N$3="Reading"), if(left(Input!N145,1)=Input!N$4,1,0),if(N$3="Vocab", if(Input!N145=Input!N$4,1,0),Input!N145))</f>
        <v/>
      </c>
      <c r="O145" s="1" t="str">
        <f>if(or(O$3="Multiple Choice",O$3="Reading"), if(left(Input!O145,1)=Input!O$4,1,0),if(O$3="Vocab", if(Input!O145=Input!O$4,1,0),Input!O145))</f>
        <v/>
      </c>
      <c r="P145" s="1" t="str">
        <f>if(or(P$3="Multiple Choice",P$3="Reading"), if(left(Input!P145,1)=Input!P$4,1,0),if(P$3="Vocab", if(Input!P145=Input!P$4,1,0),Input!P145))</f>
        <v/>
      </c>
      <c r="Q145" s="1" t="str">
        <f>if(or(Q$3="Multiple Choice",Q$3="Reading"), if(left(Input!Q145,1)=Input!Q$4,1,0),if(Q$3="Vocab", if(Input!Q145=Input!Q$4,1,0),Input!Q145))</f>
        <v/>
      </c>
      <c r="R145" s="1" t="str">
        <f>if(or(R$3="Multiple Choice",R$3="Reading"), if(left(Input!R145,1)=Input!R$4,1,0),if(R$3="Vocab", if(Input!R145=Input!R$4,1,0),Input!R145))</f>
        <v/>
      </c>
      <c r="S145" s="1" t="str">
        <f>if(or(S$3="Multiple Choice",S$3="Reading"), if(left(Input!S145,1)=Input!S$4,1,0),if(S$3="Vocab", if(Input!S145=Input!S$4,1,0),Input!S145))</f>
        <v/>
      </c>
      <c r="T145" s="1" t="str">
        <f>if(or(T$3="Multiple Choice",T$3="Reading"), if(left(Input!T145,1)=Input!T$4,1,0),if(T$3="Vocab", if(Input!T145=Input!T$4,1,0),Input!T145))</f>
        <v/>
      </c>
      <c r="U145" s="1" t="str">
        <f>if(or(U$3="Multiple Choice",U$3="Reading"), if(left(Input!U145,1)=Input!U$4,1,0),if(U$3="Vocab", if(Input!U145=Input!U$4,1,0),Input!U145))</f>
        <v/>
      </c>
      <c r="V145" s="1" t="str">
        <f>if(or(V$3="Multiple Choice",V$3="Reading"), if(left(Input!V145,1)=Input!V$4,1,0),if(V$3="Vocab", if(Input!V145=Input!V$4,1,0),Input!V145))</f>
        <v/>
      </c>
      <c r="W145" s="1" t="str">
        <f>if(or(W$3="Multiple Choice",W$3="Reading"), if(left(Input!W145,1)=Input!W$4,1,0),if(W$3="Vocab", if(Input!W145=Input!W$4,1,0),Input!W145))</f>
        <v/>
      </c>
      <c r="X145" s="1" t="str">
        <f>if(or(X$3="Multiple Choice",X$3="Reading"), if(left(Input!X145,1)=Input!X$4,1,0),if(X$3="Vocab", if(Input!X145=Input!X$4,1,0),Input!X145))</f>
        <v/>
      </c>
      <c r="Y145" s="1" t="str">
        <f>if(or(Y$3="Multiple Choice",Y$3="Reading"), if(left(Input!Y145,1)=Input!Y$4,1,0),if(Y$3="Vocab", if(Input!Y145=Input!Y$4,1,0),Input!Y145))</f>
        <v/>
      </c>
      <c r="Z145" s="1" t="str">
        <f>if(or(Z$3="Multiple Choice",Z$3="Reading"), if(left(Input!Z145,1)=Input!Z$4,1,0),if(Z$3="Vocab", if(Input!Z145=Input!Z$4,1,0),Input!Z145))</f>
        <v/>
      </c>
    </row>
    <row r="146">
      <c r="B146" s="1">
        <f t="shared" si="2"/>
        <v>0</v>
      </c>
      <c r="C146" s="1" t="str">
        <f t="array" ref="C146">if(B146=0,"", INDEX($E:$Z,row(C146),Input!$C$16+2))</f>
        <v/>
      </c>
      <c r="D146" s="1">
        <f>if(and(E146&gt;=Input!$C$11,E146&lt;=Input!$C$13,not(F146="")),1,0)</f>
        <v>0</v>
      </c>
      <c r="E146" s="1" t="str">
        <f>Input!E146</f>
        <v/>
      </c>
      <c r="F146" s="1" t="str">
        <f>Input!F146</f>
        <v/>
      </c>
      <c r="G146" s="1">
        <f>if(or(G$3="Multiple Choice",G$3="Reading"), if(left(Input!G146,1)=Input!G$4,1,0),if(G$3="Vocab", if(Input!G146=Input!G$4,1,0),Input!G146))</f>
        <v>0</v>
      </c>
      <c r="H146" s="1">
        <f>if(or(H$3="Multiple Choice",H$3="Reading"), if(left(Input!H146,1)=Input!H$4,1,0),if(H$3="Vocab", if(Input!H146=Input!H$4,1,0),Input!H146))</f>
        <v>0</v>
      </c>
      <c r="I146" s="1" t="str">
        <f>if(or(I$3="Multiple Choice",I$3="Reading"), if(left(Input!I146,1)=Input!I$4,1,0),if(I$3="Vocab", if(Input!I146=Input!I$4,1,0),Input!I146))</f>
        <v/>
      </c>
      <c r="J146" s="1">
        <f>if(or(J$3="Multiple Choice",J$3="Reading"), if(left(Input!J146,1)=Input!J$4,1,0),if(J$3="Vocab", if(Input!J146=Input!J$4,1,0),Input!J146))</f>
        <v>0</v>
      </c>
      <c r="K146" s="1" t="str">
        <f>if(or(K$3="Multiple Choice",K$3="Reading"), if(left(Input!K146,1)=Input!K$4,1,0),if(K$3="Vocab", if(Input!K146=Input!K$4,1,0),Input!K146))</f>
        <v/>
      </c>
      <c r="L146" s="1" t="str">
        <f>if(or(L$3="Multiple Choice",L$3="Reading"), if(left(Input!L146,1)=Input!L$4,1,0),if(L$3="Vocab", if(Input!L146=Input!L$4,1,0),Input!L146))</f>
        <v/>
      </c>
      <c r="M146" s="1" t="str">
        <f>if(or(M$3="Multiple Choice",M$3="Reading"), if(left(Input!M146,1)=Input!M$4,1,0),if(M$3="Vocab", if(Input!M146=Input!M$4,1,0),Input!M146))</f>
        <v/>
      </c>
      <c r="N146" s="1" t="str">
        <f>if(or(N$3="Multiple Choice",N$3="Reading"), if(left(Input!N146,1)=Input!N$4,1,0),if(N$3="Vocab", if(Input!N146=Input!N$4,1,0),Input!N146))</f>
        <v/>
      </c>
      <c r="O146" s="1" t="str">
        <f>if(or(O$3="Multiple Choice",O$3="Reading"), if(left(Input!O146,1)=Input!O$4,1,0),if(O$3="Vocab", if(Input!O146=Input!O$4,1,0),Input!O146))</f>
        <v/>
      </c>
      <c r="P146" s="1" t="str">
        <f>if(or(P$3="Multiple Choice",P$3="Reading"), if(left(Input!P146,1)=Input!P$4,1,0),if(P$3="Vocab", if(Input!P146=Input!P$4,1,0),Input!P146))</f>
        <v/>
      </c>
      <c r="Q146" s="1" t="str">
        <f>if(or(Q$3="Multiple Choice",Q$3="Reading"), if(left(Input!Q146,1)=Input!Q$4,1,0),if(Q$3="Vocab", if(Input!Q146=Input!Q$4,1,0),Input!Q146))</f>
        <v/>
      </c>
      <c r="R146" s="1" t="str">
        <f>if(or(R$3="Multiple Choice",R$3="Reading"), if(left(Input!R146,1)=Input!R$4,1,0),if(R$3="Vocab", if(Input!R146=Input!R$4,1,0),Input!R146))</f>
        <v/>
      </c>
      <c r="S146" s="1" t="str">
        <f>if(or(S$3="Multiple Choice",S$3="Reading"), if(left(Input!S146,1)=Input!S$4,1,0),if(S$3="Vocab", if(Input!S146=Input!S$4,1,0),Input!S146))</f>
        <v/>
      </c>
      <c r="T146" s="1" t="str">
        <f>if(or(T$3="Multiple Choice",T$3="Reading"), if(left(Input!T146,1)=Input!T$4,1,0),if(T$3="Vocab", if(Input!T146=Input!T$4,1,0),Input!T146))</f>
        <v/>
      </c>
      <c r="U146" s="1" t="str">
        <f>if(or(U$3="Multiple Choice",U$3="Reading"), if(left(Input!U146,1)=Input!U$4,1,0),if(U$3="Vocab", if(Input!U146=Input!U$4,1,0),Input!U146))</f>
        <v/>
      </c>
      <c r="V146" s="1" t="str">
        <f>if(or(V$3="Multiple Choice",V$3="Reading"), if(left(Input!V146,1)=Input!V$4,1,0),if(V$3="Vocab", if(Input!V146=Input!V$4,1,0),Input!V146))</f>
        <v/>
      </c>
      <c r="W146" s="1" t="str">
        <f>if(or(W$3="Multiple Choice",W$3="Reading"), if(left(Input!W146,1)=Input!W$4,1,0),if(W$3="Vocab", if(Input!W146=Input!W$4,1,0),Input!W146))</f>
        <v/>
      </c>
      <c r="X146" s="1" t="str">
        <f>if(or(X$3="Multiple Choice",X$3="Reading"), if(left(Input!X146,1)=Input!X$4,1,0),if(X$3="Vocab", if(Input!X146=Input!X$4,1,0),Input!X146))</f>
        <v/>
      </c>
      <c r="Y146" s="1" t="str">
        <f>if(or(Y$3="Multiple Choice",Y$3="Reading"), if(left(Input!Y146,1)=Input!Y$4,1,0),if(Y$3="Vocab", if(Input!Y146=Input!Y$4,1,0),Input!Y146))</f>
        <v/>
      </c>
      <c r="Z146" s="1" t="str">
        <f>if(or(Z$3="Multiple Choice",Z$3="Reading"), if(left(Input!Z146,1)=Input!Z$4,1,0),if(Z$3="Vocab", if(Input!Z146=Input!Z$4,1,0),Input!Z146))</f>
        <v/>
      </c>
    </row>
    <row r="147">
      <c r="B147" s="1">
        <f t="shared" si="2"/>
        <v>0</v>
      </c>
      <c r="C147" s="1" t="str">
        <f t="array" ref="C147">if(B147=0,"", INDEX($E:$Z,row(C147),Input!$C$16+2))</f>
        <v/>
      </c>
      <c r="D147" s="1">
        <f>if(and(E147&gt;=Input!$C$11,E147&lt;=Input!$C$13,not(F147="")),1,0)</f>
        <v>0</v>
      </c>
      <c r="E147" s="1" t="str">
        <f>Input!E147</f>
        <v/>
      </c>
      <c r="F147" s="1" t="str">
        <f>Input!F147</f>
        <v/>
      </c>
      <c r="G147" s="1">
        <f>if(or(G$3="Multiple Choice",G$3="Reading"), if(left(Input!G147,1)=Input!G$4,1,0),if(G$3="Vocab", if(Input!G147=Input!G$4,1,0),Input!G147))</f>
        <v>0</v>
      </c>
      <c r="H147" s="1">
        <f>if(or(H$3="Multiple Choice",H$3="Reading"), if(left(Input!H147,1)=Input!H$4,1,0),if(H$3="Vocab", if(Input!H147=Input!H$4,1,0),Input!H147))</f>
        <v>0</v>
      </c>
      <c r="I147" s="1" t="str">
        <f>if(or(I$3="Multiple Choice",I$3="Reading"), if(left(Input!I147,1)=Input!I$4,1,0),if(I$3="Vocab", if(Input!I147=Input!I$4,1,0),Input!I147))</f>
        <v/>
      </c>
      <c r="J147" s="1">
        <f>if(or(J$3="Multiple Choice",J$3="Reading"), if(left(Input!J147,1)=Input!J$4,1,0),if(J$3="Vocab", if(Input!J147=Input!J$4,1,0),Input!J147))</f>
        <v>0</v>
      </c>
      <c r="K147" s="1" t="str">
        <f>if(or(K$3="Multiple Choice",K$3="Reading"), if(left(Input!K147,1)=Input!K$4,1,0),if(K$3="Vocab", if(Input!K147=Input!K$4,1,0),Input!K147))</f>
        <v/>
      </c>
      <c r="L147" s="1" t="str">
        <f>if(or(L$3="Multiple Choice",L$3="Reading"), if(left(Input!L147,1)=Input!L$4,1,0),if(L$3="Vocab", if(Input!L147=Input!L$4,1,0),Input!L147))</f>
        <v/>
      </c>
      <c r="M147" s="1" t="str">
        <f>if(or(M$3="Multiple Choice",M$3="Reading"), if(left(Input!M147,1)=Input!M$4,1,0),if(M$3="Vocab", if(Input!M147=Input!M$4,1,0),Input!M147))</f>
        <v/>
      </c>
      <c r="N147" s="1" t="str">
        <f>if(or(N$3="Multiple Choice",N$3="Reading"), if(left(Input!N147,1)=Input!N$4,1,0),if(N$3="Vocab", if(Input!N147=Input!N$4,1,0),Input!N147))</f>
        <v/>
      </c>
      <c r="O147" s="1" t="str">
        <f>if(or(O$3="Multiple Choice",O$3="Reading"), if(left(Input!O147,1)=Input!O$4,1,0),if(O$3="Vocab", if(Input!O147=Input!O$4,1,0),Input!O147))</f>
        <v/>
      </c>
      <c r="P147" s="1" t="str">
        <f>if(or(P$3="Multiple Choice",P$3="Reading"), if(left(Input!P147,1)=Input!P$4,1,0),if(P$3="Vocab", if(Input!P147=Input!P$4,1,0),Input!P147))</f>
        <v/>
      </c>
      <c r="Q147" s="1" t="str">
        <f>if(or(Q$3="Multiple Choice",Q$3="Reading"), if(left(Input!Q147,1)=Input!Q$4,1,0),if(Q$3="Vocab", if(Input!Q147=Input!Q$4,1,0),Input!Q147))</f>
        <v/>
      </c>
      <c r="R147" s="1" t="str">
        <f>if(or(R$3="Multiple Choice",R$3="Reading"), if(left(Input!R147,1)=Input!R$4,1,0),if(R$3="Vocab", if(Input!R147=Input!R$4,1,0),Input!R147))</f>
        <v/>
      </c>
      <c r="S147" s="1" t="str">
        <f>if(or(S$3="Multiple Choice",S$3="Reading"), if(left(Input!S147,1)=Input!S$4,1,0),if(S$3="Vocab", if(Input!S147=Input!S$4,1,0),Input!S147))</f>
        <v/>
      </c>
      <c r="T147" s="1" t="str">
        <f>if(or(T$3="Multiple Choice",T$3="Reading"), if(left(Input!T147,1)=Input!T$4,1,0),if(T$3="Vocab", if(Input!T147=Input!T$4,1,0),Input!T147))</f>
        <v/>
      </c>
      <c r="U147" s="1" t="str">
        <f>if(or(U$3="Multiple Choice",U$3="Reading"), if(left(Input!U147,1)=Input!U$4,1,0),if(U$3="Vocab", if(Input!U147=Input!U$4,1,0),Input!U147))</f>
        <v/>
      </c>
      <c r="V147" s="1" t="str">
        <f>if(or(V$3="Multiple Choice",V$3="Reading"), if(left(Input!V147,1)=Input!V$4,1,0),if(V$3="Vocab", if(Input!V147=Input!V$4,1,0),Input!V147))</f>
        <v/>
      </c>
      <c r="W147" s="1" t="str">
        <f>if(or(W$3="Multiple Choice",W$3="Reading"), if(left(Input!W147,1)=Input!W$4,1,0),if(W$3="Vocab", if(Input!W147=Input!W$4,1,0),Input!W147))</f>
        <v/>
      </c>
      <c r="X147" s="1" t="str">
        <f>if(or(X$3="Multiple Choice",X$3="Reading"), if(left(Input!X147,1)=Input!X$4,1,0),if(X$3="Vocab", if(Input!X147=Input!X$4,1,0),Input!X147))</f>
        <v/>
      </c>
      <c r="Y147" s="1" t="str">
        <f>if(or(Y$3="Multiple Choice",Y$3="Reading"), if(left(Input!Y147,1)=Input!Y$4,1,0),if(Y$3="Vocab", if(Input!Y147=Input!Y$4,1,0),Input!Y147))</f>
        <v/>
      </c>
      <c r="Z147" s="1" t="str">
        <f>if(or(Z$3="Multiple Choice",Z$3="Reading"), if(left(Input!Z147,1)=Input!Z$4,1,0),if(Z$3="Vocab", if(Input!Z147=Input!Z$4,1,0),Input!Z147))</f>
        <v/>
      </c>
    </row>
    <row r="148">
      <c r="B148" s="1">
        <f t="shared" si="2"/>
        <v>0</v>
      </c>
      <c r="C148" s="1" t="str">
        <f t="array" ref="C148">if(B148=0,"", INDEX($E:$Z,row(C148),Input!$C$16+2))</f>
        <v/>
      </c>
      <c r="D148" s="1">
        <f>if(and(E148&gt;=Input!$C$11,E148&lt;=Input!$C$13,not(F148="")),1,0)</f>
        <v>0</v>
      </c>
      <c r="E148" s="1" t="str">
        <f>Input!E148</f>
        <v/>
      </c>
      <c r="F148" s="1" t="str">
        <f>Input!F148</f>
        <v/>
      </c>
      <c r="G148" s="1">
        <f>if(or(G$3="Multiple Choice",G$3="Reading"), if(left(Input!G148,1)=Input!G$4,1,0),if(G$3="Vocab", if(Input!G148=Input!G$4,1,0),Input!G148))</f>
        <v>0</v>
      </c>
      <c r="H148" s="1">
        <f>if(or(H$3="Multiple Choice",H$3="Reading"), if(left(Input!H148,1)=Input!H$4,1,0),if(H$3="Vocab", if(Input!H148=Input!H$4,1,0),Input!H148))</f>
        <v>0</v>
      </c>
      <c r="I148" s="1" t="str">
        <f>if(or(I$3="Multiple Choice",I$3="Reading"), if(left(Input!I148,1)=Input!I$4,1,0),if(I$3="Vocab", if(Input!I148=Input!I$4,1,0),Input!I148))</f>
        <v/>
      </c>
      <c r="J148" s="1">
        <f>if(or(J$3="Multiple Choice",J$3="Reading"), if(left(Input!J148,1)=Input!J$4,1,0),if(J$3="Vocab", if(Input!J148=Input!J$4,1,0),Input!J148))</f>
        <v>0</v>
      </c>
      <c r="K148" s="1" t="str">
        <f>if(or(K$3="Multiple Choice",K$3="Reading"), if(left(Input!K148,1)=Input!K$4,1,0),if(K$3="Vocab", if(Input!K148=Input!K$4,1,0),Input!K148))</f>
        <v/>
      </c>
      <c r="L148" s="1" t="str">
        <f>if(or(L$3="Multiple Choice",L$3="Reading"), if(left(Input!L148,1)=Input!L$4,1,0),if(L$3="Vocab", if(Input!L148=Input!L$4,1,0),Input!L148))</f>
        <v/>
      </c>
      <c r="M148" s="1" t="str">
        <f>if(or(M$3="Multiple Choice",M$3="Reading"), if(left(Input!M148,1)=Input!M$4,1,0),if(M$3="Vocab", if(Input!M148=Input!M$4,1,0),Input!M148))</f>
        <v/>
      </c>
      <c r="N148" s="1" t="str">
        <f>if(or(N$3="Multiple Choice",N$3="Reading"), if(left(Input!N148,1)=Input!N$4,1,0),if(N$3="Vocab", if(Input!N148=Input!N$4,1,0),Input!N148))</f>
        <v/>
      </c>
      <c r="O148" s="1" t="str">
        <f>if(or(O$3="Multiple Choice",O$3="Reading"), if(left(Input!O148,1)=Input!O$4,1,0),if(O$3="Vocab", if(Input!O148=Input!O$4,1,0),Input!O148))</f>
        <v/>
      </c>
      <c r="P148" s="1" t="str">
        <f>if(or(P$3="Multiple Choice",P$3="Reading"), if(left(Input!P148,1)=Input!P$4,1,0),if(P$3="Vocab", if(Input!P148=Input!P$4,1,0),Input!P148))</f>
        <v/>
      </c>
      <c r="Q148" s="1" t="str">
        <f>if(or(Q$3="Multiple Choice",Q$3="Reading"), if(left(Input!Q148,1)=Input!Q$4,1,0),if(Q$3="Vocab", if(Input!Q148=Input!Q$4,1,0),Input!Q148))</f>
        <v/>
      </c>
      <c r="R148" s="1" t="str">
        <f>if(or(R$3="Multiple Choice",R$3="Reading"), if(left(Input!R148,1)=Input!R$4,1,0),if(R$3="Vocab", if(Input!R148=Input!R$4,1,0),Input!R148))</f>
        <v/>
      </c>
      <c r="S148" s="1" t="str">
        <f>if(or(S$3="Multiple Choice",S$3="Reading"), if(left(Input!S148,1)=Input!S$4,1,0),if(S$3="Vocab", if(Input!S148=Input!S$4,1,0),Input!S148))</f>
        <v/>
      </c>
      <c r="T148" s="1" t="str">
        <f>if(or(T$3="Multiple Choice",T$3="Reading"), if(left(Input!T148,1)=Input!T$4,1,0),if(T$3="Vocab", if(Input!T148=Input!T$4,1,0),Input!T148))</f>
        <v/>
      </c>
      <c r="U148" s="1" t="str">
        <f>if(or(U$3="Multiple Choice",U$3="Reading"), if(left(Input!U148,1)=Input!U$4,1,0),if(U$3="Vocab", if(Input!U148=Input!U$4,1,0),Input!U148))</f>
        <v/>
      </c>
      <c r="V148" s="1" t="str">
        <f>if(or(V$3="Multiple Choice",V$3="Reading"), if(left(Input!V148,1)=Input!V$4,1,0),if(V$3="Vocab", if(Input!V148=Input!V$4,1,0),Input!V148))</f>
        <v/>
      </c>
      <c r="W148" s="1" t="str">
        <f>if(or(W$3="Multiple Choice",W$3="Reading"), if(left(Input!W148,1)=Input!W$4,1,0),if(W$3="Vocab", if(Input!W148=Input!W$4,1,0),Input!W148))</f>
        <v/>
      </c>
      <c r="X148" s="1" t="str">
        <f>if(or(X$3="Multiple Choice",X$3="Reading"), if(left(Input!X148,1)=Input!X$4,1,0),if(X$3="Vocab", if(Input!X148=Input!X$4,1,0),Input!X148))</f>
        <v/>
      </c>
      <c r="Y148" s="1" t="str">
        <f>if(or(Y$3="Multiple Choice",Y$3="Reading"), if(left(Input!Y148,1)=Input!Y$4,1,0),if(Y$3="Vocab", if(Input!Y148=Input!Y$4,1,0),Input!Y148))</f>
        <v/>
      </c>
      <c r="Z148" s="1" t="str">
        <f>if(or(Z$3="Multiple Choice",Z$3="Reading"), if(left(Input!Z148,1)=Input!Z$4,1,0),if(Z$3="Vocab", if(Input!Z148=Input!Z$4,1,0),Input!Z148))</f>
        <v/>
      </c>
    </row>
    <row r="149">
      <c r="B149" s="1">
        <f t="shared" si="2"/>
        <v>0</v>
      </c>
      <c r="C149" s="1" t="str">
        <f t="array" ref="C149">if(B149=0,"", INDEX($E:$Z,row(C149),Input!$C$16+2))</f>
        <v/>
      </c>
      <c r="D149" s="1">
        <f>if(and(E149&gt;=Input!$C$11,E149&lt;=Input!$C$13,not(F149="")),1,0)</f>
        <v>0</v>
      </c>
      <c r="E149" s="1" t="str">
        <f>Input!E149</f>
        <v/>
      </c>
      <c r="F149" s="1" t="str">
        <f>Input!F149</f>
        <v/>
      </c>
      <c r="G149" s="1">
        <f>if(or(G$3="Multiple Choice",G$3="Reading"), if(left(Input!G149,1)=Input!G$4,1,0),if(G$3="Vocab", if(Input!G149=Input!G$4,1,0),Input!G149))</f>
        <v>0</v>
      </c>
      <c r="H149" s="1">
        <f>if(or(H$3="Multiple Choice",H$3="Reading"), if(left(Input!H149,1)=Input!H$4,1,0),if(H$3="Vocab", if(Input!H149=Input!H$4,1,0),Input!H149))</f>
        <v>0</v>
      </c>
      <c r="I149" s="1" t="str">
        <f>if(or(I$3="Multiple Choice",I$3="Reading"), if(left(Input!I149,1)=Input!I$4,1,0),if(I$3="Vocab", if(Input!I149=Input!I$4,1,0),Input!I149))</f>
        <v/>
      </c>
      <c r="J149" s="1">
        <f>if(or(J$3="Multiple Choice",J$3="Reading"), if(left(Input!J149,1)=Input!J$4,1,0),if(J$3="Vocab", if(Input!J149=Input!J$4,1,0),Input!J149))</f>
        <v>0</v>
      </c>
      <c r="K149" s="1" t="str">
        <f>if(or(K$3="Multiple Choice",K$3="Reading"), if(left(Input!K149,1)=Input!K$4,1,0),if(K$3="Vocab", if(Input!K149=Input!K$4,1,0),Input!K149))</f>
        <v/>
      </c>
      <c r="L149" s="1" t="str">
        <f>if(or(L$3="Multiple Choice",L$3="Reading"), if(left(Input!L149,1)=Input!L$4,1,0),if(L$3="Vocab", if(Input!L149=Input!L$4,1,0),Input!L149))</f>
        <v/>
      </c>
      <c r="M149" s="1" t="str">
        <f>if(or(M$3="Multiple Choice",M$3="Reading"), if(left(Input!M149,1)=Input!M$4,1,0),if(M$3="Vocab", if(Input!M149=Input!M$4,1,0),Input!M149))</f>
        <v/>
      </c>
      <c r="N149" s="1" t="str">
        <f>if(or(N$3="Multiple Choice",N$3="Reading"), if(left(Input!N149,1)=Input!N$4,1,0),if(N$3="Vocab", if(Input!N149=Input!N$4,1,0),Input!N149))</f>
        <v/>
      </c>
      <c r="O149" s="1" t="str">
        <f>if(or(O$3="Multiple Choice",O$3="Reading"), if(left(Input!O149,1)=Input!O$4,1,0),if(O$3="Vocab", if(Input!O149=Input!O$4,1,0),Input!O149))</f>
        <v/>
      </c>
      <c r="P149" s="1" t="str">
        <f>if(or(P$3="Multiple Choice",P$3="Reading"), if(left(Input!P149,1)=Input!P$4,1,0),if(P$3="Vocab", if(Input!P149=Input!P$4,1,0),Input!P149))</f>
        <v/>
      </c>
      <c r="Q149" s="1" t="str">
        <f>if(or(Q$3="Multiple Choice",Q$3="Reading"), if(left(Input!Q149,1)=Input!Q$4,1,0),if(Q$3="Vocab", if(Input!Q149=Input!Q$4,1,0),Input!Q149))</f>
        <v/>
      </c>
      <c r="R149" s="1" t="str">
        <f>if(or(R$3="Multiple Choice",R$3="Reading"), if(left(Input!R149,1)=Input!R$4,1,0),if(R$3="Vocab", if(Input!R149=Input!R$4,1,0),Input!R149))</f>
        <v/>
      </c>
      <c r="S149" s="1" t="str">
        <f>if(or(S$3="Multiple Choice",S$3="Reading"), if(left(Input!S149,1)=Input!S$4,1,0),if(S$3="Vocab", if(Input!S149=Input!S$4,1,0),Input!S149))</f>
        <v/>
      </c>
      <c r="T149" s="1" t="str">
        <f>if(or(T$3="Multiple Choice",T$3="Reading"), if(left(Input!T149,1)=Input!T$4,1,0),if(T$3="Vocab", if(Input!T149=Input!T$4,1,0),Input!T149))</f>
        <v/>
      </c>
      <c r="U149" s="1" t="str">
        <f>if(or(U$3="Multiple Choice",U$3="Reading"), if(left(Input!U149,1)=Input!U$4,1,0),if(U$3="Vocab", if(Input!U149=Input!U$4,1,0),Input!U149))</f>
        <v/>
      </c>
      <c r="V149" s="1" t="str">
        <f>if(or(V$3="Multiple Choice",V$3="Reading"), if(left(Input!V149,1)=Input!V$4,1,0),if(V$3="Vocab", if(Input!V149=Input!V$4,1,0),Input!V149))</f>
        <v/>
      </c>
      <c r="W149" s="1" t="str">
        <f>if(or(W$3="Multiple Choice",W$3="Reading"), if(left(Input!W149,1)=Input!W$4,1,0),if(W$3="Vocab", if(Input!W149=Input!W$4,1,0),Input!W149))</f>
        <v/>
      </c>
      <c r="X149" s="1" t="str">
        <f>if(or(X$3="Multiple Choice",X$3="Reading"), if(left(Input!X149,1)=Input!X$4,1,0),if(X$3="Vocab", if(Input!X149=Input!X$4,1,0),Input!X149))</f>
        <v/>
      </c>
      <c r="Y149" s="1" t="str">
        <f>if(or(Y$3="Multiple Choice",Y$3="Reading"), if(left(Input!Y149,1)=Input!Y$4,1,0),if(Y$3="Vocab", if(Input!Y149=Input!Y$4,1,0),Input!Y149))</f>
        <v/>
      </c>
      <c r="Z149" s="1" t="str">
        <f>if(or(Z$3="Multiple Choice",Z$3="Reading"), if(left(Input!Z149,1)=Input!Z$4,1,0),if(Z$3="Vocab", if(Input!Z149=Input!Z$4,1,0),Input!Z149))</f>
        <v/>
      </c>
    </row>
    <row r="150">
      <c r="B150" s="1">
        <f t="shared" si="2"/>
        <v>0</v>
      </c>
      <c r="C150" s="1" t="str">
        <f t="array" ref="C150">if(B150=0,"", INDEX($E:$Z,row(C150),Input!$C$16+2))</f>
        <v/>
      </c>
      <c r="D150" s="1">
        <f>if(and(E150&gt;=Input!$C$11,E150&lt;=Input!$C$13,not(F150="")),1,0)</f>
        <v>0</v>
      </c>
      <c r="E150" s="1" t="str">
        <f>Input!E150</f>
        <v/>
      </c>
      <c r="F150" s="1" t="str">
        <f>Input!F150</f>
        <v/>
      </c>
      <c r="G150" s="1">
        <f>if(or(G$3="Multiple Choice",G$3="Reading"), if(left(Input!G150,1)=Input!G$4,1,0),if(G$3="Vocab", if(Input!G150=Input!G$4,1,0),Input!G150))</f>
        <v>0</v>
      </c>
      <c r="H150" s="1">
        <f>if(or(H$3="Multiple Choice",H$3="Reading"), if(left(Input!H150,1)=Input!H$4,1,0),if(H$3="Vocab", if(Input!H150=Input!H$4,1,0),Input!H150))</f>
        <v>0</v>
      </c>
      <c r="I150" s="1" t="str">
        <f>if(or(I$3="Multiple Choice",I$3="Reading"), if(left(Input!I150,1)=Input!I$4,1,0),if(I$3="Vocab", if(Input!I150=Input!I$4,1,0),Input!I150))</f>
        <v/>
      </c>
      <c r="J150" s="1">
        <f>if(or(J$3="Multiple Choice",J$3="Reading"), if(left(Input!J150,1)=Input!J$4,1,0),if(J$3="Vocab", if(Input!J150=Input!J$4,1,0),Input!J150))</f>
        <v>0</v>
      </c>
      <c r="K150" s="1" t="str">
        <f>if(or(K$3="Multiple Choice",K$3="Reading"), if(left(Input!K150,1)=Input!K$4,1,0),if(K$3="Vocab", if(Input!K150=Input!K$4,1,0),Input!K150))</f>
        <v/>
      </c>
      <c r="L150" s="1" t="str">
        <f>if(or(L$3="Multiple Choice",L$3="Reading"), if(left(Input!L150,1)=Input!L$4,1,0),if(L$3="Vocab", if(Input!L150=Input!L$4,1,0),Input!L150))</f>
        <v/>
      </c>
      <c r="M150" s="1" t="str">
        <f>if(or(M$3="Multiple Choice",M$3="Reading"), if(left(Input!M150,1)=Input!M$4,1,0),if(M$3="Vocab", if(Input!M150=Input!M$4,1,0),Input!M150))</f>
        <v/>
      </c>
      <c r="N150" s="1" t="str">
        <f>if(or(N$3="Multiple Choice",N$3="Reading"), if(left(Input!N150,1)=Input!N$4,1,0),if(N$3="Vocab", if(Input!N150=Input!N$4,1,0),Input!N150))</f>
        <v/>
      </c>
      <c r="O150" s="1" t="str">
        <f>if(or(O$3="Multiple Choice",O$3="Reading"), if(left(Input!O150,1)=Input!O$4,1,0),if(O$3="Vocab", if(Input!O150=Input!O$4,1,0),Input!O150))</f>
        <v/>
      </c>
      <c r="P150" s="1" t="str">
        <f>if(or(P$3="Multiple Choice",P$3="Reading"), if(left(Input!P150,1)=Input!P$4,1,0),if(P$3="Vocab", if(Input!P150=Input!P$4,1,0),Input!P150))</f>
        <v/>
      </c>
      <c r="Q150" s="1" t="str">
        <f>if(or(Q$3="Multiple Choice",Q$3="Reading"), if(left(Input!Q150,1)=Input!Q$4,1,0),if(Q$3="Vocab", if(Input!Q150=Input!Q$4,1,0),Input!Q150))</f>
        <v/>
      </c>
      <c r="R150" s="1" t="str">
        <f>if(or(R$3="Multiple Choice",R$3="Reading"), if(left(Input!R150,1)=Input!R$4,1,0),if(R$3="Vocab", if(Input!R150=Input!R$4,1,0),Input!R150))</f>
        <v/>
      </c>
      <c r="S150" s="1" t="str">
        <f>if(or(S$3="Multiple Choice",S$3="Reading"), if(left(Input!S150,1)=Input!S$4,1,0),if(S$3="Vocab", if(Input!S150=Input!S$4,1,0),Input!S150))</f>
        <v/>
      </c>
      <c r="T150" s="1" t="str">
        <f>if(or(T$3="Multiple Choice",T$3="Reading"), if(left(Input!T150,1)=Input!T$4,1,0),if(T$3="Vocab", if(Input!T150=Input!T$4,1,0),Input!T150))</f>
        <v/>
      </c>
      <c r="U150" s="1" t="str">
        <f>if(or(U$3="Multiple Choice",U$3="Reading"), if(left(Input!U150,1)=Input!U$4,1,0),if(U$3="Vocab", if(Input!U150=Input!U$4,1,0),Input!U150))</f>
        <v/>
      </c>
      <c r="V150" s="1" t="str">
        <f>if(or(V$3="Multiple Choice",V$3="Reading"), if(left(Input!V150,1)=Input!V$4,1,0),if(V$3="Vocab", if(Input!V150=Input!V$4,1,0),Input!V150))</f>
        <v/>
      </c>
      <c r="W150" s="1" t="str">
        <f>if(or(W$3="Multiple Choice",W$3="Reading"), if(left(Input!W150,1)=Input!W$4,1,0),if(W$3="Vocab", if(Input!W150=Input!W$4,1,0),Input!W150))</f>
        <v/>
      </c>
      <c r="X150" s="1" t="str">
        <f>if(or(X$3="Multiple Choice",X$3="Reading"), if(left(Input!X150,1)=Input!X$4,1,0),if(X$3="Vocab", if(Input!X150=Input!X$4,1,0),Input!X150))</f>
        <v/>
      </c>
      <c r="Y150" s="1" t="str">
        <f>if(or(Y$3="Multiple Choice",Y$3="Reading"), if(left(Input!Y150,1)=Input!Y$4,1,0),if(Y$3="Vocab", if(Input!Y150=Input!Y$4,1,0),Input!Y150))</f>
        <v/>
      </c>
      <c r="Z150" s="1" t="str">
        <f>if(or(Z$3="Multiple Choice",Z$3="Reading"), if(left(Input!Z150,1)=Input!Z$4,1,0),if(Z$3="Vocab", if(Input!Z150=Input!Z$4,1,0),Input!Z150))</f>
        <v/>
      </c>
    </row>
    <row r="151">
      <c r="B151" s="1">
        <f t="shared" si="2"/>
        <v>0</v>
      </c>
      <c r="C151" s="1" t="str">
        <f t="array" ref="C151">if(B151=0,"", INDEX($E:$Z,row(C151),Input!$C$16+2))</f>
        <v/>
      </c>
      <c r="D151" s="1">
        <f>if(and(E151&gt;=Input!$C$11,E151&lt;=Input!$C$13,not(F151="")),1,0)</f>
        <v>0</v>
      </c>
      <c r="E151" s="1" t="str">
        <f>Input!E151</f>
        <v/>
      </c>
      <c r="F151" s="1" t="str">
        <f>Input!F151</f>
        <v/>
      </c>
      <c r="G151" s="1">
        <f>if(or(G$3="Multiple Choice",G$3="Reading"), if(left(Input!G151,1)=Input!G$4,1,0),if(G$3="Vocab", if(Input!G151=Input!G$4,1,0),Input!G151))</f>
        <v>0</v>
      </c>
      <c r="H151" s="1">
        <f>if(or(H$3="Multiple Choice",H$3="Reading"), if(left(Input!H151,1)=Input!H$4,1,0),if(H$3="Vocab", if(Input!H151=Input!H$4,1,0),Input!H151))</f>
        <v>0</v>
      </c>
      <c r="I151" s="1" t="str">
        <f>if(or(I$3="Multiple Choice",I$3="Reading"), if(left(Input!I151,1)=Input!I$4,1,0),if(I$3="Vocab", if(Input!I151=Input!I$4,1,0),Input!I151))</f>
        <v/>
      </c>
      <c r="J151" s="1">
        <f>if(or(J$3="Multiple Choice",J$3="Reading"), if(left(Input!J151,1)=Input!J$4,1,0),if(J$3="Vocab", if(Input!J151=Input!J$4,1,0),Input!J151))</f>
        <v>0</v>
      </c>
      <c r="K151" s="1" t="str">
        <f>if(or(K$3="Multiple Choice",K$3="Reading"), if(left(Input!K151,1)=Input!K$4,1,0),if(K$3="Vocab", if(Input!K151=Input!K$4,1,0),Input!K151))</f>
        <v/>
      </c>
      <c r="L151" s="1" t="str">
        <f>if(or(L$3="Multiple Choice",L$3="Reading"), if(left(Input!L151,1)=Input!L$4,1,0),if(L$3="Vocab", if(Input!L151=Input!L$4,1,0),Input!L151))</f>
        <v/>
      </c>
      <c r="M151" s="1" t="str">
        <f>if(or(M$3="Multiple Choice",M$3="Reading"), if(left(Input!M151,1)=Input!M$4,1,0),if(M$3="Vocab", if(Input!M151=Input!M$4,1,0),Input!M151))</f>
        <v/>
      </c>
      <c r="N151" s="1" t="str">
        <f>if(or(N$3="Multiple Choice",N$3="Reading"), if(left(Input!N151,1)=Input!N$4,1,0),if(N$3="Vocab", if(Input!N151=Input!N$4,1,0),Input!N151))</f>
        <v/>
      </c>
      <c r="O151" s="1" t="str">
        <f>if(or(O$3="Multiple Choice",O$3="Reading"), if(left(Input!O151,1)=Input!O$4,1,0),if(O$3="Vocab", if(Input!O151=Input!O$4,1,0),Input!O151))</f>
        <v/>
      </c>
      <c r="P151" s="1" t="str">
        <f>if(or(P$3="Multiple Choice",P$3="Reading"), if(left(Input!P151,1)=Input!P$4,1,0),if(P$3="Vocab", if(Input!P151=Input!P$4,1,0),Input!P151))</f>
        <v/>
      </c>
      <c r="Q151" s="1" t="str">
        <f>if(or(Q$3="Multiple Choice",Q$3="Reading"), if(left(Input!Q151,1)=Input!Q$4,1,0),if(Q$3="Vocab", if(Input!Q151=Input!Q$4,1,0),Input!Q151))</f>
        <v/>
      </c>
      <c r="R151" s="1" t="str">
        <f>if(or(R$3="Multiple Choice",R$3="Reading"), if(left(Input!R151,1)=Input!R$4,1,0),if(R$3="Vocab", if(Input!R151=Input!R$4,1,0),Input!R151))</f>
        <v/>
      </c>
      <c r="S151" s="1" t="str">
        <f>if(or(S$3="Multiple Choice",S$3="Reading"), if(left(Input!S151,1)=Input!S$4,1,0),if(S$3="Vocab", if(Input!S151=Input!S$4,1,0),Input!S151))</f>
        <v/>
      </c>
      <c r="T151" s="1" t="str">
        <f>if(or(T$3="Multiple Choice",T$3="Reading"), if(left(Input!T151,1)=Input!T$4,1,0),if(T$3="Vocab", if(Input!T151=Input!T$4,1,0),Input!T151))</f>
        <v/>
      </c>
      <c r="U151" s="1" t="str">
        <f>if(or(U$3="Multiple Choice",U$3="Reading"), if(left(Input!U151,1)=Input!U$4,1,0),if(U$3="Vocab", if(Input!U151=Input!U$4,1,0),Input!U151))</f>
        <v/>
      </c>
      <c r="V151" s="1" t="str">
        <f>if(or(V$3="Multiple Choice",V$3="Reading"), if(left(Input!V151,1)=Input!V$4,1,0),if(V$3="Vocab", if(Input!V151=Input!V$4,1,0),Input!V151))</f>
        <v/>
      </c>
      <c r="W151" s="1" t="str">
        <f>if(or(W$3="Multiple Choice",W$3="Reading"), if(left(Input!W151,1)=Input!W$4,1,0),if(W$3="Vocab", if(Input!W151=Input!W$4,1,0),Input!W151))</f>
        <v/>
      </c>
      <c r="X151" s="1" t="str">
        <f>if(or(X$3="Multiple Choice",X$3="Reading"), if(left(Input!X151,1)=Input!X$4,1,0),if(X$3="Vocab", if(Input!X151=Input!X$4,1,0),Input!X151))</f>
        <v/>
      </c>
      <c r="Y151" s="1" t="str">
        <f>if(or(Y$3="Multiple Choice",Y$3="Reading"), if(left(Input!Y151,1)=Input!Y$4,1,0),if(Y$3="Vocab", if(Input!Y151=Input!Y$4,1,0),Input!Y151))</f>
        <v/>
      </c>
      <c r="Z151" s="1" t="str">
        <f>if(or(Z$3="Multiple Choice",Z$3="Reading"), if(left(Input!Z151,1)=Input!Z$4,1,0),if(Z$3="Vocab", if(Input!Z151=Input!Z$4,1,0),Input!Z151))</f>
        <v/>
      </c>
    </row>
    <row r="152">
      <c r="B152" s="1">
        <f t="shared" si="2"/>
        <v>0</v>
      </c>
      <c r="C152" s="1" t="str">
        <f t="array" ref="C152">if(B152=0,"", INDEX($E:$Z,row(C152),Input!$C$16+2))</f>
        <v/>
      </c>
      <c r="D152" s="1">
        <f>if(and(E152&gt;=Input!$C$11,E152&lt;=Input!$C$13,not(F152="")),1,0)</f>
        <v>0</v>
      </c>
      <c r="E152" s="1" t="str">
        <f>Input!E152</f>
        <v/>
      </c>
      <c r="F152" s="1" t="str">
        <f>Input!F152</f>
        <v/>
      </c>
      <c r="G152" s="1">
        <f>if(or(G$3="Multiple Choice",G$3="Reading"), if(left(Input!G152,1)=Input!G$4,1,0),if(G$3="Vocab", if(Input!G152=Input!G$4,1,0),Input!G152))</f>
        <v>0</v>
      </c>
      <c r="H152" s="1">
        <f>if(or(H$3="Multiple Choice",H$3="Reading"), if(left(Input!H152,1)=Input!H$4,1,0),if(H$3="Vocab", if(Input!H152=Input!H$4,1,0),Input!H152))</f>
        <v>0</v>
      </c>
      <c r="I152" s="1" t="str">
        <f>if(or(I$3="Multiple Choice",I$3="Reading"), if(left(Input!I152,1)=Input!I$4,1,0),if(I$3="Vocab", if(Input!I152=Input!I$4,1,0),Input!I152))</f>
        <v/>
      </c>
      <c r="J152" s="1">
        <f>if(or(J$3="Multiple Choice",J$3="Reading"), if(left(Input!J152,1)=Input!J$4,1,0),if(J$3="Vocab", if(Input!J152=Input!J$4,1,0),Input!J152))</f>
        <v>0</v>
      </c>
      <c r="K152" s="1" t="str">
        <f>if(or(K$3="Multiple Choice",K$3="Reading"), if(left(Input!K152,1)=Input!K$4,1,0),if(K$3="Vocab", if(Input!K152=Input!K$4,1,0),Input!K152))</f>
        <v/>
      </c>
      <c r="L152" s="1" t="str">
        <f>if(or(L$3="Multiple Choice",L$3="Reading"), if(left(Input!L152,1)=Input!L$4,1,0),if(L$3="Vocab", if(Input!L152=Input!L$4,1,0),Input!L152))</f>
        <v/>
      </c>
      <c r="M152" s="1" t="str">
        <f>if(or(M$3="Multiple Choice",M$3="Reading"), if(left(Input!M152,1)=Input!M$4,1,0),if(M$3="Vocab", if(Input!M152=Input!M$4,1,0),Input!M152))</f>
        <v/>
      </c>
      <c r="N152" s="1" t="str">
        <f>if(or(N$3="Multiple Choice",N$3="Reading"), if(left(Input!N152,1)=Input!N$4,1,0),if(N$3="Vocab", if(Input!N152=Input!N$4,1,0),Input!N152))</f>
        <v/>
      </c>
      <c r="O152" s="1" t="str">
        <f>if(or(O$3="Multiple Choice",O$3="Reading"), if(left(Input!O152,1)=Input!O$4,1,0),if(O$3="Vocab", if(Input!O152=Input!O$4,1,0),Input!O152))</f>
        <v/>
      </c>
      <c r="P152" s="1" t="str">
        <f>if(or(P$3="Multiple Choice",P$3="Reading"), if(left(Input!P152,1)=Input!P$4,1,0),if(P$3="Vocab", if(Input!P152=Input!P$4,1,0),Input!P152))</f>
        <v/>
      </c>
      <c r="Q152" s="1" t="str">
        <f>if(or(Q$3="Multiple Choice",Q$3="Reading"), if(left(Input!Q152,1)=Input!Q$4,1,0),if(Q$3="Vocab", if(Input!Q152=Input!Q$4,1,0),Input!Q152))</f>
        <v/>
      </c>
      <c r="R152" s="1" t="str">
        <f>if(or(R$3="Multiple Choice",R$3="Reading"), if(left(Input!R152,1)=Input!R$4,1,0),if(R$3="Vocab", if(Input!R152=Input!R$4,1,0),Input!R152))</f>
        <v/>
      </c>
      <c r="S152" s="1" t="str">
        <f>if(or(S$3="Multiple Choice",S$3="Reading"), if(left(Input!S152,1)=Input!S$4,1,0),if(S$3="Vocab", if(Input!S152=Input!S$4,1,0),Input!S152))</f>
        <v/>
      </c>
      <c r="T152" s="1" t="str">
        <f>if(or(T$3="Multiple Choice",T$3="Reading"), if(left(Input!T152,1)=Input!T$4,1,0),if(T$3="Vocab", if(Input!T152=Input!T$4,1,0),Input!T152))</f>
        <v/>
      </c>
      <c r="U152" s="1" t="str">
        <f>if(or(U$3="Multiple Choice",U$3="Reading"), if(left(Input!U152,1)=Input!U$4,1,0),if(U$3="Vocab", if(Input!U152=Input!U$4,1,0),Input!U152))</f>
        <v/>
      </c>
      <c r="V152" s="1" t="str">
        <f>if(or(V$3="Multiple Choice",V$3="Reading"), if(left(Input!V152,1)=Input!V$4,1,0),if(V$3="Vocab", if(Input!V152=Input!V$4,1,0),Input!V152))</f>
        <v/>
      </c>
      <c r="W152" s="1" t="str">
        <f>if(or(W$3="Multiple Choice",W$3="Reading"), if(left(Input!W152,1)=Input!W$4,1,0),if(W$3="Vocab", if(Input!W152=Input!W$4,1,0),Input!W152))</f>
        <v/>
      </c>
      <c r="X152" s="1" t="str">
        <f>if(or(X$3="Multiple Choice",X$3="Reading"), if(left(Input!X152,1)=Input!X$4,1,0),if(X$3="Vocab", if(Input!X152=Input!X$4,1,0),Input!X152))</f>
        <v/>
      </c>
      <c r="Y152" s="1" t="str">
        <f>if(or(Y$3="Multiple Choice",Y$3="Reading"), if(left(Input!Y152,1)=Input!Y$4,1,0),if(Y$3="Vocab", if(Input!Y152=Input!Y$4,1,0),Input!Y152))</f>
        <v/>
      </c>
      <c r="Z152" s="1" t="str">
        <f>if(or(Z$3="Multiple Choice",Z$3="Reading"), if(left(Input!Z152,1)=Input!Z$4,1,0),if(Z$3="Vocab", if(Input!Z152=Input!Z$4,1,0),Input!Z152))</f>
        <v/>
      </c>
    </row>
    <row r="153">
      <c r="B153" s="1">
        <f t="shared" si="2"/>
        <v>0</v>
      </c>
      <c r="C153" s="1" t="str">
        <f t="array" ref="C153">if(B153=0,"", INDEX($E:$Z,row(C153),Input!$C$16+2))</f>
        <v/>
      </c>
      <c r="D153" s="1">
        <f>if(and(E153&gt;=Input!$C$11,E153&lt;=Input!$C$13,not(F153="")),1,0)</f>
        <v>0</v>
      </c>
      <c r="E153" s="1" t="str">
        <f>Input!E153</f>
        <v/>
      </c>
      <c r="F153" s="1" t="str">
        <f>Input!F153</f>
        <v/>
      </c>
      <c r="G153" s="1">
        <f>if(or(G$3="Multiple Choice",G$3="Reading"), if(left(Input!G153,1)=Input!G$4,1,0),if(G$3="Vocab", if(Input!G153=Input!G$4,1,0),Input!G153))</f>
        <v>0</v>
      </c>
      <c r="H153" s="1">
        <f>if(or(H$3="Multiple Choice",H$3="Reading"), if(left(Input!H153,1)=Input!H$4,1,0),if(H$3="Vocab", if(Input!H153=Input!H$4,1,0),Input!H153))</f>
        <v>0</v>
      </c>
      <c r="I153" s="1" t="str">
        <f>if(or(I$3="Multiple Choice",I$3="Reading"), if(left(Input!I153,1)=Input!I$4,1,0),if(I$3="Vocab", if(Input!I153=Input!I$4,1,0),Input!I153))</f>
        <v/>
      </c>
      <c r="J153" s="1">
        <f>if(or(J$3="Multiple Choice",J$3="Reading"), if(left(Input!J153,1)=Input!J$4,1,0),if(J$3="Vocab", if(Input!J153=Input!J$4,1,0),Input!J153))</f>
        <v>0</v>
      </c>
      <c r="K153" s="1" t="str">
        <f>if(or(K$3="Multiple Choice",K$3="Reading"), if(left(Input!K153,1)=Input!K$4,1,0),if(K$3="Vocab", if(Input!K153=Input!K$4,1,0),Input!K153))</f>
        <v/>
      </c>
      <c r="L153" s="1" t="str">
        <f>if(or(L$3="Multiple Choice",L$3="Reading"), if(left(Input!L153,1)=Input!L$4,1,0),if(L$3="Vocab", if(Input!L153=Input!L$4,1,0),Input!L153))</f>
        <v/>
      </c>
      <c r="M153" s="1" t="str">
        <f>if(or(M$3="Multiple Choice",M$3="Reading"), if(left(Input!M153,1)=Input!M$4,1,0),if(M$3="Vocab", if(Input!M153=Input!M$4,1,0),Input!M153))</f>
        <v/>
      </c>
      <c r="N153" s="1" t="str">
        <f>if(or(N$3="Multiple Choice",N$3="Reading"), if(left(Input!N153,1)=Input!N$4,1,0),if(N$3="Vocab", if(Input!N153=Input!N$4,1,0),Input!N153))</f>
        <v/>
      </c>
      <c r="O153" s="1" t="str">
        <f>if(or(O$3="Multiple Choice",O$3="Reading"), if(left(Input!O153,1)=Input!O$4,1,0),if(O$3="Vocab", if(Input!O153=Input!O$4,1,0),Input!O153))</f>
        <v/>
      </c>
      <c r="P153" s="1" t="str">
        <f>if(or(P$3="Multiple Choice",P$3="Reading"), if(left(Input!P153,1)=Input!P$4,1,0),if(P$3="Vocab", if(Input!P153=Input!P$4,1,0),Input!P153))</f>
        <v/>
      </c>
      <c r="Q153" s="1" t="str">
        <f>if(or(Q$3="Multiple Choice",Q$3="Reading"), if(left(Input!Q153,1)=Input!Q$4,1,0),if(Q$3="Vocab", if(Input!Q153=Input!Q$4,1,0),Input!Q153))</f>
        <v/>
      </c>
      <c r="R153" s="1" t="str">
        <f>if(or(R$3="Multiple Choice",R$3="Reading"), if(left(Input!R153,1)=Input!R$4,1,0),if(R$3="Vocab", if(Input!R153=Input!R$4,1,0),Input!R153))</f>
        <v/>
      </c>
      <c r="S153" s="1" t="str">
        <f>if(or(S$3="Multiple Choice",S$3="Reading"), if(left(Input!S153,1)=Input!S$4,1,0),if(S$3="Vocab", if(Input!S153=Input!S$4,1,0),Input!S153))</f>
        <v/>
      </c>
      <c r="T153" s="1" t="str">
        <f>if(or(T$3="Multiple Choice",T$3="Reading"), if(left(Input!T153,1)=Input!T$4,1,0),if(T$3="Vocab", if(Input!T153=Input!T$4,1,0),Input!T153))</f>
        <v/>
      </c>
      <c r="U153" s="1" t="str">
        <f>if(or(U$3="Multiple Choice",U$3="Reading"), if(left(Input!U153,1)=Input!U$4,1,0),if(U$3="Vocab", if(Input!U153=Input!U$4,1,0),Input!U153))</f>
        <v/>
      </c>
      <c r="V153" s="1" t="str">
        <f>if(or(V$3="Multiple Choice",V$3="Reading"), if(left(Input!V153,1)=Input!V$4,1,0),if(V$3="Vocab", if(Input!V153=Input!V$4,1,0),Input!V153))</f>
        <v/>
      </c>
      <c r="W153" s="1" t="str">
        <f>if(or(W$3="Multiple Choice",W$3="Reading"), if(left(Input!W153,1)=Input!W$4,1,0),if(W$3="Vocab", if(Input!W153=Input!W$4,1,0),Input!W153))</f>
        <v/>
      </c>
      <c r="X153" s="1" t="str">
        <f>if(or(X$3="Multiple Choice",X$3="Reading"), if(left(Input!X153,1)=Input!X$4,1,0),if(X$3="Vocab", if(Input!X153=Input!X$4,1,0),Input!X153))</f>
        <v/>
      </c>
      <c r="Y153" s="1" t="str">
        <f>if(or(Y$3="Multiple Choice",Y$3="Reading"), if(left(Input!Y153,1)=Input!Y$4,1,0),if(Y$3="Vocab", if(Input!Y153=Input!Y$4,1,0),Input!Y153))</f>
        <v/>
      </c>
      <c r="Z153" s="1" t="str">
        <f>if(or(Z$3="Multiple Choice",Z$3="Reading"), if(left(Input!Z153,1)=Input!Z$4,1,0),if(Z$3="Vocab", if(Input!Z153=Input!Z$4,1,0),Input!Z153))</f>
        <v/>
      </c>
    </row>
    <row r="154">
      <c r="B154" s="1">
        <f t="shared" si="2"/>
        <v>0</v>
      </c>
      <c r="C154" s="1" t="str">
        <f t="array" ref="C154">if(B154=0,"", INDEX($E:$Z,row(C154),Input!$C$16+2))</f>
        <v/>
      </c>
      <c r="D154" s="1">
        <f>if(and(E154&gt;=Input!$C$11,E154&lt;=Input!$C$13,not(F154="")),1,0)</f>
        <v>0</v>
      </c>
      <c r="E154" s="1" t="str">
        <f>Input!E154</f>
        <v/>
      </c>
      <c r="F154" s="1" t="str">
        <f>Input!F154</f>
        <v/>
      </c>
      <c r="G154" s="1">
        <f>if(or(G$3="Multiple Choice",G$3="Reading"), if(left(Input!G154,1)=Input!G$4,1,0),if(G$3="Vocab", if(Input!G154=Input!G$4,1,0),Input!G154))</f>
        <v>0</v>
      </c>
      <c r="H154" s="1">
        <f>if(or(H$3="Multiple Choice",H$3="Reading"), if(left(Input!H154,1)=Input!H$4,1,0),if(H$3="Vocab", if(Input!H154=Input!H$4,1,0),Input!H154))</f>
        <v>0</v>
      </c>
      <c r="I154" s="1" t="str">
        <f>if(or(I$3="Multiple Choice",I$3="Reading"), if(left(Input!I154,1)=Input!I$4,1,0),if(I$3="Vocab", if(Input!I154=Input!I$4,1,0),Input!I154))</f>
        <v/>
      </c>
      <c r="J154" s="1">
        <f>if(or(J$3="Multiple Choice",J$3="Reading"), if(left(Input!J154,1)=Input!J$4,1,0),if(J$3="Vocab", if(Input!J154=Input!J$4,1,0),Input!J154))</f>
        <v>0</v>
      </c>
      <c r="K154" s="1" t="str">
        <f>if(or(K$3="Multiple Choice",K$3="Reading"), if(left(Input!K154,1)=Input!K$4,1,0),if(K$3="Vocab", if(Input!K154=Input!K$4,1,0),Input!K154))</f>
        <v/>
      </c>
      <c r="L154" s="1" t="str">
        <f>if(or(L$3="Multiple Choice",L$3="Reading"), if(left(Input!L154,1)=Input!L$4,1,0),if(L$3="Vocab", if(Input!L154=Input!L$4,1,0),Input!L154))</f>
        <v/>
      </c>
      <c r="M154" s="1" t="str">
        <f>if(or(M$3="Multiple Choice",M$3="Reading"), if(left(Input!M154,1)=Input!M$4,1,0),if(M$3="Vocab", if(Input!M154=Input!M$4,1,0),Input!M154))</f>
        <v/>
      </c>
      <c r="N154" s="1" t="str">
        <f>if(or(N$3="Multiple Choice",N$3="Reading"), if(left(Input!N154,1)=Input!N$4,1,0),if(N$3="Vocab", if(Input!N154=Input!N$4,1,0),Input!N154))</f>
        <v/>
      </c>
      <c r="O154" s="1" t="str">
        <f>if(or(O$3="Multiple Choice",O$3="Reading"), if(left(Input!O154,1)=Input!O$4,1,0),if(O$3="Vocab", if(Input!O154=Input!O$4,1,0),Input!O154))</f>
        <v/>
      </c>
      <c r="P154" s="1" t="str">
        <f>if(or(P$3="Multiple Choice",P$3="Reading"), if(left(Input!P154,1)=Input!P$4,1,0),if(P$3="Vocab", if(Input!P154=Input!P$4,1,0),Input!P154))</f>
        <v/>
      </c>
      <c r="Q154" s="1" t="str">
        <f>if(or(Q$3="Multiple Choice",Q$3="Reading"), if(left(Input!Q154,1)=Input!Q$4,1,0),if(Q$3="Vocab", if(Input!Q154=Input!Q$4,1,0),Input!Q154))</f>
        <v/>
      </c>
      <c r="R154" s="1" t="str">
        <f>if(or(R$3="Multiple Choice",R$3="Reading"), if(left(Input!R154,1)=Input!R$4,1,0),if(R$3="Vocab", if(Input!R154=Input!R$4,1,0),Input!R154))</f>
        <v/>
      </c>
      <c r="S154" s="1" t="str">
        <f>if(or(S$3="Multiple Choice",S$3="Reading"), if(left(Input!S154,1)=Input!S$4,1,0),if(S$3="Vocab", if(Input!S154=Input!S$4,1,0),Input!S154))</f>
        <v/>
      </c>
      <c r="T154" s="1" t="str">
        <f>if(or(T$3="Multiple Choice",T$3="Reading"), if(left(Input!T154,1)=Input!T$4,1,0),if(T$3="Vocab", if(Input!T154=Input!T$4,1,0),Input!T154))</f>
        <v/>
      </c>
      <c r="U154" s="1" t="str">
        <f>if(or(U$3="Multiple Choice",U$3="Reading"), if(left(Input!U154,1)=Input!U$4,1,0),if(U$3="Vocab", if(Input!U154=Input!U$4,1,0),Input!U154))</f>
        <v/>
      </c>
      <c r="V154" s="1" t="str">
        <f>if(or(V$3="Multiple Choice",V$3="Reading"), if(left(Input!V154,1)=Input!V$4,1,0),if(V$3="Vocab", if(Input!V154=Input!V$4,1,0),Input!V154))</f>
        <v/>
      </c>
      <c r="W154" s="1" t="str">
        <f>if(or(W$3="Multiple Choice",W$3="Reading"), if(left(Input!W154,1)=Input!W$4,1,0),if(W$3="Vocab", if(Input!W154=Input!W$4,1,0),Input!W154))</f>
        <v/>
      </c>
      <c r="X154" s="1" t="str">
        <f>if(or(X$3="Multiple Choice",X$3="Reading"), if(left(Input!X154,1)=Input!X$4,1,0),if(X$3="Vocab", if(Input!X154=Input!X$4,1,0),Input!X154))</f>
        <v/>
      </c>
      <c r="Y154" s="1" t="str">
        <f>if(or(Y$3="Multiple Choice",Y$3="Reading"), if(left(Input!Y154,1)=Input!Y$4,1,0),if(Y$3="Vocab", if(Input!Y154=Input!Y$4,1,0),Input!Y154))</f>
        <v/>
      </c>
      <c r="Z154" s="1" t="str">
        <f>if(or(Z$3="Multiple Choice",Z$3="Reading"), if(left(Input!Z154,1)=Input!Z$4,1,0),if(Z$3="Vocab", if(Input!Z154=Input!Z$4,1,0),Input!Z154))</f>
        <v/>
      </c>
    </row>
    <row r="155">
      <c r="B155" s="1">
        <f t="shared" si="2"/>
        <v>0</v>
      </c>
      <c r="C155" s="1" t="str">
        <f t="array" ref="C155">if(B155=0,"", INDEX($E:$Z,row(C155),Input!$C$16+2))</f>
        <v/>
      </c>
      <c r="D155" s="1">
        <f>if(and(E155&gt;=Input!$C$11,E155&lt;=Input!$C$13,not(F155="")),1,0)</f>
        <v>0</v>
      </c>
      <c r="E155" s="1" t="str">
        <f>Input!E155</f>
        <v/>
      </c>
      <c r="F155" s="1" t="str">
        <f>Input!F155</f>
        <v/>
      </c>
      <c r="G155" s="1">
        <f>if(or(G$3="Multiple Choice",G$3="Reading"), if(left(Input!G155,1)=Input!G$4,1,0),if(G$3="Vocab", if(Input!G155=Input!G$4,1,0),Input!G155))</f>
        <v>0</v>
      </c>
      <c r="H155" s="1">
        <f>if(or(H$3="Multiple Choice",H$3="Reading"), if(left(Input!H155,1)=Input!H$4,1,0),if(H$3="Vocab", if(Input!H155=Input!H$4,1,0),Input!H155))</f>
        <v>0</v>
      </c>
      <c r="I155" s="1" t="str">
        <f>if(or(I$3="Multiple Choice",I$3="Reading"), if(left(Input!I155,1)=Input!I$4,1,0),if(I$3="Vocab", if(Input!I155=Input!I$4,1,0),Input!I155))</f>
        <v/>
      </c>
      <c r="J155" s="1">
        <f>if(or(J$3="Multiple Choice",J$3="Reading"), if(left(Input!J155,1)=Input!J$4,1,0),if(J$3="Vocab", if(Input!J155=Input!J$4,1,0),Input!J155))</f>
        <v>0</v>
      </c>
      <c r="K155" s="1" t="str">
        <f>if(or(K$3="Multiple Choice",K$3="Reading"), if(left(Input!K155,1)=Input!K$4,1,0),if(K$3="Vocab", if(Input!K155=Input!K$4,1,0),Input!K155))</f>
        <v/>
      </c>
      <c r="L155" s="1" t="str">
        <f>if(or(L$3="Multiple Choice",L$3="Reading"), if(left(Input!L155,1)=Input!L$4,1,0),if(L$3="Vocab", if(Input!L155=Input!L$4,1,0),Input!L155))</f>
        <v/>
      </c>
      <c r="M155" s="1" t="str">
        <f>if(or(M$3="Multiple Choice",M$3="Reading"), if(left(Input!M155,1)=Input!M$4,1,0),if(M$3="Vocab", if(Input!M155=Input!M$4,1,0),Input!M155))</f>
        <v/>
      </c>
      <c r="N155" s="1" t="str">
        <f>if(or(N$3="Multiple Choice",N$3="Reading"), if(left(Input!N155,1)=Input!N$4,1,0),if(N$3="Vocab", if(Input!N155=Input!N$4,1,0),Input!N155))</f>
        <v/>
      </c>
      <c r="O155" s="1" t="str">
        <f>if(or(O$3="Multiple Choice",O$3="Reading"), if(left(Input!O155,1)=Input!O$4,1,0),if(O$3="Vocab", if(Input!O155=Input!O$4,1,0),Input!O155))</f>
        <v/>
      </c>
      <c r="P155" s="1" t="str">
        <f>if(or(P$3="Multiple Choice",P$3="Reading"), if(left(Input!P155,1)=Input!P$4,1,0),if(P$3="Vocab", if(Input!P155=Input!P$4,1,0),Input!P155))</f>
        <v/>
      </c>
      <c r="Q155" s="1" t="str">
        <f>if(or(Q$3="Multiple Choice",Q$3="Reading"), if(left(Input!Q155,1)=Input!Q$4,1,0),if(Q$3="Vocab", if(Input!Q155=Input!Q$4,1,0),Input!Q155))</f>
        <v/>
      </c>
      <c r="R155" s="1" t="str">
        <f>if(or(R$3="Multiple Choice",R$3="Reading"), if(left(Input!R155,1)=Input!R$4,1,0),if(R$3="Vocab", if(Input!R155=Input!R$4,1,0),Input!R155))</f>
        <v/>
      </c>
      <c r="S155" s="1" t="str">
        <f>if(or(S$3="Multiple Choice",S$3="Reading"), if(left(Input!S155,1)=Input!S$4,1,0),if(S$3="Vocab", if(Input!S155=Input!S$4,1,0),Input!S155))</f>
        <v/>
      </c>
      <c r="T155" s="1" t="str">
        <f>if(or(T$3="Multiple Choice",T$3="Reading"), if(left(Input!T155,1)=Input!T$4,1,0),if(T$3="Vocab", if(Input!T155=Input!T$4,1,0),Input!T155))</f>
        <v/>
      </c>
      <c r="U155" s="1" t="str">
        <f>if(or(U$3="Multiple Choice",U$3="Reading"), if(left(Input!U155,1)=Input!U$4,1,0),if(U$3="Vocab", if(Input!U155=Input!U$4,1,0),Input!U155))</f>
        <v/>
      </c>
      <c r="V155" s="1" t="str">
        <f>if(or(V$3="Multiple Choice",V$3="Reading"), if(left(Input!V155,1)=Input!V$4,1,0),if(V$3="Vocab", if(Input!V155=Input!V$4,1,0),Input!V155))</f>
        <v/>
      </c>
      <c r="W155" s="1" t="str">
        <f>if(or(W$3="Multiple Choice",W$3="Reading"), if(left(Input!W155,1)=Input!W$4,1,0),if(W$3="Vocab", if(Input!W155=Input!W$4,1,0),Input!W155))</f>
        <v/>
      </c>
      <c r="X155" s="1" t="str">
        <f>if(or(X$3="Multiple Choice",X$3="Reading"), if(left(Input!X155,1)=Input!X$4,1,0),if(X$3="Vocab", if(Input!X155=Input!X$4,1,0),Input!X155))</f>
        <v/>
      </c>
      <c r="Y155" s="1" t="str">
        <f>if(or(Y$3="Multiple Choice",Y$3="Reading"), if(left(Input!Y155,1)=Input!Y$4,1,0),if(Y$3="Vocab", if(Input!Y155=Input!Y$4,1,0),Input!Y155))</f>
        <v/>
      </c>
      <c r="Z155" s="1" t="str">
        <f>if(or(Z$3="Multiple Choice",Z$3="Reading"), if(left(Input!Z155,1)=Input!Z$4,1,0),if(Z$3="Vocab", if(Input!Z155=Input!Z$4,1,0),Input!Z155))</f>
        <v/>
      </c>
    </row>
    <row r="156">
      <c r="B156" s="1">
        <f t="shared" si="2"/>
        <v>0</v>
      </c>
      <c r="C156" s="1" t="str">
        <f t="array" ref="C156">if(B156=0,"", INDEX($E:$Z,row(C156),Input!$C$16+2))</f>
        <v/>
      </c>
      <c r="D156" s="1">
        <f>if(and(E156&gt;=Input!$C$11,E156&lt;=Input!$C$13,not(F156="")),1,0)</f>
        <v>0</v>
      </c>
      <c r="E156" s="1" t="str">
        <f>Input!E156</f>
        <v/>
      </c>
      <c r="F156" s="1" t="str">
        <f>Input!F156</f>
        <v/>
      </c>
      <c r="G156" s="1">
        <f>if(or(G$3="Multiple Choice",G$3="Reading"), if(left(Input!G156,1)=Input!G$4,1,0),if(G$3="Vocab", if(Input!G156=Input!G$4,1,0),Input!G156))</f>
        <v>0</v>
      </c>
      <c r="H156" s="1">
        <f>if(or(H$3="Multiple Choice",H$3="Reading"), if(left(Input!H156,1)=Input!H$4,1,0),if(H$3="Vocab", if(Input!H156=Input!H$4,1,0),Input!H156))</f>
        <v>0</v>
      </c>
      <c r="I156" s="1" t="str">
        <f>if(or(I$3="Multiple Choice",I$3="Reading"), if(left(Input!I156,1)=Input!I$4,1,0),if(I$3="Vocab", if(Input!I156=Input!I$4,1,0),Input!I156))</f>
        <v/>
      </c>
      <c r="J156" s="1">
        <f>if(or(J$3="Multiple Choice",J$3="Reading"), if(left(Input!J156,1)=Input!J$4,1,0),if(J$3="Vocab", if(Input!J156=Input!J$4,1,0),Input!J156))</f>
        <v>0</v>
      </c>
      <c r="K156" s="1" t="str">
        <f>if(or(K$3="Multiple Choice",K$3="Reading"), if(left(Input!K156,1)=Input!K$4,1,0),if(K$3="Vocab", if(Input!K156=Input!K$4,1,0),Input!K156))</f>
        <v/>
      </c>
      <c r="L156" s="1" t="str">
        <f>if(or(L$3="Multiple Choice",L$3="Reading"), if(left(Input!L156,1)=Input!L$4,1,0),if(L$3="Vocab", if(Input!L156=Input!L$4,1,0),Input!L156))</f>
        <v/>
      </c>
      <c r="M156" s="1" t="str">
        <f>if(or(M$3="Multiple Choice",M$3="Reading"), if(left(Input!M156,1)=Input!M$4,1,0),if(M$3="Vocab", if(Input!M156=Input!M$4,1,0),Input!M156))</f>
        <v/>
      </c>
      <c r="N156" s="1" t="str">
        <f>if(or(N$3="Multiple Choice",N$3="Reading"), if(left(Input!N156,1)=Input!N$4,1,0),if(N$3="Vocab", if(Input!N156=Input!N$4,1,0),Input!N156))</f>
        <v/>
      </c>
      <c r="O156" s="1" t="str">
        <f>if(or(O$3="Multiple Choice",O$3="Reading"), if(left(Input!O156,1)=Input!O$4,1,0),if(O$3="Vocab", if(Input!O156=Input!O$4,1,0),Input!O156))</f>
        <v/>
      </c>
      <c r="P156" s="1" t="str">
        <f>if(or(P$3="Multiple Choice",P$3="Reading"), if(left(Input!P156,1)=Input!P$4,1,0),if(P$3="Vocab", if(Input!P156=Input!P$4,1,0),Input!P156))</f>
        <v/>
      </c>
      <c r="Q156" s="1" t="str">
        <f>if(or(Q$3="Multiple Choice",Q$3="Reading"), if(left(Input!Q156,1)=Input!Q$4,1,0),if(Q$3="Vocab", if(Input!Q156=Input!Q$4,1,0),Input!Q156))</f>
        <v/>
      </c>
      <c r="R156" s="1" t="str">
        <f>if(or(R$3="Multiple Choice",R$3="Reading"), if(left(Input!R156,1)=Input!R$4,1,0),if(R$3="Vocab", if(Input!R156=Input!R$4,1,0),Input!R156))</f>
        <v/>
      </c>
      <c r="S156" s="1" t="str">
        <f>if(or(S$3="Multiple Choice",S$3="Reading"), if(left(Input!S156,1)=Input!S$4,1,0),if(S$3="Vocab", if(Input!S156=Input!S$4,1,0),Input!S156))</f>
        <v/>
      </c>
      <c r="T156" s="1" t="str">
        <f>if(or(T$3="Multiple Choice",T$3="Reading"), if(left(Input!T156,1)=Input!T$4,1,0),if(T$3="Vocab", if(Input!T156=Input!T$4,1,0),Input!T156))</f>
        <v/>
      </c>
      <c r="U156" s="1" t="str">
        <f>if(or(U$3="Multiple Choice",U$3="Reading"), if(left(Input!U156,1)=Input!U$4,1,0),if(U$3="Vocab", if(Input!U156=Input!U$4,1,0),Input!U156))</f>
        <v/>
      </c>
      <c r="V156" s="1" t="str">
        <f>if(or(V$3="Multiple Choice",V$3="Reading"), if(left(Input!V156,1)=Input!V$4,1,0),if(V$3="Vocab", if(Input!V156=Input!V$4,1,0),Input!V156))</f>
        <v/>
      </c>
      <c r="W156" s="1" t="str">
        <f>if(or(W$3="Multiple Choice",W$3="Reading"), if(left(Input!W156,1)=Input!W$4,1,0),if(W$3="Vocab", if(Input!W156=Input!W$4,1,0),Input!W156))</f>
        <v/>
      </c>
      <c r="X156" s="1" t="str">
        <f>if(or(X$3="Multiple Choice",X$3="Reading"), if(left(Input!X156,1)=Input!X$4,1,0),if(X$3="Vocab", if(Input!X156=Input!X$4,1,0),Input!X156))</f>
        <v/>
      </c>
      <c r="Y156" s="1" t="str">
        <f>if(or(Y$3="Multiple Choice",Y$3="Reading"), if(left(Input!Y156,1)=Input!Y$4,1,0),if(Y$3="Vocab", if(Input!Y156=Input!Y$4,1,0),Input!Y156))</f>
        <v/>
      </c>
      <c r="Z156" s="1" t="str">
        <f>if(or(Z$3="Multiple Choice",Z$3="Reading"), if(left(Input!Z156,1)=Input!Z$4,1,0),if(Z$3="Vocab", if(Input!Z156=Input!Z$4,1,0),Input!Z156))</f>
        <v/>
      </c>
    </row>
    <row r="157">
      <c r="B157" s="1">
        <f t="shared" si="2"/>
        <v>0</v>
      </c>
      <c r="C157" s="1" t="str">
        <f t="array" ref="C157">if(B157=0,"", INDEX($E:$Z,row(C157),Input!$C$16+2))</f>
        <v/>
      </c>
      <c r="D157" s="1">
        <f>if(and(E157&gt;=Input!$C$11,E157&lt;=Input!$C$13,not(F157="")),1,0)</f>
        <v>0</v>
      </c>
      <c r="E157" s="1" t="str">
        <f>Input!E157</f>
        <v/>
      </c>
      <c r="F157" s="1" t="str">
        <f>Input!F157</f>
        <v/>
      </c>
      <c r="G157" s="1">
        <f>if(or(G$3="Multiple Choice",G$3="Reading"), if(left(Input!G157,1)=Input!G$4,1,0),if(G$3="Vocab", if(Input!G157=Input!G$4,1,0),Input!G157))</f>
        <v>0</v>
      </c>
      <c r="H157" s="1">
        <f>if(or(H$3="Multiple Choice",H$3="Reading"), if(left(Input!H157,1)=Input!H$4,1,0),if(H$3="Vocab", if(Input!H157=Input!H$4,1,0),Input!H157))</f>
        <v>0</v>
      </c>
      <c r="I157" s="1" t="str">
        <f>if(or(I$3="Multiple Choice",I$3="Reading"), if(left(Input!I157,1)=Input!I$4,1,0),if(I$3="Vocab", if(Input!I157=Input!I$4,1,0),Input!I157))</f>
        <v/>
      </c>
      <c r="J157" s="1">
        <f>if(or(J$3="Multiple Choice",J$3="Reading"), if(left(Input!J157,1)=Input!J$4,1,0),if(J$3="Vocab", if(Input!J157=Input!J$4,1,0),Input!J157))</f>
        <v>0</v>
      </c>
      <c r="K157" s="1" t="str">
        <f>if(or(K$3="Multiple Choice",K$3="Reading"), if(left(Input!K157,1)=Input!K$4,1,0),if(K$3="Vocab", if(Input!K157=Input!K$4,1,0),Input!K157))</f>
        <v/>
      </c>
      <c r="L157" s="1" t="str">
        <f>if(or(L$3="Multiple Choice",L$3="Reading"), if(left(Input!L157,1)=Input!L$4,1,0),if(L$3="Vocab", if(Input!L157=Input!L$4,1,0),Input!L157))</f>
        <v/>
      </c>
      <c r="M157" s="1" t="str">
        <f>if(or(M$3="Multiple Choice",M$3="Reading"), if(left(Input!M157,1)=Input!M$4,1,0),if(M$3="Vocab", if(Input!M157=Input!M$4,1,0),Input!M157))</f>
        <v/>
      </c>
      <c r="N157" s="1" t="str">
        <f>if(or(N$3="Multiple Choice",N$3="Reading"), if(left(Input!N157,1)=Input!N$4,1,0),if(N$3="Vocab", if(Input!N157=Input!N$4,1,0),Input!N157))</f>
        <v/>
      </c>
      <c r="O157" s="1" t="str">
        <f>if(or(O$3="Multiple Choice",O$3="Reading"), if(left(Input!O157,1)=Input!O$4,1,0),if(O$3="Vocab", if(Input!O157=Input!O$4,1,0),Input!O157))</f>
        <v/>
      </c>
      <c r="P157" s="1" t="str">
        <f>if(or(P$3="Multiple Choice",P$3="Reading"), if(left(Input!P157,1)=Input!P$4,1,0),if(P$3="Vocab", if(Input!P157=Input!P$4,1,0),Input!P157))</f>
        <v/>
      </c>
      <c r="Q157" s="1" t="str">
        <f>if(or(Q$3="Multiple Choice",Q$3="Reading"), if(left(Input!Q157,1)=Input!Q$4,1,0),if(Q$3="Vocab", if(Input!Q157=Input!Q$4,1,0),Input!Q157))</f>
        <v/>
      </c>
      <c r="R157" s="1" t="str">
        <f>if(or(R$3="Multiple Choice",R$3="Reading"), if(left(Input!R157,1)=Input!R$4,1,0),if(R$3="Vocab", if(Input!R157=Input!R$4,1,0),Input!R157))</f>
        <v/>
      </c>
      <c r="S157" s="1" t="str">
        <f>if(or(S$3="Multiple Choice",S$3="Reading"), if(left(Input!S157,1)=Input!S$4,1,0),if(S$3="Vocab", if(Input!S157=Input!S$4,1,0),Input!S157))</f>
        <v/>
      </c>
      <c r="T157" s="1" t="str">
        <f>if(or(T$3="Multiple Choice",T$3="Reading"), if(left(Input!T157,1)=Input!T$4,1,0),if(T$3="Vocab", if(Input!T157=Input!T$4,1,0),Input!T157))</f>
        <v/>
      </c>
      <c r="U157" s="1" t="str">
        <f>if(or(U$3="Multiple Choice",U$3="Reading"), if(left(Input!U157,1)=Input!U$4,1,0),if(U$3="Vocab", if(Input!U157=Input!U$4,1,0),Input!U157))</f>
        <v/>
      </c>
      <c r="V157" s="1" t="str">
        <f>if(or(V$3="Multiple Choice",V$3="Reading"), if(left(Input!V157,1)=Input!V$4,1,0),if(V$3="Vocab", if(Input!V157=Input!V$4,1,0),Input!V157))</f>
        <v/>
      </c>
      <c r="W157" s="1" t="str">
        <f>if(or(W$3="Multiple Choice",W$3="Reading"), if(left(Input!W157,1)=Input!W$4,1,0),if(W$3="Vocab", if(Input!W157=Input!W$4,1,0),Input!W157))</f>
        <v/>
      </c>
      <c r="X157" s="1" t="str">
        <f>if(or(X$3="Multiple Choice",X$3="Reading"), if(left(Input!X157,1)=Input!X$4,1,0),if(X$3="Vocab", if(Input!X157=Input!X$4,1,0),Input!X157))</f>
        <v/>
      </c>
      <c r="Y157" s="1" t="str">
        <f>if(or(Y$3="Multiple Choice",Y$3="Reading"), if(left(Input!Y157,1)=Input!Y$4,1,0),if(Y$3="Vocab", if(Input!Y157=Input!Y$4,1,0),Input!Y157))</f>
        <v/>
      </c>
      <c r="Z157" s="1" t="str">
        <f>if(or(Z$3="Multiple Choice",Z$3="Reading"), if(left(Input!Z157,1)=Input!Z$4,1,0),if(Z$3="Vocab", if(Input!Z157=Input!Z$4,1,0),Input!Z157))</f>
        <v/>
      </c>
    </row>
    <row r="158">
      <c r="B158" s="1">
        <f t="shared" si="2"/>
        <v>0</v>
      </c>
      <c r="C158" s="1" t="str">
        <f t="array" ref="C158">if(B158=0,"", INDEX($E:$Z,row(C158),Input!$C$16+2))</f>
        <v/>
      </c>
      <c r="D158" s="1">
        <f>if(and(E158&gt;=Input!$C$11,E158&lt;=Input!$C$13,not(F158="")),1,0)</f>
        <v>0</v>
      </c>
      <c r="E158" s="1" t="str">
        <f>Input!E158</f>
        <v/>
      </c>
      <c r="F158" s="1" t="str">
        <f>Input!F158</f>
        <v/>
      </c>
      <c r="G158" s="1">
        <f>if(or(G$3="Multiple Choice",G$3="Reading"), if(left(Input!G158,1)=Input!G$4,1,0),if(G$3="Vocab", if(Input!G158=Input!G$4,1,0),Input!G158))</f>
        <v>0</v>
      </c>
      <c r="H158" s="1">
        <f>if(or(H$3="Multiple Choice",H$3="Reading"), if(left(Input!H158,1)=Input!H$4,1,0),if(H$3="Vocab", if(Input!H158=Input!H$4,1,0),Input!H158))</f>
        <v>0</v>
      </c>
      <c r="I158" s="1" t="str">
        <f>if(or(I$3="Multiple Choice",I$3="Reading"), if(left(Input!I158,1)=Input!I$4,1,0),if(I$3="Vocab", if(Input!I158=Input!I$4,1,0),Input!I158))</f>
        <v/>
      </c>
      <c r="J158" s="1">
        <f>if(or(J$3="Multiple Choice",J$3="Reading"), if(left(Input!J158,1)=Input!J$4,1,0),if(J$3="Vocab", if(Input!J158=Input!J$4,1,0),Input!J158))</f>
        <v>0</v>
      </c>
      <c r="K158" s="1" t="str">
        <f>if(or(K$3="Multiple Choice",K$3="Reading"), if(left(Input!K158,1)=Input!K$4,1,0),if(K$3="Vocab", if(Input!K158=Input!K$4,1,0),Input!K158))</f>
        <v/>
      </c>
      <c r="L158" s="1" t="str">
        <f>if(or(L$3="Multiple Choice",L$3="Reading"), if(left(Input!L158,1)=Input!L$4,1,0),if(L$3="Vocab", if(Input!L158=Input!L$4,1,0),Input!L158))</f>
        <v/>
      </c>
      <c r="M158" s="1" t="str">
        <f>if(or(M$3="Multiple Choice",M$3="Reading"), if(left(Input!M158,1)=Input!M$4,1,0),if(M$3="Vocab", if(Input!M158=Input!M$4,1,0),Input!M158))</f>
        <v/>
      </c>
      <c r="N158" s="1" t="str">
        <f>if(or(N$3="Multiple Choice",N$3="Reading"), if(left(Input!N158,1)=Input!N$4,1,0),if(N$3="Vocab", if(Input!N158=Input!N$4,1,0),Input!N158))</f>
        <v/>
      </c>
      <c r="O158" s="1" t="str">
        <f>if(or(O$3="Multiple Choice",O$3="Reading"), if(left(Input!O158,1)=Input!O$4,1,0),if(O$3="Vocab", if(Input!O158=Input!O$4,1,0),Input!O158))</f>
        <v/>
      </c>
      <c r="P158" s="1" t="str">
        <f>if(or(P$3="Multiple Choice",P$3="Reading"), if(left(Input!P158,1)=Input!P$4,1,0),if(P$3="Vocab", if(Input!P158=Input!P$4,1,0),Input!P158))</f>
        <v/>
      </c>
      <c r="Q158" s="1" t="str">
        <f>if(or(Q$3="Multiple Choice",Q$3="Reading"), if(left(Input!Q158,1)=Input!Q$4,1,0),if(Q$3="Vocab", if(Input!Q158=Input!Q$4,1,0),Input!Q158))</f>
        <v/>
      </c>
      <c r="R158" s="1" t="str">
        <f>if(or(R$3="Multiple Choice",R$3="Reading"), if(left(Input!R158,1)=Input!R$4,1,0),if(R$3="Vocab", if(Input!R158=Input!R$4,1,0),Input!R158))</f>
        <v/>
      </c>
      <c r="S158" s="1" t="str">
        <f>if(or(S$3="Multiple Choice",S$3="Reading"), if(left(Input!S158,1)=Input!S$4,1,0),if(S$3="Vocab", if(Input!S158=Input!S$4,1,0),Input!S158))</f>
        <v/>
      </c>
      <c r="T158" s="1" t="str">
        <f>if(or(T$3="Multiple Choice",T$3="Reading"), if(left(Input!T158,1)=Input!T$4,1,0),if(T$3="Vocab", if(Input!T158=Input!T$4,1,0),Input!T158))</f>
        <v/>
      </c>
      <c r="U158" s="1" t="str">
        <f>if(or(U$3="Multiple Choice",U$3="Reading"), if(left(Input!U158,1)=Input!U$4,1,0),if(U$3="Vocab", if(Input!U158=Input!U$4,1,0),Input!U158))</f>
        <v/>
      </c>
      <c r="V158" s="1" t="str">
        <f>if(or(V$3="Multiple Choice",V$3="Reading"), if(left(Input!V158,1)=Input!V$4,1,0),if(V$3="Vocab", if(Input!V158=Input!V$4,1,0),Input!V158))</f>
        <v/>
      </c>
      <c r="W158" s="1" t="str">
        <f>if(or(W$3="Multiple Choice",W$3="Reading"), if(left(Input!W158,1)=Input!W$4,1,0),if(W$3="Vocab", if(Input!W158=Input!W$4,1,0),Input!W158))</f>
        <v/>
      </c>
      <c r="X158" s="1" t="str">
        <f>if(or(X$3="Multiple Choice",X$3="Reading"), if(left(Input!X158,1)=Input!X$4,1,0),if(X$3="Vocab", if(Input!X158=Input!X$4,1,0),Input!X158))</f>
        <v/>
      </c>
      <c r="Y158" s="1" t="str">
        <f>if(or(Y$3="Multiple Choice",Y$3="Reading"), if(left(Input!Y158,1)=Input!Y$4,1,0),if(Y$3="Vocab", if(Input!Y158=Input!Y$4,1,0),Input!Y158))</f>
        <v/>
      </c>
      <c r="Z158" s="1" t="str">
        <f>if(or(Z$3="Multiple Choice",Z$3="Reading"), if(left(Input!Z158,1)=Input!Z$4,1,0),if(Z$3="Vocab", if(Input!Z158=Input!Z$4,1,0),Input!Z158))</f>
        <v/>
      </c>
    </row>
    <row r="159">
      <c r="B159" s="1">
        <f t="shared" si="2"/>
        <v>0</v>
      </c>
      <c r="C159" s="1" t="str">
        <f t="array" ref="C159">if(B159=0,"", INDEX($E:$Z,row(C159),Input!$C$16+2))</f>
        <v/>
      </c>
      <c r="D159" s="1">
        <f>if(and(E159&gt;=Input!$C$11,E159&lt;=Input!$C$13,not(F159="")),1,0)</f>
        <v>0</v>
      </c>
      <c r="E159" s="1" t="str">
        <f>Input!E159</f>
        <v/>
      </c>
      <c r="F159" s="1" t="str">
        <f>Input!F159</f>
        <v/>
      </c>
      <c r="G159" s="1">
        <f>if(or(G$3="Multiple Choice",G$3="Reading"), if(left(Input!G159,1)=Input!G$4,1,0),if(G$3="Vocab", if(Input!G159=Input!G$4,1,0),Input!G159))</f>
        <v>0</v>
      </c>
      <c r="H159" s="1">
        <f>if(or(H$3="Multiple Choice",H$3="Reading"), if(left(Input!H159,1)=Input!H$4,1,0),if(H$3="Vocab", if(Input!H159=Input!H$4,1,0),Input!H159))</f>
        <v>0</v>
      </c>
      <c r="I159" s="1" t="str">
        <f>if(or(I$3="Multiple Choice",I$3="Reading"), if(left(Input!I159,1)=Input!I$4,1,0),if(I$3="Vocab", if(Input!I159=Input!I$4,1,0),Input!I159))</f>
        <v/>
      </c>
      <c r="J159" s="1">
        <f>if(or(J$3="Multiple Choice",J$3="Reading"), if(left(Input!J159,1)=Input!J$4,1,0),if(J$3="Vocab", if(Input!J159=Input!J$4,1,0),Input!J159))</f>
        <v>0</v>
      </c>
      <c r="K159" s="1" t="str">
        <f>if(or(K$3="Multiple Choice",K$3="Reading"), if(left(Input!K159,1)=Input!K$4,1,0),if(K$3="Vocab", if(Input!K159=Input!K$4,1,0),Input!K159))</f>
        <v/>
      </c>
      <c r="L159" s="1" t="str">
        <f>if(or(L$3="Multiple Choice",L$3="Reading"), if(left(Input!L159,1)=Input!L$4,1,0),if(L$3="Vocab", if(Input!L159=Input!L$4,1,0),Input!L159))</f>
        <v/>
      </c>
      <c r="M159" s="1" t="str">
        <f>if(or(M$3="Multiple Choice",M$3="Reading"), if(left(Input!M159,1)=Input!M$4,1,0),if(M$3="Vocab", if(Input!M159=Input!M$4,1,0),Input!M159))</f>
        <v/>
      </c>
      <c r="N159" s="1" t="str">
        <f>if(or(N$3="Multiple Choice",N$3="Reading"), if(left(Input!N159,1)=Input!N$4,1,0),if(N$3="Vocab", if(Input!N159=Input!N$4,1,0),Input!N159))</f>
        <v/>
      </c>
      <c r="O159" s="1" t="str">
        <f>if(or(O$3="Multiple Choice",O$3="Reading"), if(left(Input!O159,1)=Input!O$4,1,0),if(O$3="Vocab", if(Input!O159=Input!O$4,1,0),Input!O159))</f>
        <v/>
      </c>
      <c r="P159" s="1" t="str">
        <f>if(or(P$3="Multiple Choice",P$3="Reading"), if(left(Input!P159,1)=Input!P$4,1,0),if(P$3="Vocab", if(Input!P159=Input!P$4,1,0),Input!P159))</f>
        <v/>
      </c>
      <c r="Q159" s="1" t="str">
        <f>if(or(Q$3="Multiple Choice",Q$3="Reading"), if(left(Input!Q159,1)=Input!Q$4,1,0),if(Q$3="Vocab", if(Input!Q159=Input!Q$4,1,0),Input!Q159))</f>
        <v/>
      </c>
      <c r="R159" s="1" t="str">
        <f>if(or(R$3="Multiple Choice",R$3="Reading"), if(left(Input!R159,1)=Input!R$4,1,0),if(R$3="Vocab", if(Input!R159=Input!R$4,1,0),Input!R159))</f>
        <v/>
      </c>
      <c r="S159" s="1" t="str">
        <f>if(or(S$3="Multiple Choice",S$3="Reading"), if(left(Input!S159,1)=Input!S$4,1,0),if(S$3="Vocab", if(Input!S159=Input!S$4,1,0),Input!S159))</f>
        <v/>
      </c>
      <c r="T159" s="1" t="str">
        <f>if(or(T$3="Multiple Choice",T$3="Reading"), if(left(Input!T159,1)=Input!T$4,1,0),if(T$3="Vocab", if(Input!T159=Input!T$4,1,0),Input!T159))</f>
        <v/>
      </c>
      <c r="U159" s="1" t="str">
        <f>if(or(U$3="Multiple Choice",U$3="Reading"), if(left(Input!U159,1)=Input!U$4,1,0),if(U$3="Vocab", if(Input!U159=Input!U$4,1,0),Input!U159))</f>
        <v/>
      </c>
      <c r="V159" s="1" t="str">
        <f>if(or(V$3="Multiple Choice",V$3="Reading"), if(left(Input!V159,1)=Input!V$4,1,0),if(V$3="Vocab", if(Input!V159=Input!V$4,1,0),Input!V159))</f>
        <v/>
      </c>
      <c r="W159" s="1" t="str">
        <f>if(or(W$3="Multiple Choice",W$3="Reading"), if(left(Input!W159,1)=Input!W$4,1,0),if(W$3="Vocab", if(Input!W159=Input!W$4,1,0),Input!W159))</f>
        <v/>
      </c>
      <c r="X159" s="1" t="str">
        <f>if(or(X$3="Multiple Choice",X$3="Reading"), if(left(Input!X159,1)=Input!X$4,1,0),if(X$3="Vocab", if(Input!X159=Input!X$4,1,0),Input!X159))</f>
        <v/>
      </c>
      <c r="Y159" s="1" t="str">
        <f>if(or(Y$3="Multiple Choice",Y$3="Reading"), if(left(Input!Y159,1)=Input!Y$4,1,0),if(Y$3="Vocab", if(Input!Y159=Input!Y$4,1,0),Input!Y159))</f>
        <v/>
      </c>
      <c r="Z159" s="1" t="str">
        <f>if(or(Z$3="Multiple Choice",Z$3="Reading"), if(left(Input!Z159,1)=Input!Z$4,1,0),if(Z$3="Vocab", if(Input!Z159=Input!Z$4,1,0),Input!Z159))</f>
        <v/>
      </c>
    </row>
    <row r="160">
      <c r="B160" s="1">
        <f t="shared" si="2"/>
        <v>0</v>
      </c>
      <c r="C160" s="1" t="str">
        <f t="array" ref="C160">if(B160=0,"", INDEX($E:$Z,row(C160),Input!$C$16+2))</f>
        <v/>
      </c>
      <c r="D160" s="1">
        <f>if(and(E160&gt;=Input!$C$11,E160&lt;=Input!$C$13,not(F160="")),1,0)</f>
        <v>0</v>
      </c>
      <c r="E160" s="1" t="str">
        <f>Input!E160</f>
        <v/>
      </c>
      <c r="F160" s="1" t="str">
        <f>Input!F160</f>
        <v/>
      </c>
      <c r="G160" s="1">
        <f>if(or(G$3="Multiple Choice",G$3="Reading"), if(left(Input!G160,1)=Input!G$4,1,0),if(G$3="Vocab", if(Input!G160=Input!G$4,1,0),Input!G160))</f>
        <v>0</v>
      </c>
      <c r="H160" s="1">
        <f>if(or(H$3="Multiple Choice",H$3="Reading"), if(left(Input!H160,1)=Input!H$4,1,0),if(H$3="Vocab", if(Input!H160=Input!H$4,1,0),Input!H160))</f>
        <v>0</v>
      </c>
      <c r="I160" s="1" t="str">
        <f>if(or(I$3="Multiple Choice",I$3="Reading"), if(left(Input!I160,1)=Input!I$4,1,0),if(I$3="Vocab", if(Input!I160=Input!I$4,1,0),Input!I160))</f>
        <v/>
      </c>
      <c r="J160" s="1">
        <f>if(or(J$3="Multiple Choice",J$3="Reading"), if(left(Input!J160,1)=Input!J$4,1,0),if(J$3="Vocab", if(Input!J160=Input!J$4,1,0),Input!J160))</f>
        <v>0</v>
      </c>
      <c r="K160" s="1" t="str">
        <f>if(or(K$3="Multiple Choice",K$3="Reading"), if(left(Input!K160,1)=Input!K$4,1,0),if(K$3="Vocab", if(Input!K160=Input!K$4,1,0),Input!K160))</f>
        <v/>
      </c>
      <c r="L160" s="1" t="str">
        <f>if(or(L$3="Multiple Choice",L$3="Reading"), if(left(Input!L160,1)=Input!L$4,1,0),if(L$3="Vocab", if(Input!L160=Input!L$4,1,0),Input!L160))</f>
        <v/>
      </c>
      <c r="M160" s="1" t="str">
        <f>if(or(M$3="Multiple Choice",M$3="Reading"), if(left(Input!M160,1)=Input!M$4,1,0),if(M$3="Vocab", if(Input!M160=Input!M$4,1,0),Input!M160))</f>
        <v/>
      </c>
      <c r="N160" s="1" t="str">
        <f>if(or(N$3="Multiple Choice",N$3="Reading"), if(left(Input!N160,1)=Input!N$4,1,0),if(N$3="Vocab", if(Input!N160=Input!N$4,1,0),Input!N160))</f>
        <v/>
      </c>
      <c r="O160" s="1" t="str">
        <f>if(or(O$3="Multiple Choice",O$3="Reading"), if(left(Input!O160,1)=Input!O$4,1,0),if(O$3="Vocab", if(Input!O160=Input!O$4,1,0),Input!O160))</f>
        <v/>
      </c>
      <c r="P160" s="1" t="str">
        <f>if(or(P$3="Multiple Choice",P$3="Reading"), if(left(Input!P160,1)=Input!P$4,1,0),if(P$3="Vocab", if(Input!P160=Input!P$4,1,0),Input!P160))</f>
        <v/>
      </c>
      <c r="Q160" s="1" t="str">
        <f>if(or(Q$3="Multiple Choice",Q$3="Reading"), if(left(Input!Q160,1)=Input!Q$4,1,0),if(Q$3="Vocab", if(Input!Q160=Input!Q$4,1,0),Input!Q160))</f>
        <v/>
      </c>
      <c r="R160" s="1" t="str">
        <f>if(or(R$3="Multiple Choice",R$3="Reading"), if(left(Input!R160,1)=Input!R$4,1,0),if(R$3="Vocab", if(Input!R160=Input!R$4,1,0),Input!R160))</f>
        <v/>
      </c>
      <c r="S160" s="1" t="str">
        <f>if(or(S$3="Multiple Choice",S$3="Reading"), if(left(Input!S160,1)=Input!S$4,1,0),if(S$3="Vocab", if(Input!S160=Input!S$4,1,0),Input!S160))</f>
        <v/>
      </c>
      <c r="T160" s="1" t="str">
        <f>if(or(T$3="Multiple Choice",T$3="Reading"), if(left(Input!T160,1)=Input!T$4,1,0),if(T$3="Vocab", if(Input!T160=Input!T$4,1,0),Input!T160))</f>
        <v/>
      </c>
      <c r="U160" s="1" t="str">
        <f>if(or(U$3="Multiple Choice",U$3="Reading"), if(left(Input!U160,1)=Input!U$4,1,0),if(U$3="Vocab", if(Input!U160=Input!U$4,1,0),Input!U160))</f>
        <v/>
      </c>
      <c r="V160" s="1" t="str">
        <f>if(or(V$3="Multiple Choice",V$3="Reading"), if(left(Input!V160,1)=Input!V$4,1,0),if(V$3="Vocab", if(Input!V160=Input!V$4,1,0),Input!V160))</f>
        <v/>
      </c>
      <c r="W160" s="1" t="str">
        <f>if(or(W$3="Multiple Choice",W$3="Reading"), if(left(Input!W160,1)=Input!W$4,1,0),if(W$3="Vocab", if(Input!W160=Input!W$4,1,0),Input!W160))</f>
        <v/>
      </c>
      <c r="X160" s="1" t="str">
        <f>if(or(X$3="Multiple Choice",X$3="Reading"), if(left(Input!X160,1)=Input!X$4,1,0),if(X$3="Vocab", if(Input!X160=Input!X$4,1,0),Input!X160))</f>
        <v/>
      </c>
      <c r="Y160" s="1" t="str">
        <f>if(or(Y$3="Multiple Choice",Y$3="Reading"), if(left(Input!Y160,1)=Input!Y$4,1,0),if(Y$3="Vocab", if(Input!Y160=Input!Y$4,1,0),Input!Y160))</f>
        <v/>
      </c>
      <c r="Z160" s="1" t="str">
        <f>if(or(Z$3="Multiple Choice",Z$3="Reading"), if(left(Input!Z160,1)=Input!Z$4,1,0),if(Z$3="Vocab", if(Input!Z160=Input!Z$4,1,0),Input!Z160))</f>
        <v/>
      </c>
    </row>
    <row r="161">
      <c r="B161" s="1">
        <f t="shared" si="2"/>
        <v>0</v>
      </c>
      <c r="C161" s="1" t="str">
        <f t="array" ref="C161">if(B161=0,"", INDEX($E:$Z,row(C161),Input!$C$16+2))</f>
        <v/>
      </c>
      <c r="D161" s="1">
        <f>if(and(E161&gt;=Input!$C$11,E161&lt;=Input!$C$13,not(F161="")),1,0)</f>
        <v>0</v>
      </c>
      <c r="E161" s="1" t="str">
        <f>Input!E161</f>
        <v/>
      </c>
      <c r="F161" s="1" t="str">
        <f>Input!F161</f>
        <v/>
      </c>
      <c r="G161" s="1">
        <f>if(or(G$3="Multiple Choice",G$3="Reading"), if(left(Input!G161,1)=Input!G$4,1,0),if(G$3="Vocab", if(Input!G161=Input!G$4,1,0),Input!G161))</f>
        <v>0</v>
      </c>
      <c r="H161" s="1">
        <f>if(or(H$3="Multiple Choice",H$3="Reading"), if(left(Input!H161,1)=Input!H$4,1,0),if(H$3="Vocab", if(Input!H161=Input!H$4,1,0),Input!H161))</f>
        <v>0</v>
      </c>
      <c r="I161" s="1" t="str">
        <f>if(or(I$3="Multiple Choice",I$3="Reading"), if(left(Input!I161,1)=Input!I$4,1,0),if(I$3="Vocab", if(Input!I161=Input!I$4,1,0),Input!I161))</f>
        <v/>
      </c>
      <c r="J161" s="1">
        <f>if(or(J$3="Multiple Choice",J$3="Reading"), if(left(Input!J161,1)=Input!J$4,1,0),if(J$3="Vocab", if(Input!J161=Input!J$4,1,0),Input!J161))</f>
        <v>0</v>
      </c>
      <c r="K161" s="1" t="str">
        <f>if(or(K$3="Multiple Choice",K$3="Reading"), if(left(Input!K161,1)=Input!K$4,1,0),if(K$3="Vocab", if(Input!K161=Input!K$4,1,0),Input!K161))</f>
        <v/>
      </c>
      <c r="L161" s="1" t="str">
        <f>if(or(L$3="Multiple Choice",L$3="Reading"), if(left(Input!L161,1)=Input!L$4,1,0),if(L$3="Vocab", if(Input!L161=Input!L$4,1,0),Input!L161))</f>
        <v/>
      </c>
      <c r="M161" s="1" t="str">
        <f>if(or(M$3="Multiple Choice",M$3="Reading"), if(left(Input!M161,1)=Input!M$4,1,0),if(M$3="Vocab", if(Input!M161=Input!M$4,1,0),Input!M161))</f>
        <v/>
      </c>
      <c r="N161" s="1" t="str">
        <f>if(or(N$3="Multiple Choice",N$3="Reading"), if(left(Input!N161,1)=Input!N$4,1,0),if(N$3="Vocab", if(Input!N161=Input!N$4,1,0),Input!N161))</f>
        <v/>
      </c>
      <c r="O161" s="1" t="str">
        <f>if(or(O$3="Multiple Choice",O$3="Reading"), if(left(Input!O161,1)=Input!O$4,1,0),if(O$3="Vocab", if(Input!O161=Input!O$4,1,0),Input!O161))</f>
        <v/>
      </c>
      <c r="P161" s="1" t="str">
        <f>if(or(P$3="Multiple Choice",P$3="Reading"), if(left(Input!P161,1)=Input!P$4,1,0),if(P$3="Vocab", if(Input!P161=Input!P$4,1,0),Input!P161))</f>
        <v/>
      </c>
      <c r="Q161" s="1" t="str">
        <f>if(or(Q$3="Multiple Choice",Q$3="Reading"), if(left(Input!Q161,1)=Input!Q$4,1,0),if(Q$3="Vocab", if(Input!Q161=Input!Q$4,1,0),Input!Q161))</f>
        <v/>
      </c>
      <c r="R161" s="1" t="str">
        <f>if(or(R$3="Multiple Choice",R$3="Reading"), if(left(Input!R161,1)=Input!R$4,1,0),if(R$3="Vocab", if(Input!R161=Input!R$4,1,0),Input!R161))</f>
        <v/>
      </c>
      <c r="S161" s="1" t="str">
        <f>if(or(S$3="Multiple Choice",S$3="Reading"), if(left(Input!S161,1)=Input!S$4,1,0),if(S$3="Vocab", if(Input!S161=Input!S$4,1,0),Input!S161))</f>
        <v/>
      </c>
      <c r="T161" s="1" t="str">
        <f>if(or(T$3="Multiple Choice",T$3="Reading"), if(left(Input!T161,1)=Input!T$4,1,0),if(T$3="Vocab", if(Input!T161=Input!T$4,1,0),Input!T161))</f>
        <v/>
      </c>
      <c r="U161" s="1" t="str">
        <f>if(or(U$3="Multiple Choice",U$3="Reading"), if(left(Input!U161,1)=Input!U$4,1,0),if(U$3="Vocab", if(Input!U161=Input!U$4,1,0),Input!U161))</f>
        <v/>
      </c>
      <c r="V161" s="1" t="str">
        <f>if(or(V$3="Multiple Choice",V$3="Reading"), if(left(Input!V161,1)=Input!V$4,1,0),if(V$3="Vocab", if(Input!V161=Input!V$4,1,0),Input!V161))</f>
        <v/>
      </c>
      <c r="W161" s="1" t="str">
        <f>if(or(W$3="Multiple Choice",W$3="Reading"), if(left(Input!W161,1)=Input!W$4,1,0),if(W$3="Vocab", if(Input!W161=Input!W$4,1,0),Input!W161))</f>
        <v/>
      </c>
      <c r="X161" s="1" t="str">
        <f>if(or(X$3="Multiple Choice",X$3="Reading"), if(left(Input!X161,1)=Input!X$4,1,0),if(X$3="Vocab", if(Input!X161=Input!X$4,1,0),Input!X161))</f>
        <v/>
      </c>
      <c r="Y161" s="1" t="str">
        <f>if(or(Y$3="Multiple Choice",Y$3="Reading"), if(left(Input!Y161,1)=Input!Y$4,1,0),if(Y$3="Vocab", if(Input!Y161=Input!Y$4,1,0),Input!Y161))</f>
        <v/>
      </c>
      <c r="Z161" s="1" t="str">
        <f>if(or(Z$3="Multiple Choice",Z$3="Reading"), if(left(Input!Z161,1)=Input!Z$4,1,0),if(Z$3="Vocab", if(Input!Z161=Input!Z$4,1,0),Input!Z161))</f>
        <v/>
      </c>
    </row>
    <row r="162">
      <c r="B162" s="1">
        <f t="shared" si="2"/>
        <v>0</v>
      </c>
      <c r="C162" s="1" t="str">
        <f t="array" ref="C162">if(B162=0,"", INDEX($E:$Z,row(C162),Input!$C$16+2))</f>
        <v/>
      </c>
      <c r="D162" s="1">
        <f>if(and(E162&gt;=Input!$C$11,E162&lt;=Input!$C$13,not(F162="")),1,0)</f>
        <v>0</v>
      </c>
      <c r="E162" s="1" t="str">
        <f>Input!E162</f>
        <v/>
      </c>
      <c r="F162" s="1" t="str">
        <f>Input!F162</f>
        <v/>
      </c>
      <c r="G162" s="1">
        <f>if(or(G$3="Multiple Choice",G$3="Reading"), if(left(Input!G162,1)=Input!G$4,1,0),if(G$3="Vocab", if(Input!G162=Input!G$4,1,0),Input!G162))</f>
        <v>0</v>
      </c>
      <c r="H162" s="1">
        <f>if(or(H$3="Multiple Choice",H$3="Reading"), if(left(Input!H162,1)=Input!H$4,1,0),if(H$3="Vocab", if(Input!H162=Input!H$4,1,0),Input!H162))</f>
        <v>0</v>
      </c>
      <c r="I162" s="1" t="str">
        <f>if(or(I$3="Multiple Choice",I$3="Reading"), if(left(Input!I162,1)=Input!I$4,1,0),if(I$3="Vocab", if(Input!I162=Input!I$4,1,0),Input!I162))</f>
        <v/>
      </c>
      <c r="J162" s="1">
        <f>if(or(J$3="Multiple Choice",J$3="Reading"), if(left(Input!J162,1)=Input!J$4,1,0),if(J$3="Vocab", if(Input!J162=Input!J$4,1,0),Input!J162))</f>
        <v>0</v>
      </c>
      <c r="K162" s="1" t="str">
        <f>if(or(K$3="Multiple Choice",K$3="Reading"), if(left(Input!K162,1)=Input!K$4,1,0),if(K$3="Vocab", if(Input!K162=Input!K$4,1,0),Input!K162))</f>
        <v/>
      </c>
      <c r="L162" s="1" t="str">
        <f>if(or(L$3="Multiple Choice",L$3="Reading"), if(left(Input!L162,1)=Input!L$4,1,0),if(L$3="Vocab", if(Input!L162=Input!L$4,1,0),Input!L162))</f>
        <v/>
      </c>
      <c r="M162" s="1" t="str">
        <f>if(or(M$3="Multiple Choice",M$3="Reading"), if(left(Input!M162,1)=Input!M$4,1,0),if(M$3="Vocab", if(Input!M162=Input!M$4,1,0),Input!M162))</f>
        <v/>
      </c>
      <c r="N162" s="1" t="str">
        <f>if(or(N$3="Multiple Choice",N$3="Reading"), if(left(Input!N162,1)=Input!N$4,1,0),if(N$3="Vocab", if(Input!N162=Input!N$4,1,0),Input!N162))</f>
        <v/>
      </c>
      <c r="O162" s="1" t="str">
        <f>if(or(O$3="Multiple Choice",O$3="Reading"), if(left(Input!O162,1)=Input!O$4,1,0),if(O$3="Vocab", if(Input!O162=Input!O$4,1,0),Input!O162))</f>
        <v/>
      </c>
      <c r="P162" s="1" t="str">
        <f>if(or(P$3="Multiple Choice",P$3="Reading"), if(left(Input!P162,1)=Input!P$4,1,0),if(P$3="Vocab", if(Input!P162=Input!P$4,1,0),Input!P162))</f>
        <v/>
      </c>
      <c r="Q162" s="1" t="str">
        <f>if(or(Q$3="Multiple Choice",Q$3="Reading"), if(left(Input!Q162,1)=Input!Q$4,1,0),if(Q$3="Vocab", if(Input!Q162=Input!Q$4,1,0),Input!Q162))</f>
        <v/>
      </c>
      <c r="R162" s="1" t="str">
        <f>if(or(R$3="Multiple Choice",R$3="Reading"), if(left(Input!R162,1)=Input!R$4,1,0),if(R$3="Vocab", if(Input!R162=Input!R$4,1,0),Input!R162))</f>
        <v/>
      </c>
      <c r="S162" s="1" t="str">
        <f>if(or(S$3="Multiple Choice",S$3="Reading"), if(left(Input!S162,1)=Input!S$4,1,0),if(S$3="Vocab", if(Input!S162=Input!S$4,1,0),Input!S162))</f>
        <v/>
      </c>
      <c r="T162" s="1" t="str">
        <f>if(or(T$3="Multiple Choice",T$3="Reading"), if(left(Input!T162,1)=Input!T$4,1,0),if(T$3="Vocab", if(Input!T162=Input!T$4,1,0),Input!T162))</f>
        <v/>
      </c>
      <c r="U162" s="1" t="str">
        <f>if(or(U$3="Multiple Choice",U$3="Reading"), if(left(Input!U162,1)=Input!U$4,1,0),if(U$3="Vocab", if(Input!U162=Input!U$4,1,0),Input!U162))</f>
        <v/>
      </c>
      <c r="V162" s="1" t="str">
        <f>if(or(V$3="Multiple Choice",V$3="Reading"), if(left(Input!V162,1)=Input!V$4,1,0),if(V$3="Vocab", if(Input!V162=Input!V$4,1,0),Input!V162))</f>
        <v/>
      </c>
      <c r="W162" s="1" t="str">
        <f>if(or(W$3="Multiple Choice",W$3="Reading"), if(left(Input!W162,1)=Input!W$4,1,0),if(W$3="Vocab", if(Input!W162=Input!W$4,1,0),Input!W162))</f>
        <v/>
      </c>
      <c r="X162" s="1" t="str">
        <f>if(or(X$3="Multiple Choice",X$3="Reading"), if(left(Input!X162,1)=Input!X$4,1,0),if(X$3="Vocab", if(Input!X162=Input!X$4,1,0),Input!X162))</f>
        <v/>
      </c>
      <c r="Y162" s="1" t="str">
        <f>if(or(Y$3="Multiple Choice",Y$3="Reading"), if(left(Input!Y162,1)=Input!Y$4,1,0),if(Y$3="Vocab", if(Input!Y162=Input!Y$4,1,0),Input!Y162))</f>
        <v/>
      </c>
      <c r="Z162" s="1" t="str">
        <f>if(or(Z$3="Multiple Choice",Z$3="Reading"), if(left(Input!Z162,1)=Input!Z$4,1,0),if(Z$3="Vocab", if(Input!Z162=Input!Z$4,1,0),Input!Z162))</f>
        <v/>
      </c>
    </row>
    <row r="163">
      <c r="B163" s="1">
        <f t="shared" si="2"/>
        <v>0</v>
      </c>
      <c r="C163" s="1" t="str">
        <f t="array" ref="C163">if(B163=0,"", INDEX($E:$Z,row(C163),Input!$C$16+2))</f>
        <v/>
      </c>
      <c r="D163" s="1">
        <f>if(and(E163&gt;=Input!$C$11,E163&lt;=Input!$C$13,not(F163="")),1,0)</f>
        <v>0</v>
      </c>
      <c r="E163" s="1" t="str">
        <f>Input!E163</f>
        <v/>
      </c>
      <c r="F163" s="1" t="str">
        <f>Input!F163</f>
        <v/>
      </c>
      <c r="G163" s="1">
        <f>if(or(G$3="Multiple Choice",G$3="Reading"), if(left(Input!G163,1)=Input!G$4,1,0),if(G$3="Vocab", if(Input!G163=Input!G$4,1,0),Input!G163))</f>
        <v>0</v>
      </c>
      <c r="H163" s="1">
        <f>if(or(H$3="Multiple Choice",H$3="Reading"), if(left(Input!H163,1)=Input!H$4,1,0),if(H$3="Vocab", if(Input!H163=Input!H$4,1,0),Input!H163))</f>
        <v>0</v>
      </c>
      <c r="I163" s="1" t="str">
        <f>if(or(I$3="Multiple Choice",I$3="Reading"), if(left(Input!I163,1)=Input!I$4,1,0),if(I$3="Vocab", if(Input!I163=Input!I$4,1,0),Input!I163))</f>
        <v/>
      </c>
      <c r="J163" s="1">
        <f>if(or(J$3="Multiple Choice",J$3="Reading"), if(left(Input!J163,1)=Input!J$4,1,0),if(J$3="Vocab", if(Input!J163=Input!J$4,1,0),Input!J163))</f>
        <v>0</v>
      </c>
      <c r="K163" s="1" t="str">
        <f>if(or(K$3="Multiple Choice",K$3="Reading"), if(left(Input!K163,1)=Input!K$4,1,0),if(K$3="Vocab", if(Input!K163=Input!K$4,1,0),Input!K163))</f>
        <v/>
      </c>
      <c r="L163" s="1" t="str">
        <f>if(or(L$3="Multiple Choice",L$3="Reading"), if(left(Input!L163,1)=Input!L$4,1,0),if(L$3="Vocab", if(Input!L163=Input!L$4,1,0),Input!L163))</f>
        <v/>
      </c>
      <c r="M163" s="1" t="str">
        <f>if(or(M$3="Multiple Choice",M$3="Reading"), if(left(Input!M163,1)=Input!M$4,1,0),if(M$3="Vocab", if(Input!M163=Input!M$4,1,0),Input!M163))</f>
        <v/>
      </c>
      <c r="N163" s="1" t="str">
        <f>if(or(N$3="Multiple Choice",N$3="Reading"), if(left(Input!N163,1)=Input!N$4,1,0),if(N$3="Vocab", if(Input!N163=Input!N$4,1,0),Input!N163))</f>
        <v/>
      </c>
      <c r="O163" s="1" t="str">
        <f>if(or(O$3="Multiple Choice",O$3="Reading"), if(left(Input!O163,1)=Input!O$4,1,0),if(O$3="Vocab", if(Input!O163=Input!O$4,1,0),Input!O163))</f>
        <v/>
      </c>
      <c r="P163" s="1" t="str">
        <f>if(or(P$3="Multiple Choice",P$3="Reading"), if(left(Input!P163,1)=Input!P$4,1,0),if(P$3="Vocab", if(Input!P163=Input!P$4,1,0),Input!P163))</f>
        <v/>
      </c>
      <c r="Q163" s="1" t="str">
        <f>if(or(Q$3="Multiple Choice",Q$3="Reading"), if(left(Input!Q163,1)=Input!Q$4,1,0),if(Q$3="Vocab", if(Input!Q163=Input!Q$4,1,0),Input!Q163))</f>
        <v/>
      </c>
      <c r="R163" s="1" t="str">
        <f>if(or(R$3="Multiple Choice",R$3="Reading"), if(left(Input!R163,1)=Input!R$4,1,0),if(R$3="Vocab", if(Input!R163=Input!R$4,1,0),Input!R163))</f>
        <v/>
      </c>
      <c r="S163" s="1" t="str">
        <f>if(or(S$3="Multiple Choice",S$3="Reading"), if(left(Input!S163,1)=Input!S$4,1,0),if(S$3="Vocab", if(Input!S163=Input!S$4,1,0),Input!S163))</f>
        <v/>
      </c>
      <c r="T163" s="1" t="str">
        <f>if(or(T$3="Multiple Choice",T$3="Reading"), if(left(Input!T163,1)=Input!T$4,1,0),if(T$3="Vocab", if(Input!T163=Input!T$4,1,0),Input!T163))</f>
        <v/>
      </c>
      <c r="U163" s="1" t="str">
        <f>if(or(U$3="Multiple Choice",U$3="Reading"), if(left(Input!U163,1)=Input!U$4,1,0),if(U$3="Vocab", if(Input!U163=Input!U$4,1,0),Input!U163))</f>
        <v/>
      </c>
      <c r="V163" s="1" t="str">
        <f>if(or(V$3="Multiple Choice",V$3="Reading"), if(left(Input!V163,1)=Input!V$4,1,0),if(V$3="Vocab", if(Input!V163=Input!V$4,1,0),Input!V163))</f>
        <v/>
      </c>
      <c r="W163" s="1" t="str">
        <f>if(or(W$3="Multiple Choice",W$3="Reading"), if(left(Input!W163,1)=Input!W$4,1,0),if(W$3="Vocab", if(Input!W163=Input!W$4,1,0),Input!W163))</f>
        <v/>
      </c>
      <c r="X163" s="1" t="str">
        <f>if(or(X$3="Multiple Choice",X$3="Reading"), if(left(Input!X163,1)=Input!X$4,1,0),if(X$3="Vocab", if(Input!X163=Input!X$4,1,0),Input!X163))</f>
        <v/>
      </c>
      <c r="Y163" s="1" t="str">
        <f>if(or(Y$3="Multiple Choice",Y$3="Reading"), if(left(Input!Y163,1)=Input!Y$4,1,0),if(Y$3="Vocab", if(Input!Y163=Input!Y$4,1,0),Input!Y163))</f>
        <v/>
      </c>
      <c r="Z163" s="1" t="str">
        <f>if(or(Z$3="Multiple Choice",Z$3="Reading"), if(left(Input!Z163,1)=Input!Z$4,1,0),if(Z$3="Vocab", if(Input!Z163=Input!Z$4,1,0),Input!Z163))</f>
        <v/>
      </c>
    </row>
    <row r="164">
      <c r="B164" s="1">
        <f t="shared" si="2"/>
        <v>0</v>
      </c>
      <c r="C164" s="1" t="str">
        <f t="array" ref="C164">if(B164=0,"", INDEX($E:$Z,row(C164),Input!$C$16+2))</f>
        <v/>
      </c>
      <c r="D164" s="1">
        <f>if(and(E164&gt;=Input!$C$11,E164&lt;=Input!$C$13,not(F164="")),1,0)</f>
        <v>0</v>
      </c>
      <c r="E164" s="1" t="str">
        <f>Input!E164</f>
        <v/>
      </c>
      <c r="F164" s="1" t="str">
        <f>Input!F164</f>
        <v/>
      </c>
      <c r="G164" s="1">
        <f>if(or(G$3="Multiple Choice",G$3="Reading"), if(left(Input!G164,1)=Input!G$4,1,0),if(G$3="Vocab", if(Input!G164=Input!G$4,1,0),Input!G164))</f>
        <v>0</v>
      </c>
      <c r="H164" s="1">
        <f>if(or(H$3="Multiple Choice",H$3="Reading"), if(left(Input!H164,1)=Input!H$4,1,0),if(H$3="Vocab", if(Input!H164=Input!H$4,1,0),Input!H164))</f>
        <v>0</v>
      </c>
      <c r="I164" s="1" t="str">
        <f>if(or(I$3="Multiple Choice",I$3="Reading"), if(left(Input!I164,1)=Input!I$4,1,0),if(I$3="Vocab", if(Input!I164=Input!I$4,1,0),Input!I164))</f>
        <v/>
      </c>
      <c r="J164" s="1">
        <f>if(or(J$3="Multiple Choice",J$3="Reading"), if(left(Input!J164,1)=Input!J$4,1,0),if(J$3="Vocab", if(Input!J164=Input!J$4,1,0),Input!J164))</f>
        <v>0</v>
      </c>
      <c r="K164" s="1" t="str">
        <f>if(or(K$3="Multiple Choice",K$3="Reading"), if(left(Input!K164,1)=Input!K$4,1,0),if(K$3="Vocab", if(Input!K164=Input!K$4,1,0),Input!K164))</f>
        <v/>
      </c>
      <c r="L164" s="1" t="str">
        <f>if(or(L$3="Multiple Choice",L$3="Reading"), if(left(Input!L164,1)=Input!L$4,1,0),if(L$3="Vocab", if(Input!L164=Input!L$4,1,0),Input!L164))</f>
        <v/>
      </c>
      <c r="M164" s="1" t="str">
        <f>if(or(M$3="Multiple Choice",M$3="Reading"), if(left(Input!M164,1)=Input!M$4,1,0),if(M$3="Vocab", if(Input!M164=Input!M$4,1,0),Input!M164))</f>
        <v/>
      </c>
      <c r="N164" s="1" t="str">
        <f>if(or(N$3="Multiple Choice",N$3="Reading"), if(left(Input!N164,1)=Input!N$4,1,0),if(N$3="Vocab", if(Input!N164=Input!N$4,1,0),Input!N164))</f>
        <v/>
      </c>
      <c r="O164" s="1" t="str">
        <f>if(or(O$3="Multiple Choice",O$3="Reading"), if(left(Input!O164,1)=Input!O$4,1,0),if(O$3="Vocab", if(Input!O164=Input!O$4,1,0),Input!O164))</f>
        <v/>
      </c>
      <c r="P164" s="1" t="str">
        <f>if(or(P$3="Multiple Choice",P$3="Reading"), if(left(Input!P164,1)=Input!P$4,1,0),if(P$3="Vocab", if(Input!P164=Input!P$4,1,0),Input!P164))</f>
        <v/>
      </c>
      <c r="Q164" s="1" t="str">
        <f>if(or(Q$3="Multiple Choice",Q$3="Reading"), if(left(Input!Q164,1)=Input!Q$4,1,0),if(Q$3="Vocab", if(Input!Q164=Input!Q$4,1,0),Input!Q164))</f>
        <v/>
      </c>
      <c r="R164" s="1" t="str">
        <f>if(or(R$3="Multiple Choice",R$3="Reading"), if(left(Input!R164,1)=Input!R$4,1,0),if(R$3="Vocab", if(Input!R164=Input!R$4,1,0),Input!R164))</f>
        <v/>
      </c>
      <c r="S164" s="1" t="str">
        <f>if(or(S$3="Multiple Choice",S$3="Reading"), if(left(Input!S164,1)=Input!S$4,1,0),if(S$3="Vocab", if(Input!S164=Input!S$4,1,0),Input!S164))</f>
        <v/>
      </c>
      <c r="T164" s="1" t="str">
        <f>if(or(T$3="Multiple Choice",T$3="Reading"), if(left(Input!T164,1)=Input!T$4,1,0),if(T$3="Vocab", if(Input!T164=Input!T$4,1,0),Input!T164))</f>
        <v/>
      </c>
      <c r="U164" s="1" t="str">
        <f>if(or(U$3="Multiple Choice",U$3="Reading"), if(left(Input!U164,1)=Input!U$4,1,0),if(U$3="Vocab", if(Input!U164=Input!U$4,1,0),Input!U164))</f>
        <v/>
      </c>
      <c r="V164" s="1" t="str">
        <f>if(or(V$3="Multiple Choice",V$3="Reading"), if(left(Input!V164,1)=Input!V$4,1,0),if(V$3="Vocab", if(Input!V164=Input!V$4,1,0),Input!V164))</f>
        <v/>
      </c>
      <c r="W164" s="1" t="str">
        <f>if(or(W$3="Multiple Choice",W$3="Reading"), if(left(Input!W164,1)=Input!W$4,1,0),if(W$3="Vocab", if(Input!W164=Input!W$4,1,0),Input!W164))</f>
        <v/>
      </c>
      <c r="X164" s="1" t="str">
        <f>if(or(X$3="Multiple Choice",X$3="Reading"), if(left(Input!X164,1)=Input!X$4,1,0),if(X$3="Vocab", if(Input!X164=Input!X$4,1,0),Input!X164))</f>
        <v/>
      </c>
      <c r="Y164" s="1" t="str">
        <f>if(or(Y$3="Multiple Choice",Y$3="Reading"), if(left(Input!Y164,1)=Input!Y$4,1,0),if(Y$3="Vocab", if(Input!Y164=Input!Y$4,1,0),Input!Y164))</f>
        <v/>
      </c>
      <c r="Z164" s="1" t="str">
        <f>if(or(Z$3="Multiple Choice",Z$3="Reading"), if(left(Input!Z164,1)=Input!Z$4,1,0),if(Z$3="Vocab", if(Input!Z164=Input!Z$4,1,0),Input!Z164))</f>
        <v/>
      </c>
    </row>
    <row r="165">
      <c r="B165" s="1">
        <f t="shared" si="2"/>
        <v>0</v>
      </c>
      <c r="C165" s="1" t="str">
        <f t="array" ref="C165">if(B165=0,"", INDEX($E:$Z,row(C165),Input!$C$16+2))</f>
        <v/>
      </c>
      <c r="D165" s="1">
        <f>if(and(E165&gt;=Input!$C$11,E165&lt;=Input!$C$13,not(F165="")),1,0)</f>
        <v>0</v>
      </c>
      <c r="E165" s="1" t="str">
        <f>Input!E165</f>
        <v/>
      </c>
      <c r="F165" s="1" t="str">
        <f>Input!F165</f>
        <v/>
      </c>
      <c r="G165" s="1">
        <f>if(or(G$3="Multiple Choice",G$3="Reading"), if(left(Input!G165,1)=Input!G$4,1,0),if(G$3="Vocab", if(Input!G165=Input!G$4,1,0),Input!G165))</f>
        <v>0</v>
      </c>
      <c r="H165" s="1">
        <f>if(or(H$3="Multiple Choice",H$3="Reading"), if(left(Input!H165,1)=Input!H$4,1,0),if(H$3="Vocab", if(Input!H165=Input!H$4,1,0),Input!H165))</f>
        <v>0</v>
      </c>
      <c r="I165" s="1" t="str">
        <f>if(or(I$3="Multiple Choice",I$3="Reading"), if(left(Input!I165,1)=Input!I$4,1,0),if(I$3="Vocab", if(Input!I165=Input!I$4,1,0),Input!I165))</f>
        <v/>
      </c>
      <c r="J165" s="1">
        <f>if(or(J$3="Multiple Choice",J$3="Reading"), if(left(Input!J165,1)=Input!J$4,1,0),if(J$3="Vocab", if(Input!J165=Input!J$4,1,0),Input!J165))</f>
        <v>0</v>
      </c>
      <c r="K165" s="1" t="str">
        <f>if(or(K$3="Multiple Choice",K$3="Reading"), if(left(Input!K165,1)=Input!K$4,1,0),if(K$3="Vocab", if(Input!K165=Input!K$4,1,0),Input!K165))</f>
        <v/>
      </c>
      <c r="L165" s="1" t="str">
        <f>if(or(L$3="Multiple Choice",L$3="Reading"), if(left(Input!L165,1)=Input!L$4,1,0),if(L$3="Vocab", if(Input!L165=Input!L$4,1,0),Input!L165))</f>
        <v/>
      </c>
      <c r="M165" s="1" t="str">
        <f>if(or(M$3="Multiple Choice",M$3="Reading"), if(left(Input!M165,1)=Input!M$4,1,0),if(M$3="Vocab", if(Input!M165=Input!M$4,1,0),Input!M165))</f>
        <v/>
      </c>
      <c r="N165" s="1" t="str">
        <f>if(or(N$3="Multiple Choice",N$3="Reading"), if(left(Input!N165,1)=Input!N$4,1,0),if(N$3="Vocab", if(Input!N165=Input!N$4,1,0),Input!N165))</f>
        <v/>
      </c>
      <c r="O165" s="1" t="str">
        <f>if(or(O$3="Multiple Choice",O$3="Reading"), if(left(Input!O165,1)=Input!O$4,1,0),if(O$3="Vocab", if(Input!O165=Input!O$4,1,0),Input!O165))</f>
        <v/>
      </c>
      <c r="P165" s="1" t="str">
        <f>if(or(P$3="Multiple Choice",P$3="Reading"), if(left(Input!P165,1)=Input!P$4,1,0),if(P$3="Vocab", if(Input!P165=Input!P$4,1,0),Input!P165))</f>
        <v/>
      </c>
      <c r="Q165" s="1" t="str">
        <f>if(or(Q$3="Multiple Choice",Q$3="Reading"), if(left(Input!Q165,1)=Input!Q$4,1,0),if(Q$3="Vocab", if(Input!Q165=Input!Q$4,1,0),Input!Q165))</f>
        <v/>
      </c>
      <c r="R165" s="1" t="str">
        <f>if(or(R$3="Multiple Choice",R$3="Reading"), if(left(Input!R165,1)=Input!R$4,1,0),if(R$3="Vocab", if(Input!R165=Input!R$4,1,0),Input!R165))</f>
        <v/>
      </c>
      <c r="S165" s="1" t="str">
        <f>if(or(S$3="Multiple Choice",S$3="Reading"), if(left(Input!S165,1)=Input!S$4,1,0),if(S$3="Vocab", if(Input!S165=Input!S$4,1,0),Input!S165))</f>
        <v/>
      </c>
      <c r="T165" s="1" t="str">
        <f>if(or(T$3="Multiple Choice",T$3="Reading"), if(left(Input!T165,1)=Input!T$4,1,0),if(T$3="Vocab", if(Input!T165=Input!T$4,1,0),Input!T165))</f>
        <v/>
      </c>
      <c r="U165" s="1" t="str">
        <f>if(or(U$3="Multiple Choice",U$3="Reading"), if(left(Input!U165,1)=Input!U$4,1,0),if(U$3="Vocab", if(Input!U165=Input!U$4,1,0),Input!U165))</f>
        <v/>
      </c>
      <c r="V165" s="1" t="str">
        <f>if(or(V$3="Multiple Choice",V$3="Reading"), if(left(Input!V165,1)=Input!V$4,1,0),if(V$3="Vocab", if(Input!V165=Input!V$4,1,0),Input!V165))</f>
        <v/>
      </c>
      <c r="W165" s="1" t="str">
        <f>if(or(W$3="Multiple Choice",W$3="Reading"), if(left(Input!W165,1)=Input!W$4,1,0),if(W$3="Vocab", if(Input!W165=Input!W$4,1,0),Input!W165))</f>
        <v/>
      </c>
      <c r="X165" s="1" t="str">
        <f>if(or(X$3="Multiple Choice",X$3="Reading"), if(left(Input!X165,1)=Input!X$4,1,0),if(X$3="Vocab", if(Input!X165=Input!X$4,1,0),Input!X165))</f>
        <v/>
      </c>
      <c r="Y165" s="1" t="str">
        <f>if(or(Y$3="Multiple Choice",Y$3="Reading"), if(left(Input!Y165,1)=Input!Y$4,1,0),if(Y$3="Vocab", if(Input!Y165=Input!Y$4,1,0),Input!Y165))</f>
        <v/>
      </c>
      <c r="Z165" s="1" t="str">
        <f>if(or(Z$3="Multiple Choice",Z$3="Reading"), if(left(Input!Z165,1)=Input!Z$4,1,0),if(Z$3="Vocab", if(Input!Z165=Input!Z$4,1,0),Input!Z165))</f>
        <v/>
      </c>
    </row>
    <row r="166">
      <c r="B166" s="1">
        <f t="shared" si="2"/>
        <v>0</v>
      </c>
      <c r="C166" s="1" t="str">
        <f t="array" ref="C166">if(B166=0,"", INDEX($E:$Z,row(C166),Input!$C$16+2))</f>
        <v/>
      </c>
      <c r="D166" s="1">
        <f>if(and(E166&gt;=Input!$C$11,E166&lt;=Input!$C$13,not(F166="")),1,0)</f>
        <v>0</v>
      </c>
      <c r="E166" s="1" t="str">
        <f>Input!E166</f>
        <v/>
      </c>
      <c r="F166" s="1" t="str">
        <f>Input!F166</f>
        <v/>
      </c>
      <c r="G166" s="1">
        <f>if(or(G$3="Multiple Choice",G$3="Reading"), if(left(Input!G166,1)=Input!G$4,1,0),if(G$3="Vocab", if(Input!G166=Input!G$4,1,0),Input!G166))</f>
        <v>0</v>
      </c>
      <c r="H166" s="1">
        <f>if(or(H$3="Multiple Choice",H$3="Reading"), if(left(Input!H166,1)=Input!H$4,1,0),if(H$3="Vocab", if(Input!H166=Input!H$4,1,0),Input!H166))</f>
        <v>0</v>
      </c>
      <c r="I166" s="1" t="str">
        <f>if(or(I$3="Multiple Choice",I$3="Reading"), if(left(Input!I166,1)=Input!I$4,1,0),if(I$3="Vocab", if(Input!I166=Input!I$4,1,0),Input!I166))</f>
        <v/>
      </c>
      <c r="J166" s="1">
        <f>if(or(J$3="Multiple Choice",J$3="Reading"), if(left(Input!J166,1)=Input!J$4,1,0),if(J$3="Vocab", if(Input!J166=Input!J$4,1,0),Input!J166))</f>
        <v>0</v>
      </c>
      <c r="K166" s="1" t="str">
        <f>if(or(K$3="Multiple Choice",K$3="Reading"), if(left(Input!K166,1)=Input!K$4,1,0),if(K$3="Vocab", if(Input!K166=Input!K$4,1,0),Input!K166))</f>
        <v/>
      </c>
      <c r="L166" s="1" t="str">
        <f>if(or(L$3="Multiple Choice",L$3="Reading"), if(left(Input!L166,1)=Input!L$4,1,0),if(L$3="Vocab", if(Input!L166=Input!L$4,1,0),Input!L166))</f>
        <v/>
      </c>
      <c r="M166" s="1" t="str">
        <f>if(or(M$3="Multiple Choice",M$3="Reading"), if(left(Input!M166,1)=Input!M$4,1,0),if(M$3="Vocab", if(Input!M166=Input!M$4,1,0),Input!M166))</f>
        <v/>
      </c>
      <c r="N166" s="1" t="str">
        <f>if(or(N$3="Multiple Choice",N$3="Reading"), if(left(Input!N166,1)=Input!N$4,1,0),if(N$3="Vocab", if(Input!N166=Input!N$4,1,0),Input!N166))</f>
        <v/>
      </c>
      <c r="O166" s="1" t="str">
        <f>if(or(O$3="Multiple Choice",O$3="Reading"), if(left(Input!O166,1)=Input!O$4,1,0),if(O$3="Vocab", if(Input!O166=Input!O$4,1,0),Input!O166))</f>
        <v/>
      </c>
      <c r="P166" s="1" t="str">
        <f>if(or(P$3="Multiple Choice",P$3="Reading"), if(left(Input!P166,1)=Input!P$4,1,0),if(P$3="Vocab", if(Input!P166=Input!P$4,1,0),Input!P166))</f>
        <v/>
      </c>
      <c r="Q166" s="1" t="str">
        <f>if(or(Q$3="Multiple Choice",Q$3="Reading"), if(left(Input!Q166,1)=Input!Q$4,1,0),if(Q$3="Vocab", if(Input!Q166=Input!Q$4,1,0),Input!Q166))</f>
        <v/>
      </c>
      <c r="R166" s="1" t="str">
        <f>if(or(R$3="Multiple Choice",R$3="Reading"), if(left(Input!R166,1)=Input!R$4,1,0),if(R$3="Vocab", if(Input!R166=Input!R$4,1,0),Input!R166))</f>
        <v/>
      </c>
      <c r="S166" s="1" t="str">
        <f>if(or(S$3="Multiple Choice",S$3="Reading"), if(left(Input!S166,1)=Input!S$4,1,0),if(S$3="Vocab", if(Input!S166=Input!S$4,1,0),Input!S166))</f>
        <v/>
      </c>
      <c r="T166" s="1" t="str">
        <f>if(or(T$3="Multiple Choice",T$3="Reading"), if(left(Input!T166,1)=Input!T$4,1,0),if(T$3="Vocab", if(Input!T166=Input!T$4,1,0),Input!T166))</f>
        <v/>
      </c>
      <c r="U166" s="1" t="str">
        <f>if(or(U$3="Multiple Choice",U$3="Reading"), if(left(Input!U166,1)=Input!U$4,1,0),if(U$3="Vocab", if(Input!U166=Input!U$4,1,0),Input!U166))</f>
        <v/>
      </c>
      <c r="V166" s="1" t="str">
        <f>if(or(V$3="Multiple Choice",V$3="Reading"), if(left(Input!V166,1)=Input!V$4,1,0),if(V$3="Vocab", if(Input!V166=Input!V$4,1,0),Input!V166))</f>
        <v/>
      </c>
      <c r="W166" s="1" t="str">
        <f>if(or(W$3="Multiple Choice",W$3="Reading"), if(left(Input!W166,1)=Input!W$4,1,0),if(W$3="Vocab", if(Input!W166=Input!W$4,1,0),Input!W166))</f>
        <v/>
      </c>
      <c r="X166" s="1" t="str">
        <f>if(or(X$3="Multiple Choice",X$3="Reading"), if(left(Input!X166,1)=Input!X$4,1,0),if(X$3="Vocab", if(Input!X166=Input!X$4,1,0),Input!X166))</f>
        <v/>
      </c>
      <c r="Y166" s="1" t="str">
        <f>if(or(Y$3="Multiple Choice",Y$3="Reading"), if(left(Input!Y166,1)=Input!Y$4,1,0),if(Y$3="Vocab", if(Input!Y166=Input!Y$4,1,0),Input!Y166))</f>
        <v/>
      </c>
      <c r="Z166" s="1" t="str">
        <f>if(or(Z$3="Multiple Choice",Z$3="Reading"), if(left(Input!Z166,1)=Input!Z$4,1,0),if(Z$3="Vocab", if(Input!Z166=Input!Z$4,1,0),Input!Z166))</f>
        <v/>
      </c>
    </row>
    <row r="167">
      <c r="B167" s="1">
        <f t="shared" si="2"/>
        <v>0</v>
      </c>
      <c r="C167" s="1" t="str">
        <f t="array" ref="C167">if(B167=0,"", INDEX($E:$Z,row(C167),Input!$C$16+2))</f>
        <v/>
      </c>
      <c r="D167" s="1">
        <f>if(and(E167&gt;=Input!$C$11,E167&lt;=Input!$C$13,not(F167="")),1,0)</f>
        <v>0</v>
      </c>
      <c r="E167" s="1" t="str">
        <f>Input!E167</f>
        <v/>
      </c>
      <c r="F167" s="1" t="str">
        <f>Input!F167</f>
        <v/>
      </c>
      <c r="G167" s="1">
        <f>if(or(G$3="Multiple Choice",G$3="Reading"), if(left(Input!G167,1)=Input!G$4,1,0),if(G$3="Vocab", if(Input!G167=Input!G$4,1,0),Input!G167))</f>
        <v>0</v>
      </c>
      <c r="H167" s="1">
        <f>if(or(H$3="Multiple Choice",H$3="Reading"), if(left(Input!H167,1)=Input!H$4,1,0),if(H$3="Vocab", if(Input!H167=Input!H$4,1,0),Input!H167))</f>
        <v>0</v>
      </c>
      <c r="I167" s="1" t="str">
        <f>if(or(I$3="Multiple Choice",I$3="Reading"), if(left(Input!I167,1)=Input!I$4,1,0),if(I$3="Vocab", if(Input!I167=Input!I$4,1,0),Input!I167))</f>
        <v/>
      </c>
      <c r="J167" s="1">
        <f>if(or(J$3="Multiple Choice",J$3="Reading"), if(left(Input!J167,1)=Input!J$4,1,0),if(J$3="Vocab", if(Input!J167=Input!J$4,1,0),Input!J167))</f>
        <v>0</v>
      </c>
      <c r="K167" s="1" t="str">
        <f>if(or(K$3="Multiple Choice",K$3="Reading"), if(left(Input!K167,1)=Input!K$4,1,0),if(K$3="Vocab", if(Input!K167=Input!K$4,1,0),Input!K167))</f>
        <v/>
      </c>
      <c r="L167" s="1" t="str">
        <f>if(or(L$3="Multiple Choice",L$3="Reading"), if(left(Input!L167,1)=Input!L$4,1,0),if(L$3="Vocab", if(Input!L167=Input!L$4,1,0),Input!L167))</f>
        <v/>
      </c>
      <c r="M167" s="1" t="str">
        <f>if(or(M$3="Multiple Choice",M$3="Reading"), if(left(Input!M167,1)=Input!M$4,1,0),if(M$3="Vocab", if(Input!M167=Input!M$4,1,0),Input!M167))</f>
        <v/>
      </c>
      <c r="N167" s="1" t="str">
        <f>if(or(N$3="Multiple Choice",N$3="Reading"), if(left(Input!N167,1)=Input!N$4,1,0),if(N$3="Vocab", if(Input!N167=Input!N$4,1,0),Input!N167))</f>
        <v/>
      </c>
      <c r="O167" s="1" t="str">
        <f>if(or(O$3="Multiple Choice",O$3="Reading"), if(left(Input!O167,1)=Input!O$4,1,0),if(O$3="Vocab", if(Input!O167=Input!O$4,1,0),Input!O167))</f>
        <v/>
      </c>
      <c r="P167" s="1" t="str">
        <f>if(or(P$3="Multiple Choice",P$3="Reading"), if(left(Input!P167,1)=Input!P$4,1,0),if(P$3="Vocab", if(Input!P167=Input!P$4,1,0),Input!P167))</f>
        <v/>
      </c>
      <c r="Q167" s="1" t="str">
        <f>if(or(Q$3="Multiple Choice",Q$3="Reading"), if(left(Input!Q167,1)=Input!Q$4,1,0),if(Q$3="Vocab", if(Input!Q167=Input!Q$4,1,0),Input!Q167))</f>
        <v/>
      </c>
      <c r="R167" s="1" t="str">
        <f>if(or(R$3="Multiple Choice",R$3="Reading"), if(left(Input!R167,1)=Input!R$4,1,0),if(R$3="Vocab", if(Input!R167=Input!R$4,1,0),Input!R167))</f>
        <v/>
      </c>
      <c r="S167" s="1" t="str">
        <f>if(or(S$3="Multiple Choice",S$3="Reading"), if(left(Input!S167,1)=Input!S$4,1,0),if(S$3="Vocab", if(Input!S167=Input!S$4,1,0),Input!S167))</f>
        <v/>
      </c>
      <c r="T167" s="1" t="str">
        <f>if(or(T$3="Multiple Choice",T$3="Reading"), if(left(Input!T167,1)=Input!T$4,1,0),if(T$3="Vocab", if(Input!T167=Input!T$4,1,0),Input!T167))</f>
        <v/>
      </c>
      <c r="U167" s="1" t="str">
        <f>if(or(U$3="Multiple Choice",U$3="Reading"), if(left(Input!U167,1)=Input!U$4,1,0),if(U$3="Vocab", if(Input!U167=Input!U$4,1,0),Input!U167))</f>
        <v/>
      </c>
      <c r="V167" s="1" t="str">
        <f>if(or(V$3="Multiple Choice",V$3="Reading"), if(left(Input!V167,1)=Input!V$4,1,0),if(V$3="Vocab", if(Input!V167=Input!V$4,1,0),Input!V167))</f>
        <v/>
      </c>
      <c r="W167" s="1" t="str">
        <f>if(or(W$3="Multiple Choice",W$3="Reading"), if(left(Input!W167,1)=Input!W$4,1,0),if(W$3="Vocab", if(Input!W167=Input!W$4,1,0),Input!W167))</f>
        <v/>
      </c>
      <c r="X167" s="1" t="str">
        <f>if(or(X$3="Multiple Choice",X$3="Reading"), if(left(Input!X167,1)=Input!X$4,1,0),if(X$3="Vocab", if(Input!X167=Input!X$4,1,0),Input!X167))</f>
        <v/>
      </c>
      <c r="Y167" s="1" t="str">
        <f>if(or(Y$3="Multiple Choice",Y$3="Reading"), if(left(Input!Y167,1)=Input!Y$4,1,0),if(Y$3="Vocab", if(Input!Y167=Input!Y$4,1,0),Input!Y167))</f>
        <v/>
      </c>
      <c r="Z167" s="1" t="str">
        <f>if(or(Z$3="Multiple Choice",Z$3="Reading"), if(left(Input!Z167,1)=Input!Z$4,1,0),if(Z$3="Vocab", if(Input!Z167=Input!Z$4,1,0),Input!Z167))</f>
        <v/>
      </c>
    </row>
    <row r="168">
      <c r="B168" s="1">
        <f t="shared" si="2"/>
        <v>0</v>
      </c>
      <c r="C168" s="1" t="str">
        <f t="array" ref="C168">if(B168=0,"", INDEX($E:$Z,row(C168),Input!$C$16+2))</f>
        <v/>
      </c>
      <c r="D168" s="1">
        <f>if(and(E168&gt;=Input!$C$11,E168&lt;=Input!$C$13,not(F168="")),1,0)</f>
        <v>0</v>
      </c>
      <c r="E168" s="1" t="str">
        <f>Input!E168</f>
        <v/>
      </c>
      <c r="F168" s="1" t="str">
        <f>Input!F168</f>
        <v/>
      </c>
      <c r="G168" s="1">
        <f>if(or(G$3="Multiple Choice",G$3="Reading"), if(left(Input!G168,1)=Input!G$4,1,0),if(G$3="Vocab", if(Input!G168=Input!G$4,1,0),Input!G168))</f>
        <v>0</v>
      </c>
      <c r="H168" s="1">
        <f>if(or(H$3="Multiple Choice",H$3="Reading"), if(left(Input!H168,1)=Input!H$4,1,0),if(H$3="Vocab", if(Input!H168=Input!H$4,1,0),Input!H168))</f>
        <v>0</v>
      </c>
      <c r="I168" s="1" t="str">
        <f>if(or(I$3="Multiple Choice",I$3="Reading"), if(left(Input!I168,1)=Input!I$4,1,0),if(I$3="Vocab", if(Input!I168=Input!I$4,1,0),Input!I168))</f>
        <v/>
      </c>
      <c r="J168" s="1">
        <f>if(or(J$3="Multiple Choice",J$3="Reading"), if(left(Input!J168,1)=Input!J$4,1,0),if(J$3="Vocab", if(Input!J168=Input!J$4,1,0),Input!J168))</f>
        <v>0</v>
      </c>
      <c r="K168" s="1" t="str">
        <f>if(or(K$3="Multiple Choice",K$3="Reading"), if(left(Input!K168,1)=Input!K$4,1,0),if(K$3="Vocab", if(Input!K168=Input!K$4,1,0),Input!K168))</f>
        <v/>
      </c>
      <c r="L168" s="1" t="str">
        <f>if(or(L$3="Multiple Choice",L$3="Reading"), if(left(Input!L168,1)=Input!L$4,1,0),if(L$3="Vocab", if(Input!L168=Input!L$4,1,0),Input!L168))</f>
        <v/>
      </c>
      <c r="M168" s="1" t="str">
        <f>if(or(M$3="Multiple Choice",M$3="Reading"), if(left(Input!M168,1)=Input!M$4,1,0),if(M$3="Vocab", if(Input!M168=Input!M$4,1,0),Input!M168))</f>
        <v/>
      </c>
      <c r="N168" s="1" t="str">
        <f>if(or(N$3="Multiple Choice",N$3="Reading"), if(left(Input!N168,1)=Input!N$4,1,0),if(N$3="Vocab", if(Input!N168=Input!N$4,1,0),Input!N168))</f>
        <v/>
      </c>
      <c r="O168" s="1" t="str">
        <f>if(or(O$3="Multiple Choice",O$3="Reading"), if(left(Input!O168,1)=Input!O$4,1,0),if(O$3="Vocab", if(Input!O168=Input!O$4,1,0),Input!O168))</f>
        <v/>
      </c>
      <c r="P168" s="1" t="str">
        <f>if(or(P$3="Multiple Choice",P$3="Reading"), if(left(Input!P168,1)=Input!P$4,1,0),if(P$3="Vocab", if(Input!P168=Input!P$4,1,0),Input!P168))</f>
        <v/>
      </c>
      <c r="Q168" s="1" t="str">
        <f>if(or(Q$3="Multiple Choice",Q$3="Reading"), if(left(Input!Q168,1)=Input!Q$4,1,0),if(Q$3="Vocab", if(Input!Q168=Input!Q$4,1,0),Input!Q168))</f>
        <v/>
      </c>
      <c r="R168" s="1" t="str">
        <f>if(or(R$3="Multiple Choice",R$3="Reading"), if(left(Input!R168,1)=Input!R$4,1,0),if(R$3="Vocab", if(Input!R168=Input!R$4,1,0),Input!R168))</f>
        <v/>
      </c>
      <c r="S168" s="1" t="str">
        <f>if(or(S$3="Multiple Choice",S$3="Reading"), if(left(Input!S168,1)=Input!S$4,1,0),if(S$3="Vocab", if(Input!S168=Input!S$4,1,0),Input!S168))</f>
        <v/>
      </c>
      <c r="T168" s="1" t="str">
        <f>if(or(T$3="Multiple Choice",T$3="Reading"), if(left(Input!T168,1)=Input!T$4,1,0),if(T$3="Vocab", if(Input!T168=Input!T$4,1,0),Input!T168))</f>
        <v/>
      </c>
      <c r="U168" s="1" t="str">
        <f>if(or(U$3="Multiple Choice",U$3="Reading"), if(left(Input!U168,1)=Input!U$4,1,0),if(U$3="Vocab", if(Input!U168=Input!U$4,1,0),Input!U168))</f>
        <v/>
      </c>
      <c r="V168" s="1" t="str">
        <f>if(or(V$3="Multiple Choice",V$3="Reading"), if(left(Input!V168,1)=Input!V$4,1,0),if(V$3="Vocab", if(Input!V168=Input!V$4,1,0),Input!V168))</f>
        <v/>
      </c>
      <c r="W168" s="1" t="str">
        <f>if(or(W$3="Multiple Choice",W$3="Reading"), if(left(Input!W168,1)=Input!W$4,1,0),if(W$3="Vocab", if(Input!W168=Input!W$4,1,0),Input!W168))</f>
        <v/>
      </c>
      <c r="X168" s="1" t="str">
        <f>if(or(X$3="Multiple Choice",X$3="Reading"), if(left(Input!X168,1)=Input!X$4,1,0),if(X$3="Vocab", if(Input!X168=Input!X$4,1,0),Input!X168))</f>
        <v/>
      </c>
      <c r="Y168" s="1" t="str">
        <f>if(or(Y$3="Multiple Choice",Y$3="Reading"), if(left(Input!Y168,1)=Input!Y$4,1,0),if(Y$3="Vocab", if(Input!Y168=Input!Y$4,1,0),Input!Y168))</f>
        <v/>
      </c>
      <c r="Z168" s="1" t="str">
        <f>if(or(Z$3="Multiple Choice",Z$3="Reading"), if(left(Input!Z168,1)=Input!Z$4,1,0),if(Z$3="Vocab", if(Input!Z168=Input!Z$4,1,0),Input!Z168))</f>
        <v/>
      </c>
    </row>
    <row r="169">
      <c r="B169" s="1">
        <f t="shared" si="2"/>
        <v>0</v>
      </c>
      <c r="C169" s="1" t="str">
        <f t="array" ref="C169">if(B169=0,"", INDEX($E:$Z,row(C169),Input!$C$16+2))</f>
        <v/>
      </c>
      <c r="D169" s="1">
        <f>if(and(E169&gt;=Input!$C$11,E169&lt;=Input!$C$13,not(F169="")),1,0)</f>
        <v>0</v>
      </c>
      <c r="E169" s="1" t="str">
        <f>Input!E169</f>
        <v/>
      </c>
      <c r="F169" s="1" t="str">
        <f>Input!F169</f>
        <v/>
      </c>
      <c r="G169" s="1">
        <f>if(or(G$3="Multiple Choice",G$3="Reading"), if(left(Input!G169,1)=Input!G$4,1,0),if(G$3="Vocab", if(Input!G169=Input!G$4,1,0),Input!G169))</f>
        <v>0</v>
      </c>
      <c r="H169" s="1">
        <f>if(or(H$3="Multiple Choice",H$3="Reading"), if(left(Input!H169,1)=Input!H$4,1,0),if(H$3="Vocab", if(Input!H169=Input!H$4,1,0),Input!H169))</f>
        <v>0</v>
      </c>
      <c r="I169" s="1" t="str">
        <f>if(or(I$3="Multiple Choice",I$3="Reading"), if(left(Input!I169,1)=Input!I$4,1,0),if(I$3="Vocab", if(Input!I169=Input!I$4,1,0),Input!I169))</f>
        <v/>
      </c>
      <c r="J169" s="1">
        <f>if(or(J$3="Multiple Choice",J$3="Reading"), if(left(Input!J169,1)=Input!J$4,1,0),if(J$3="Vocab", if(Input!J169=Input!J$4,1,0),Input!J169))</f>
        <v>0</v>
      </c>
      <c r="K169" s="1" t="str">
        <f>if(or(K$3="Multiple Choice",K$3="Reading"), if(left(Input!K169,1)=Input!K$4,1,0),if(K$3="Vocab", if(Input!K169=Input!K$4,1,0),Input!K169))</f>
        <v/>
      </c>
      <c r="L169" s="1" t="str">
        <f>if(or(L$3="Multiple Choice",L$3="Reading"), if(left(Input!L169,1)=Input!L$4,1,0),if(L$3="Vocab", if(Input!L169=Input!L$4,1,0),Input!L169))</f>
        <v/>
      </c>
      <c r="M169" s="1" t="str">
        <f>if(or(M$3="Multiple Choice",M$3="Reading"), if(left(Input!M169,1)=Input!M$4,1,0),if(M$3="Vocab", if(Input!M169=Input!M$4,1,0),Input!M169))</f>
        <v/>
      </c>
      <c r="N169" s="1" t="str">
        <f>if(or(N$3="Multiple Choice",N$3="Reading"), if(left(Input!N169,1)=Input!N$4,1,0),if(N$3="Vocab", if(Input!N169=Input!N$4,1,0),Input!N169))</f>
        <v/>
      </c>
      <c r="O169" s="1" t="str">
        <f>if(or(O$3="Multiple Choice",O$3="Reading"), if(left(Input!O169,1)=Input!O$4,1,0),if(O$3="Vocab", if(Input!O169=Input!O$4,1,0),Input!O169))</f>
        <v/>
      </c>
      <c r="P169" s="1" t="str">
        <f>if(or(P$3="Multiple Choice",P$3="Reading"), if(left(Input!P169,1)=Input!P$4,1,0),if(P$3="Vocab", if(Input!P169=Input!P$4,1,0),Input!P169))</f>
        <v/>
      </c>
      <c r="Q169" s="1" t="str">
        <f>if(or(Q$3="Multiple Choice",Q$3="Reading"), if(left(Input!Q169,1)=Input!Q$4,1,0),if(Q$3="Vocab", if(Input!Q169=Input!Q$4,1,0),Input!Q169))</f>
        <v/>
      </c>
      <c r="R169" s="1" t="str">
        <f>if(or(R$3="Multiple Choice",R$3="Reading"), if(left(Input!R169,1)=Input!R$4,1,0),if(R$3="Vocab", if(Input!R169=Input!R$4,1,0),Input!R169))</f>
        <v/>
      </c>
      <c r="S169" s="1" t="str">
        <f>if(or(S$3="Multiple Choice",S$3="Reading"), if(left(Input!S169,1)=Input!S$4,1,0),if(S$3="Vocab", if(Input!S169=Input!S$4,1,0),Input!S169))</f>
        <v/>
      </c>
      <c r="T169" s="1" t="str">
        <f>if(or(T$3="Multiple Choice",T$3="Reading"), if(left(Input!T169,1)=Input!T$4,1,0),if(T$3="Vocab", if(Input!T169=Input!T$4,1,0),Input!T169))</f>
        <v/>
      </c>
      <c r="U169" s="1" t="str">
        <f>if(or(U$3="Multiple Choice",U$3="Reading"), if(left(Input!U169,1)=Input!U$4,1,0),if(U$3="Vocab", if(Input!U169=Input!U$4,1,0),Input!U169))</f>
        <v/>
      </c>
      <c r="V169" s="1" t="str">
        <f>if(or(V$3="Multiple Choice",V$3="Reading"), if(left(Input!V169,1)=Input!V$4,1,0),if(V$3="Vocab", if(Input!V169=Input!V$4,1,0),Input!V169))</f>
        <v/>
      </c>
      <c r="W169" s="1" t="str">
        <f>if(or(W$3="Multiple Choice",W$3="Reading"), if(left(Input!W169,1)=Input!W$4,1,0),if(W$3="Vocab", if(Input!W169=Input!W$4,1,0),Input!W169))</f>
        <v/>
      </c>
      <c r="X169" s="1" t="str">
        <f>if(or(X$3="Multiple Choice",X$3="Reading"), if(left(Input!X169,1)=Input!X$4,1,0),if(X$3="Vocab", if(Input!X169=Input!X$4,1,0),Input!X169))</f>
        <v/>
      </c>
      <c r="Y169" s="1" t="str">
        <f>if(or(Y$3="Multiple Choice",Y$3="Reading"), if(left(Input!Y169,1)=Input!Y$4,1,0),if(Y$3="Vocab", if(Input!Y169=Input!Y$4,1,0),Input!Y169))</f>
        <v/>
      </c>
      <c r="Z169" s="1" t="str">
        <f>if(or(Z$3="Multiple Choice",Z$3="Reading"), if(left(Input!Z169,1)=Input!Z$4,1,0),if(Z$3="Vocab", if(Input!Z169=Input!Z$4,1,0),Input!Z169))</f>
        <v/>
      </c>
    </row>
    <row r="170">
      <c r="B170" s="1">
        <f t="shared" si="2"/>
        <v>0</v>
      </c>
      <c r="C170" s="1" t="str">
        <f t="array" ref="C170">if(B170=0,"", INDEX($E:$Z,row(C170),Input!$C$16+2))</f>
        <v/>
      </c>
      <c r="D170" s="1">
        <f>if(and(E170&gt;=Input!$C$11,E170&lt;=Input!$C$13,not(F170="")),1,0)</f>
        <v>0</v>
      </c>
      <c r="E170" s="1" t="str">
        <f>Input!E170</f>
        <v/>
      </c>
      <c r="F170" s="1" t="str">
        <f>Input!F170</f>
        <v/>
      </c>
      <c r="G170" s="1">
        <f>if(or(G$3="Multiple Choice",G$3="Reading"), if(left(Input!G170,1)=Input!G$4,1,0),if(G$3="Vocab", if(Input!G170=Input!G$4,1,0),Input!G170))</f>
        <v>0</v>
      </c>
      <c r="H170" s="1">
        <f>if(or(H$3="Multiple Choice",H$3="Reading"), if(left(Input!H170,1)=Input!H$4,1,0),if(H$3="Vocab", if(Input!H170=Input!H$4,1,0),Input!H170))</f>
        <v>0</v>
      </c>
      <c r="I170" s="1" t="str">
        <f>if(or(I$3="Multiple Choice",I$3="Reading"), if(left(Input!I170,1)=Input!I$4,1,0),if(I$3="Vocab", if(Input!I170=Input!I$4,1,0),Input!I170))</f>
        <v/>
      </c>
      <c r="J170" s="1">
        <f>if(or(J$3="Multiple Choice",J$3="Reading"), if(left(Input!J170,1)=Input!J$4,1,0),if(J$3="Vocab", if(Input!J170=Input!J$4,1,0),Input!J170))</f>
        <v>0</v>
      </c>
      <c r="K170" s="1" t="str">
        <f>if(or(K$3="Multiple Choice",K$3="Reading"), if(left(Input!K170,1)=Input!K$4,1,0),if(K$3="Vocab", if(Input!K170=Input!K$4,1,0),Input!K170))</f>
        <v/>
      </c>
      <c r="L170" s="1" t="str">
        <f>if(or(L$3="Multiple Choice",L$3="Reading"), if(left(Input!L170,1)=Input!L$4,1,0),if(L$3="Vocab", if(Input!L170=Input!L$4,1,0),Input!L170))</f>
        <v/>
      </c>
      <c r="M170" s="1" t="str">
        <f>if(or(M$3="Multiple Choice",M$3="Reading"), if(left(Input!M170,1)=Input!M$4,1,0),if(M$3="Vocab", if(Input!M170=Input!M$4,1,0),Input!M170))</f>
        <v/>
      </c>
      <c r="N170" s="1" t="str">
        <f>if(or(N$3="Multiple Choice",N$3="Reading"), if(left(Input!N170,1)=Input!N$4,1,0),if(N$3="Vocab", if(Input!N170=Input!N$4,1,0),Input!N170))</f>
        <v/>
      </c>
      <c r="O170" s="1" t="str">
        <f>if(or(O$3="Multiple Choice",O$3="Reading"), if(left(Input!O170,1)=Input!O$4,1,0),if(O$3="Vocab", if(Input!O170=Input!O$4,1,0),Input!O170))</f>
        <v/>
      </c>
      <c r="P170" s="1" t="str">
        <f>if(or(P$3="Multiple Choice",P$3="Reading"), if(left(Input!P170,1)=Input!P$4,1,0),if(P$3="Vocab", if(Input!P170=Input!P$4,1,0),Input!P170))</f>
        <v/>
      </c>
      <c r="Q170" s="1" t="str">
        <f>if(or(Q$3="Multiple Choice",Q$3="Reading"), if(left(Input!Q170,1)=Input!Q$4,1,0),if(Q$3="Vocab", if(Input!Q170=Input!Q$4,1,0),Input!Q170))</f>
        <v/>
      </c>
      <c r="R170" s="1" t="str">
        <f>if(or(R$3="Multiple Choice",R$3="Reading"), if(left(Input!R170,1)=Input!R$4,1,0),if(R$3="Vocab", if(Input!R170=Input!R$4,1,0),Input!R170))</f>
        <v/>
      </c>
      <c r="S170" s="1" t="str">
        <f>if(or(S$3="Multiple Choice",S$3="Reading"), if(left(Input!S170,1)=Input!S$4,1,0),if(S$3="Vocab", if(Input!S170=Input!S$4,1,0),Input!S170))</f>
        <v/>
      </c>
      <c r="T170" s="1" t="str">
        <f>if(or(T$3="Multiple Choice",T$3="Reading"), if(left(Input!T170,1)=Input!T$4,1,0),if(T$3="Vocab", if(Input!T170=Input!T$4,1,0),Input!T170))</f>
        <v/>
      </c>
      <c r="U170" s="1" t="str">
        <f>if(or(U$3="Multiple Choice",U$3="Reading"), if(left(Input!U170,1)=Input!U$4,1,0),if(U$3="Vocab", if(Input!U170=Input!U$4,1,0),Input!U170))</f>
        <v/>
      </c>
      <c r="V170" s="1" t="str">
        <f>if(or(V$3="Multiple Choice",V$3="Reading"), if(left(Input!V170,1)=Input!V$4,1,0),if(V$3="Vocab", if(Input!V170=Input!V$4,1,0),Input!V170))</f>
        <v/>
      </c>
      <c r="W170" s="1" t="str">
        <f>if(or(W$3="Multiple Choice",W$3="Reading"), if(left(Input!W170,1)=Input!W$4,1,0),if(W$3="Vocab", if(Input!W170=Input!W$4,1,0),Input!W170))</f>
        <v/>
      </c>
      <c r="X170" s="1" t="str">
        <f>if(or(X$3="Multiple Choice",X$3="Reading"), if(left(Input!X170,1)=Input!X$4,1,0),if(X$3="Vocab", if(Input!X170=Input!X$4,1,0),Input!X170))</f>
        <v/>
      </c>
      <c r="Y170" s="1" t="str">
        <f>if(or(Y$3="Multiple Choice",Y$3="Reading"), if(left(Input!Y170,1)=Input!Y$4,1,0),if(Y$3="Vocab", if(Input!Y170=Input!Y$4,1,0),Input!Y170))</f>
        <v/>
      </c>
      <c r="Z170" s="1" t="str">
        <f>if(or(Z$3="Multiple Choice",Z$3="Reading"), if(left(Input!Z170,1)=Input!Z$4,1,0),if(Z$3="Vocab", if(Input!Z170=Input!Z$4,1,0),Input!Z170))</f>
        <v/>
      </c>
    </row>
    <row r="171">
      <c r="B171" s="1">
        <f t="shared" si="2"/>
        <v>0</v>
      </c>
      <c r="C171" s="1" t="str">
        <f t="array" ref="C171">if(B171=0,"", INDEX($E:$Z,row(C171),Input!$C$16+2))</f>
        <v/>
      </c>
      <c r="D171" s="1">
        <f>if(and(E171&gt;=Input!$C$11,E171&lt;=Input!$C$13,not(F171="")),1,0)</f>
        <v>0</v>
      </c>
      <c r="E171" s="1" t="str">
        <f>Input!E171</f>
        <v/>
      </c>
      <c r="F171" s="1" t="str">
        <f>Input!F171</f>
        <v/>
      </c>
      <c r="G171" s="1">
        <f>if(or(G$3="Multiple Choice",G$3="Reading"), if(left(Input!G171,1)=Input!G$4,1,0),if(G$3="Vocab", if(Input!G171=Input!G$4,1,0),Input!G171))</f>
        <v>0</v>
      </c>
      <c r="H171" s="1">
        <f>if(or(H$3="Multiple Choice",H$3="Reading"), if(left(Input!H171,1)=Input!H$4,1,0),if(H$3="Vocab", if(Input!H171=Input!H$4,1,0),Input!H171))</f>
        <v>0</v>
      </c>
      <c r="I171" s="1" t="str">
        <f>if(or(I$3="Multiple Choice",I$3="Reading"), if(left(Input!I171,1)=Input!I$4,1,0),if(I$3="Vocab", if(Input!I171=Input!I$4,1,0),Input!I171))</f>
        <v/>
      </c>
      <c r="J171" s="1">
        <f>if(or(J$3="Multiple Choice",J$3="Reading"), if(left(Input!J171,1)=Input!J$4,1,0),if(J$3="Vocab", if(Input!J171=Input!J$4,1,0),Input!J171))</f>
        <v>0</v>
      </c>
      <c r="K171" s="1" t="str">
        <f>if(or(K$3="Multiple Choice",K$3="Reading"), if(left(Input!K171,1)=Input!K$4,1,0),if(K$3="Vocab", if(Input!K171=Input!K$4,1,0),Input!K171))</f>
        <v/>
      </c>
      <c r="L171" s="1" t="str">
        <f>if(or(L$3="Multiple Choice",L$3="Reading"), if(left(Input!L171,1)=Input!L$4,1,0),if(L$3="Vocab", if(Input!L171=Input!L$4,1,0),Input!L171))</f>
        <v/>
      </c>
      <c r="M171" s="1" t="str">
        <f>if(or(M$3="Multiple Choice",M$3="Reading"), if(left(Input!M171,1)=Input!M$4,1,0),if(M$3="Vocab", if(Input!M171=Input!M$4,1,0),Input!M171))</f>
        <v/>
      </c>
      <c r="N171" s="1" t="str">
        <f>if(or(N$3="Multiple Choice",N$3="Reading"), if(left(Input!N171,1)=Input!N$4,1,0),if(N$3="Vocab", if(Input!N171=Input!N$4,1,0),Input!N171))</f>
        <v/>
      </c>
      <c r="O171" s="1" t="str">
        <f>if(or(O$3="Multiple Choice",O$3="Reading"), if(left(Input!O171,1)=Input!O$4,1,0),if(O$3="Vocab", if(Input!O171=Input!O$4,1,0),Input!O171))</f>
        <v/>
      </c>
      <c r="P171" s="1" t="str">
        <f>if(or(P$3="Multiple Choice",P$3="Reading"), if(left(Input!P171,1)=Input!P$4,1,0),if(P$3="Vocab", if(Input!P171=Input!P$4,1,0),Input!P171))</f>
        <v/>
      </c>
      <c r="Q171" s="1" t="str">
        <f>if(or(Q$3="Multiple Choice",Q$3="Reading"), if(left(Input!Q171,1)=Input!Q$4,1,0),if(Q$3="Vocab", if(Input!Q171=Input!Q$4,1,0),Input!Q171))</f>
        <v/>
      </c>
      <c r="R171" s="1" t="str">
        <f>if(or(R$3="Multiple Choice",R$3="Reading"), if(left(Input!R171,1)=Input!R$4,1,0),if(R$3="Vocab", if(Input!R171=Input!R$4,1,0),Input!R171))</f>
        <v/>
      </c>
      <c r="S171" s="1" t="str">
        <f>if(or(S$3="Multiple Choice",S$3="Reading"), if(left(Input!S171,1)=Input!S$4,1,0),if(S$3="Vocab", if(Input!S171=Input!S$4,1,0),Input!S171))</f>
        <v/>
      </c>
      <c r="T171" s="1" t="str">
        <f>if(or(T$3="Multiple Choice",T$3="Reading"), if(left(Input!T171,1)=Input!T$4,1,0),if(T$3="Vocab", if(Input!T171=Input!T$4,1,0),Input!T171))</f>
        <v/>
      </c>
      <c r="U171" s="1" t="str">
        <f>if(or(U$3="Multiple Choice",U$3="Reading"), if(left(Input!U171,1)=Input!U$4,1,0),if(U$3="Vocab", if(Input!U171=Input!U$4,1,0),Input!U171))</f>
        <v/>
      </c>
      <c r="V171" s="1" t="str">
        <f>if(or(V$3="Multiple Choice",V$3="Reading"), if(left(Input!V171,1)=Input!V$4,1,0),if(V$3="Vocab", if(Input!V171=Input!V$4,1,0),Input!V171))</f>
        <v/>
      </c>
      <c r="W171" s="1" t="str">
        <f>if(or(W$3="Multiple Choice",W$3="Reading"), if(left(Input!W171,1)=Input!W$4,1,0),if(W$3="Vocab", if(Input!W171=Input!W$4,1,0),Input!W171))</f>
        <v/>
      </c>
      <c r="X171" s="1" t="str">
        <f>if(or(X$3="Multiple Choice",X$3="Reading"), if(left(Input!X171,1)=Input!X$4,1,0),if(X$3="Vocab", if(Input!X171=Input!X$4,1,0),Input!X171))</f>
        <v/>
      </c>
      <c r="Y171" s="1" t="str">
        <f>if(or(Y$3="Multiple Choice",Y$3="Reading"), if(left(Input!Y171,1)=Input!Y$4,1,0),if(Y$3="Vocab", if(Input!Y171=Input!Y$4,1,0),Input!Y171))</f>
        <v/>
      </c>
      <c r="Z171" s="1" t="str">
        <f>if(or(Z$3="Multiple Choice",Z$3="Reading"), if(left(Input!Z171,1)=Input!Z$4,1,0),if(Z$3="Vocab", if(Input!Z171=Input!Z$4,1,0),Input!Z171))</f>
        <v/>
      </c>
    </row>
    <row r="172">
      <c r="B172" s="1">
        <f t="shared" si="2"/>
        <v>0</v>
      </c>
      <c r="C172" s="1" t="str">
        <f t="array" ref="C172">if(B172=0,"", INDEX($E:$Z,row(C172),Input!$C$16+2))</f>
        <v/>
      </c>
      <c r="D172" s="1">
        <f>if(and(E172&gt;=Input!$C$11,E172&lt;=Input!$C$13,not(F172="")),1,0)</f>
        <v>0</v>
      </c>
      <c r="E172" s="1" t="str">
        <f>Input!E172</f>
        <v/>
      </c>
      <c r="F172" s="1" t="str">
        <f>Input!F172</f>
        <v/>
      </c>
      <c r="G172" s="1">
        <f>if(or(G$3="Multiple Choice",G$3="Reading"), if(left(Input!G172,1)=Input!G$4,1,0),if(G$3="Vocab", if(Input!G172=Input!G$4,1,0),Input!G172))</f>
        <v>0</v>
      </c>
      <c r="H172" s="1">
        <f>if(or(H$3="Multiple Choice",H$3="Reading"), if(left(Input!H172,1)=Input!H$4,1,0),if(H$3="Vocab", if(Input!H172=Input!H$4,1,0),Input!H172))</f>
        <v>0</v>
      </c>
      <c r="I172" s="1" t="str">
        <f>if(or(I$3="Multiple Choice",I$3="Reading"), if(left(Input!I172,1)=Input!I$4,1,0),if(I$3="Vocab", if(Input!I172=Input!I$4,1,0),Input!I172))</f>
        <v/>
      </c>
      <c r="J172" s="1">
        <f>if(or(J$3="Multiple Choice",J$3="Reading"), if(left(Input!J172,1)=Input!J$4,1,0),if(J$3="Vocab", if(Input!J172=Input!J$4,1,0),Input!J172))</f>
        <v>0</v>
      </c>
      <c r="K172" s="1" t="str">
        <f>if(or(K$3="Multiple Choice",K$3="Reading"), if(left(Input!K172,1)=Input!K$4,1,0),if(K$3="Vocab", if(Input!K172=Input!K$4,1,0),Input!K172))</f>
        <v/>
      </c>
      <c r="L172" s="1" t="str">
        <f>if(or(L$3="Multiple Choice",L$3="Reading"), if(left(Input!L172,1)=Input!L$4,1,0),if(L$3="Vocab", if(Input!L172=Input!L$4,1,0),Input!L172))</f>
        <v/>
      </c>
      <c r="M172" s="1" t="str">
        <f>if(or(M$3="Multiple Choice",M$3="Reading"), if(left(Input!M172,1)=Input!M$4,1,0),if(M$3="Vocab", if(Input!M172=Input!M$4,1,0),Input!M172))</f>
        <v/>
      </c>
      <c r="N172" s="1" t="str">
        <f>if(or(N$3="Multiple Choice",N$3="Reading"), if(left(Input!N172,1)=Input!N$4,1,0),if(N$3="Vocab", if(Input!N172=Input!N$4,1,0),Input!N172))</f>
        <v/>
      </c>
      <c r="O172" s="1" t="str">
        <f>if(or(O$3="Multiple Choice",O$3="Reading"), if(left(Input!O172,1)=Input!O$4,1,0),if(O$3="Vocab", if(Input!O172=Input!O$4,1,0),Input!O172))</f>
        <v/>
      </c>
      <c r="P172" s="1" t="str">
        <f>if(or(P$3="Multiple Choice",P$3="Reading"), if(left(Input!P172,1)=Input!P$4,1,0),if(P$3="Vocab", if(Input!P172=Input!P$4,1,0),Input!P172))</f>
        <v/>
      </c>
      <c r="Q172" s="1" t="str">
        <f>if(or(Q$3="Multiple Choice",Q$3="Reading"), if(left(Input!Q172,1)=Input!Q$4,1,0),if(Q$3="Vocab", if(Input!Q172=Input!Q$4,1,0),Input!Q172))</f>
        <v/>
      </c>
      <c r="R172" s="1" t="str">
        <f>if(or(R$3="Multiple Choice",R$3="Reading"), if(left(Input!R172,1)=Input!R$4,1,0),if(R$3="Vocab", if(Input!R172=Input!R$4,1,0),Input!R172))</f>
        <v/>
      </c>
      <c r="S172" s="1" t="str">
        <f>if(or(S$3="Multiple Choice",S$3="Reading"), if(left(Input!S172,1)=Input!S$4,1,0),if(S$3="Vocab", if(Input!S172=Input!S$4,1,0),Input!S172))</f>
        <v/>
      </c>
      <c r="T172" s="1" t="str">
        <f>if(or(T$3="Multiple Choice",T$3="Reading"), if(left(Input!T172,1)=Input!T$4,1,0),if(T$3="Vocab", if(Input!T172=Input!T$4,1,0),Input!T172))</f>
        <v/>
      </c>
      <c r="U172" s="1" t="str">
        <f>if(or(U$3="Multiple Choice",U$3="Reading"), if(left(Input!U172,1)=Input!U$4,1,0),if(U$3="Vocab", if(Input!U172=Input!U$4,1,0),Input!U172))</f>
        <v/>
      </c>
      <c r="V172" s="1" t="str">
        <f>if(or(V$3="Multiple Choice",V$3="Reading"), if(left(Input!V172,1)=Input!V$4,1,0),if(V$3="Vocab", if(Input!V172=Input!V$4,1,0),Input!V172))</f>
        <v/>
      </c>
      <c r="W172" s="1" t="str">
        <f>if(or(W$3="Multiple Choice",W$3="Reading"), if(left(Input!W172,1)=Input!W$4,1,0),if(W$3="Vocab", if(Input!W172=Input!W$4,1,0),Input!W172))</f>
        <v/>
      </c>
      <c r="X172" s="1" t="str">
        <f>if(or(X$3="Multiple Choice",X$3="Reading"), if(left(Input!X172,1)=Input!X$4,1,0),if(X$3="Vocab", if(Input!X172=Input!X$4,1,0),Input!X172))</f>
        <v/>
      </c>
      <c r="Y172" s="1" t="str">
        <f>if(or(Y$3="Multiple Choice",Y$3="Reading"), if(left(Input!Y172,1)=Input!Y$4,1,0),if(Y$3="Vocab", if(Input!Y172=Input!Y$4,1,0),Input!Y172))</f>
        <v/>
      </c>
      <c r="Z172" s="1" t="str">
        <f>if(or(Z$3="Multiple Choice",Z$3="Reading"), if(left(Input!Z172,1)=Input!Z$4,1,0),if(Z$3="Vocab", if(Input!Z172=Input!Z$4,1,0),Input!Z172))</f>
        <v/>
      </c>
    </row>
    <row r="173">
      <c r="B173" s="1">
        <f t="shared" si="2"/>
        <v>0</v>
      </c>
      <c r="C173" s="1" t="str">
        <f t="array" ref="C173">if(B173=0,"", INDEX($E:$Z,row(C173),Input!$C$16+2))</f>
        <v/>
      </c>
      <c r="D173" s="1">
        <f>if(and(E173&gt;=Input!$C$11,E173&lt;=Input!$C$13,not(F173="")),1,0)</f>
        <v>0</v>
      </c>
      <c r="E173" s="1" t="str">
        <f>Input!E173</f>
        <v/>
      </c>
      <c r="F173" s="1" t="str">
        <f>Input!F173</f>
        <v/>
      </c>
      <c r="G173" s="1">
        <f>if(or(G$3="Multiple Choice",G$3="Reading"), if(left(Input!G173,1)=Input!G$4,1,0),if(G$3="Vocab", if(Input!G173=Input!G$4,1,0),Input!G173))</f>
        <v>0</v>
      </c>
      <c r="H173" s="1">
        <f>if(or(H$3="Multiple Choice",H$3="Reading"), if(left(Input!H173,1)=Input!H$4,1,0),if(H$3="Vocab", if(Input!H173=Input!H$4,1,0),Input!H173))</f>
        <v>0</v>
      </c>
      <c r="I173" s="1" t="str">
        <f>if(or(I$3="Multiple Choice",I$3="Reading"), if(left(Input!I173,1)=Input!I$4,1,0),if(I$3="Vocab", if(Input!I173=Input!I$4,1,0),Input!I173))</f>
        <v/>
      </c>
      <c r="J173" s="1">
        <f>if(or(J$3="Multiple Choice",J$3="Reading"), if(left(Input!J173,1)=Input!J$4,1,0),if(J$3="Vocab", if(Input!J173=Input!J$4,1,0),Input!J173))</f>
        <v>0</v>
      </c>
      <c r="K173" s="1" t="str">
        <f>if(or(K$3="Multiple Choice",K$3="Reading"), if(left(Input!K173,1)=Input!K$4,1,0),if(K$3="Vocab", if(Input!K173=Input!K$4,1,0),Input!K173))</f>
        <v/>
      </c>
      <c r="L173" s="1" t="str">
        <f>if(or(L$3="Multiple Choice",L$3="Reading"), if(left(Input!L173,1)=Input!L$4,1,0),if(L$3="Vocab", if(Input!L173=Input!L$4,1,0),Input!L173))</f>
        <v/>
      </c>
      <c r="M173" s="1" t="str">
        <f>if(or(M$3="Multiple Choice",M$3="Reading"), if(left(Input!M173,1)=Input!M$4,1,0),if(M$3="Vocab", if(Input!M173=Input!M$4,1,0),Input!M173))</f>
        <v/>
      </c>
      <c r="N173" s="1" t="str">
        <f>if(or(N$3="Multiple Choice",N$3="Reading"), if(left(Input!N173,1)=Input!N$4,1,0),if(N$3="Vocab", if(Input!N173=Input!N$4,1,0),Input!N173))</f>
        <v/>
      </c>
      <c r="O173" s="1" t="str">
        <f>if(or(O$3="Multiple Choice",O$3="Reading"), if(left(Input!O173,1)=Input!O$4,1,0),if(O$3="Vocab", if(Input!O173=Input!O$4,1,0),Input!O173))</f>
        <v/>
      </c>
      <c r="P173" s="1" t="str">
        <f>if(or(P$3="Multiple Choice",P$3="Reading"), if(left(Input!P173,1)=Input!P$4,1,0),if(P$3="Vocab", if(Input!P173=Input!P$4,1,0),Input!P173))</f>
        <v/>
      </c>
      <c r="Q173" s="1" t="str">
        <f>if(or(Q$3="Multiple Choice",Q$3="Reading"), if(left(Input!Q173,1)=Input!Q$4,1,0),if(Q$3="Vocab", if(Input!Q173=Input!Q$4,1,0),Input!Q173))</f>
        <v/>
      </c>
      <c r="R173" s="1" t="str">
        <f>if(or(R$3="Multiple Choice",R$3="Reading"), if(left(Input!R173,1)=Input!R$4,1,0),if(R$3="Vocab", if(Input!R173=Input!R$4,1,0),Input!R173))</f>
        <v/>
      </c>
      <c r="S173" s="1" t="str">
        <f>if(or(S$3="Multiple Choice",S$3="Reading"), if(left(Input!S173,1)=Input!S$4,1,0),if(S$3="Vocab", if(Input!S173=Input!S$4,1,0),Input!S173))</f>
        <v/>
      </c>
      <c r="T173" s="1" t="str">
        <f>if(or(T$3="Multiple Choice",T$3="Reading"), if(left(Input!T173,1)=Input!T$4,1,0),if(T$3="Vocab", if(Input!T173=Input!T$4,1,0),Input!T173))</f>
        <v/>
      </c>
      <c r="U173" s="1" t="str">
        <f>if(or(U$3="Multiple Choice",U$3="Reading"), if(left(Input!U173,1)=Input!U$4,1,0),if(U$3="Vocab", if(Input!U173=Input!U$4,1,0),Input!U173))</f>
        <v/>
      </c>
      <c r="V173" s="1" t="str">
        <f>if(or(V$3="Multiple Choice",V$3="Reading"), if(left(Input!V173,1)=Input!V$4,1,0),if(V$3="Vocab", if(Input!V173=Input!V$4,1,0),Input!V173))</f>
        <v/>
      </c>
      <c r="W173" s="1" t="str">
        <f>if(or(W$3="Multiple Choice",W$3="Reading"), if(left(Input!W173,1)=Input!W$4,1,0),if(W$3="Vocab", if(Input!W173=Input!W$4,1,0),Input!W173))</f>
        <v/>
      </c>
      <c r="X173" s="1" t="str">
        <f>if(or(X$3="Multiple Choice",X$3="Reading"), if(left(Input!X173,1)=Input!X$4,1,0),if(X$3="Vocab", if(Input!X173=Input!X$4,1,0),Input!X173))</f>
        <v/>
      </c>
      <c r="Y173" s="1" t="str">
        <f>if(or(Y$3="Multiple Choice",Y$3="Reading"), if(left(Input!Y173,1)=Input!Y$4,1,0),if(Y$3="Vocab", if(Input!Y173=Input!Y$4,1,0),Input!Y173))</f>
        <v/>
      </c>
      <c r="Z173" s="1" t="str">
        <f>if(or(Z$3="Multiple Choice",Z$3="Reading"), if(left(Input!Z173,1)=Input!Z$4,1,0),if(Z$3="Vocab", if(Input!Z173=Input!Z$4,1,0),Input!Z173))</f>
        <v/>
      </c>
    </row>
    <row r="174">
      <c r="B174" s="1">
        <f t="shared" si="2"/>
        <v>0</v>
      </c>
      <c r="C174" s="1" t="str">
        <f t="array" ref="C174">if(B174=0,"", INDEX($E:$Z,row(C174),Input!$C$16+2))</f>
        <v/>
      </c>
      <c r="D174" s="1">
        <f>if(and(E174&gt;=Input!$C$11,E174&lt;=Input!$C$13,not(F174="")),1,0)</f>
        <v>0</v>
      </c>
      <c r="E174" s="1" t="str">
        <f>Input!E174</f>
        <v/>
      </c>
      <c r="F174" s="1" t="str">
        <f>Input!F174</f>
        <v/>
      </c>
      <c r="G174" s="1">
        <f>if(or(G$3="Multiple Choice",G$3="Reading"), if(left(Input!G174,1)=Input!G$4,1,0),if(G$3="Vocab", if(Input!G174=Input!G$4,1,0),Input!G174))</f>
        <v>0</v>
      </c>
      <c r="H174" s="1">
        <f>if(or(H$3="Multiple Choice",H$3="Reading"), if(left(Input!H174,1)=Input!H$4,1,0),if(H$3="Vocab", if(Input!H174=Input!H$4,1,0),Input!H174))</f>
        <v>0</v>
      </c>
      <c r="I174" s="1" t="str">
        <f>if(or(I$3="Multiple Choice",I$3="Reading"), if(left(Input!I174,1)=Input!I$4,1,0),if(I$3="Vocab", if(Input!I174=Input!I$4,1,0),Input!I174))</f>
        <v/>
      </c>
      <c r="J174" s="1">
        <f>if(or(J$3="Multiple Choice",J$3="Reading"), if(left(Input!J174,1)=Input!J$4,1,0),if(J$3="Vocab", if(Input!J174=Input!J$4,1,0),Input!J174))</f>
        <v>0</v>
      </c>
      <c r="K174" s="1" t="str">
        <f>if(or(K$3="Multiple Choice",K$3="Reading"), if(left(Input!K174,1)=Input!K$4,1,0),if(K$3="Vocab", if(Input!K174=Input!K$4,1,0),Input!K174))</f>
        <v/>
      </c>
      <c r="L174" s="1" t="str">
        <f>if(or(L$3="Multiple Choice",L$3="Reading"), if(left(Input!L174,1)=Input!L$4,1,0),if(L$3="Vocab", if(Input!L174=Input!L$4,1,0),Input!L174))</f>
        <v/>
      </c>
      <c r="M174" s="1" t="str">
        <f>if(or(M$3="Multiple Choice",M$3="Reading"), if(left(Input!M174,1)=Input!M$4,1,0),if(M$3="Vocab", if(Input!M174=Input!M$4,1,0),Input!M174))</f>
        <v/>
      </c>
      <c r="N174" s="1" t="str">
        <f>if(or(N$3="Multiple Choice",N$3="Reading"), if(left(Input!N174,1)=Input!N$4,1,0),if(N$3="Vocab", if(Input!N174=Input!N$4,1,0),Input!N174))</f>
        <v/>
      </c>
      <c r="O174" s="1" t="str">
        <f>if(or(O$3="Multiple Choice",O$3="Reading"), if(left(Input!O174,1)=Input!O$4,1,0),if(O$3="Vocab", if(Input!O174=Input!O$4,1,0),Input!O174))</f>
        <v/>
      </c>
      <c r="P174" s="1" t="str">
        <f>if(or(P$3="Multiple Choice",P$3="Reading"), if(left(Input!P174,1)=Input!P$4,1,0),if(P$3="Vocab", if(Input!P174=Input!P$4,1,0),Input!P174))</f>
        <v/>
      </c>
      <c r="Q174" s="1" t="str">
        <f>if(or(Q$3="Multiple Choice",Q$3="Reading"), if(left(Input!Q174,1)=Input!Q$4,1,0),if(Q$3="Vocab", if(Input!Q174=Input!Q$4,1,0),Input!Q174))</f>
        <v/>
      </c>
      <c r="R174" s="1" t="str">
        <f>if(or(R$3="Multiple Choice",R$3="Reading"), if(left(Input!R174,1)=Input!R$4,1,0),if(R$3="Vocab", if(Input!R174=Input!R$4,1,0),Input!R174))</f>
        <v/>
      </c>
      <c r="S174" s="1" t="str">
        <f>if(or(S$3="Multiple Choice",S$3="Reading"), if(left(Input!S174,1)=Input!S$4,1,0),if(S$3="Vocab", if(Input!S174=Input!S$4,1,0),Input!S174))</f>
        <v/>
      </c>
      <c r="T174" s="1" t="str">
        <f>if(or(T$3="Multiple Choice",T$3="Reading"), if(left(Input!T174,1)=Input!T$4,1,0),if(T$3="Vocab", if(Input!T174=Input!T$4,1,0),Input!T174))</f>
        <v/>
      </c>
      <c r="U174" s="1" t="str">
        <f>if(or(U$3="Multiple Choice",U$3="Reading"), if(left(Input!U174,1)=Input!U$4,1,0),if(U$3="Vocab", if(Input!U174=Input!U$4,1,0),Input!U174))</f>
        <v/>
      </c>
      <c r="V174" s="1" t="str">
        <f>if(or(V$3="Multiple Choice",V$3="Reading"), if(left(Input!V174,1)=Input!V$4,1,0),if(V$3="Vocab", if(Input!V174=Input!V$4,1,0),Input!V174))</f>
        <v/>
      </c>
      <c r="W174" s="1" t="str">
        <f>if(or(W$3="Multiple Choice",W$3="Reading"), if(left(Input!W174,1)=Input!W$4,1,0),if(W$3="Vocab", if(Input!W174=Input!W$4,1,0),Input!W174))</f>
        <v/>
      </c>
      <c r="X174" s="1" t="str">
        <f>if(or(X$3="Multiple Choice",X$3="Reading"), if(left(Input!X174,1)=Input!X$4,1,0),if(X$3="Vocab", if(Input!X174=Input!X$4,1,0),Input!X174))</f>
        <v/>
      </c>
      <c r="Y174" s="1" t="str">
        <f>if(or(Y$3="Multiple Choice",Y$3="Reading"), if(left(Input!Y174,1)=Input!Y$4,1,0),if(Y$3="Vocab", if(Input!Y174=Input!Y$4,1,0),Input!Y174))</f>
        <v/>
      </c>
      <c r="Z174" s="1" t="str">
        <f>if(or(Z$3="Multiple Choice",Z$3="Reading"), if(left(Input!Z174,1)=Input!Z$4,1,0),if(Z$3="Vocab", if(Input!Z174=Input!Z$4,1,0),Input!Z174))</f>
        <v/>
      </c>
    </row>
    <row r="175">
      <c r="B175" s="1">
        <f t="shared" si="2"/>
        <v>0</v>
      </c>
      <c r="C175" s="1" t="str">
        <f t="array" ref="C175">if(B175=0,"", INDEX($E:$Z,row(C175),Input!$C$16+2))</f>
        <v/>
      </c>
      <c r="D175" s="1">
        <f>if(and(E175&gt;=Input!$C$11,E175&lt;=Input!$C$13,not(F175="")),1,0)</f>
        <v>0</v>
      </c>
      <c r="E175" s="1" t="str">
        <f>Input!E175</f>
        <v/>
      </c>
      <c r="F175" s="1" t="str">
        <f>Input!F175</f>
        <v/>
      </c>
      <c r="G175" s="1">
        <f>if(or(G$3="Multiple Choice",G$3="Reading"), if(left(Input!G175,1)=Input!G$4,1,0),if(G$3="Vocab", if(Input!G175=Input!G$4,1,0),Input!G175))</f>
        <v>0</v>
      </c>
      <c r="H175" s="1">
        <f>if(or(H$3="Multiple Choice",H$3="Reading"), if(left(Input!H175,1)=Input!H$4,1,0),if(H$3="Vocab", if(Input!H175=Input!H$4,1,0),Input!H175))</f>
        <v>0</v>
      </c>
      <c r="I175" s="1" t="str">
        <f>if(or(I$3="Multiple Choice",I$3="Reading"), if(left(Input!I175,1)=Input!I$4,1,0),if(I$3="Vocab", if(Input!I175=Input!I$4,1,0),Input!I175))</f>
        <v/>
      </c>
      <c r="J175" s="1">
        <f>if(or(J$3="Multiple Choice",J$3="Reading"), if(left(Input!J175,1)=Input!J$4,1,0),if(J$3="Vocab", if(Input!J175=Input!J$4,1,0),Input!J175))</f>
        <v>0</v>
      </c>
      <c r="K175" s="1" t="str">
        <f>if(or(K$3="Multiple Choice",K$3="Reading"), if(left(Input!K175,1)=Input!K$4,1,0),if(K$3="Vocab", if(Input!K175=Input!K$4,1,0),Input!K175))</f>
        <v/>
      </c>
      <c r="L175" s="1" t="str">
        <f>if(or(L$3="Multiple Choice",L$3="Reading"), if(left(Input!L175,1)=Input!L$4,1,0),if(L$3="Vocab", if(Input!L175=Input!L$4,1,0),Input!L175))</f>
        <v/>
      </c>
      <c r="M175" s="1" t="str">
        <f>if(or(M$3="Multiple Choice",M$3="Reading"), if(left(Input!M175,1)=Input!M$4,1,0),if(M$3="Vocab", if(Input!M175=Input!M$4,1,0),Input!M175))</f>
        <v/>
      </c>
      <c r="N175" s="1" t="str">
        <f>if(or(N$3="Multiple Choice",N$3="Reading"), if(left(Input!N175,1)=Input!N$4,1,0),if(N$3="Vocab", if(Input!N175=Input!N$4,1,0),Input!N175))</f>
        <v/>
      </c>
      <c r="O175" s="1" t="str">
        <f>if(or(O$3="Multiple Choice",O$3="Reading"), if(left(Input!O175,1)=Input!O$4,1,0),if(O$3="Vocab", if(Input!O175=Input!O$4,1,0),Input!O175))</f>
        <v/>
      </c>
      <c r="P175" s="1" t="str">
        <f>if(or(P$3="Multiple Choice",P$3="Reading"), if(left(Input!P175,1)=Input!P$4,1,0),if(P$3="Vocab", if(Input!P175=Input!P$4,1,0),Input!P175))</f>
        <v/>
      </c>
      <c r="Q175" s="1" t="str">
        <f>if(or(Q$3="Multiple Choice",Q$3="Reading"), if(left(Input!Q175,1)=Input!Q$4,1,0),if(Q$3="Vocab", if(Input!Q175=Input!Q$4,1,0),Input!Q175))</f>
        <v/>
      </c>
      <c r="R175" s="1" t="str">
        <f>if(or(R$3="Multiple Choice",R$3="Reading"), if(left(Input!R175,1)=Input!R$4,1,0),if(R$3="Vocab", if(Input!R175=Input!R$4,1,0),Input!R175))</f>
        <v/>
      </c>
      <c r="S175" s="1" t="str">
        <f>if(or(S$3="Multiple Choice",S$3="Reading"), if(left(Input!S175,1)=Input!S$4,1,0),if(S$3="Vocab", if(Input!S175=Input!S$4,1,0),Input!S175))</f>
        <v/>
      </c>
      <c r="T175" s="1" t="str">
        <f>if(or(T$3="Multiple Choice",T$3="Reading"), if(left(Input!T175,1)=Input!T$4,1,0),if(T$3="Vocab", if(Input!T175=Input!T$4,1,0),Input!T175))</f>
        <v/>
      </c>
      <c r="U175" s="1" t="str">
        <f>if(or(U$3="Multiple Choice",U$3="Reading"), if(left(Input!U175,1)=Input!U$4,1,0),if(U$3="Vocab", if(Input!U175=Input!U$4,1,0),Input!U175))</f>
        <v/>
      </c>
      <c r="V175" s="1" t="str">
        <f>if(or(V$3="Multiple Choice",V$3="Reading"), if(left(Input!V175,1)=Input!V$4,1,0),if(V$3="Vocab", if(Input!V175=Input!V$4,1,0),Input!V175))</f>
        <v/>
      </c>
      <c r="W175" s="1" t="str">
        <f>if(or(W$3="Multiple Choice",W$3="Reading"), if(left(Input!W175,1)=Input!W$4,1,0),if(W$3="Vocab", if(Input!W175=Input!W$4,1,0),Input!W175))</f>
        <v/>
      </c>
      <c r="X175" s="1" t="str">
        <f>if(or(X$3="Multiple Choice",X$3="Reading"), if(left(Input!X175,1)=Input!X$4,1,0),if(X$3="Vocab", if(Input!X175=Input!X$4,1,0),Input!X175))</f>
        <v/>
      </c>
      <c r="Y175" s="1" t="str">
        <f>if(or(Y$3="Multiple Choice",Y$3="Reading"), if(left(Input!Y175,1)=Input!Y$4,1,0),if(Y$3="Vocab", if(Input!Y175=Input!Y$4,1,0),Input!Y175))</f>
        <v/>
      </c>
      <c r="Z175" s="1" t="str">
        <f>if(or(Z$3="Multiple Choice",Z$3="Reading"), if(left(Input!Z175,1)=Input!Z$4,1,0),if(Z$3="Vocab", if(Input!Z175=Input!Z$4,1,0),Input!Z175))</f>
        <v/>
      </c>
    </row>
    <row r="176">
      <c r="B176" s="1">
        <f t="shared" si="2"/>
        <v>0</v>
      </c>
      <c r="C176" s="1" t="str">
        <f t="array" ref="C176">if(B176=0,"", INDEX($E:$Z,row(C176),Input!$C$16+2))</f>
        <v/>
      </c>
      <c r="D176" s="1">
        <f>if(and(E176&gt;=Input!$C$11,E176&lt;=Input!$C$13,not(F176="")),1,0)</f>
        <v>0</v>
      </c>
      <c r="E176" s="1" t="str">
        <f>Input!E176</f>
        <v/>
      </c>
      <c r="F176" s="1" t="str">
        <f>Input!F176</f>
        <v/>
      </c>
      <c r="G176" s="1">
        <f>if(or(G$3="Multiple Choice",G$3="Reading"), if(left(Input!G176,1)=Input!G$4,1,0),if(G$3="Vocab", if(Input!G176=Input!G$4,1,0),Input!G176))</f>
        <v>0</v>
      </c>
      <c r="H176" s="1">
        <f>if(or(H$3="Multiple Choice",H$3="Reading"), if(left(Input!H176,1)=Input!H$4,1,0),if(H$3="Vocab", if(Input!H176=Input!H$4,1,0),Input!H176))</f>
        <v>0</v>
      </c>
      <c r="I176" s="1" t="str">
        <f>if(or(I$3="Multiple Choice",I$3="Reading"), if(left(Input!I176,1)=Input!I$4,1,0),if(I$3="Vocab", if(Input!I176=Input!I$4,1,0),Input!I176))</f>
        <v/>
      </c>
      <c r="J176" s="1">
        <f>if(or(J$3="Multiple Choice",J$3="Reading"), if(left(Input!J176,1)=Input!J$4,1,0),if(J$3="Vocab", if(Input!J176=Input!J$4,1,0),Input!J176))</f>
        <v>0</v>
      </c>
      <c r="K176" s="1" t="str">
        <f>if(or(K$3="Multiple Choice",K$3="Reading"), if(left(Input!K176,1)=Input!K$4,1,0),if(K$3="Vocab", if(Input!K176=Input!K$4,1,0),Input!K176))</f>
        <v/>
      </c>
      <c r="L176" s="1" t="str">
        <f>if(or(L$3="Multiple Choice",L$3="Reading"), if(left(Input!L176,1)=Input!L$4,1,0),if(L$3="Vocab", if(Input!L176=Input!L$4,1,0),Input!L176))</f>
        <v/>
      </c>
      <c r="M176" s="1" t="str">
        <f>if(or(M$3="Multiple Choice",M$3="Reading"), if(left(Input!M176,1)=Input!M$4,1,0),if(M$3="Vocab", if(Input!M176=Input!M$4,1,0),Input!M176))</f>
        <v/>
      </c>
      <c r="N176" s="1" t="str">
        <f>if(or(N$3="Multiple Choice",N$3="Reading"), if(left(Input!N176,1)=Input!N$4,1,0),if(N$3="Vocab", if(Input!N176=Input!N$4,1,0),Input!N176))</f>
        <v/>
      </c>
      <c r="O176" s="1" t="str">
        <f>if(or(O$3="Multiple Choice",O$3="Reading"), if(left(Input!O176,1)=Input!O$4,1,0),if(O$3="Vocab", if(Input!O176=Input!O$4,1,0),Input!O176))</f>
        <v/>
      </c>
      <c r="P176" s="1" t="str">
        <f>if(or(P$3="Multiple Choice",P$3="Reading"), if(left(Input!P176,1)=Input!P$4,1,0),if(P$3="Vocab", if(Input!P176=Input!P$4,1,0),Input!P176))</f>
        <v/>
      </c>
      <c r="Q176" s="1" t="str">
        <f>if(or(Q$3="Multiple Choice",Q$3="Reading"), if(left(Input!Q176,1)=Input!Q$4,1,0),if(Q$3="Vocab", if(Input!Q176=Input!Q$4,1,0),Input!Q176))</f>
        <v/>
      </c>
      <c r="R176" s="1" t="str">
        <f>if(or(R$3="Multiple Choice",R$3="Reading"), if(left(Input!R176,1)=Input!R$4,1,0),if(R$3="Vocab", if(Input!R176=Input!R$4,1,0),Input!R176))</f>
        <v/>
      </c>
      <c r="S176" s="1" t="str">
        <f>if(or(S$3="Multiple Choice",S$3="Reading"), if(left(Input!S176,1)=Input!S$4,1,0),if(S$3="Vocab", if(Input!S176=Input!S$4,1,0),Input!S176))</f>
        <v/>
      </c>
      <c r="T176" s="1" t="str">
        <f>if(or(T$3="Multiple Choice",T$3="Reading"), if(left(Input!T176,1)=Input!T$4,1,0),if(T$3="Vocab", if(Input!T176=Input!T$4,1,0),Input!T176))</f>
        <v/>
      </c>
      <c r="U176" s="1" t="str">
        <f>if(or(U$3="Multiple Choice",U$3="Reading"), if(left(Input!U176,1)=Input!U$4,1,0),if(U$3="Vocab", if(Input!U176=Input!U$4,1,0),Input!U176))</f>
        <v/>
      </c>
      <c r="V176" s="1" t="str">
        <f>if(or(V$3="Multiple Choice",V$3="Reading"), if(left(Input!V176,1)=Input!V$4,1,0),if(V$3="Vocab", if(Input!V176=Input!V$4,1,0),Input!V176))</f>
        <v/>
      </c>
      <c r="W176" s="1" t="str">
        <f>if(or(W$3="Multiple Choice",W$3="Reading"), if(left(Input!W176,1)=Input!W$4,1,0),if(W$3="Vocab", if(Input!W176=Input!W$4,1,0),Input!W176))</f>
        <v/>
      </c>
      <c r="X176" s="1" t="str">
        <f>if(or(X$3="Multiple Choice",X$3="Reading"), if(left(Input!X176,1)=Input!X$4,1,0),if(X$3="Vocab", if(Input!X176=Input!X$4,1,0),Input!X176))</f>
        <v/>
      </c>
      <c r="Y176" s="1" t="str">
        <f>if(or(Y$3="Multiple Choice",Y$3="Reading"), if(left(Input!Y176,1)=Input!Y$4,1,0),if(Y$3="Vocab", if(Input!Y176=Input!Y$4,1,0),Input!Y176))</f>
        <v/>
      </c>
      <c r="Z176" s="1" t="str">
        <f>if(or(Z$3="Multiple Choice",Z$3="Reading"), if(left(Input!Z176,1)=Input!Z$4,1,0),if(Z$3="Vocab", if(Input!Z176=Input!Z$4,1,0),Input!Z176))</f>
        <v/>
      </c>
    </row>
    <row r="177">
      <c r="B177" s="1">
        <f t="shared" si="2"/>
        <v>0</v>
      </c>
      <c r="C177" s="1" t="str">
        <f t="array" ref="C177">if(B177=0,"", INDEX($E:$Z,row(C177),Input!$C$16+2))</f>
        <v/>
      </c>
      <c r="D177" s="1">
        <f>if(and(E177&gt;=Input!$C$11,E177&lt;=Input!$C$13,not(F177="")),1,0)</f>
        <v>0</v>
      </c>
      <c r="E177" s="1" t="str">
        <f>Input!E177</f>
        <v/>
      </c>
      <c r="F177" s="1" t="str">
        <f>Input!F177</f>
        <v/>
      </c>
      <c r="G177" s="1">
        <f>if(or(G$3="Multiple Choice",G$3="Reading"), if(left(Input!G177,1)=Input!G$4,1,0),if(G$3="Vocab", if(Input!G177=Input!G$4,1,0),Input!G177))</f>
        <v>0</v>
      </c>
      <c r="H177" s="1">
        <f>if(or(H$3="Multiple Choice",H$3="Reading"), if(left(Input!H177,1)=Input!H$4,1,0),if(H$3="Vocab", if(Input!H177=Input!H$4,1,0),Input!H177))</f>
        <v>0</v>
      </c>
      <c r="I177" s="1" t="str">
        <f>if(or(I$3="Multiple Choice",I$3="Reading"), if(left(Input!I177,1)=Input!I$4,1,0),if(I$3="Vocab", if(Input!I177=Input!I$4,1,0),Input!I177))</f>
        <v/>
      </c>
      <c r="J177" s="1">
        <f>if(or(J$3="Multiple Choice",J$3="Reading"), if(left(Input!J177,1)=Input!J$4,1,0),if(J$3="Vocab", if(Input!J177=Input!J$4,1,0),Input!J177))</f>
        <v>0</v>
      </c>
      <c r="K177" s="1" t="str">
        <f>if(or(K$3="Multiple Choice",K$3="Reading"), if(left(Input!K177,1)=Input!K$4,1,0),if(K$3="Vocab", if(Input!K177=Input!K$4,1,0),Input!K177))</f>
        <v/>
      </c>
      <c r="L177" s="1" t="str">
        <f>if(or(L$3="Multiple Choice",L$3="Reading"), if(left(Input!L177,1)=Input!L$4,1,0),if(L$3="Vocab", if(Input!L177=Input!L$4,1,0),Input!L177))</f>
        <v/>
      </c>
      <c r="M177" s="1" t="str">
        <f>if(or(M$3="Multiple Choice",M$3="Reading"), if(left(Input!M177,1)=Input!M$4,1,0),if(M$3="Vocab", if(Input!M177=Input!M$4,1,0),Input!M177))</f>
        <v/>
      </c>
      <c r="N177" s="1" t="str">
        <f>if(or(N$3="Multiple Choice",N$3="Reading"), if(left(Input!N177,1)=Input!N$4,1,0),if(N$3="Vocab", if(Input!N177=Input!N$4,1,0),Input!N177))</f>
        <v/>
      </c>
      <c r="O177" s="1" t="str">
        <f>if(or(O$3="Multiple Choice",O$3="Reading"), if(left(Input!O177,1)=Input!O$4,1,0),if(O$3="Vocab", if(Input!O177=Input!O$4,1,0),Input!O177))</f>
        <v/>
      </c>
      <c r="P177" s="1" t="str">
        <f>if(or(P$3="Multiple Choice",P$3="Reading"), if(left(Input!P177,1)=Input!P$4,1,0),if(P$3="Vocab", if(Input!P177=Input!P$4,1,0),Input!P177))</f>
        <v/>
      </c>
      <c r="Q177" s="1" t="str">
        <f>if(or(Q$3="Multiple Choice",Q$3="Reading"), if(left(Input!Q177,1)=Input!Q$4,1,0),if(Q$3="Vocab", if(Input!Q177=Input!Q$4,1,0),Input!Q177))</f>
        <v/>
      </c>
      <c r="R177" s="1" t="str">
        <f>if(or(R$3="Multiple Choice",R$3="Reading"), if(left(Input!R177,1)=Input!R$4,1,0),if(R$3="Vocab", if(Input!R177=Input!R$4,1,0),Input!R177))</f>
        <v/>
      </c>
      <c r="S177" s="1" t="str">
        <f>if(or(S$3="Multiple Choice",S$3="Reading"), if(left(Input!S177,1)=Input!S$4,1,0),if(S$3="Vocab", if(Input!S177=Input!S$4,1,0),Input!S177))</f>
        <v/>
      </c>
      <c r="T177" s="1" t="str">
        <f>if(or(T$3="Multiple Choice",T$3="Reading"), if(left(Input!T177,1)=Input!T$4,1,0),if(T$3="Vocab", if(Input!T177=Input!T$4,1,0),Input!T177))</f>
        <v/>
      </c>
      <c r="U177" s="1" t="str">
        <f>if(or(U$3="Multiple Choice",U$3="Reading"), if(left(Input!U177,1)=Input!U$4,1,0),if(U$3="Vocab", if(Input!U177=Input!U$4,1,0),Input!U177))</f>
        <v/>
      </c>
      <c r="V177" s="1" t="str">
        <f>if(or(V$3="Multiple Choice",V$3="Reading"), if(left(Input!V177,1)=Input!V$4,1,0),if(V$3="Vocab", if(Input!V177=Input!V$4,1,0),Input!V177))</f>
        <v/>
      </c>
      <c r="W177" s="1" t="str">
        <f>if(or(W$3="Multiple Choice",W$3="Reading"), if(left(Input!W177,1)=Input!W$4,1,0),if(W$3="Vocab", if(Input!W177=Input!W$4,1,0),Input!W177))</f>
        <v/>
      </c>
      <c r="X177" s="1" t="str">
        <f>if(or(X$3="Multiple Choice",X$3="Reading"), if(left(Input!X177,1)=Input!X$4,1,0),if(X$3="Vocab", if(Input!X177=Input!X$4,1,0),Input!X177))</f>
        <v/>
      </c>
      <c r="Y177" s="1" t="str">
        <f>if(or(Y$3="Multiple Choice",Y$3="Reading"), if(left(Input!Y177,1)=Input!Y$4,1,0),if(Y$3="Vocab", if(Input!Y177=Input!Y$4,1,0),Input!Y177))</f>
        <v/>
      </c>
      <c r="Z177" s="1" t="str">
        <f>if(or(Z$3="Multiple Choice",Z$3="Reading"), if(left(Input!Z177,1)=Input!Z$4,1,0),if(Z$3="Vocab", if(Input!Z177=Input!Z$4,1,0),Input!Z177))</f>
        <v/>
      </c>
    </row>
    <row r="178">
      <c r="B178" s="1">
        <f t="shared" si="2"/>
        <v>0</v>
      </c>
      <c r="C178" s="1" t="str">
        <f t="array" ref="C178">if(B178=0,"", INDEX($E:$Z,row(C178),Input!$C$16+2))</f>
        <v/>
      </c>
      <c r="D178" s="1">
        <f>if(and(E178&gt;=Input!$C$11,E178&lt;=Input!$C$13,not(F178="")),1,0)</f>
        <v>0</v>
      </c>
      <c r="E178" s="1" t="str">
        <f>Input!E178</f>
        <v/>
      </c>
      <c r="F178" s="1" t="str">
        <f>Input!F178</f>
        <v/>
      </c>
      <c r="G178" s="1">
        <f>if(or(G$3="Multiple Choice",G$3="Reading"), if(left(Input!G178,1)=Input!G$4,1,0),if(G$3="Vocab", if(Input!G178=Input!G$4,1,0),Input!G178))</f>
        <v>0</v>
      </c>
      <c r="H178" s="1">
        <f>if(or(H$3="Multiple Choice",H$3="Reading"), if(left(Input!H178,1)=Input!H$4,1,0),if(H$3="Vocab", if(Input!H178=Input!H$4,1,0),Input!H178))</f>
        <v>0</v>
      </c>
      <c r="I178" s="1" t="str">
        <f>if(or(I$3="Multiple Choice",I$3="Reading"), if(left(Input!I178,1)=Input!I$4,1,0),if(I$3="Vocab", if(Input!I178=Input!I$4,1,0),Input!I178))</f>
        <v/>
      </c>
      <c r="J178" s="1">
        <f>if(or(J$3="Multiple Choice",J$3="Reading"), if(left(Input!J178,1)=Input!J$4,1,0),if(J$3="Vocab", if(Input!J178=Input!J$4,1,0),Input!J178))</f>
        <v>0</v>
      </c>
      <c r="K178" s="1" t="str">
        <f>if(or(K$3="Multiple Choice",K$3="Reading"), if(left(Input!K178,1)=Input!K$4,1,0),if(K$3="Vocab", if(Input!K178=Input!K$4,1,0),Input!K178))</f>
        <v/>
      </c>
      <c r="L178" s="1" t="str">
        <f>if(or(L$3="Multiple Choice",L$3="Reading"), if(left(Input!L178,1)=Input!L$4,1,0),if(L$3="Vocab", if(Input!L178=Input!L$4,1,0),Input!L178))</f>
        <v/>
      </c>
      <c r="M178" s="1" t="str">
        <f>if(or(M$3="Multiple Choice",M$3="Reading"), if(left(Input!M178,1)=Input!M$4,1,0),if(M$3="Vocab", if(Input!M178=Input!M$4,1,0),Input!M178))</f>
        <v/>
      </c>
      <c r="N178" s="1" t="str">
        <f>if(or(N$3="Multiple Choice",N$3="Reading"), if(left(Input!N178,1)=Input!N$4,1,0),if(N$3="Vocab", if(Input!N178=Input!N$4,1,0),Input!N178))</f>
        <v/>
      </c>
      <c r="O178" s="1" t="str">
        <f>if(or(O$3="Multiple Choice",O$3="Reading"), if(left(Input!O178,1)=Input!O$4,1,0),if(O$3="Vocab", if(Input!O178=Input!O$4,1,0),Input!O178))</f>
        <v/>
      </c>
      <c r="P178" s="1" t="str">
        <f>if(or(P$3="Multiple Choice",P$3="Reading"), if(left(Input!P178,1)=Input!P$4,1,0),if(P$3="Vocab", if(Input!P178=Input!P$4,1,0),Input!P178))</f>
        <v/>
      </c>
      <c r="Q178" s="1" t="str">
        <f>if(or(Q$3="Multiple Choice",Q$3="Reading"), if(left(Input!Q178,1)=Input!Q$4,1,0),if(Q$3="Vocab", if(Input!Q178=Input!Q$4,1,0),Input!Q178))</f>
        <v/>
      </c>
      <c r="R178" s="1" t="str">
        <f>if(or(R$3="Multiple Choice",R$3="Reading"), if(left(Input!R178,1)=Input!R$4,1,0),if(R$3="Vocab", if(Input!R178=Input!R$4,1,0),Input!R178))</f>
        <v/>
      </c>
      <c r="S178" s="1" t="str">
        <f>if(or(S$3="Multiple Choice",S$3="Reading"), if(left(Input!S178,1)=Input!S$4,1,0),if(S$3="Vocab", if(Input!S178=Input!S$4,1,0),Input!S178))</f>
        <v/>
      </c>
      <c r="T178" s="1" t="str">
        <f>if(or(T$3="Multiple Choice",T$3="Reading"), if(left(Input!T178,1)=Input!T$4,1,0),if(T$3="Vocab", if(Input!T178=Input!T$4,1,0),Input!T178))</f>
        <v/>
      </c>
      <c r="U178" s="1" t="str">
        <f>if(or(U$3="Multiple Choice",U$3="Reading"), if(left(Input!U178,1)=Input!U$4,1,0),if(U$3="Vocab", if(Input!U178=Input!U$4,1,0),Input!U178))</f>
        <v/>
      </c>
      <c r="V178" s="1" t="str">
        <f>if(or(V$3="Multiple Choice",V$3="Reading"), if(left(Input!V178,1)=Input!V$4,1,0),if(V$3="Vocab", if(Input!V178=Input!V$4,1,0),Input!V178))</f>
        <v/>
      </c>
      <c r="W178" s="1" t="str">
        <f>if(or(W$3="Multiple Choice",W$3="Reading"), if(left(Input!W178,1)=Input!W$4,1,0),if(W$3="Vocab", if(Input!W178=Input!W$4,1,0),Input!W178))</f>
        <v/>
      </c>
      <c r="X178" s="1" t="str">
        <f>if(or(X$3="Multiple Choice",X$3="Reading"), if(left(Input!X178,1)=Input!X$4,1,0),if(X$3="Vocab", if(Input!X178=Input!X$4,1,0),Input!X178))</f>
        <v/>
      </c>
      <c r="Y178" s="1" t="str">
        <f>if(or(Y$3="Multiple Choice",Y$3="Reading"), if(left(Input!Y178,1)=Input!Y$4,1,0),if(Y$3="Vocab", if(Input!Y178=Input!Y$4,1,0),Input!Y178))</f>
        <v/>
      </c>
      <c r="Z178" s="1" t="str">
        <f>if(or(Z$3="Multiple Choice",Z$3="Reading"), if(left(Input!Z178,1)=Input!Z$4,1,0),if(Z$3="Vocab", if(Input!Z178=Input!Z$4,1,0),Input!Z178))</f>
        <v/>
      </c>
    </row>
    <row r="179">
      <c r="B179" s="1">
        <f t="shared" si="2"/>
        <v>0</v>
      </c>
      <c r="C179" s="1" t="str">
        <f t="array" ref="C179">if(B179=0,"", INDEX($E:$Z,row(C179),Input!$C$16+2))</f>
        <v/>
      </c>
      <c r="D179" s="1">
        <f>if(and(E179&gt;=Input!$C$11,E179&lt;=Input!$C$13,not(F179="")),1,0)</f>
        <v>0</v>
      </c>
      <c r="E179" s="1" t="str">
        <f>Input!E179</f>
        <v/>
      </c>
      <c r="F179" s="1" t="str">
        <f>Input!F179</f>
        <v/>
      </c>
      <c r="G179" s="1">
        <f>if(or(G$3="Multiple Choice",G$3="Reading"), if(left(Input!G179,1)=Input!G$4,1,0),if(G$3="Vocab", if(Input!G179=Input!G$4,1,0),Input!G179))</f>
        <v>0</v>
      </c>
      <c r="H179" s="1">
        <f>if(or(H$3="Multiple Choice",H$3="Reading"), if(left(Input!H179,1)=Input!H$4,1,0),if(H$3="Vocab", if(Input!H179=Input!H$4,1,0),Input!H179))</f>
        <v>0</v>
      </c>
      <c r="I179" s="1" t="str">
        <f>if(or(I$3="Multiple Choice",I$3="Reading"), if(left(Input!I179,1)=Input!I$4,1,0),if(I$3="Vocab", if(Input!I179=Input!I$4,1,0),Input!I179))</f>
        <v/>
      </c>
      <c r="J179" s="1">
        <f>if(or(J$3="Multiple Choice",J$3="Reading"), if(left(Input!J179,1)=Input!J$4,1,0),if(J$3="Vocab", if(Input!J179=Input!J$4,1,0),Input!J179))</f>
        <v>0</v>
      </c>
      <c r="K179" s="1" t="str">
        <f>if(or(K$3="Multiple Choice",K$3="Reading"), if(left(Input!K179,1)=Input!K$4,1,0),if(K$3="Vocab", if(Input!K179=Input!K$4,1,0),Input!K179))</f>
        <v/>
      </c>
      <c r="L179" s="1" t="str">
        <f>if(or(L$3="Multiple Choice",L$3="Reading"), if(left(Input!L179,1)=Input!L$4,1,0),if(L$3="Vocab", if(Input!L179=Input!L$4,1,0),Input!L179))</f>
        <v/>
      </c>
      <c r="M179" s="1" t="str">
        <f>if(or(M$3="Multiple Choice",M$3="Reading"), if(left(Input!M179,1)=Input!M$4,1,0),if(M$3="Vocab", if(Input!M179=Input!M$4,1,0),Input!M179))</f>
        <v/>
      </c>
      <c r="N179" s="1" t="str">
        <f>if(or(N$3="Multiple Choice",N$3="Reading"), if(left(Input!N179,1)=Input!N$4,1,0),if(N$3="Vocab", if(Input!N179=Input!N$4,1,0),Input!N179))</f>
        <v/>
      </c>
      <c r="O179" s="1" t="str">
        <f>if(or(O$3="Multiple Choice",O$3="Reading"), if(left(Input!O179,1)=Input!O$4,1,0),if(O$3="Vocab", if(Input!O179=Input!O$4,1,0),Input!O179))</f>
        <v/>
      </c>
      <c r="P179" s="1" t="str">
        <f>if(or(P$3="Multiple Choice",P$3="Reading"), if(left(Input!P179,1)=Input!P$4,1,0),if(P$3="Vocab", if(Input!P179=Input!P$4,1,0),Input!P179))</f>
        <v/>
      </c>
      <c r="Q179" s="1" t="str">
        <f>if(or(Q$3="Multiple Choice",Q$3="Reading"), if(left(Input!Q179,1)=Input!Q$4,1,0),if(Q$3="Vocab", if(Input!Q179=Input!Q$4,1,0),Input!Q179))</f>
        <v/>
      </c>
      <c r="R179" s="1" t="str">
        <f>if(or(R$3="Multiple Choice",R$3="Reading"), if(left(Input!R179,1)=Input!R$4,1,0),if(R$3="Vocab", if(Input!R179=Input!R$4,1,0),Input!R179))</f>
        <v/>
      </c>
      <c r="S179" s="1" t="str">
        <f>if(or(S$3="Multiple Choice",S$3="Reading"), if(left(Input!S179,1)=Input!S$4,1,0),if(S$3="Vocab", if(Input!S179=Input!S$4,1,0),Input!S179))</f>
        <v/>
      </c>
      <c r="T179" s="1" t="str">
        <f>if(or(T$3="Multiple Choice",T$3="Reading"), if(left(Input!T179,1)=Input!T$4,1,0),if(T$3="Vocab", if(Input!T179=Input!T$4,1,0),Input!T179))</f>
        <v/>
      </c>
      <c r="U179" s="1" t="str">
        <f>if(or(U$3="Multiple Choice",U$3="Reading"), if(left(Input!U179,1)=Input!U$4,1,0),if(U$3="Vocab", if(Input!U179=Input!U$4,1,0),Input!U179))</f>
        <v/>
      </c>
      <c r="V179" s="1" t="str">
        <f>if(or(V$3="Multiple Choice",V$3="Reading"), if(left(Input!V179,1)=Input!V$4,1,0),if(V$3="Vocab", if(Input!V179=Input!V$4,1,0),Input!V179))</f>
        <v/>
      </c>
      <c r="W179" s="1" t="str">
        <f>if(or(W$3="Multiple Choice",W$3="Reading"), if(left(Input!W179,1)=Input!W$4,1,0),if(W$3="Vocab", if(Input!W179=Input!W$4,1,0),Input!W179))</f>
        <v/>
      </c>
      <c r="X179" s="1" t="str">
        <f>if(or(X$3="Multiple Choice",X$3="Reading"), if(left(Input!X179,1)=Input!X$4,1,0),if(X$3="Vocab", if(Input!X179=Input!X$4,1,0),Input!X179))</f>
        <v/>
      </c>
      <c r="Y179" s="1" t="str">
        <f>if(or(Y$3="Multiple Choice",Y$3="Reading"), if(left(Input!Y179,1)=Input!Y$4,1,0),if(Y$3="Vocab", if(Input!Y179=Input!Y$4,1,0),Input!Y179))</f>
        <v/>
      </c>
      <c r="Z179" s="1" t="str">
        <f>if(or(Z$3="Multiple Choice",Z$3="Reading"), if(left(Input!Z179,1)=Input!Z$4,1,0),if(Z$3="Vocab", if(Input!Z179=Input!Z$4,1,0),Input!Z179))</f>
        <v/>
      </c>
    </row>
    <row r="180">
      <c r="B180" s="1">
        <f t="shared" si="2"/>
        <v>0</v>
      </c>
      <c r="C180" s="1" t="str">
        <f t="array" ref="C180">if(B180=0,"", INDEX($E:$Z,row(C180),Input!$C$16+2))</f>
        <v/>
      </c>
      <c r="D180" s="1">
        <f>if(and(E180&gt;=Input!$C$11,E180&lt;=Input!$C$13,not(F180="")),1,0)</f>
        <v>0</v>
      </c>
      <c r="E180" s="1" t="str">
        <f>Input!E180</f>
        <v/>
      </c>
      <c r="F180" s="1" t="str">
        <f>Input!F180</f>
        <v/>
      </c>
      <c r="G180" s="1">
        <f>if(or(G$3="Multiple Choice",G$3="Reading"), if(left(Input!G180,1)=Input!G$4,1,0),if(G$3="Vocab", if(Input!G180=Input!G$4,1,0),Input!G180))</f>
        <v>0</v>
      </c>
      <c r="H180" s="1">
        <f>if(or(H$3="Multiple Choice",H$3="Reading"), if(left(Input!H180,1)=Input!H$4,1,0),if(H$3="Vocab", if(Input!H180=Input!H$4,1,0),Input!H180))</f>
        <v>0</v>
      </c>
      <c r="I180" s="1" t="str">
        <f>if(or(I$3="Multiple Choice",I$3="Reading"), if(left(Input!I180,1)=Input!I$4,1,0),if(I$3="Vocab", if(Input!I180=Input!I$4,1,0),Input!I180))</f>
        <v/>
      </c>
      <c r="J180" s="1">
        <f>if(or(J$3="Multiple Choice",J$3="Reading"), if(left(Input!J180,1)=Input!J$4,1,0),if(J$3="Vocab", if(Input!J180=Input!J$4,1,0),Input!J180))</f>
        <v>0</v>
      </c>
      <c r="K180" s="1" t="str">
        <f>if(or(K$3="Multiple Choice",K$3="Reading"), if(left(Input!K180,1)=Input!K$4,1,0),if(K$3="Vocab", if(Input!K180=Input!K$4,1,0),Input!K180))</f>
        <v/>
      </c>
      <c r="L180" s="1" t="str">
        <f>if(or(L$3="Multiple Choice",L$3="Reading"), if(left(Input!L180,1)=Input!L$4,1,0),if(L$3="Vocab", if(Input!L180=Input!L$4,1,0),Input!L180))</f>
        <v/>
      </c>
      <c r="M180" s="1" t="str">
        <f>if(or(M$3="Multiple Choice",M$3="Reading"), if(left(Input!M180,1)=Input!M$4,1,0),if(M$3="Vocab", if(Input!M180=Input!M$4,1,0),Input!M180))</f>
        <v/>
      </c>
      <c r="N180" s="1" t="str">
        <f>if(or(N$3="Multiple Choice",N$3="Reading"), if(left(Input!N180,1)=Input!N$4,1,0),if(N$3="Vocab", if(Input!N180=Input!N$4,1,0),Input!N180))</f>
        <v/>
      </c>
      <c r="O180" s="1" t="str">
        <f>if(or(O$3="Multiple Choice",O$3="Reading"), if(left(Input!O180,1)=Input!O$4,1,0),if(O$3="Vocab", if(Input!O180=Input!O$4,1,0),Input!O180))</f>
        <v/>
      </c>
      <c r="P180" s="1" t="str">
        <f>if(or(P$3="Multiple Choice",P$3="Reading"), if(left(Input!P180,1)=Input!P$4,1,0),if(P$3="Vocab", if(Input!P180=Input!P$4,1,0),Input!P180))</f>
        <v/>
      </c>
      <c r="Q180" s="1" t="str">
        <f>if(or(Q$3="Multiple Choice",Q$3="Reading"), if(left(Input!Q180,1)=Input!Q$4,1,0),if(Q$3="Vocab", if(Input!Q180=Input!Q$4,1,0),Input!Q180))</f>
        <v/>
      </c>
      <c r="R180" s="1" t="str">
        <f>if(or(R$3="Multiple Choice",R$3="Reading"), if(left(Input!R180,1)=Input!R$4,1,0),if(R$3="Vocab", if(Input!R180=Input!R$4,1,0),Input!R180))</f>
        <v/>
      </c>
      <c r="S180" s="1" t="str">
        <f>if(or(S$3="Multiple Choice",S$3="Reading"), if(left(Input!S180,1)=Input!S$4,1,0),if(S$3="Vocab", if(Input!S180=Input!S$4,1,0),Input!S180))</f>
        <v/>
      </c>
      <c r="T180" s="1" t="str">
        <f>if(or(T$3="Multiple Choice",T$3="Reading"), if(left(Input!T180,1)=Input!T$4,1,0),if(T$3="Vocab", if(Input!T180=Input!T$4,1,0),Input!T180))</f>
        <v/>
      </c>
      <c r="U180" s="1" t="str">
        <f>if(or(U$3="Multiple Choice",U$3="Reading"), if(left(Input!U180,1)=Input!U$4,1,0),if(U$3="Vocab", if(Input!U180=Input!U$4,1,0),Input!U180))</f>
        <v/>
      </c>
      <c r="V180" s="1" t="str">
        <f>if(or(V$3="Multiple Choice",V$3="Reading"), if(left(Input!V180,1)=Input!V$4,1,0),if(V$3="Vocab", if(Input!V180=Input!V$4,1,0),Input!V180))</f>
        <v/>
      </c>
      <c r="W180" s="1" t="str">
        <f>if(or(W$3="Multiple Choice",W$3="Reading"), if(left(Input!W180,1)=Input!W$4,1,0),if(W$3="Vocab", if(Input!W180=Input!W$4,1,0),Input!W180))</f>
        <v/>
      </c>
      <c r="X180" s="1" t="str">
        <f>if(or(X$3="Multiple Choice",X$3="Reading"), if(left(Input!X180,1)=Input!X$4,1,0),if(X$3="Vocab", if(Input!X180=Input!X$4,1,0),Input!X180))</f>
        <v/>
      </c>
      <c r="Y180" s="1" t="str">
        <f>if(or(Y$3="Multiple Choice",Y$3="Reading"), if(left(Input!Y180,1)=Input!Y$4,1,0),if(Y$3="Vocab", if(Input!Y180=Input!Y$4,1,0),Input!Y180))</f>
        <v/>
      </c>
      <c r="Z180" s="1" t="str">
        <f>if(or(Z$3="Multiple Choice",Z$3="Reading"), if(left(Input!Z180,1)=Input!Z$4,1,0),if(Z$3="Vocab", if(Input!Z180=Input!Z$4,1,0),Input!Z180))</f>
        <v/>
      </c>
    </row>
    <row r="181">
      <c r="B181" s="1">
        <f t="shared" si="2"/>
        <v>0</v>
      </c>
      <c r="C181" s="1" t="str">
        <f t="array" ref="C181">if(B181=0,"", INDEX($E:$Z,row(C181),Input!$C$16+2))</f>
        <v/>
      </c>
      <c r="D181" s="1">
        <f>if(and(E181&gt;=Input!$C$11,E181&lt;=Input!$C$13,not(F181="")),1,0)</f>
        <v>0</v>
      </c>
      <c r="E181" s="1" t="str">
        <f>Input!E181</f>
        <v/>
      </c>
      <c r="F181" s="1" t="str">
        <f>Input!F181</f>
        <v/>
      </c>
      <c r="G181" s="1">
        <f>if(or(G$3="Multiple Choice",G$3="Reading"), if(left(Input!G181,1)=Input!G$4,1,0),if(G$3="Vocab", if(Input!G181=Input!G$4,1,0),Input!G181))</f>
        <v>0</v>
      </c>
      <c r="H181" s="1">
        <f>if(or(H$3="Multiple Choice",H$3="Reading"), if(left(Input!H181,1)=Input!H$4,1,0),if(H$3="Vocab", if(Input!H181=Input!H$4,1,0),Input!H181))</f>
        <v>0</v>
      </c>
      <c r="I181" s="1" t="str">
        <f>if(or(I$3="Multiple Choice",I$3="Reading"), if(left(Input!I181,1)=Input!I$4,1,0),if(I$3="Vocab", if(Input!I181=Input!I$4,1,0),Input!I181))</f>
        <v/>
      </c>
      <c r="J181" s="1">
        <f>if(or(J$3="Multiple Choice",J$3="Reading"), if(left(Input!J181,1)=Input!J$4,1,0),if(J$3="Vocab", if(Input!J181=Input!J$4,1,0),Input!J181))</f>
        <v>0</v>
      </c>
      <c r="K181" s="1" t="str">
        <f>if(or(K$3="Multiple Choice",K$3="Reading"), if(left(Input!K181,1)=Input!K$4,1,0),if(K$3="Vocab", if(Input!K181=Input!K$4,1,0),Input!K181))</f>
        <v/>
      </c>
      <c r="L181" s="1" t="str">
        <f>if(or(L$3="Multiple Choice",L$3="Reading"), if(left(Input!L181,1)=Input!L$4,1,0),if(L$3="Vocab", if(Input!L181=Input!L$4,1,0),Input!L181))</f>
        <v/>
      </c>
      <c r="M181" s="1" t="str">
        <f>if(or(M$3="Multiple Choice",M$3="Reading"), if(left(Input!M181,1)=Input!M$4,1,0),if(M$3="Vocab", if(Input!M181=Input!M$4,1,0),Input!M181))</f>
        <v/>
      </c>
      <c r="N181" s="1" t="str">
        <f>if(or(N$3="Multiple Choice",N$3="Reading"), if(left(Input!N181,1)=Input!N$4,1,0),if(N$3="Vocab", if(Input!N181=Input!N$4,1,0),Input!N181))</f>
        <v/>
      </c>
      <c r="O181" s="1" t="str">
        <f>if(or(O$3="Multiple Choice",O$3="Reading"), if(left(Input!O181,1)=Input!O$4,1,0),if(O$3="Vocab", if(Input!O181=Input!O$4,1,0),Input!O181))</f>
        <v/>
      </c>
      <c r="P181" s="1" t="str">
        <f>if(or(P$3="Multiple Choice",P$3="Reading"), if(left(Input!P181,1)=Input!P$4,1,0),if(P$3="Vocab", if(Input!P181=Input!P$4,1,0),Input!P181))</f>
        <v/>
      </c>
      <c r="Q181" s="1" t="str">
        <f>if(or(Q$3="Multiple Choice",Q$3="Reading"), if(left(Input!Q181,1)=Input!Q$4,1,0),if(Q$3="Vocab", if(Input!Q181=Input!Q$4,1,0),Input!Q181))</f>
        <v/>
      </c>
      <c r="R181" s="1" t="str">
        <f>if(or(R$3="Multiple Choice",R$3="Reading"), if(left(Input!R181,1)=Input!R$4,1,0),if(R$3="Vocab", if(Input!R181=Input!R$4,1,0),Input!R181))</f>
        <v/>
      </c>
      <c r="S181" s="1" t="str">
        <f>if(or(S$3="Multiple Choice",S$3="Reading"), if(left(Input!S181,1)=Input!S$4,1,0),if(S$3="Vocab", if(Input!S181=Input!S$4,1,0),Input!S181))</f>
        <v/>
      </c>
      <c r="T181" s="1" t="str">
        <f>if(or(T$3="Multiple Choice",T$3="Reading"), if(left(Input!T181,1)=Input!T$4,1,0),if(T$3="Vocab", if(Input!T181=Input!T$4,1,0),Input!T181))</f>
        <v/>
      </c>
      <c r="U181" s="1" t="str">
        <f>if(or(U$3="Multiple Choice",U$3="Reading"), if(left(Input!U181,1)=Input!U$4,1,0),if(U$3="Vocab", if(Input!U181=Input!U$4,1,0),Input!U181))</f>
        <v/>
      </c>
      <c r="V181" s="1" t="str">
        <f>if(or(V$3="Multiple Choice",V$3="Reading"), if(left(Input!V181,1)=Input!V$4,1,0),if(V$3="Vocab", if(Input!V181=Input!V$4,1,0),Input!V181))</f>
        <v/>
      </c>
      <c r="W181" s="1" t="str">
        <f>if(or(W$3="Multiple Choice",W$3="Reading"), if(left(Input!W181,1)=Input!W$4,1,0),if(W$3="Vocab", if(Input!W181=Input!W$4,1,0),Input!W181))</f>
        <v/>
      </c>
      <c r="X181" s="1" t="str">
        <f>if(or(X$3="Multiple Choice",X$3="Reading"), if(left(Input!X181,1)=Input!X$4,1,0),if(X$3="Vocab", if(Input!X181=Input!X$4,1,0),Input!X181))</f>
        <v/>
      </c>
      <c r="Y181" s="1" t="str">
        <f>if(or(Y$3="Multiple Choice",Y$3="Reading"), if(left(Input!Y181,1)=Input!Y$4,1,0),if(Y$3="Vocab", if(Input!Y181=Input!Y$4,1,0),Input!Y181))</f>
        <v/>
      </c>
      <c r="Z181" s="1" t="str">
        <f>if(or(Z$3="Multiple Choice",Z$3="Reading"), if(left(Input!Z181,1)=Input!Z$4,1,0),if(Z$3="Vocab", if(Input!Z181=Input!Z$4,1,0),Input!Z181))</f>
        <v/>
      </c>
    </row>
    <row r="182">
      <c r="B182" s="1">
        <f t="shared" si="2"/>
        <v>0</v>
      </c>
      <c r="C182" s="1" t="str">
        <f t="array" ref="C182">if(B182=0,"", INDEX($E:$Z,row(C182),Input!$C$16+2))</f>
        <v/>
      </c>
      <c r="D182" s="1">
        <f>if(and(E182&gt;=Input!$C$11,E182&lt;=Input!$C$13,not(F182="")),1,0)</f>
        <v>0</v>
      </c>
      <c r="E182" s="1" t="str">
        <f>Input!E182</f>
        <v/>
      </c>
      <c r="F182" s="1" t="str">
        <f>Input!F182</f>
        <v/>
      </c>
      <c r="G182" s="1">
        <f>if(or(G$3="Multiple Choice",G$3="Reading"), if(left(Input!G182,1)=Input!G$4,1,0),if(G$3="Vocab", if(Input!G182=Input!G$4,1,0),Input!G182))</f>
        <v>0</v>
      </c>
      <c r="H182" s="1">
        <f>if(or(H$3="Multiple Choice",H$3="Reading"), if(left(Input!H182,1)=Input!H$4,1,0),if(H$3="Vocab", if(Input!H182=Input!H$4,1,0),Input!H182))</f>
        <v>0</v>
      </c>
      <c r="I182" s="1" t="str">
        <f>if(or(I$3="Multiple Choice",I$3="Reading"), if(left(Input!I182,1)=Input!I$4,1,0),if(I$3="Vocab", if(Input!I182=Input!I$4,1,0),Input!I182))</f>
        <v/>
      </c>
      <c r="J182" s="1">
        <f>if(or(J$3="Multiple Choice",J$3="Reading"), if(left(Input!J182,1)=Input!J$4,1,0),if(J$3="Vocab", if(Input!J182=Input!J$4,1,0),Input!J182))</f>
        <v>0</v>
      </c>
      <c r="K182" s="1" t="str">
        <f>if(or(K$3="Multiple Choice",K$3="Reading"), if(left(Input!K182,1)=Input!K$4,1,0),if(K$3="Vocab", if(Input!K182=Input!K$4,1,0),Input!K182))</f>
        <v/>
      </c>
      <c r="L182" s="1" t="str">
        <f>if(or(L$3="Multiple Choice",L$3="Reading"), if(left(Input!L182,1)=Input!L$4,1,0),if(L$3="Vocab", if(Input!L182=Input!L$4,1,0),Input!L182))</f>
        <v/>
      </c>
      <c r="M182" s="1" t="str">
        <f>if(or(M$3="Multiple Choice",M$3="Reading"), if(left(Input!M182,1)=Input!M$4,1,0),if(M$3="Vocab", if(Input!M182=Input!M$4,1,0),Input!M182))</f>
        <v/>
      </c>
      <c r="N182" s="1" t="str">
        <f>if(or(N$3="Multiple Choice",N$3="Reading"), if(left(Input!N182,1)=Input!N$4,1,0),if(N$3="Vocab", if(Input!N182=Input!N$4,1,0),Input!N182))</f>
        <v/>
      </c>
      <c r="O182" s="1" t="str">
        <f>if(or(O$3="Multiple Choice",O$3="Reading"), if(left(Input!O182,1)=Input!O$4,1,0),if(O$3="Vocab", if(Input!O182=Input!O$4,1,0),Input!O182))</f>
        <v/>
      </c>
      <c r="P182" s="1" t="str">
        <f>if(or(P$3="Multiple Choice",P$3="Reading"), if(left(Input!P182,1)=Input!P$4,1,0),if(P$3="Vocab", if(Input!P182=Input!P$4,1,0),Input!P182))</f>
        <v/>
      </c>
      <c r="Q182" s="1" t="str">
        <f>if(or(Q$3="Multiple Choice",Q$3="Reading"), if(left(Input!Q182,1)=Input!Q$4,1,0),if(Q$3="Vocab", if(Input!Q182=Input!Q$4,1,0),Input!Q182))</f>
        <v/>
      </c>
      <c r="R182" s="1" t="str">
        <f>if(or(R$3="Multiple Choice",R$3="Reading"), if(left(Input!R182,1)=Input!R$4,1,0),if(R$3="Vocab", if(Input!R182=Input!R$4,1,0),Input!R182))</f>
        <v/>
      </c>
      <c r="S182" s="1" t="str">
        <f>if(or(S$3="Multiple Choice",S$3="Reading"), if(left(Input!S182,1)=Input!S$4,1,0),if(S$3="Vocab", if(Input!S182=Input!S$4,1,0),Input!S182))</f>
        <v/>
      </c>
      <c r="T182" s="1" t="str">
        <f>if(or(T$3="Multiple Choice",T$3="Reading"), if(left(Input!T182,1)=Input!T$4,1,0),if(T$3="Vocab", if(Input!T182=Input!T$4,1,0),Input!T182))</f>
        <v/>
      </c>
      <c r="U182" s="1" t="str">
        <f>if(or(U$3="Multiple Choice",U$3="Reading"), if(left(Input!U182,1)=Input!U$4,1,0),if(U$3="Vocab", if(Input!U182=Input!U$4,1,0),Input!U182))</f>
        <v/>
      </c>
      <c r="V182" s="1" t="str">
        <f>if(or(V$3="Multiple Choice",V$3="Reading"), if(left(Input!V182,1)=Input!V$4,1,0),if(V$3="Vocab", if(Input!V182=Input!V$4,1,0),Input!V182))</f>
        <v/>
      </c>
      <c r="W182" s="1" t="str">
        <f>if(or(W$3="Multiple Choice",W$3="Reading"), if(left(Input!W182,1)=Input!W$4,1,0),if(W$3="Vocab", if(Input!W182=Input!W$4,1,0),Input!W182))</f>
        <v/>
      </c>
      <c r="X182" s="1" t="str">
        <f>if(or(X$3="Multiple Choice",X$3="Reading"), if(left(Input!X182,1)=Input!X$4,1,0),if(X$3="Vocab", if(Input!X182=Input!X$4,1,0),Input!X182))</f>
        <v/>
      </c>
      <c r="Y182" s="1" t="str">
        <f>if(or(Y$3="Multiple Choice",Y$3="Reading"), if(left(Input!Y182,1)=Input!Y$4,1,0),if(Y$3="Vocab", if(Input!Y182=Input!Y$4,1,0),Input!Y182))</f>
        <v/>
      </c>
      <c r="Z182" s="1" t="str">
        <f>if(or(Z$3="Multiple Choice",Z$3="Reading"), if(left(Input!Z182,1)=Input!Z$4,1,0),if(Z$3="Vocab", if(Input!Z182=Input!Z$4,1,0),Input!Z182))</f>
        <v/>
      </c>
    </row>
    <row r="183">
      <c r="B183" s="1">
        <f t="shared" si="2"/>
        <v>0</v>
      </c>
      <c r="C183" s="1" t="str">
        <f t="array" ref="C183">if(B183=0,"", INDEX($E:$Z,row(C183),Input!$C$16+2))</f>
        <v/>
      </c>
      <c r="D183" s="1">
        <f>if(and(E183&gt;=Input!$C$11,E183&lt;=Input!$C$13,not(F183="")),1,0)</f>
        <v>0</v>
      </c>
      <c r="E183" s="1" t="str">
        <f>Input!E183</f>
        <v/>
      </c>
      <c r="F183" s="1" t="str">
        <f>Input!F183</f>
        <v/>
      </c>
      <c r="G183" s="1">
        <f>if(or(G$3="Multiple Choice",G$3="Reading"), if(left(Input!G183,1)=Input!G$4,1,0),if(G$3="Vocab", if(Input!G183=Input!G$4,1,0),Input!G183))</f>
        <v>0</v>
      </c>
      <c r="H183" s="1">
        <f>if(or(H$3="Multiple Choice",H$3="Reading"), if(left(Input!H183,1)=Input!H$4,1,0),if(H$3="Vocab", if(Input!H183=Input!H$4,1,0),Input!H183))</f>
        <v>0</v>
      </c>
      <c r="I183" s="1" t="str">
        <f>if(or(I$3="Multiple Choice",I$3="Reading"), if(left(Input!I183,1)=Input!I$4,1,0),if(I$3="Vocab", if(Input!I183=Input!I$4,1,0),Input!I183))</f>
        <v/>
      </c>
      <c r="J183" s="1">
        <f>if(or(J$3="Multiple Choice",J$3="Reading"), if(left(Input!J183,1)=Input!J$4,1,0),if(J$3="Vocab", if(Input!J183=Input!J$4,1,0),Input!J183))</f>
        <v>0</v>
      </c>
      <c r="K183" s="1" t="str">
        <f>if(or(K$3="Multiple Choice",K$3="Reading"), if(left(Input!K183,1)=Input!K$4,1,0),if(K$3="Vocab", if(Input!K183=Input!K$4,1,0),Input!K183))</f>
        <v/>
      </c>
      <c r="L183" s="1" t="str">
        <f>if(or(L$3="Multiple Choice",L$3="Reading"), if(left(Input!L183,1)=Input!L$4,1,0),if(L$3="Vocab", if(Input!L183=Input!L$4,1,0),Input!L183))</f>
        <v/>
      </c>
      <c r="M183" s="1" t="str">
        <f>if(or(M$3="Multiple Choice",M$3="Reading"), if(left(Input!M183,1)=Input!M$4,1,0),if(M$3="Vocab", if(Input!M183=Input!M$4,1,0),Input!M183))</f>
        <v/>
      </c>
      <c r="N183" s="1" t="str">
        <f>if(or(N$3="Multiple Choice",N$3="Reading"), if(left(Input!N183,1)=Input!N$4,1,0),if(N$3="Vocab", if(Input!N183=Input!N$4,1,0),Input!N183))</f>
        <v/>
      </c>
      <c r="O183" s="1" t="str">
        <f>if(or(O$3="Multiple Choice",O$3="Reading"), if(left(Input!O183,1)=Input!O$4,1,0),if(O$3="Vocab", if(Input!O183=Input!O$4,1,0),Input!O183))</f>
        <v/>
      </c>
      <c r="P183" s="1" t="str">
        <f>if(or(P$3="Multiple Choice",P$3="Reading"), if(left(Input!P183,1)=Input!P$4,1,0),if(P$3="Vocab", if(Input!P183=Input!P$4,1,0),Input!P183))</f>
        <v/>
      </c>
      <c r="Q183" s="1" t="str">
        <f>if(or(Q$3="Multiple Choice",Q$3="Reading"), if(left(Input!Q183,1)=Input!Q$4,1,0),if(Q$3="Vocab", if(Input!Q183=Input!Q$4,1,0),Input!Q183))</f>
        <v/>
      </c>
      <c r="R183" s="1" t="str">
        <f>if(or(R$3="Multiple Choice",R$3="Reading"), if(left(Input!R183,1)=Input!R$4,1,0),if(R$3="Vocab", if(Input!R183=Input!R$4,1,0),Input!R183))</f>
        <v/>
      </c>
      <c r="S183" s="1" t="str">
        <f>if(or(S$3="Multiple Choice",S$3="Reading"), if(left(Input!S183,1)=Input!S$4,1,0),if(S$3="Vocab", if(Input!S183=Input!S$4,1,0),Input!S183))</f>
        <v/>
      </c>
      <c r="T183" s="1" t="str">
        <f>if(or(T$3="Multiple Choice",T$3="Reading"), if(left(Input!T183,1)=Input!T$4,1,0),if(T$3="Vocab", if(Input!T183=Input!T$4,1,0),Input!T183))</f>
        <v/>
      </c>
      <c r="U183" s="1" t="str">
        <f>if(or(U$3="Multiple Choice",U$3="Reading"), if(left(Input!U183,1)=Input!U$4,1,0),if(U$3="Vocab", if(Input!U183=Input!U$4,1,0),Input!U183))</f>
        <v/>
      </c>
      <c r="V183" s="1" t="str">
        <f>if(or(V$3="Multiple Choice",V$3="Reading"), if(left(Input!V183,1)=Input!V$4,1,0),if(V$3="Vocab", if(Input!V183=Input!V$4,1,0),Input!V183))</f>
        <v/>
      </c>
      <c r="W183" s="1" t="str">
        <f>if(or(W$3="Multiple Choice",W$3="Reading"), if(left(Input!W183,1)=Input!W$4,1,0),if(W$3="Vocab", if(Input!W183=Input!W$4,1,0),Input!W183))</f>
        <v/>
      </c>
      <c r="X183" s="1" t="str">
        <f>if(or(X$3="Multiple Choice",X$3="Reading"), if(left(Input!X183,1)=Input!X$4,1,0),if(X$3="Vocab", if(Input!X183=Input!X$4,1,0),Input!X183))</f>
        <v/>
      </c>
      <c r="Y183" s="1" t="str">
        <f>if(or(Y$3="Multiple Choice",Y$3="Reading"), if(left(Input!Y183,1)=Input!Y$4,1,0),if(Y$3="Vocab", if(Input!Y183=Input!Y$4,1,0),Input!Y183))</f>
        <v/>
      </c>
      <c r="Z183" s="1" t="str">
        <f>if(or(Z$3="Multiple Choice",Z$3="Reading"), if(left(Input!Z183,1)=Input!Z$4,1,0),if(Z$3="Vocab", if(Input!Z183=Input!Z$4,1,0),Input!Z183))</f>
        <v/>
      </c>
    </row>
    <row r="184">
      <c r="B184" s="1">
        <f t="shared" si="2"/>
        <v>0</v>
      </c>
      <c r="C184" s="1" t="str">
        <f t="array" ref="C184">if(B184=0,"", INDEX($E:$Z,row(C184),Input!$C$16+2))</f>
        <v/>
      </c>
      <c r="D184" s="1">
        <f>if(and(E184&gt;=Input!$C$11,E184&lt;=Input!$C$13,not(F184="")),1,0)</f>
        <v>0</v>
      </c>
      <c r="E184" s="1" t="str">
        <f>Input!E184</f>
        <v/>
      </c>
      <c r="F184" s="1" t="str">
        <f>Input!F184</f>
        <v/>
      </c>
      <c r="G184" s="1">
        <f>if(or(G$3="Multiple Choice",G$3="Reading"), if(left(Input!G184,1)=Input!G$4,1,0),if(G$3="Vocab", if(Input!G184=Input!G$4,1,0),Input!G184))</f>
        <v>0</v>
      </c>
      <c r="H184" s="1">
        <f>if(or(H$3="Multiple Choice",H$3="Reading"), if(left(Input!H184,1)=Input!H$4,1,0),if(H$3="Vocab", if(Input!H184=Input!H$4,1,0),Input!H184))</f>
        <v>0</v>
      </c>
      <c r="I184" s="1" t="str">
        <f>if(or(I$3="Multiple Choice",I$3="Reading"), if(left(Input!I184,1)=Input!I$4,1,0),if(I$3="Vocab", if(Input!I184=Input!I$4,1,0),Input!I184))</f>
        <v/>
      </c>
      <c r="J184" s="1">
        <f>if(or(J$3="Multiple Choice",J$3="Reading"), if(left(Input!J184,1)=Input!J$4,1,0),if(J$3="Vocab", if(Input!J184=Input!J$4,1,0),Input!J184))</f>
        <v>0</v>
      </c>
      <c r="K184" s="1" t="str">
        <f>if(or(K$3="Multiple Choice",K$3="Reading"), if(left(Input!K184,1)=Input!K$4,1,0),if(K$3="Vocab", if(Input!K184=Input!K$4,1,0),Input!K184))</f>
        <v/>
      </c>
      <c r="L184" s="1" t="str">
        <f>if(or(L$3="Multiple Choice",L$3="Reading"), if(left(Input!L184,1)=Input!L$4,1,0),if(L$3="Vocab", if(Input!L184=Input!L$4,1,0),Input!L184))</f>
        <v/>
      </c>
      <c r="M184" s="1" t="str">
        <f>if(or(M$3="Multiple Choice",M$3="Reading"), if(left(Input!M184,1)=Input!M$4,1,0),if(M$3="Vocab", if(Input!M184=Input!M$4,1,0),Input!M184))</f>
        <v/>
      </c>
      <c r="N184" s="1" t="str">
        <f>if(or(N$3="Multiple Choice",N$3="Reading"), if(left(Input!N184,1)=Input!N$4,1,0),if(N$3="Vocab", if(Input!N184=Input!N$4,1,0),Input!N184))</f>
        <v/>
      </c>
      <c r="O184" s="1" t="str">
        <f>if(or(O$3="Multiple Choice",O$3="Reading"), if(left(Input!O184,1)=Input!O$4,1,0),if(O$3="Vocab", if(Input!O184=Input!O$4,1,0),Input!O184))</f>
        <v/>
      </c>
      <c r="P184" s="1" t="str">
        <f>if(or(P$3="Multiple Choice",P$3="Reading"), if(left(Input!P184,1)=Input!P$4,1,0),if(P$3="Vocab", if(Input!P184=Input!P$4,1,0),Input!P184))</f>
        <v/>
      </c>
      <c r="Q184" s="1" t="str">
        <f>if(or(Q$3="Multiple Choice",Q$3="Reading"), if(left(Input!Q184,1)=Input!Q$4,1,0),if(Q$3="Vocab", if(Input!Q184=Input!Q$4,1,0),Input!Q184))</f>
        <v/>
      </c>
      <c r="R184" s="1" t="str">
        <f>if(or(R$3="Multiple Choice",R$3="Reading"), if(left(Input!R184,1)=Input!R$4,1,0),if(R$3="Vocab", if(Input!R184=Input!R$4,1,0),Input!R184))</f>
        <v/>
      </c>
      <c r="S184" s="1" t="str">
        <f>if(or(S$3="Multiple Choice",S$3="Reading"), if(left(Input!S184,1)=Input!S$4,1,0),if(S$3="Vocab", if(Input!S184=Input!S$4,1,0),Input!S184))</f>
        <v/>
      </c>
      <c r="T184" s="1" t="str">
        <f>if(or(T$3="Multiple Choice",T$3="Reading"), if(left(Input!T184,1)=Input!T$4,1,0),if(T$3="Vocab", if(Input!T184=Input!T$4,1,0),Input!T184))</f>
        <v/>
      </c>
      <c r="U184" s="1" t="str">
        <f>if(or(U$3="Multiple Choice",U$3="Reading"), if(left(Input!U184,1)=Input!U$4,1,0),if(U$3="Vocab", if(Input!U184=Input!U$4,1,0),Input!U184))</f>
        <v/>
      </c>
      <c r="V184" s="1" t="str">
        <f>if(or(V$3="Multiple Choice",V$3="Reading"), if(left(Input!V184,1)=Input!V$4,1,0),if(V$3="Vocab", if(Input!V184=Input!V$4,1,0),Input!V184))</f>
        <v/>
      </c>
      <c r="W184" s="1" t="str">
        <f>if(or(W$3="Multiple Choice",W$3="Reading"), if(left(Input!W184,1)=Input!W$4,1,0),if(W$3="Vocab", if(Input!W184=Input!W$4,1,0),Input!W184))</f>
        <v/>
      </c>
      <c r="X184" s="1" t="str">
        <f>if(or(X$3="Multiple Choice",X$3="Reading"), if(left(Input!X184,1)=Input!X$4,1,0),if(X$3="Vocab", if(Input!X184=Input!X$4,1,0),Input!X184))</f>
        <v/>
      </c>
      <c r="Y184" s="1" t="str">
        <f>if(or(Y$3="Multiple Choice",Y$3="Reading"), if(left(Input!Y184,1)=Input!Y$4,1,0),if(Y$3="Vocab", if(Input!Y184=Input!Y$4,1,0),Input!Y184))</f>
        <v/>
      </c>
      <c r="Z184" s="1" t="str">
        <f>if(or(Z$3="Multiple Choice",Z$3="Reading"), if(left(Input!Z184,1)=Input!Z$4,1,0),if(Z$3="Vocab", if(Input!Z184=Input!Z$4,1,0),Input!Z184))</f>
        <v/>
      </c>
    </row>
    <row r="185">
      <c r="B185" s="1">
        <f t="shared" si="2"/>
        <v>0</v>
      </c>
      <c r="C185" s="1" t="str">
        <f t="array" ref="C185">if(B185=0,"", INDEX($E:$Z,row(C185),Input!$C$16+2))</f>
        <v/>
      </c>
      <c r="D185" s="1">
        <f>if(and(E185&gt;=Input!$C$11,E185&lt;=Input!$C$13,not(F185="")),1,0)</f>
        <v>0</v>
      </c>
      <c r="E185" s="1" t="str">
        <f>Input!E185</f>
        <v/>
      </c>
      <c r="F185" s="1" t="str">
        <f>Input!F185</f>
        <v/>
      </c>
      <c r="G185" s="1">
        <f>if(or(G$3="Multiple Choice",G$3="Reading"), if(left(Input!G185,1)=Input!G$4,1,0),if(G$3="Vocab", if(Input!G185=Input!G$4,1,0),Input!G185))</f>
        <v>0</v>
      </c>
      <c r="H185" s="1">
        <f>if(or(H$3="Multiple Choice",H$3="Reading"), if(left(Input!H185,1)=Input!H$4,1,0),if(H$3="Vocab", if(Input!H185=Input!H$4,1,0),Input!H185))</f>
        <v>0</v>
      </c>
      <c r="I185" s="1" t="str">
        <f>if(or(I$3="Multiple Choice",I$3="Reading"), if(left(Input!I185,1)=Input!I$4,1,0),if(I$3="Vocab", if(Input!I185=Input!I$4,1,0),Input!I185))</f>
        <v/>
      </c>
      <c r="J185" s="1">
        <f>if(or(J$3="Multiple Choice",J$3="Reading"), if(left(Input!J185,1)=Input!J$4,1,0),if(J$3="Vocab", if(Input!J185=Input!J$4,1,0),Input!J185))</f>
        <v>0</v>
      </c>
      <c r="K185" s="1" t="str">
        <f>if(or(K$3="Multiple Choice",K$3="Reading"), if(left(Input!K185,1)=Input!K$4,1,0),if(K$3="Vocab", if(Input!K185=Input!K$4,1,0),Input!K185))</f>
        <v/>
      </c>
      <c r="L185" s="1" t="str">
        <f>if(or(L$3="Multiple Choice",L$3="Reading"), if(left(Input!L185,1)=Input!L$4,1,0),if(L$3="Vocab", if(Input!L185=Input!L$4,1,0),Input!L185))</f>
        <v/>
      </c>
      <c r="M185" s="1" t="str">
        <f>if(or(M$3="Multiple Choice",M$3="Reading"), if(left(Input!M185,1)=Input!M$4,1,0),if(M$3="Vocab", if(Input!M185=Input!M$4,1,0),Input!M185))</f>
        <v/>
      </c>
      <c r="N185" s="1" t="str">
        <f>if(or(N$3="Multiple Choice",N$3="Reading"), if(left(Input!N185,1)=Input!N$4,1,0),if(N$3="Vocab", if(Input!N185=Input!N$4,1,0),Input!N185))</f>
        <v/>
      </c>
      <c r="O185" s="1" t="str">
        <f>if(or(O$3="Multiple Choice",O$3="Reading"), if(left(Input!O185,1)=Input!O$4,1,0),if(O$3="Vocab", if(Input!O185=Input!O$4,1,0),Input!O185))</f>
        <v/>
      </c>
      <c r="P185" s="1" t="str">
        <f>if(or(P$3="Multiple Choice",P$3="Reading"), if(left(Input!P185,1)=Input!P$4,1,0),if(P$3="Vocab", if(Input!P185=Input!P$4,1,0),Input!P185))</f>
        <v/>
      </c>
      <c r="Q185" s="1" t="str">
        <f>if(or(Q$3="Multiple Choice",Q$3="Reading"), if(left(Input!Q185,1)=Input!Q$4,1,0),if(Q$3="Vocab", if(Input!Q185=Input!Q$4,1,0),Input!Q185))</f>
        <v/>
      </c>
      <c r="R185" s="1" t="str">
        <f>if(or(R$3="Multiple Choice",R$3="Reading"), if(left(Input!R185,1)=Input!R$4,1,0),if(R$3="Vocab", if(Input!R185=Input!R$4,1,0),Input!R185))</f>
        <v/>
      </c>
      <c r="S185" s="1" t="str">
        <f>if(or(S$3="Multiple Choice",S$3="Reading"), if(left(Input!S185,1)=Input!S$4,1,0),if(S$3="Vocab", if(Input!S185=Input!S$4,1,0),Input!S185))</f>
        <v/>
      </c>
      <c r="T185" s="1" t="str">
        <f>if(or(T$3="Multiple Choice",T$3="Reading"), if(left(Input!T185,1)=Input!T$4,1,0),if(T$3="Vocab", if(Input!T185=Input!T$4,1,0),Input!T185))</f>
        <v/>
      </c>
      <c r="U185" s="1" t="str">
        <f>if(or(U$3="Multiple Choice",U$3="Reading"), if(left(Input!U185,1)=Input!U$4,1,0),if(U$3="Vocab", if(Input!U185=Input!U$4,1,0),Input!U185))</f>
        <v/>
      </c>
      <c r="V185" s="1" t="str">
        <f>if(or(V$3="Multiple Choice",V$3="Reading"), if(left(Input!V185,1)=Input!V$4,1,0),if(V$3="Vocab", if(Input!V185=Input!V$4,1,0),Input!V185))</f>
        <v/>
      </c>
      <c r="W185" s="1" t="str">
        <f>if(or(W$3="Multiple Choice",W$3="Reading"), if(left(Input!W185,1)=Input!W$4,1,0),if(W$3="Vocab", if(Input!W185=Input!W$4,1,0),Input!W185))</f>
        <v/>
      </c>
      <c r="X185" s="1" t="str">
        <f>if(or(X$3="Multiple Choice",X$3="Reading"), if(left(Input!X185,1)=Input!X$4,1,0),if(X$3="Vocab", if(Input!X185=Input!X$4,1,0),Input!X185))</f>
        <v/>
      </c>
      <c r="Y185" s="1" t="str">
        <f>if(or(Y$3="Multiple Choice",Y$3="Reading"), if(left(Input!Y185,1)=Input!Y$4,1,0),if(Y$3="Vocab", if(Input!Y185=Input!Y$4,1,0),Input!Y185))</f>
        <v/>
      </c>
      <c r="Z185" s="1" t="str">
        <f>if(or(Z$3="Multiple Choice",Z$3="Reading"), if(left(Input!Z185,1)=Input!Z$4,1,0),if(Z$3="Vocab", if(Input!Z185=Input!Z$4,1,0),Input!Z185))</f>
        <v/>
      </c>
    </row>
    <row r="186">
      <c r="B186" s="1">
        <f t="shared" si="2"/>
        <v>0</v>
      </c>
      <c r="C186" s="1" t="str">
        <f t="array" ref="C186">if(B186=0,"", INDEX($E:$Z,row(C186),Input!$C$16+2))</f>
        <v/>
      </c>
      <c r="D186" s="1">
        <f>if(and(E186&gt;=Input!$C$11,E186&lt;=Input!$C$13,not(F186="")),1,0)</f>
        <v>0</v>
      </c>
      <c r="E186" s="1" t="str">
        <f>Input!E186</f>
        <v/>
      </c>
      <c r="F186" s="1" t="str">
        <f>Input!F186</f>
        <v/>
      </c>
      <c r="G186" s="1">
        <f>if(or(G$3="Multiple Choice",G$3="Reading"), if(left(Input!G186,1)=Input!G$4,1,0),if(G$3="Vocab", if(Input!G186=Input!G$4,1,0),Input!G186))</f>
        <v>0</v>
      </c>
      <c r="H186" s="1">
        <f>if(or(H$3="Multiple Choice",H$3="Reading"), if(left(Input!H186,1)=Input!H$4,1,0),if(H$3="Vocab", if(Input!H186=Input!H$4,1,0),Input!H186))</f>
        <v>0</v>
      </c>
      <c r="I186" s="1" t="str">
        <f>if(or(I$3="Multiple Choice",I$3="Reading"), if(left(Input!I186,1)=Input!I$4,1,0),if(I$3="Vocab", if(Input!I186=Input!I$4,1,0),Input!I186))</f>
        <v/>
      </c>
      <c r="J186" s="1">
        <f>if(or(J$3="Multiple Choice",J$3="Reading"), if(left(Input!J186,1)=Input!J$4,1,0),if(J$3="Vocab", if(Input!J186=Input!J$4,1,0),Input!J186))</f>
        <v>0</v>
      </c>
      <c r="K186" s="1" t="str">
        <f>if(or(K$3="Multiple Choice",K$3="Reading"), if(left(Input!K186,1)=Input!K$4,1,0),if(K$3="Vocab", if(Input!K186=Input!K$4,1,0),Input!K186))</f>
        <v/>
      </c>
      <c r="L186" s="1" t="str">
        <f>if(or(L$3="Multiple Choice",L$3="Reading"), if(left(Input!L186,1)=Input!L$4,1,0),if(L$3="Vocab", if(Input!L186=Input!L$4,1,0),Input!L186))</f>
        <v/>
      </c>
      <c r="M186" s="1" t="str">
        <f>if(or(M$3="Multiple Choice",M$3="Reading"), if(left(Input!M186,1)=Input!M$4,1,0),if(M$3="Vocab", if(Input!M186=Input!M$4,1,0),Input!M186))</f>
        <v/>
      </c>
      <c r="N186" s="1" t="str">
        <f>if(or(N$3="Multiple Choice",N$3="Reading"), if(left(Input!N186,1)=Input!N$4,1,0),if(N$3="Vocab", if(Input!N186=Input!N$4,1,0),Input!N186))</f>
        <v/>
      </c>
      <c r="O186" s="1" t="str">
        <f>if(or(O$3="Multiple Choice",O$3="Reading"), if(left(Input!O186,1)=Input!O$4,1,0),if(O$3="Vocab", if(Input!O186=Input!O$4,1,0),Input!O186))</f>
        <v/>
      </c>
      <c r="P186" s="1" t="str">
        <f>if(or(P$3="Multiple Choice",P$3="Reading"), if(left(Input!P186,1)=Input!P$4,1,0),if(P$3="Vocab", if(Input!P186=Input!P$4,1,0),Input!P186))</f>
        <v/>
      </c>
      <c r="Q186" s="1" t="str">
        <f>if(or(Q$3="Multiple Choice",Q$3="Reading"), if(left(Input!Q186,1)=Input!Q$4,1,0),if(Q$3="Vocab", if(Input!Q186=Input!Q$4,1,0),Input!Q186))</f>
        <v/>
      </c>
      <c r="R186" s="1" t="str">
        <f>if(or(R$3="Multiple Choice",R$3="Reading"), if(left(Input!R186,1)=Input!R$4,1,0),if(R$3="Vocab", if(Input!R186=Input!R$4,1,0),Input!R186))</f>
        <v/>
      </c>
      <c r="S186" s="1" t="str">
        <f>if(or(S$3="Multiple Choice",S$3="Reading"), if(left(Input!S186,1)=Input!S$4,1,0),if(S$3="Vocab", if(Input!S186=Input!S$4,1,0),Input!S186))</f>
        <v/>
      </c>
      <c r="T186" s="1" t="str">
        <f>if(or(T$3="Multiple Choice",T$3="Reading"), if(left(Input!T186,1)=Input!T$4,1,0),if(T$3="Vocab", if(Input!T186=Input!T$4,1,0),Input!T186))</f>
        <v/>
      </c>
      <c r="U186" s="1" t="str">
        <f>if(or(U$3="Multiple Choice",U$3="Reading"), if(left(Input!U186,1)=Input!U$4,1,0),if(U$3="Vocab", if(Input!U186=Input!U$4,1,0),Input!U186))</f>
        <v/>
      </c>
      <c r="V186" s="1" t="str">
        <f>if(or(V$3="Multiple Choice",V$3="Reading"), if(left(Input!V186,1)=Input!V$4,1,0),if(V$3="Vocab", if(Input!V186=Input!V$4,1,0),Input!V186))</f>
        <v/>
      </c>
      <c r="W186" s="1" t="str">
        <f>if(or(W$3="Multiple Choice",W$3="Reading"), if(left(Input!W186,1)=Input!W$4,1,0),if(W$3="Vocab", if(Input!W186=Input!W$4,1,0),Input!W186))</f>
        <v/>
      </c>
      <c r="X186" s="1" t="str">
        <f>if(or(X$3="Multiple Choice",X$3="Reading"), if(left(Input!X186,1)=Input!X$4,1,0),if(X$3="Vocab", if(Input!X186=Input!X$4,1,0),Input!X186))</f>
        <v/>
      </c>
      <c r="Y186" s="1" t="str">
        <f>if(or(Y$3="Multiple Choice",Y$3="Reading"), if(left(Input!Y186,1)=Input!Y$4,1,0),if(Y$3="Vocab", if(Input!Y186=Input!Y$4,1,0),Input!Y186))</f>
        <v/>
      </c>
      <c r="Z186" s="1" t="str">
        <f>if(or(Z$3="Multiple Choice",Z$3="Reading"), if(left(Input!Z186,1)=Input!Z$4,1,0),if(Z$3="Vocab", if(Input!Z186=Input!Z$4,1,0),Input!Z186))</f>
        <v/>
      </c>
    </row>
    <row r="187">
      <c r="B187" s="1">
        <f t="shared" si="2"/>
        <v>0</v>
      </c>
      <c r="C187" s="1" t="str">
        <f t="array" ref="C187">if(B187=0,"", INDEX($E:$Z,row(C187),Input!$C$16+2))</f>
        <v/>
      </c>
      <c r="D187" s="1">
        <f>if(and(E187&gt;=Input!$C$11,E187&lt;=Input!$C$13,not(F187="")),1,0)</f>
        <v>0</v>
      </c>
      <c r="E187" s="1" t="str">
        <f>Input!E187</f>
        <v/>
      </c>
      <c r="F187" s="1" t="str">
        <f>Input!F187</f>
        <v/>
      </c>
      <c r="G187" s="1">
        <f>if(or(G$3="Multiple Choice",G$3="Reading"), if(left(Input!G187,1)=Input!G$4,1,0),if(G$3="Vocab", if(Input!G187=Input!G$4,1,0),Input!G187))</f>
        <v>0</v>
      </c>
      <c r="H187" s="1">
        <f>if(or(H$3="Multiple Choice",H$3="Reading"), if(left(Input!H187,1)=Input!H$4,1,0),if(H$3="Vocab", if(Input!H187=Input!H$4,1,0),Input!H187))</f>
        <v>0</v>
      </c>
      <c r="I187" s="1" t="str">
        <f>if(or(I$3="Multiple Choice",I$3="Reading"), if(left(Input!I187,1)=Input!I$4,1,0),if(I$3="Vocab", if(Input!I187=Input!I$4,1,0),Input!I187))</f>
        <v/>
      </c>
      <c r="J187" s="1">
        <f>if(or(J$3="Multiple Choice",J$3="Reading"), if(left(Input!J187,1)=Input!J$4,1,0),if(J$3="Vocab", if(Input!J187=Input!J$4,1,0),Input!J187))</f>
        <v>0</v>
      </c>
      <c r="K187" s="1" t="str">
        <f>if(or(K$3="Multiple Choice",K$3="Reading"), if(left(Input!K187,1)=Input!K$4,1,0),if(K$3="Vocab", if(Input!K187=Input!K$4,1,0),Input!K187))</f>
        <v/>
      </c>
      <c r="L187" s="1" t="str">
        <f>if(or(L$3="Multiple Choice",L$3="Reading"), if(left(Input!L187,1)=Input!L$4,1,0),if(L$3="Vocab", if(Input!L187=Input!L$4,1,0),Input!L187))</f>
        <v/>
      </c>
      <c r="M187" s="1" t="str">
        <f>if(or(M$3="Multiple Choice",M$3="Reading"), if(left(Input!M187,1)=Input!M$4,1,0),if(M$3="Vocab", if(Input!M187=Input!M$4,1,0),Input!M187))</f>
        <v/>
      </c>
      <c r="N187" s="1" t="str">
        <f>if(or(N$3="Multiple Choice",N$3="Reading"), if(left(Input!N187,1)=Input!N$4,1,0),if(N$3="Vocab", if(Input!N187=Input!N$4,1,0),Input!N187))</f>
        <v/>
      </c>
      <c r="O187" s="1" t="str">
        <f>if(or(O$3="Multiple Choice",O$3="Reading"), if(left(Input!O187,1)=Input!O$4,1,0),if(O$3="Vocab", if(Input!O187=Input!O$4,1,0),Input!O187))</f>
        <v/>
      </c>
      <c r="P187" s="1" t="str">
        <f>if(or(P$3="Multiple Choice",P$3="Reading"), if(left(Input!P187,1)=Input!P$4,1,0),if(P$3="Vocab", if(Input!P187=Input!P$4,1,0),Input!P187))</f>
        <v/>
      </c>
      <c r="Q187" s="1" t="str">
        <f>if(or(Q$3="Multiple Choice",Q$3="Reading"), if(left(Input!Q187,1)=Input!Q$4,1,0),if(Q$3="Vocab", if(Input!Q187=Input!Q$4,1,0),Input!Q187))</f>
        <v/>
      </c>
      <c r="R187" s="1" t="str">
        <f>if(or(R$3="Multiple Choice",R$3="Reading"), if(left(Input!R187,1)=Input!R$4,1,0),if(R$3="Vocab", if(Input!R187=Input!R$4,1,0),Input!R187))</f>
        <v/>
      </c>
      <c r="S187" s="1" t="str">
        <f>if(or(S$3="Multiple Choice",S$3="Reading"), if(left(Input!S187,1)=Input!S$4,1,0),if(S$3="Vocab", if(Input!S187=Input!S$4,1,0),Input!S187))</f>
        <v/>
      </c>
      <c r="T187" s="1" t="str">
        <f>if(or(T$3="Multiple Choice",T$3="Reading"), if(left(Input!T187,1)=Input!T$4,1,0),if(T$3="Vocab", if(Input!T187=Input!T$4,1,0),Input!T187))</f>
        <v/>
      </c>
      <c r="U187" s="1" t="str">
        <f>if(or(U$3="Multiple Choice",U$3="Reading"), if(left(Input!U187,1)=Input!U$4,1,0),if(U$3="Vocab", if(Input!U187=Input!U$4,1,0),Input!U187))</f>
        <v/>
      </c>
      <c r="V187" s="1" t="str">
        <f>if(or(V$3="Multiple Choice",V$3="Reading"), if(left(Input!V187,1)=Input!V$4,1,0),if(V$3="Vocab", if(Input!V187=Input!V$4,1,0),Input!V187))</f>
        <v/>
      </c>
      <c r="W187" s="1" t="str">
        <f>if(or(W$3="Multiple Choice",W$3="Reading"), if(left(Input!W187,1)=Input!W$4,1,0),if(W$3="Vocab", if(Input!W187=Input!W$4,1,0),Input!W187))</f>
        <v/>
      </c>
      <c r="X187" s="1" t="str">
        <f>if(or(X$3="Multiple Choice",X$3="Reading"), if(left(Input!X187,1)=Input!X$4,1,0),if(X$3="Vocab", if(Input!X187=Input!X$4,1,0),Input!X187))</f>
        <v/>
      </c>
      <c r="Y187" s="1" t="str">
        <f>if(or(Y$3="Multiple Choice",Y$3="Reading"), if(left(Input!Y187,1)=Input!Y$4,1,0),if(Y$3="Vocab", if(Input!Y187=Input!Y$4,1,0),Input!Y187))</f>
        <v/>
      </c>
      <c r="Z187" s="1" t="str">
        <f>if(or(Z$3="Multiple Choice",Z$3="Reading"), if(left(Input!Z187,1)=Input!Z$4,1,0),if(Z$3="Vocab", if(Input!Z187=Input!Z$4,1,0),Input!Z187))</f>
        <v/>
      </c>
    </row>
    <row r="188">
      <c r="B188" s="1">
        <f t="shared" si="2"/>
        <v>0</v>
      </c>
      <c r="C188" s="1" t="str">
        <f t="array" ref="C188">if(B188=0,"", INDEX($E:$Z,row(C188),Input!$C$16+2))</f>
        <v/>
      </c>
      <c r="D188" s="1">
        <f>if(and(E188&gt;=Input!$C$11,E188&lt;=Input!$C$13,not(F188="")),1,0)</f>
        <v>0</v>
      </c>
      <c r="E188" s="1" t="str">
        <f>Input!E188</f>
        <v/>
      </c>
      <c r="F188" s="1" t="str">
        <f>Input!F188</f>
        <v/>
      </c>
      <c r="G188" s="1">
        <f>if(or(G$3="Multiple Choice",G$3="Reading"), if(left(Input!G188,1)=Input!G$4,1,0),if(G$3="Vocab", if(Input!G188=Input!G$4,1,0),Input!G188))</f>
        <v>0</v>
      </c>
      <c r="H188" s="1">
        <f>if(or(H$3="Multiple Choice",H$3="Reading"), if(left(Input!H188,1)=Input!H$4,1,0),if(H$3="Vocab", if(Input!H188=Input!H$4,1,0),Input!H188))</f>
        <v>0</v>
      </c>
      <c r="I188" s="1" t="str">
        <f>if(or(I$3="Multiple Choice",I$3="Reading"), if(left(Input!I188,1)=Input!I$4,1,0),if(I$3="Vocab", if(Input!I188=Input!I$4,1,0),Input!I188))</f>
        <v/>
      </c>
      <c r="J188" s="1">
        <f>if(or(J$3="Multiple Choice",J$3="Reading"), if(left(Input!J188,1)=Input!J$4,1,0),if(J$3="Vocab", if(Input!J188=Input!J$4,1,0),Input!J188))</f>
        <v>0</v>
      </c>
      <c r="K188" s="1" t="str">
        <f>if(or(K$3="Multiple Choice",K$3="Reading"), if(left(Input!K188,1)=Input!K$4,1,0),if(K$3="Vocab", if(Input!K188=Input!K$4,1,0),Input!K188))</f>
        <v/>
      </c>
      <c r="L188" s="1" t="str">
        <f>if(or(L$3="Multiple Choice",L$3="Reading"), if(left(Input!L188,1)=Input!L$4,1,0),if(L$3="Vocab", if(Input!L188=Input!L$4,1,0),Input!L188))</f>
        <v/>
      </c>
      <c r="M188" s="1" t="str">
        <f>if(or(M$3="Multiple Choice",M$3="Reading"), if(left(Input!M188,1)=Input!M$4,1,0),if(M$3="Vocab", if(Input!M188=Input!M$4,1,0),Input!M188))</f>
        <v/>
      </c>
      <c r="N188" s="1" t="str">
        <f>if(or(N$3="Multiple Choice",N$3="Reading"), if(left(Input!N188,1)=Input!N$4,1,0),if(N$3="Vocab", if(Input!N188=Input!N$4,1,0),Input!N188))</f>
        <v/>
      </c>
      <c r="O188" s="1" t="str">
        <f>if(or(O$3="Multiple Choice",O$3="Reading"), if(left(Input!O188,1)=Input!O$4,1,0),if(O$3="Vocab", if(Input!O188=Input!O$4,1,0),Input!O188))</f>
        <v/>
      </c>
      <c r="P188" s="1" t="str">
        <f>if(or(P$3="Multiple Choice",P$3="Reading"), if(left(Input!P188,1)=Input!P$4,1,0),if(P$3="Vocab", if(Input!P188=Input!P$4,1,0),Input!P188))</f>
        <v/>
      </c>
      <c r="Q188" s="1" t="str">
        <f>if(or(Q$3="Multiple Choice",Q$3="Reading"), if(left(Input!Q188,1)=Input!Q$4,1,0),if(Q$3="Vocab", if(Input!Q188=Input!Q$4,1,0),Input!Q188))</f>
        <v/>
      </c>
      <c r="R188" s="1" t="str">
        <f>if(or(R$3="Multiple Choice",R$3="Reading"), if(left(Input!R188,1)=Input!R$4,1,0),if(R$3="Vocab", if(Input!R188=Input!R$4,1,0),Input!R188))</f>
        <v/>
      </c>
      <c r="S188" s="1" t="str">
        <f>if(or(S$3="Multiple Choice",S$3="Reading"), if(left(Input!S188,1)=Input!S$4,1,0),if(S$3="Vocab", if(Input!S188=Input!S$4,1,0),Input!S188))</f>
        <v/>
      </c>
      <c r="T188" s="1" t="str">
        <f>if(or(T$3="Multiple Choice",T$3="Reading"), if(left(Input!T188,1)=Input!T$4,1,0),if(T$3="Vocab", if(Input!T188=Input!T$4,1,0),Input!T188))</f>
        <v/>
      </c>
      <c r="U188" s="1" t="str">
        <f>if(or(U$3="Multiple Choice",U$3="Reading"), if(left(Input!U188,1)=Input!U$4,1,0),if(U$3="Vocab", if(Input!U188=Input!U$4,1,0),Input!U188))</f>
        <v/>
      </c>
      <c r="V188" s="1" t="str">
        <f>if(or(V$3="Multiple Choice",V$3="Reading"), if(left(Input!V188,1)=Input!V$4,1,0),if(V$3="Vocab", if(Input!V188=Input!V$4,1,0),Input!V188))</f>
        <v/>
      </c>
      <c r="W188" s="1" t="str">
        <f>if(or(W$3="Multiple Choice",W$3="Reading"), if(left(Input!W188,1)=Input!W$4,1,0),if(W$3="Vocab", if(Input!W188=Input!W$4,1,0),Input!W188))</f>
        <v/>
      </c>
      <c r="X188" s="1" t="str">
        <f>if(or(X$3="Multiple Choice",X$3="Reading"), if(left(Input!X188,1)=Input!X$4,1,0),if(X$3="Vocab", if(Input!X188=Input!X$4,1,0),Input!X188))</f>
        <v/>
      </c>
      <c r="Y188" s="1" t="str">
        <f>if(or(Y$3="Multiple Choice",Y$3="Reading"), if(left(Input!Y188,1)=Input!Y$4,1,0),if(Y$3="Vocab", if(Input!Y188=Input!Y$4,1,0),Input!Y188))</f>
        <v/>
      </c>
      <c r="Z188" s="1" t="str">
        <f>if(or(Z$3="Multiple Choice",Z$3="Reading"), if(left(Input!Z188,1)=Input!Z$4,1,0),if(Z$3="Vocab", if(Input!Z188=Input!Z$4,1,0),Input!Z188))</f>
        <v/>
      </c>
    </row>
    <row r="189">
      <c r="B189" s="1">
        <f t="shared" si="2"/>
        <v>0</v>
      </c>
      <c r="C189" s="1" t="str">
        <f t="array" ref="C189">if(B189=0,"", INDEX($E:$Z,row(C189),Input!$C$16+2))</f>
        <v/>
      </c>
      <c r="D189" s="1">
        <f>if(and(E189&gt;=Input!$C$11,E189&lt;=Input!$C$13,not(F189="")),1,0)</f>
        <v>0</v>
      </c>
      <c r="E189" s="1" t="str">
        <f>Input!E189</f>
        <v/>
      </c>
      <c r="F189" s="1" t="str">
        <f>Input!F189</f>
        <v/>
      </c>
      <c r="G189" s="1">
        <f>if(or(G$3="Multiple Choice",G$3="Reading"), if(left(Input!G189,1)=Input!G$4,1,0),if(G$3="Vocab", if(Input!G189=Input!G$4,1,0),Input!G189))</f>
        <v>0</v>
      </c>
      <c r="H189" s="1">
        <f>if(or(H$3="Multiple Choice",H$3="Reading"), if(left(Input!H189,1)=Input!H$4,1,0),if(H$3="Vocab", if(Input!H189=Input!H$4,1,0),Input!H189))</f>
        <v>0</v>
      </c>
      <c r="I189" s="1" t="str">
        <f>if(or(I$3="Multiple Choice",I$3="Reading"), if(left(Input!I189,1)=Input!I$4,1,0),if(I$3="Vocab", if(Input!I189=Input!I$4,1,0),Input!I189))</f>
        <v/>
      </c>
      <c r="J189" s="1">
        <f>if(or(J$3="Multiple Choice",J$3="Reading"), if(left(Input!J189,1)=Input!J$4,1,0),if(J$3="Vocab", if(Input!J189=Input!J$4,1,0),Input!J189))</f>
        <v>0</v>
      </c>
      <c r="K189" s="1" t="str">
        <f>if(or(K$3="Multiple Choice",K$3="Reading"), if(left(Input!K189,1)=Input!K$4,1,0),if(K$3="Vocab", if(Input!K189=Input!K$4,1,0),Input!K189))</f>
        <v/>
      </c>
      <c r="L189" s="1" t="str">
        <f>if(or(L$3="Multiple Choice",L$3="Reading"), if(left(Input!L189,1)=Input!L$4,1,0),if(L$3="Vocab", if(Input!L189=Input!L$4,1,0),Input!L189))</f>
        <v/>
      </c>
      <c r="M189" s="1" t="str">
        <f>if(or(M$3="Multiple Choice",M$3="Reading"), if(left(Input!M189,1)=Input!M$4,1,0),if(M$3="Vocab", if(Input!M189=Input!M$4,1,0),Input!M189))</f>
        <v/>
      </c>
      <c r="N189" s="1" t="str">
        <f>if(or(N$3="Multiple Choice",N$3="Reading"), if(left(Input!N189,1)=Input!N$4,1,0),if(N$3="Vocab", if(Input!N189=Input!N$4,1,0),Input!N189))</f>
        <v/>
      </c>
      <c r="O189" s="1" t="str">
        <f>if(or(O$3="Multiple Choice",O$3="Reading"), if(left(Input!O189,1)=Input!O$4,1,0),if(O$3="Vocab", if(Input!O189=Input!O$4,1,0),Input!O189))</f>
        <v/>
      </c>
      <c r="P189" s="1" t="str">
        <f>if(or(P$3="Multiple Choice",P$3="Reading"), if(left(Input!P189,1)=Input!P$4,1,0),if(P$3="Vocab", if(Input!P189=Input!P$4,1,0),Input!P189))</f>
        <v/>
      </c>
      <c r="Q189" s="1" t="str">
        <f>if(or(Q$3="Multiple Choice",Q$3="Reading"), if(left(Input!Q189,1)=Input!Q$4,1,0),if(Q$3="Vocab", if(Input!Q189=Input!Q$4,1,0),Input!Q189))</f>
        <v/>
      </c>
      <c r="R189" s="1" t="str">
        <f>if(or(R$3="Multiple Choice",R$3="Reading"), if(left(Input!R189,1)=Input!R$4,1,0),if(R$3="Vocab", if(Input!R189=Input!R$4,1,0),Input!R189))</f>
        <v/>
      </c>
      <c r="S189" s="1" t="str">
        <f>if(or(S$3="Multiple Choice",S$3="Reading"), if(left(Input!S189,1)=Input!S$4,1,0),if(S$3="Vocab", if(Input!S189=Input!S$4,1,0),Input!S189))</f>
        <v/>
      </c>
      <c r="T189" s="1" t="str">
        <f>if(or(T$3="Multiple Choice",T$3="Reading"), if(left(Input!T189,1)=Input!T$4,1,0),if(T$3="Vocab", if(Input!T189=Input!T$4,1,0),Input!T189))</f>
        <v/>
      </c>
      <c r="U189" s="1" t="str">
        <f>if(or(U$3="Multiple Choice",U$3="Reading"), if(left(Input!U189,1)=Input!U$4,1,0),if(U$3="Vocab", if(Input!U189=Input!U$4,1,0),Input!U189))</f>
        <v/>
      </c>
      <c r="V189" s="1" t="str">
        <f>if(or(V$3="Multiple Choice",V$3="Reading"), if(left(Input!V189,1)=Input!V$4,1,0),if(V$3="Vocab", if(Input!V189=Input!V$4,1,0),Input!V189))</f>
        <v/>
      </c>
      <c r="W189" s="1" t="str">
        <f>if(or(W$3="Multiple Choice",W$3="Reading"), if(left(Input!W189,1)=Input!W$4,1,0),if(W$3="Vocab", if(Input!W189=Input!W$4,1,0),Input!W189))</f>
        <v/>
      </c>
      <c r="X189" s="1" t="str">
        <f>if(or(X$3="Multiple Choice",X$3="Reading"), if(left(Input!X189,1)=Input!X$4,1,0),if(X$3="Vocab", if(Input!X189=Input!X$4,1,0),Input!X189))</f>
        <v/>
      </c>
      <c r="Y189" s="1" t="str">
        <f>if(or(Y$3="Multiple Choice",Y$3="Reading"), if(left(Input!Y189,1)=Input!Y$4,1,0),if(Y$3="Vocab", if(Input!Y189=Input!Y$4,1,0),Input!Y189))</f>
        <v/>
      </c>
      <c r="Z189" s="1" t="str">
        <f>if(or(Z$3="Multiple Choice",Z$3="Reading"), if(left(Input!Z189,1)=Input!Z$4,1,0),if(Z$3="Vocab", if(Input!Z189=Input!Z$4,1,0),Input!Z189))</f>
        <v/>
      </c>
    </row>
    <row r="190">
      <c r="B190" s="1">
        <f t="shared" si="2"/>
        <v>0</v>
      </c>
      <c r="C190" s="1" t="str">
        <f t="array" ref="C190">if(B190=0,"", INDEX($E:$Z,row(C190),Input!$C$16+2))</f>
        <v/>
      </c>
      <c r="D190" s="1">
        <f>if(and(E190&gt;=Input!$C$11,E190&lt;=Input!$C$13,not(F190="")),1,0)</f>
        <v>0</v>
      </c>
      <c r="E190" s="1" t="str">
        <f>Input!E190</f>
        <v/>
      </c>
      <c r="F190" s="1" t="str">
        <f>Input!F190</f>
        <v/>
      </c>
      <c r="G190" s="1">
        <f>if(or(G$3="Multiple Choice",G$3="Reading"), if(left(Input!G190,1)=Input!G$4,1,0),if(G$3="Vocab", if(Input!G190=Input!G$4,1,0),Input!G190))</f>
        <v>0</v>
      </c>
      <c r="H190" s="1">
        <f>if(or(H$3="Multiple Choice",H$3="Reading"), if(left(Input!H190,1)=Input!H$4,1,0),if(H$3="Vocab", if(Input!H190=Input!H$4,1,0),Input!H190))</f>
        <v>0</v>
      </c>
      <c r="I190" s="1" t="str">
        <f>if(or(I$3="Multiple Choice",I$3="Reading"), if(left(Input!I190,1)=Input!I$4,1,0),if(I$3="Vocab", if(Input!I190=Input!I$4,1,0),Input!I190))</f>
        <v/>
      </c>
      <c r="J190" s="1">
        <f>if(or(J$3="Multiple Choice",J$3="Reading"), if(left(Input!J190,1)=Input!J$4,1,0),if(J$3="Vocab", if(Input!J190=Input!J$4,1,0),Input!J190))</f>
        <v>0</v>
      </c>
      <c r="K190" s="1" t="str">
        <f>if(or(K$3="Multiple Choice",K$3="Reading"), if(left(Input!K190,1)=Input!K$4,1,0),if(K$3="Vocab", if(Input!K190=Input!K$4,1,0),Input!K190))</f>
        <v/>
      </c>
      <c r="L190" s="1" t="str">
        <f>if(or(L$3="Multiple Choice",L$3="Reading"), if(left(Input!L190,1)=Input!L$4,1,0),if(L$3="Vocab", if(Input!L190=Input!L$4,1,0),Input!L190))</f>
        <v/>
      </c>
      <c r="M190" s="1" t="str">
        <f>if(or(M$3="Multiple Choice",M$3="Reading"), if(left(Input!M190,1)=Input!M$4,1,0),if(M$3="Vocab", if(Input!M190=Input!M$4,1,0),Input!M190))</f>
        <v/>
      </c>
      <c r="N190" s="1" t="str">
        <f>if(or(N$3="Multiple Choice",N$3="Reading"), if(left(Input!N190,1)=Input!N$4,1,0),if(N$3="Vocab", if(Input!N190=Input!N$4,1,0),Input!N190))</f>
        <v/>
      </c>
      <c r="O190" s="1" t="str">
        <f>if(or(O$3="Multiple Choice",O$3="Reading"), if(left(Input!O190,1)=Input!O$4,1,0),if(O$3="Vocab", if(Input!O190=Input!O$4,1,0),Input!O190))</f>
        <v/>
      </c>
      <c r="P190" s="1" t="str">
        <f>if(or(P$3="Multiple Choice",P$3="Reading"), if(left(Input!P190,1)=Input!P$4,1,0),if(P$3="Vocab", if(Input!P190=Input!P$4,1,0),Input!P190))</f>
        <v/>
      </c>
      <c r="Q190" s="1" t="str">
        <f>if(or(Q$3="Multiple Choice",Q$3="Reading"), if(left(Input!Q190,1)=Input!Q$4,1,0),if(Q$3="Vocab", if(Input!Q190=Input!Q$4,1,0),Input!Q190))</f>
        <v/>
      </c>
      <c r="R190" s="1" t="str">
        <f>if(or(R$3="Multiple Choice",R$3="Reading"), if(left(Input!R190,1)=Input!R$4,1,0),if(R$3="Vocab", if(Input!R190=Input!R$4,1,0),Input!R190))</f>
        <v/>
      </c>
      <c r="S190" s="1" t="str">
        <f>if(or(S$3="Multiple Choice",S$3="Reading"), if(left(Input!S190,1)=Input!S$4,1,0),if(S$3="Vocab", if(Input!S190=Input!S$4,1,0),Input!S190))</f>
        <v/>
      </c>
      <c r="T190" s="1" t="str">
        <f>if(or(T$3="Multiple Choice",T$3="Reading"), if(left(Input!T190,1)=Input!T$4,1,0),if(T$3="Vocab", if(Input!T190=Input!T$4,1,0),Input!T190))</f>
        <v/>
      </c>
      <c r="U190" s="1" t="str">
        <f>if(or(U$3="Multiple Choice",U$3="Reading"), if(left(Input!U190,1)=Input!U$4,1,0),if(U$3="Vocab", if(Input!U190=Input!U$4,1,0),Input!U190))</f>
        <v/>
      </c>
      <c r="V190" s="1" t="str">
        <f>if(or(V$3="Multiple Choice",V$3="Reading"), if(left(Input!V190,1)=Input!V$4,1,0),if(V$3="Vocab", if(Input!V190=Input!V$4,1,0),Input!V190))</f>
        <v/>
      </c>
      <c r="W190" s="1" t="str">
        <f>if(or(W$3="Multiple Choice",W$3="Reading"), if(left(Input!W190,1)=Input!W$4,1,0),if(W$3="Vocab", if(Input!W190=Input!W$4,1,0),Input!W190))</f>
        <v/>
      </c>
      <c r="X190" s="1" t="str">
        <f>if(or(X$3="Multiple Choice",X$3="Reading"), if(left(Input!X190,1)=Input!X$4,1,0),if(X$3="Vocab", if(Input!X190=Input!X$4,1,0),Input!X190))</f>
        <v/>
      </c>
      <c r="Y190" s="1" t="str">
        <f>if(or(Y$3="Multiple Choice",Y$3="Reading"), if(left(Input!Y190,1)=Input!Y$4,1,0),if(Y$3="Vocab", if(Input!Y190=Input!Y$4,1,0),Input!Y190))</f>
        <v/>
      </c>
      <c r="Z190" s="1" t="str">
        <f>if(or(Z$3="Multiple Choice",Z$3="Reading"), if(left(Input!Z190,1)=Input!Z$4,1,0),if(Z$3="Vocab", if(Input!Z190=Input!Z$4,1,0),Input!Z190))</f>
        <v/>
      </c>
    </row>
    <row r="191">
      <c r="B191" s="1">
        <f t="shared" si="2"/>
        <v>0</v>
      </c>
      <c r="C191" s="1" t="str">
        <f t="array" ref="C191">if(B191=0,"", INDEX($E:$Z,row(C191),Input!$C$16+2))</f>
        <v/>
      </c>
      <c r="D191" s="1">
        <f>if(and(E191&gt;=Input!$C$11,E191&lt;=Input!$C$13,not(F191="")),1,0)</f>
        <v>0</v>
      </c>
      <c r="E191" s="1" t="str">
        <f>Input!E191</f>
        <v/>
      </c>
      <c r="F191" s="1" t="str">
        <f>Input!F191</f>
        <v/>
      </c>
      <c r="G191" s="1">
        <f>if(or(G$3="Multiple Choice",G$3="Reading"), if(left(Input!G191,1)=Input!G$4,1,0),if(G$3="Vocab", if(Input!G191=Input!G$4,1,0),Input!G191))</f>
        <v>0</v>
      </c>
      <c r="H191" s="1">
        <f>if(or(H$3="Multiple Choice",H$3="Reading"), if(left(Input!H191,1)=Input!H$4,1,0),if(H$3="Vocab", if(Input!H191=Input!H$4,1,0),Input!H191))</f>
        <v>0</v>
      </c>
      <c r="I191" s="1" t="str">
        <f>if(or(I$3="Multiple Choice",I$3="Reading"), if(left(Input!I191,1)=Input!I$4,1,0),if(I$3="Vocab", if(Input!I191=Input!I$4,1,0),Input!I191))</f>
        <v/>
      </c>
      <c r="J191" s="1">
        <f>if(or(J$3="Multiple Choice",J$3="Reading"), if(left(Input!J191,1)=Input!J$4,1,0),if(J$3="Vocab", if(Input!J191=Input!J$4,1,0),Input!J191))</f>
        <v>0</v>
      </c>
      <c r="K191" s="1" t="str">
        <f>if(or(K$3="Multiple Choice",K$3="Reading"), if(left(Input!K191,1)=Input!K$4,1,0),if(K$3="Vocab", if(Input!K191=Input!K$4,1,0),Input!K191))</f>
        <v/>
      </c>
      <c r="L191" s="1" t="str">
        <f>if(or(L$3="Multiple Choice",L$3="Reading"), if(left(Input!L191,1)=Input!L$4,1,0),if(L$3="Vocab", if(Input!L191=Input!L$4,1,0),Input!L191))</f>
        <v/>
      </c>
      <c r="M191" s="1" t="str">
        <f>if(or(M$3="Multiple Choice",M$3="Reading"), if(left(Input!M191,1)=Input!M$4,1,0),if(M$3="Vocab", if(Input!M191=Input!M$4,1,0),Input!M191))</f>
        <v/>
      </c>
      <c r="N191" s="1" t="str">
        <f>if(or(N$3="Multiple Choice",N$3="Reading"), if(left(Input!N191,1)=Input!N$4,1,0),if(N$3="Vocab", if(Input!N191=Input!N$4,1,0),Input!N191))</f>
        <v/>
      </c>
      <c r="O191" s="1" t="str">
        <f>if(or(O$3="Multiple Choice",O$3="Reading"), if(left(Input!O191,1)=Input!O$4,1,0),if(O$3="Vocab", if(Input!O191=Input!O$4,1,0),Input!O191))</f>
        <v/>
      </c>
      <c r="P191" s="1" t="str">
        <f>if(or(P$3="Multiple Choice",P$3="Reading"), if(left(Input!P191,1)=Input!P$4,1,0),if(P$3="Vocab", if(Input!P191=Input!P$4,1,0),Input!P191))</f>
        <v/>
      </c>
      <c r="Q191" s="1" t="str">
        <f>if(or(Q$3="Multiple Choice",Q$3="Reading"), if(left(Input!Q191,1)=Input!Q$4,1,0),if(Q$3="Vocab", if(Input!Q191=Input!Q$4,1,0),Input!Q191))</f>
        <v/>
      </c>
      <c r="R191" s="1" t="str">
        <f>if(or(R$3="Multiple Choice",R$3="Reading"), if(left(Input!R191,1)=Input!R$4,1,0),if(R$3="Vocab", if(Input!R191=Input!R$4,1,0),Input!R191))</f>
        <v/>
      </c>
      <c r="S191" s="1" t="str">
        <f>if(or(S$3="Multiple Choice",S$3="Reading"), if(left(Input!S191,1)=Input!S$4,1,0),if(S$3="Vocab", if(Input!S191=Input!S$4,1,0),Input!S191))</f>
        <v/>
      </c>
      <c r="T191" s="1" t="str">
        <f>if(or(T$3="Multiple Choice",T$3="Reading"), if(left(Input!T191,1)=Input!T$4,1,0),if(T$3="Vocab", if(Input!T191=Input!T$4,1,0),Input!T191))</f>
        <v/>
      </c>
      <c r="U191" s="1" t="str">
        <f>if(or(U$3="Multiple Choice",U$3="Reading"), if(left(Input!U191,1)=Input!U$4,1,0),if(U$3="Vocab", if(Input!U191=Input!U$4,1,0),Input!U191))</f>
        <v/>
      </c>
      <c r="V191" s="1" t="str">
        <f>if(or(V$3="Multiple Choice",V$3="Reading"), if(left(Input!V191,1)=Input!V$4,1,0),if(V$3="Vocab", if(Input!V191=Input!V$4,1,0),Input!V191))</f>
        <v/>
      </c>
      <c r="W191" s="1" t="str">
        <f>if(or(W$3="Multiple Choice",W$3="Reading"), if(left(Input!W191,1)=Input!W$4,1,0),if(W$3="Vocab", if(Input!W191=Input!W$4,1,0),Input!W191))</f>
        <v/>
      </c>
      <c r="X191" s="1" t="str">
        <f>if(or(X$3="Multiple Choice",X$3="Reading"), if(left(Input!X191,1)=Input!X$4,1,0),if(X$3="Vocab", if(Input!X191=Input!X$4,1,0),Input!X191))</f>
        <v/>
      </c>
      <c r="Y191" s="1" t="str">
        <f>if(or(Y$3="Multiple Choice",Y$3="Reading"), if(left(Input!Y191,1)=Input!Y$4,1,0),if(Y$3="Vocab", if(Input!Y191=Input!Y$4,1,0),Input!Y191))</f>
        <v/>
      </c>
      <c r="Z191" s="1" t="str">
        <f>if(or(Z$3="Multiple Choice",Z$3="Reading"), if(left(Input!Z191,1)=Input!Z$4,1,0),if(Z$3="Vocab", if(Input!Z191=Input!Z$4,1,0),Input!Z191))</f>
        <v/>
      </c>
    </row>
    <row r="192">
      <c r="B192" s="1">
        <f t="shared" si="2"/>
        <v>0</v>
      </c>
      <c r="C192" s="1" t="str">
        <f t="array" ref="C192">if(B192=0,"", INDEX($E:$Z,row(C192),Input!$C$16+2))</f>
        <v/>
      </c>
      <c r="D192" s="1">
        <f>if(and(E192&gt;=Input!$C$11,E192&lt;=Input!$C$13,not(F192="")),1,0)</f>
        <v>0</v>
      </c>
      <c r="E192" s="1" t="str">
        <f>Input!E192</f>
        <v/>
      </c>
      <c r="F192" s="1" t="str">
        <f>Input!F192</f>
        <v/>
      </c>
      <c r="G192" s="1">
        <f>if(or(G$3="Multiple Choice",G$3="Reading"), if(left(Input!G192,1)=Input!G$4,1,0),if(G$3="Vocab", if(Input!G192=Input!G$4,1,0),Input!G192))</f>
        <v>0</v>
      </c>
      <c r="H192" s="1">
        <f>if(or(H$3="Multiple Choice",H$3="Reading"), if(left(Input!H192,1)=Input!H$4,1,0),if(H$3="Vocab", if(Input!H192=Input!H$4,1,0),Input!H192))</f>
        <v>0</v>
      </c>
      <c r="I192" s="1" t="str">
        <f>if(or(I$3="Multiple Choice",I$3="Reading"), if(left(Input!I192,1)=Input!I$4,1,0),if(I$3="Vocab", if(Input!I192=Input!I$4,1,0),Input!I192))</f>
        <v/>
      </c>
      <c r="J192" s="1">
        <f>if(or(J$3="Multiple Choice",J$3="Reading"), if(left(Input!J192,1)=Input!J$4,1,0),if(J$3="Vocab", if(Input!J192=Input!J$4,1,0),Input!J192))</f>
        <v>0</v>
      </c>
      <c r="K192" s="1" t="str">
        <f>if(or(K$3="Multiple Choice",K$3="Reading"), if(left(Input!K192,1)=Input!K$4,1,0),if(K$3="Vocab", if(Input!K192=Input!K$4,1,0),Input!K192))</f>
        <v/>
      </c>
      <c r="L192" s="1" t="str">
        <f>if(or(L$3="Multiple Choice",L$3="Reading"), if(left(Input!L192,1)=Input!L$4,1,0),if(L$3="Vocab", if(Input!L192=Input!L$4,1,0),Input!L192))</f>
        <v/>
      </c>
      <c r="M192" s="1" t="str">
        <f>if(or(M$3="Multiple Choice",M$3="Reading"), if(left(Input!M192,1)=Input!M$4,1,0),if(M$3="Vocab", if(Input!M192=Input!M$4,1,0),Input!M192))</f>
        <v/>
      </c>
      <c r="N192" s="1" t="str">
        <f>if(or(N$3="Multiple Choice",N$3="Reading"), if(left(Input!N192,1)=Input!N$4,1,0),if(N$3="Vocab", if(Input!N192=Input!N$4,1,0),Input!N192))</f>
        <v/>
      </c>
      <c r="O192" s="1" t="str">
        <f>if(or(O$3="Multiple Choice",O$3="Reading"), if(left(Input!O192,1)=Input!O$4,1,0),if(O$3="Vocab", if(Input!O192=Input!O$4,1,0),Input!O192))</f>
        <v/>
      </c>
      <c r="P192" s="1" t="str">
        <f>if(or(P$3="Multiple Choice",P$3="Reading"), if(left(Input!P192,1)=Input!P$4,1,0),if(P$3="Vocab", if(Input!P192=Input!P$4,1,0),Input!P192))</f>
        <v/>
      </c>
      <c r="Q192" s="1" t="str">
        <f>if(or(Q$3="Multiple Choice",Q$3="Reading"), if(left(Input!Q192,1)=Input!Q$4,1,0),if(Q$3="Vocab", if(Input!Q192=Input!Q$4,1,0),Input!Q192))</f>
        <v/>
      </c>
      <c r="R192" s="1" t="str">
        <f>if(or(R$3="Multiple Choice",R$3="Reading"), if(left(Input!R192,1)=Input!R$4,1,0),if(R$3="Vocab", if(Input!R192=Input!R$4,1,0),Input!R192))</f>
        <v/>
      </c>
      <c r="S192" s="1" t="str">
        <f>if(or(S$3="Multiple Choice",S$3="Reading"), if(left(Input!S192,1)=Input!S$4,1,0),if(S$3="Vocab", if(Input!S192=Input!S$4,1,0),Input!S192))</f>
        <v/>
      </c>
      <c r="T192" s="1" t="str">
        <f>if(or(T$3="Multiple Choice",T$3="Reading"), if(left(Input!T192,1)=Input!T$4,1,0),if(T$3="Vocab", if(Input!T192=Input!T$4,1,0),Input!T192))</f>
        <v/>
      </c>
      <c r="U192" s="1" t="str">
        <f>if(or(U$3="Multiple Choice",U$3="Reading"), if(left(Input!U192,1)=Input!U$4,1,0),if(U$3="Vocab", if(Input!U192=Input!U$4,1,0),Input!U192))</f>
        <v/>
      </c>
      <c r="V192" s="1" t="str">
        <f>if(or(V$3="Multiple Choice",V$3="Reading"), if(left(Input!V192,1)=Input!V$4,1,0),if(V$3="Vocab", if(Input!V192=Input!V$4,1,0),Input!V192))</f>
        <v/>
      </c>
      <c r="W192" s="1" t="str">
        <f>if(or(W$3="Multiple Choice",W$3="Reading"), if(left(Input!W192,1)=Input!W$4,1,0),if(W$3="Vocab", if(Input!W192=Input!W$4,1,0),Input!W192))</f>
        <v/>
      </c>
      <c r="X192" s="1" t="str">
        <f>if(or(X$3="Multiple Choice",X$3="Reading"), if(left(Input!X192,1)=Input!X$4,1,0),if(X$3="Vocab", if(Input!X192=Input!X$4,1,0),Input!X192))</f>
        <v/>
      </c>
      <c r="Y192" s="1" t="str">
        <f>if(or(Y$3="Multiple Choice",Y$3="Reading"), if(left(Input!Y192,1)=Input!Y$4,1,0),if(Y$3="Vocab", if(Input!Y192=Input!Y$4,1,0),Input!Y192))</f>
        <v/>
      </c>
      <c r="Z192" s="1" t="str">
        <f>if(or(Z$3="Multiple Choice",Z$3="Reading"), if(left(Input!Z192,1)=Input!Z$4,1,0),if(Z$3="Vocab", if(Input!Z192=Input!Z$4,1,0),Input!Z192))</f>
        <v/>
      </c>
    </row>
    <row r="193">
      <c r="B193" s="1">
        <f t="shared" si="2"/>
        <v>0</v>
      </c>
      <c r="C193" s="1" t="str">
        <f t="array" ref="C193">if(B193=0,"", INDEX($E:$Z,row(C193),Input!$C$16+2))</f>
        <v/>
      </c>
      <c r="D193" s="1">
        <f>if(and(E193&gt;=Input!$C$11,E193&lt;=Input!$C$13,not(F193="")),1,0)</f>
        <v>0</v>
      </c>
      <c r="E193" s="1" t="str">
        <f>Input!E193</f>
        <v/>
      </c>
      <c r="F193" s="1" t="str">
        <f>Input!F193</f>
        <v/>
      </c>
      <c r="G193" s="1">
        <f>if(or(G$3="Multiple Choice",G$3="Reading"), if(left(Input!G193,1)=Input!G$4,1,0),if(G$3="Vocab", if(Input!G193=Input!G$4,1,0),Input!G193))</f>
        <v>0</v>
      </c>
      <c r="H193" s="1">
        <f>if(or(H$3="Multiple Choice",H$3="Reading"), if(left(Input!H193,1)=Input!H$4,1,0),if(H$3="Vocab", if(Input!H193=Input!H$4,1,0),Input!H193))</f>
        <v>0</v>
      </c>
      <c r="I193" s="1" t="str">
        <f>if(or(I$3="Multiple Choice",I$3="Reading"), if(left(Input!I193,1)=Input!I$4,1,0),if(I$3="Vocab", if(Input!I193=Input!I$4,1,0),Input!I193))</f>
        <v/>
      </c>
      <c r="J193" s="1">
        <f>if(or(J$3="Multiple Choice",J$3="Reading"), if(left(Input!J193,1)=Input!J$4,1,0),if(J$3="Vocab", if(Input!J193=Input!J$4,1,0),Input!J193))</f>
        <v>0</v>
      </c>
      <c r="K193" s="1" t="str">
        <f>if(or(K$3="Multiple Choice",K$3="Reading"), if(left(Input!K193,1)=Input!K$4,1,0),if(K$3="Vocab", if(Input!K193=Input!K$4,1,0),Input!K193))</f>
        <v/>
      </c>
      <c r="L193" s="1" t="str">
        <f>if(or(L$3="Multiple Choice",L$3="Reading"), if(left(Input!L193,1)=Input!L$4,1,0),if(L$3="Vocab", if(Input!L193=Input!L$4,1,0),Input!L193))</f>
        <v/>
      </c>
      <c r="M193" s="1" t="str">
        <f>if(or(M$3="Multiple Choice",M$3="Reading"), if(left(Input!M193,1)=Input!M$4,1,0),if(M$3="Vocab", if(Input!M193=Input!M$4,1,0),Input!M193))</f>
        <v/>
      </c>
      <c r="N193" s="1" t="str">
        <f>if(or(N$3="Multiple Choice",N$3="Reading"), if(left(Input!N193,1)=Input!N$4,1,0),if(N$3="Vocab", if(Input!N193=Input!N$4,1,0),Input!N193))</f>
        <v/>
      </c>
      <c r="O193" s="1" t="str">
        <f>if(or(O$3="Multiple Choice",O$3="Reading"), if(left(Input!O193,1)=Input!O$4,1,0),if(O$3="Vocab", if(Input!O193=Input!O$4,1,0),Input!O193))</f>
        <v/>
      </c>
      <c r="P193" s="1" t="str">
        <f>if(or(P$3="Multiple Choice",P$3="Reading"), if(left(Input!P193,1)=Input!P$4,1,0),if(P$3="Vocab", if(Input!P193=Input!P$4,1,0),Input!P193))</f>
        <v/>
      </c>
      <c r="Q193" s="1" t="str">
        <f>if(or(Q$3="Multiple Choice",Q$3="Reading"), if(left(Input!Q193,1)=Input!Q$4,1,0),if(Q$3="Vocab", if(Input!Q193=Input!Q$4,1,0),Input!Q193))</f>
        <v/>
      </c>
      <c r="R193" s="1" t="str">
        <f>if(or(R$3="Multiple Choice",R$3="Reading"), if(left(Input!R193,1)=Input!R$4,1,0),if(R$3="Vocab", if(Input!R193=Input!R$4,1,0),Input!R193))</f>
        <v/>
      </c>
      <c r="S193" s="1" t="str">
        <f>if(or(S$3="Multiple Choice",S$3="Reading"), if(left(Input!S193,1)=Input!S$4,1,0),if(S$3="Vocab", if(Input!S193=Input!S$4,1,0),Input!S193))</f>
        <v/>
      </c>
      <c r="T193" s="1" t="str">
        <f>if(or(T$3="Multiple Choice",T$3="Reading"), if(left(Input!T193,1)=Input!T$4,1,0),if(T$3="Vocab", if(Input!T193=Input!T$4,1,0),Input!T193))</f>
        <v/>
      </c>
      <c r="U193" s="1" t="str">
        <f>if(or(U$3="Multiple Choice",U$3="Reading"), if(left(Input!U193,1)=Input!U$4,1,0),if(U$3="Vocab", if(Input!U193=Input!U$4,1,0),Input!U193))</f>
        <v/>
      </c>
      <c r="V193" s="1" t="str">
        <f>if(or(V$3="Multiple Choice",V$3="Reading"), if(left(Input!V193,1)=Input!V$4,1,0),if(V$3="Vocab", if(Input!V193=Input!V$4,1,0),Input!V193))</f>
        <v/>
      </c>
      <c r="W193" s="1" t="str">
        <f>if(or(W$3="Multiple Choice",W$3="Reading"), if(left(Input!W193,1)=Input!W$4,1,0),if(W$3="Vocab", if(Input!W193=Input!W$4,1,0),Input!W193))</f>
        <v/>
      </c>
      <c r="X193" s="1" t="str">
        <f>if(or(X$3="Multiple Choice",X$3="Reading"), if(left(Input!X193,1)=Input!X$4,1,0),if(X$3="Vocab", if(Input!X193=Input!X$4,1,0),Input!X193))</f>
        <v/>
      </c>
      <c r="Y193" s="1" t="str">
        <f>if(or(Y$3="Multiple Choice",Y$3="Reading"), if(left(Input!Y193,1)=Input!Y$4,1,0),if(Y$3="Vocab", if(Input!Y193=Input!Y$4,1,0),Input!Y193))</f>
        <v/>
      </c>
      <c r="Z193" s="1" t="str">
        <f>if(or(Z$3="Multiple Choice",Z$3="Reading"), if(left(Input!Z193,1)=Input!Z$4,1,0),if(Z$3="Vocab", if(Input!Z193=Input!Z$4,1,0),Input!Z193))</f>
        <v/>
      </c>
    </row>
    <row r="194">
      <c r="B194" s="1">
        <f t="shared" si="2"/>
        <v>0</v>
      </c>
      <c r="C194" s="1" t="str">
        <f t="array" ref="C194">if(B194=0,"", INDEX($E:$Z,row(C194),Input!$C$16+2))</f>
        <v/>
      </c>
      <c r="D194" s="1">
        <f>if(and(E194&gt;=Input!$C$11,E194&lt;=Input!$C$13,not(F194="")),1,0)</f>
        <v>0</v>
      </c>
      <c r="E194" s="1" t="str">
        <f>Input!E194</f>
        <v/>
      </c>
      <c r="F194" s="1" t="str">
        <f>Input!F194</f>
        <v/>
      </c>
      <c r="G194" s="1">
        <f>if(or(G$3="Multiple Choice",G$3="Reading"), if(left(Input!G194,1)=Input!G$4,1,0),if(G$3="Vocab", if(Input!G194=Input!G$4,1,0),Input!G194))</f>
        <v>0</v>
      </c>
      <c r="H194" s="1">
        <f>if(or(H$3="Multiple Choice",H$3="Reading"), if(left(Input!H194,1)=Input!H$4,1,0),if(H$3="Vocab", if(Input!H194=Input!H$4,1,0),Input!H194))</f>
        <v>0</v>
      </c>
      <c r="I194" s="1" t="str">
        <f>if(or(I$3="Multiple Choice",I$3="Reading"), if(left(Input!I194,1)=Input!I$4,1,0),if(I$3="Vocab", if(Input!I194=Input!I$4,1,0),Input!I194))</f>
        <v/>
      </c>
      <c r="J194" s="1">
        <f>if(or(J$3="Multiple Choice",J$3="Reading"), if(left(Input!J194,1)=Input!J$4,1,0),if(J$3="Vocab", if(Input!J194=Input!J$4,1,0),Input!J194))</f>
        <v>0</v>
      </c>
      <c r="K194" s="1" t="str">
        <f>if(or(K$3="Multiple Choice",K$3="Reading"), if(left(Input!K194,1)=Input!K$4,1,0),if(K$3="Vocab", if(Input!K194=Input!K$4,1,0),Input!K194))</f>
        <v/>
      </c>
      <c r="L194" s="1" t="str">
        <f>if(or(L$3="Multiple Choice",L$3="Reading"), if(left(Input!L194,1)=Input!L$4,1,0),if(L$3="Vocab", if(Input!L194=Input!L$4,1,0),Input!L194))</f>
        <v/>
      </c>
      <c r="M194" s="1" t="str">
        <f>if(or(M$3="Multiple Choice",M$3="Reading"), if(left(Input!M194,1)=Input!M$4,1,0),if(M$3="Vocab", if(Input!M194=Input!M$4,1,0),Input!M194))</f>
        <v/>
      </c>
      <c r="N194" s="1" t="str">
        <f>if(or(N$3="Multiple Choice",N$3="Reading"), if(left(Input!N194,1)=Input!N$4,1,0),if(N$3="Vocab", if(Input!N194=Input!N$4,1,0),Input!N194))</f>
        <v/>
      </c>
      <c r="O194" s="1" t="str">
        <f>if(or(O$3="Multiple Choice",O$3="Reading"), if(left(Input!O194,1)=Input!O$4,1,0),if(O$3="Vocab", if(Input!O194=Input!O$4,1,0),Input!O194))</f>
        <v/>
      </c>
      <c r="P194" s="1" t="str">
        <f>if(or(P$3="Multiple Choice",P$3="Reading"), if(left(Input!P194,1)=Input!P$4,1,0),if(P$3="Vocab", if(Input!P194=Input!P$4,1,0),Input!P194))</f>
        <v/>
      </c>
      <c r="Q194" s="1" t="str">
        <f>if(or(Q$3="Multiple Choice",Q$3="Reading"), if(left(Input!Q194,1)=Input!Q$4,1,0),if(Q$3="Vocab", if(Input!Q194=Input!Q$4,1,0),Input!Q194))</f>
        <v/>
      </c>
      <c r="R194" s="1" t="str">
        <f>if(or(R$3="Multiple Choice",R$3="Reading"), if(left(Input!R194,1)=Input!R$4,1,0),if(R$3="Vocab", if(Input!R194=Input!R$4,1,0),Input!R194))</f>
        <v/>
      </c>
      <c r="S194" s="1" t="str">
        <f>if(or(S$3="Multiple Choice",S$3="Reading"), if(left(Input!S194,1)=Input!S$4,1,0),if(S$3="Vocab", if(Input!S194=Input!S$4,1,0),Input!S194))</f>
        <v/>
      </c>
      <c r="T194" s="1" t="str">
        <f>if(or(T$3="Multiple Choice",T$3="Reading"), if(left(Input!T194,1)=Input!T$4,1,0),if(T$3="Vocab", if(Input!T194=Input!T$4,1,0),Input!T194))</f>
        <v/>
      </c>
      <c r="U194" s="1" t="str">
        <f>if(or(U$3="Multiple Choice",U$3="Reading"), if(left(Input!U194,1)=Input!U$4,1,0),if(U$3="Vocab", if(Input!U194=Input!U$4,1,0),Input!U194))</f>
        <v/>
      </c>
      <c r="V194" s="1" t="str">
        <f>if(or(V$3="Multiple Choice",V$3="Reading"), if(left(Input!V194,1)=Input!V$4,1,0),if(V$3="Vocab", if(Input!V194=Input!V$4,1,0),Input!V194))</f>
        <v/>
      </c>
      <c r="W194" s="1" t="str">
        <f>if(or(W$3="Multiple Choice",W$3="Reading"), if(left(Input!W194,1)=Input!W$4,1,0),if(W$3="Vocab", if(Input!W194=Input!W$4,1,0),Input!W194))</f>
        <v/>
      </c>
      <c r="X194" s="1" t="str">
        <f>if(or(X$3="Multiple Choice",X$3="Reading"), if(left(Input!X194,1)=Input!X$4,1,0),if(X$3="Vocab", if(Input!X194=Input!X$4,1,0),Input!X194))</f>
        <v/>
      </c>
      <c r="Y194" s="1" t="str">
        <f>if(or(Y$3="Multiple Choice",Y$3="Reading"), if(left(Input!Y194,1)=Input!Y$4,1,0),if(Y$3="Vocab", if(Input!Y194=Input!Y$4,1,0),Input!Y194))</f>
        <v/>
      </c>
      <c r="Z194" s="1" t="str">
        <f>if(or(Z$3="Multiple Choice",Z$3="Reading"), if(left(Input!Z194,1)=Input!Z$4,1,0),if(Z$3="Vocab", if(Input!Z194=Input!Z$4,1,0),Input!Z194))</f>
        <v/>
      </c>
    </row>
    <row r="195">
      <c r="B195" s="1">
        <f t="shared" si="2"/>
        <v>0</v>
      </c>
      <c r="C195" s="1" t="str">
        <f t="array" ref="C195">if(B195=0,"", INDEX($E:$Z,row(C195),Input!$C$16+2))</f>
        <v/>
      </c>
      <c r="D195" s="1">
        <f>if(and(E195&gt;=Input!$C$11,E195&lt;=Input!$C$13,not(F195="")),1,0)</f>
        <v>0</v>
      </c>
      <c r="E195" s="1" t="str">
        <f>Input!E195</f>
        <v/>
      </c>
      <c r="F195" s="1" t="str">
        <f>Input!F195</f>
        <v/>
      </c>
      <c r="G195" s="1">
        <f>if(or(G$3="Multiple Choice",G$3="Reading"), if(left(Input!G195,1)=Input!G$4,1,0),if(G$3="Vocab", if(Input!G195=Input!G$4,1,0),Input!G195))</f>
        <v>0</v>
      </c>
      <c r="H195" s="1">
        <f>if(or(H$3="Multiple Choice",H$3="Reading"), if(left(Input!H195,1)=Input!H$4,1,0),if(H$3="Vocab", if(Input!H195=Input!H$4,1,0),Input!H195))</f>
        <v>0</v>
      </c>
      <c r="I195" s="1" t="str">
        <f>if(or(I$3="Multiple Choice",I$3="Reading"), if(left(Input!I195,1)=Input!I$4,1,0),if(I$3="Vocab", if(Input!I195=Input!I$4,1,0),Input!I195))</f>
        <v/>
      </c>
      <c r="J195" s="1">
        <f>if(or(J$3="Multiple Choice",J$3="Reading"), if(left(Input!J195,1)=Input!J$4,1,0),if(J$3="Vocab", if(Input!J195=Input!J$4,1,0),Input!J195))</f>
        <v>0</v>
      </c>
      <c r="K195" s="1" t="str">
        <f>if(or(K$3="Multiple Choice",K$3="Reading"), if(left(Input!K195,1)=Input!K$4,1,0),if(K$3="Vocab", if(Input!K195=Input!K$4,1,0),Input!K195))</f>
        <v/>
      </c>
      <c r="L195" s="1" t="str">
        <f>if(or(L$3="Multiple Choice",L$3="Reading"), if(left(Input!L195,1)=Input!L$4,1,0),if(L$3="Vocab", if(Input!L195=Input!L$4,1,0),Input!L195))</f>
        <v/>
      </c>
      <c r="M195" s="1" t="str">
        <f>if(or(M$3="Multiple Choice",M$3="Reading"), if(left(Input!M195,1)=Input!M$4,1,0),if(M$3="Vocab", if(Input!M195=Input!M$4,1,0),Input!M195))</f>
        <v/>
      </c>
      <c r="N195" s="1" t="str">
        <f>if(or(N$3="Multiple Choice",N$3="Reading"), if(left(Input!N195,1)=Input!N$4,1,0),if(N$3="Vocab", if(Input!N195=Input!N$4,1,0),Input!N195))</f>
        <v/>
      </c>
      <c r="O195" s="1" t="str">
        <f>if(or(O$3="Multiple Choice",O$3="Reading"), if(left(Input!O195,1)=Input!O$4,1,0),if(O$3="Vocab", if(Input!O195=Input!O$4,1,0),Input!O195))</f>
        <v/>
      </c>
      <c r="P195" s="1" t="str">
        <f>if(or(P$3="Multiple Choice",P$3="Reading"), if(left(Input!P195,1)=Input!P$4,1,0),if(P$3="Vocab", if(Input!P195=Input!P$4,1,0),Input!P195))</f>
        <v/>
      </c>
      <c r="Q195" s="1" t="str">
        <f>if(or(Q$3="Multiple Choice",Q$3="Reading"), if(left(Input!Q195,1)=Input!Q$4,1,0),if(Q$3="Vocab", if(Input!Q195=Input!Q$4,1,0),Input!Q195))</f>
        <v/>
      </c>
      <c r="R195" s="1" t="str">
        <f>if(or(R$3="Multiple Choice",R$3="Reading"), if(left(Input!R195,1)=Input!R$4,1,0),if(R$3="Vocab", if(Input!R195=Input!R$4,1,0),Input!R195))</f>
        <v/>
      </c>
      <c r="S195" s="1" t="str">
        <f>if(or(S$3="Multiple Choice",S$3="Reading"), if(left(Input!S195,1)=Input!S$4,1,0),if(S$3="Vocab", if(Input!S195=Input!S$4,1,0),Input!S195))</f>
        <v/>
      </c>
      <c r="T195" s="1" t="str">
        <f>if(or(T$3="Multiple Choice",T$3="Reading"), if(left(Input!T195,1)=Input!T$4,1,0),if(T$3="Vocab", if(Input!T195=Input!T$4,1,0),Input!T195))</f>
        <v/>
      </c>
      <c r="U195" s="1" t="str">
        <f>if(or(U$3="Multiple Choice",U$3="Reading"), if(left(Input!U195,1)=Input!U$4,1,0),if(U$3="Vocab", if(Input!U195=Input!U$4,1,0),Input!U195))</f>
        <v/>
      </c>
      <c r="V195" s="1" t="str">
        <f>if(or(V$3="Multiple Choice",V$3="Reading"), if(left(Input!V195,1)=Input!V$4,1,0),if(V$3="Vocab", if(Input!V195=Input!V$4,1,0),Input!V195))</f>
        <v/>
      </c>
      <c r="W195" s="1" t="str">
        <f>if(or(W$3="Multiple Choice",W$3="Reading"), if(left(Input!W195,1)=Input!W$4,1,0),if(W$3="Vocab", if(Input!W195=Input!W$4,1,0),Input!W195))</f>
        <v/>
      </c>
      <c r="X195" s="1" t="str">
        <f>if(or(X$3="Multiple Choice",X$3="Reading"), if(left(Input!X195,1)=Input!X$4,1,0),if(X$3="Vocab", if(Input!X195=Input!X$4,1,0),Input!X195))</f>
        <v/>
      </c>
      <c r="Y195" s="1" t="str">
        <f>if(or(Y$3="Multiple Choice",Y$3="Reading"), if(left(Input!Y195,1)=Input!Y$4,1,0),if(Y$3="Vocab", if(Input!Y195=Input!Y$4,1,0),Input!Y195))</f>
        <v/>
      </c>
      <c r="Z195" s="1" t="str">
        <f>if(or(Z$3="Multiple Choice",Z$3="Reading"), if(left(Input!Z195,1)=Input!Z$4,1,0),if(Z$3="Vocab", if(Input!Z195=Input!Z$4,1,0),Input!Z195))</f>
        <v/>
      </c>
    </row>
    <row r="196">
      <c r="B196" s="1">
        <f t="shared" si="2"/>
        <v>0</v>
      </c>
      <c r="C196" s="1" t="str">
        <f t="array" ref="C196">if(B196=0,"", INDEX($E:$Z,row(C196),Input!$C$16+2))</f>
        <v/>
      </c>
      <c r="D196" s="1">
        <f>if(and(E196&gt;=Input!$C$11,E196&lt;=Input!$C$13,not(F196="")),1,0)</f>
        <v>0</v>
      </c>
      <c r="E196" s="1" t="str">
        <f>Input!E196</f>
        <v/>
      </c>
      <c r="F196" s="1" t="str">
        <f>Input!F196</f>
        <v/>
      </c>
      <c r="G196" s="1">
        <f>if(or(G$3="Multiple Choice",G$3="Reading"), if(left(Input!G196,1)=Input!G$4,1,0),if(G$3="Vocab", if(Input!G196=Input!G$4,1,0),Input!G196))</f>
        <v>0</v>
      </c>
      <c r="H196" s="1">
        <f>if(or(H$3="Multiple Choice",H$3="Reading"), if(left(Input!H196,1)=Input!H$4,1,0),if(H$3="Vocab", if(Input!H196=Input!H$4,1,0),Input!H196))</f>
        <v>0</v>
      </c>
      <c r="I196" s="1" t="str">
        <f>if(or(I$3="Multiple Choice",I$3="Reading"), if(left(Input!I196,1)=Input!I$4,1,0),if(I$3="Vocab", if(Input!I196=Input!I$4,1,0),Input!I196))</f>
        <v/>
      </c>
      <c r="J196" s="1">
        <f>if(or(J$3="Multiple Choice",J$3="Reading"), if(left(Input!J196,1)=Input!J$4,1,0),if(J$3="Vocab", if(Input!J196=Input!J$4,1,0),Input!J196))</f>
        <v>0</v>
      </c>
      <c r="K196" s="1" t="str">
        <f>if(or(K$3="Multiple Choice",K$3="Reading"), if(left(Input!K196,1)=Input!K$4,1,0),if(K$3="Vocab", if(Input!K196=Input!K$4,1,0),Input!K196))</f>
        <v/>
      </c>
      <c r="L196" s="1" t="str">
        <f>if(or(L$3="Multiple Choice",L$3="Reading"), if(left(Input!L196,1)=Input!L$4,1,0),if(L$3="Vocab", if(Input!L196=Input!L$4,1,0),Input!L196))</f>
        <v/>
      </c>
      <c r="M196" s="1" t="str">
        <f>if(or(M$3="Multiple Choice",M$3="Reading"), if(left(Input!M196,1)=Input!M$4,1,0),if(M$3="Vocab", if(Input!M196=Input!M$4,1,0),Input!M196))</f>
        <v/>
      </c>
      <c r="N196" s="1" t="str">
        <f>if(or(N$3="Multiple Choice",N$3="Reading"), if(left(Input!N196,1)=Input!N$4,1,0),if(N$3="Vocab", if(Input!N196=Input!N$4,1,0),Input!N196))</f>
        <v/>
      </c>
      <c r="O196" s="1" t="str">
        <f>if(or(O$3="Multiple Choice",O$3="Reading"), if(left(Input!O196,1)=Input!O$4,1,0),if(O$3="Vocab", if(Input!O196=Input!O$4,1,0),Input!O196))</f>
        <v/>
      </c>
      <c r="P196" s="1" t="str">
        <f>if(or(P$3="Multiple Choice",P$3="Reading"), if(left(Input!P196,1)=Input!P$4,1,0),if(P$3="Vocab", if(Input!P196=Input!P$4,1,0),Input!P196))</f>
        <v/>
      </c>
      <c r="Q196" s="1" t="str">
        <f>if(or(Q$3="Multiple Choice",Q$3="Reading"), if(left(Input!Q196,1)=Input!Q$4,1,0),if(Q$3="Vocab", if(Input!Q196=Input!Q$4,1,0),Input!Q196))</f>
        <v/>
      </c>
      <c r="R196" s="1" t="str">
        <f>if(or(R$3="Multiple Choice",R$3="Reading"), if(left(Input!R196,1)=Input!R$4,1,0),if(R$3="Vocab", if(Input!R196=Input!R$4,1,0),Input!R196))</f>
        <v/>
      </c>
      <c r="S196" s="1" t="str">
        <f>if(or(S$3="Multiple Choice",S$3="Reading"), if(left(Input!S196,1)=Input!S$4,1,0),if(S$3="Vocab", if(Input!S196=Input!S$4,1,0),Input!S196))</f>
        <v/>
      </c>
      <c r="T196" s="1" t="str">
        <f>if(or(T$3="Multiple Choice",T$3="Reading"), if(left(Input!T196,1)=Input!T$4,1,0),if(T$3="Vocab", if(Input!T196=Input!T$4,1,0),Input!T196))</f>
        <v/>
      </c>
      <c r="U196" s="1" t="str">
        <f>if(or(U$3="Multiple Choice",U$3="Reading"), if(left(Input!U196,1)=Input!U$4,1,0),if(U$3="Vocab", if(Input!U196=Input!U$4,1,0),Input!U196))</f>
        <v/>
      </c>
      <c r="V196" s="1" t="str">
        <f>if(or(V$3="Multiple Choice",V$3="Reading"), if(left(Input!V196,1)=Input!V$4,1,0),if(V$3="Vocab", if(Input!V196=Input!V$4,1,0),Input!V196))</f>
        <v/>
      </c>
      <c r="W196" s="1" t="str">
        <f>if(or(W$3="Multiple Choice",W$3="Reading"), if(left(Input!W196,1)=Input!W$4,1,0),if(W$3="Vocab", if(Input!W196=Input!W$4,1,0),Input!W196))</f>
        <v/>
      </c>
      <c r="X196" s="1" t="str">
        <f>if(or(X$3="Multiple Choice",X$3="Reading"), if(left(Input!X196,1)=Input!X$4,1,0),if(X$3="Vocab", if(Input!X196=Input!X$4,1,0),Input!X196))</f>
        <v/>
      </c>
      <c r="Y196" s="1" t="str">
        <f>if(or(Y$3="Multiple Choice",Y$3="Reading"), if(left(Input!Y196,1)=Input!Y$4,1,0),if(Y$3="Vocab", if(Input!Y196=Input!Y$4,1,0),Input!Y196))</f>
        <v/>
      </c>
      <c r="Z196" s="1" t="str">
        <f>if(or(Z$3="Multiple Choice",Z$3="Reading"), if(left(Input!Z196,1)=Input!Z$4,1,0),if(Z$3="Vocab", if(Input!Z196=Input!Z$4,1,0),Input!Z196))</f>
        <v/>
      </c>
    </row>
    <row r="197">
      <c r="B197" s="1">
        <f t="shared" si="2"/>
        <v>0</v>
      </c>
      <c r="C197" s="1" t="str">
        <f t="array" ref="C197">if(B197=0,"", INDEX($E:$Z,row(C197),Input!$C$16+2))</f>
        <v/>
      </c>
      <c r="D197" s="1">
        <f>if(and(E197&gt;=Input!$C$11,E197&lt;=Input!$C$13,not(F197="")),1,0)</f>
        <v>0</v>
      </c>
      <c r="E197" s="1" t="str">
        <f>Input!E197</f>
        <v/>
      </c>
      <c r="F197" s="1" t="str">
        <f>Input!F197</f>
        <v/>
      </c>
      <c r="G197" s="1">
        <f>if(or(G$3="Multiple Choice",G$3="Reading"), if(left(Input!G197,1)=Input!G$4,1,0),if(G$3="Vocab", if(Input!G197=Input!G$4,1,0),Input!G197))</f>
        <v>0</v>
      </c>
      <c r="H197" s="1">
        <f>if(or(H$3="Multiple Choice",H$3="Reading"), if(left(Input!H197,1)=Input!H$4,1,0),if(H$3="Vocab", if(Input!H197=Input!H$4,1,0),Input!H197))</f>
        <v>0</v>
      </c>
      <c r="I197" s="1" t="str">
        <f>if(or(I$3="Multiple Choice",I$3="Reading"), if(left(Input!I197,1)=Input!I$4,1,0),if(I$3="Vocab", if(Input!I197=Input!I$4,1,0),Input!I197))</f>
        <v/>
      </c>
      <c r="J197" s="1">
        <f>if(or(J$3="Multiple Choice",J$3="Reading"), if(left(Input!J197,1)=Input!J$4,1,0),if(J$3="Vocab", if(Input!J197=Input!J$4,1,0),Input!J197))</f>
        <v>0</v>
      </c>
      <c r="K197" s="1" t="str">
        <f>if(or(K$3="Multiple Choice",K$3="Reading"), if(left(Input!K197,1)=Input!K$4,1,0),if(K$3="Vocab", if(Input!K197=Input!K$4,1,0),Input!K197))</f>
        <v/>
      </c>
      <c r="L197" s="1" t="str">
        <f>if(or(L$3="Multiple Choice",L$3="Reading"), if(left(Input!L197,1)=Input!L$4,1,0),if(L$3="Vocab", if(Input!L197=Input!L$4,1,0),Input!L197))</f>
        <v/>
      </c>
      <c r="M197" s="1" t="str">
        <f>if(or(M$3="Multiple Choice",M$3="Reading"), if(left(Input!M197,1)=Input!M$4,1,0),if(M$3="Vocab", if(Input!M197=Input!M$4,1,0),Input!M197))</f>
        <v/>
      </c>
      <c r="N197" s="1" t="str">
        <f>if(or(N$3="Multiple Choice",N$3="Reading"), if(left(Input!N197,1)=Input!N$4,1,0),if(N$3="Vocab", if(Input!N197=Input!N$4,1,0),Input!N197))</f>
        <v/>
      </c>
      <c r="O197" s="1" t="str">
        <f>if(or(O$3="Multiple Choice",O$3="Reading"), if(left(Input!O197,1)=Input!O$4,1,0),if(O$3="Vocab", if(Input!O197=Input!O$4,1,0),Input!O197))</f>
        <v/>
      </c>
      <c r="P197" s="1" t="str">
        <f>if(or(P$3="Multiple Choice",P$3="Reading"), if(left(Input!P197,1)=Input!P$4,1,0),if(P$3="Vocab", if(Input!P197=Input!P$4,1,0),Input!P197))</f>
        <v/>
      </c>
      <c r="Q197" s="1" t="str">
        <f>if(or(Q$3="Multiple Choice",Q$3="Reading"), if(left(Input!Q197,1)=Input!Q$4,1,0),if(Q$3="Vocab", if(Input!Q197=Input!Q$4,1,0),Input!Q197))</f>
        <v/>
      </c>
      <c r="R197" s="1" t="str">
        <f>if(or(R$3="Multiple Choice",R$3="Reading"), if(left(Input!R197,1)=Input!R$4,1,0),if(R$3="Vocab", if(Input!R197=Input!R$4,1,0),Input!R197))</f>
        <v/>
      </c>
      <c r="S197" s="1" t="str">
        <f>if(or(S$3="Multiple Choice",S$3="Reading"), if(left(Input!S197,1)=Input!S$4,1,0),if(S$3="Vocab", if(Input!S197=Input!S$4,1,0),Input!S197))</f>
        <v/>
      </c>
      <c r="T197" s="1" t="str">
        <f>if(or(T$3="Multiple Choice",T$3="Reading"), if(left(Input!T197,1)=Input!T$4,1,0),if(T$3="Vocab", if(Input!T197=Input!T$4,1,0),Input!T197))</f>
        <v/>
      </c>
      <c r="U197" s="1" t="str">
        <f>if(or(U$3="Multiple Choice",U$3="Reading"), if(left(Input!U197,1)=Input!U$4,1,0),if(U$3="Vocab", if(Input!U197=Input!U$4,1,0),Input!U197))</f>
        <v/>
      </c>
      <c r="V197" s="1" t="str">
        <f>if(or(V$3="Multiple Choice",V$3="Reading"), if(left(Input!V197,1)=Input!V$4,1,0),if(V$3="Vocab", if(Input!V197=Input!V$4,1,0),Input!V197))</f>
        <v/>
      </c>
      <c r="W197" s="1" t="str">
        <f>if(or(W$3="Multiple Choice",W$3="Reading"), if(left(Input!W197,1)=Input!W$4,1,0),if(W$3="Vocab", if(Input!W197=Input!W$4,1,0),Input!W197))</f>
        <v/>
      </c>
      <c r="X197" s="1" t="str">
        <f>if(or(X$3="Multiple Choice",X$3="Reading"), if(left(Input!X197,1)=Input!X$4,1,0),if(X$3="Vocab", if(Input!X197=Input!X$4,1,0),Input!X197))</f>
        <v/>
      </c>
      <c r="Y197" s="1" t="str">
        <f>if(or(Y$3="Multiple Choice",Y$3="Reading"), if(left(Input!Y197,1)=Input!Y$4,1,0),if(Y$3="Vocab", if(Input!Y197=Input!Y$4,1,0),Input!Y197))</f>
        <v/>
      </c>
      <c r="Z197" s="1" t="str">
        <f>if(or(Z$3="Multiple Choice",Z$3="Reading"), if(left(Input!Z197,1)=Input!Z$4,1,0),if(Z$3="Vocab", if(Input!Z197=Input!Z$4,1,0),Input!Z197))</f>
        <v/>
      </c>
    </row>
    <row r="198">
      <c r="B198" s="1">
        <f t="shared" si="2"/>
        <v>0</v>
      </c>
      <c r="C198" s="1" t="str">
        <f t="array" ref="C198">if(B198=0,"", INDEX($E:$Z,row(C198),Input!$C$16+2))</f>
        <v/>
      </c>
      <c r="D198" s="1">
        <f>if(and(E198&gt;=Input!$C$11,E198&lt;=Input!$C$13,not(F198="")),1,0)</f>
        <v>0</v>
      </c>
      <c r="E198" s="1" t="str">
        <f>Input!E198</f>
        <v/>
      </c>
      <c r="F198" s="1" t="str">
        <f>Input!F198</f>
        <v/>
      </c>
      <c r="G198" s="1">
        <f>if(or(G$3="Multiple Choice",G$3="Reading"), if(left(Input!G198,1)=Input!G$4,1,0),if(G$3="Vocab", if(Input!G198=Input!G$4,1,0),Input!G198))</f>
        <v>0</v>
      </c>
      <c r="H198" s="1">
        <f>if(or(H$3="Multiple Choice",H$3="Reading"), if(left(Input!H198,1)=Input!H$4,1,0),if(H$3="Vocab", if(Input!H198=Input!H$4,1,0),Input!H198))</f>
        <v>0</v>
      </c>
      <c r="I198" s="1" t="str">
        <f>if(or(I$3="Multiple Choice",I$3="Reading"), if(left(Input!I198,1)=Input!I$4,1,0),if(I$3="Vocab", if(Input!I198=Input!I$4,1,0),Input!I198))</f>
        <v/>
      </c>
      <c r="J198" s="1">
        <f>if(or(J$3="Multiple Choice",J$3="Reading"), if(left(Input!J198,1)=Input!J$4,1,0),if(J$3="Vocab", if(Input!J198=Input!J$4,1,0),Input!J198))</f>
        <v>0</v>
      </c>
      <c r="K198" s="1" t="str">
        <f>if(or(K$3="Multiple Choice",K$3="Reading"), if(left(Input!K198,1)=Input!K$4,1,0),if(K$3="Vocab", if(Input!K198=Input!K$4,1,0),Input!K198))</f>
        <v/>
      </c>
      <c r="L198" s="1" t="str">
        <f>if(or(L$3="Multiple Choice",L$3="Reading"), if(left(Input!L198,1)=Input!L$4,1,0),if(L$3="Vocab", if(Input!L198=Input!L$4,1,0),Input!L198))</f>
        <v/>
      </c>
      <c r="M198" s="1" t="str">
        <f>if(or(M$3="Multiple Choice",M$3="Reading"), if(left(Input!M198,1)=Input!M$4,1,0),if(M$3="Vocab", if(Input!M198=Input!M$4,1,0),Input!M198))</f>
        <v/>
      </c>
      <c r="N198" s="1" t="str">
        <f>if(or(N$3="Multiple Choice",N$3="Reading"), if(left(Input!N198,1)=Input!N$4,1,0),if(N$3="Vocab", if(Input!N198=Input!N$4,1,0),Input!N198))</f>
        <v/>
      </c>
      <c r="O198" s="1" t="str">
        <f>if(or(O$3="Multiple Choice",O$3="Reading"), if(left(Input!O198,1)=Input!O$4,1,0),if(O$3="Vocab", if(Input!O198=Input!O$4,1,0),Input!O198))</f>
        <v/>
      </c>
      <c r="P198" s="1" t="str">
        <f>if(or(P$3="Multiple Choice",P$3="Reading"), if(left(Input!P198,1)=Input!P$4,1,0),if(P$3="Vocab", if(Input!P198=Input!P$4,1,0),Input!P198))</f>
        <v/>
      </c>
      <c r="Q198" s="1" t="str">
        <f>if(or(Q$3="Multiple Choice",Q$3="Reading"), if(left(Input!Q198,1)=Input!Q$4,1,0),if(Q$3="Vocab", if(Input!Q198=Input!Q$4,1,0),Input!Q198))</f>
        <v/>
      </c>
      <c r="R198" s="1" t="str">
        <f>if(or(R$3="Multiple Choice",R$3="Reading"), if(left(Input!R198,1)=Input!R$4,1,0),if(R$3="Vocab", if(Input!R198=Input!R$4,1,0),Input!R198))</f>
        <v/>
      </c>
      <c r="S198" s="1" t="str">
        <f>if(or(S$3="Multiple Choice",S$3="Reading"), if(left(Input!S198,1)=Input!S$4,1,0),if(S$3="Vocab", if(Input!S198=Input!S$4,1,0),Input!S198))</f>
        <v/>
      </c>
      <c r="T198" s="1" t="str">
        <f>if(or(T$3="Multiple Choice",T$3="Reading"), if(left(Input!T198,1)=Input!T$4,1,0),if(T$3="Vocab", if(Input!T198=Input!T$4,1,0),Input!T198))</f>
        <v/>
      </c>
      <c r="U198" s="1" t="str">
        <f>if(or(U$3="Multiple Choice",U$3="Reading"), if(left(Input!U198,1)=Input!U$4,1,0),if(U$3="Vocab", if(Input!U198=Input!U$4,1,0),Input!U198))</f>
        <v/>
      </c>
      <c r="V198" s="1" t="str">
        <f>if(or(V$3="Multiple Choice",V$3="Reading"), if(left(Input!V198,1)=Input!V$4,1,0),if(V$3="Vocab", if(Input!V198=Input!V$4,1,0),Input!V198))</f>
        <v/>
      </c>
      <c r="W198" s="1" t="str">
        <f>if(or(W$3="Multiple Choice",W$3="Reading"), if(left(Input!W198,1)=Input!W$4,1,0),if(W$3="Vocab", if(Input!W198=Input!W$4,1,0),Input!W198))</f>
        <v/>
      </c>
      <c r="X198" s="1" t="str">
        <f>if(or(X$3="Multiple Choice",X$3="Reading"), if(left(Input!X198,1)=Input!X$4,1,0),if(X$3="Vocab", if(Input!X198=Input!X$4,1,0),Input!X198))</f>
        <v/>
      </c>
      <c r="Y198" s="1" t="str">
        <f>if(or(Y$3="Multiple Choice",Y$3="Reading"), if(left(Input!Y198,1)=Input!Y$4,1,0),if(Y$3="Vocab", if(Input!Y198=Input!Y$4,1,0),Input!Y198))</f>
        <v/>
      </c>
      <c r="Z198" s="1" t="str">
        <f>if(or(Z$3="Multiple Choice",Z$3="Reading"), if(left(Input!Z198,1)=Input!Z$4,1,0),if(Z$3="Vocab", if(Input!Z198=Input!Z$4,1,0),Input!Z198))</f>
        <v/>
      </c>
    </row>
    <row r="199">
      <c r="B199" s="1">
        <f t="shared" si="2"/>
        <v>0</v>
      </c>
      <c r="C199" s="1" t="str">
        <f t="array" ref="C199">if(B199=0,"", INDEX($E:$Z,row(C199),Input!$C$16+2))</f>
        <v/>
      </c>
      <c r="D199" s="1">
        <f>if(and(E199&gt;=Input!$C$11,E199&lt;=Input!$C$13,not(F199="")),1,0)</f>
        <v>0</v>
      </c>
      <c r="E199" s="1" t="str">
        <f>Input!E199</f>
        <v/>
      </c>
      <c r="F199" s="1" t="str">
        <f>Input!F199</f>
        <v/>
      </c>
      <c r="G199" s="1">
        <f>if(or(G$3="Multiple Choice",G$3="Reading"), if(left(Input!G199,1)=Input!G$4,1,0),if(G$3="Vocab", if(Input!G199=Input!G$4,1,0),Input!G199))</f>
        <v>0</v>
      </c>
      <c r="H199" s="1">
        <f>if(or(H$3="Multiple Choice",H$3="Reading"), if(left(Input!H199,1)=Input!H$4,1,0),if(H$3="Vocab", if(Input!H199=Input!H$4,1,0),Input!H199))</f>
        <v>0</v>
      </c>
      <c r="I199" s="1" t="str">
        <f>if(or(I$3="Multiple Choice",I$3="Reading"), if(left(Input!I199,1)=Input!I$4,1,0),if(I$3="Vocab", if(Input!I199=Input!I$4,1,0),Input!I199))</f>
        <v/>
      </c>
      <c r="J199" s="1">
        <f>if(or(J$3="Multiple Choice",J$3="Reading"), if(left(Input!J199,1)=Input!J$4,1,0),if(J$3="Vocab", if(Input!J199=Input!J$4,1,0),Input!J199))</f>
        <v>0</v>
      </c>
      <c r="K199" s="1" t="str">
        <f>if(or(K$3="Multiple Choice",K$3="Reading"), if(left(Input!K199,1)=Input!K$4,1,0),if(K$3="Vocab", if(Input!K199=Input!K$4,1,0),Input!K199))</f>
        <v/>
      </c>
      <c r="L199" s="1" t="str">
        <f>if(or(L$3="Multiple Choice",L$3="Reading"), if(left(Input!L199,1)=Input!L$4,1,0),if(L$3="Vocab", if(Input!L199=Input!L$4,1,0),Input!L199))</f>
        <v/>
      </c>
      <c r="M199" s="1" t="str">
        <f>if(or(M$3="Multiple Choice",M$3="Reading"), if(left(Input!M199,1)=Input!M$4,1,0),if(M$3="Vocab", if(Input!M199=Input!M$4,1,0),Input!M199))</f>
        <v/>
      </c>
      <c r="N199" s="1" t="str">
        <f>if(or(N$3="Multiple Choice",N$3="Reading"), if(left(Input!N199,1)=Input!N$4,1,0),if(N$3="Vocab", if(Input!N199=Input!N$4,1,0),Input!N199))</f>
        <v/>
      </c>
      <c r="O199" s="1" t="str">
        <f>if(or(O$3="Multiple Choice",O$3="Reading"), if(left(Input!O199,1)=Input!O$4,1,0),if(O$3="Vocab", if(Input!O199=Input!O$4,1,0),Input!O199))</f>
        <v/>
      </c>
      <c r="P199" s="1" t="str">
        <f>if(or(P$3="Multiple Choice",P$3="Reading"), if(left(Input!P199,1)=Input!P$4,1,0),if(P$3="Vocab", if(Input!P199=Input!P$4,1,0),Input!P199))</f>
        <v/>
      </c>
      <c r="Q199" s="1" t="str">
        <f>if(or(Q$3="Multiple Choice",Q$3="Reading"), if(left(Input!Q199,1)=Input!Q$4,1,0),if(Q$3="Vocab", if(Input!Q199=Input!Q$4,1,0),Input!Q199))</f>
        <v/>
      </c>
      <c r="R199" s="1" t="str">
        <f>if(or(R$3="Multiple Choice",R$3="Reading"), if(left(Input!R199,1)=Input!R$4,1,0),if(R$3="Vocab", if(Input!R199=Input!R$4,1,0),Input!R199))</f>
        <v/>
      </c>
      <c r="S199" s="1" t="str">
        <f>if(or(S$3="Multiple Choice",S$3="Reading"), if(left(Input!S199,1)=Input!S$4,1,0),if(S$3="Vocab", if(Input!S199=Input!S$4,1,0),Input!S199))</f>
        <v/>
      </c>
      <c r="T199" s="1" t="str">
        <f>if(or(T$3="Multiple Choice",T$3="Reading"), if(left(Input!T199,1)=Input!T$4,1,0),if(T$3="Vocab", if(Input!T199=Input!T$4,1,0),Input!T199))</f>
        <v/>
      </c>
      <c r="U199" s="1" t="str">
        <f>if(or(U$3="Multiple Choice",U$3="Reading"), if(left(Input!U199,1)=Input!U$4,1,0),if(U$3="Vocab", if(Input!U199=Input!U$4,1,0),Input!U199))</f>
        <v/>
      </c>
      <c r="V199" s="1" t="str">
        <f>if(or(V$3="Multiple Choice",V$3="Reading"), if(left(Input!V199,1)=Input!V$4,1,0),if(V$3="Vocab", if(Input!V199=Input!V$4,1,0),Input!V199))</f>
        <v/>
      </c>
      <c r="W199" s="1" t="str">
        <f>if(or(W$3="Multiple Choice",W$3="Reading"), if(left(Input!W199,1)=Input!W$4,1,0),if(W$3="Vocab", if(Input!W199=Input!W$4,1,0),Input!W199))</f>
        <v/>
      </c>
      <c r="X199" s="1" t="str">
        <f>if(or(X$3="Multiple Choice",X$3="Reading"), if(left(Input!X199,1)=Input!X$4,1,0),if(X$3="Vocab", if(Input!X199=Input!X$4,1,0),Input!X199))</f>
        <v/>
      </c>
      <c r="Y199" s="1" t="str">
        <f>if(or(Y$3="Multiple Choice",Y$3="Reading"), if(left(Input!Y199,1)=Input!Y$4,1,0),if(Y$3="Vocab", if(Input!Y199=Input!Y$4,1,0),Input!Y199))</f>
        <v/>
      </c>
      <c r="Z199" s="1" t="str">
        <f>if(or(Z$3="Multiple Choice",Z$3="Reading"), if(left(Input!Z199,1)=Input!Z$4,1,0),if(Z$3="Vocab", if(Input!Z199=Input!Z$4,1,0),Input!Z199))</f>
        <v/>
      </c>
    </row>
    <row r="200">
      <c r="B200" s="1">
        <f t="shared" si="2"/>
        <v>0</v>
      </c>
      <c r="C200" s="1" t="str">
        <f t="array" ref="C200">if(B200=0,"", INDEX($E:$Z,row(C200),Input!$C$16+2))</f>
        <v/>
      </c>
      <c r="D200" s="1">
        <f>if(and(E200&gt;=Input!$C$11,E200&lt;=Input!$C$13,not(F200="")),1,0)</f>
        <v>0</v>
      </c>
      <c r="E200" s="1" t="str">
        <f>Input!E200</f>
        <v/>
      </c>
      <c r="F200" s="1" t="str">
        <f>Input!F200</f>
        <v/>
      </c>
      <c r="G200" s="1">
        <f>if(or(G$3="Multiple Choice",G$3="Reading"), if(left(Input!G200,1)=Input!G$4,1,0),if(G$3="Vocab", if(Input!G200=Input!G$4,1,0),Input!G200))</f>
        <v>0</v>
      </c>
      <c r="H200" s="1">
        <f>if(or(H$3="Multiple Choice",H$3="Reading"), if(left(Input!H200,1)=Input!H$4,1,0),if(H$3="Vocab", if(Input!H200=Input!H$4,1,0),Input!H200))</f>
        <v>0</v>
      </c>
      <c r="I200" s="1" t="str">
        <f>if(or(I$3="Multiple Choice",I$3="Reading"), if(left(Input!I200,1)=Input!I$4,1,0),if(I$3="Vocab", if(Input!I200=Input!I$4,1,0),Input!I200))</f>
        <v/>
      </c>
      <c r="J200" s="1">
        <f>if(or(J$3="Multiple Choice",J$3="Reading"), if(left(Input!J200,1)=Input!J$4,1,0),if(J$3="Vocab", if(Input!J200=Input!J$4,1,0),Input!J200))</f>
        <v>0</v>
      </c>
      <c r="K200" s="1" t="str">
        <f>if(or(K$3="Multiple Choice",K$3="Reading"), if(left(Input!K200,1)=Input!K$4,1,0),if(K$3="Vocab", if(Input!K200=Input!K$4,1,0),Input!K200))</f>
        <v/>
      </c>
      <c r="L200" s="1" t="str">
        <f>if(or(L$3="Multiple Choice",L$3="Reading"), if(left(Input!L200,1)=Input!L$4,1,0),if(L$3="Vocab", if(Input!L200=Input!L$4,1,0),Input!L200))</f>
        <v/>
      </c>
      <c r="M200" s="1" t="str">
        <f>if(or(M$3="Multiple Choice",M$3="Reading"), if(left(Input!M200,1)=Input!M$4,1,0),if(M$3="Vocab", if(Input!M200=Input!M$4,1,0),Input!M200))</f>
        <v/>
      </c>
      <c r="N200" s="1" t="str">
        <f>if(or(N$3="Multiple Choice",N$3="Reading"), if(left(Input!N200,1)=Input!N$4,1,0),if(N$3="Vocab", if(Input!N200=Input!N$4,1,0),Input!N200))</f>
        <v/>
      </c>
      <c r="O200" s="1" t="str">
        <f>if(or(O$3="Multiple Choice",O$3="Reading"), if(left(Input!O200,1)=Input!O$4,1,0),if(O$3="Vocab", if(Input!O200=Input!O$4,1,0),Input!O200))</f>
        <v/>
      </c>
      <c r="P200" s="1" t="str">
        <f>if(or(P$3="Multiple Choice",P$3="Reading"), if(left(Input!P200,1)=Input!P$4,1,0),if(P$3="Vocab", if(Input!P200=Input!P$4,1,0),Input!P200))</f>
        <v/>
      </c>
      <c r="Q200" s="1" t="str">
        <f>if(or(Q$3="Multiple Choice",Q$3="Reading"), if(left(Input!Q200,1)=Input!Q$4,1,0),if(Q$3="Vocab", if(Input!Q200=Input!Q$4,1,0),Input!Q200))</f>
        <v/>
      </c>
      <c r="R200" s="1" t="str">
        <f>if(or(R$3="Multiple Choice",R$3="Reading"), if(left(Input!R200,1)=Input!R$4,1,0),if(R$3="Vocab", if(Input!R200=Input!R$4,1,0),Input!R200))</f>
        <v/>
      </c>
      <c r="S200" s="1" t="str">
        <f>if(or(S$3="Multiple Choice",S$3="Reading"), if(left(Input!S200,1)=Input!S$4,1,0),if(S$3="Vocab", if(Input!S200=Input!S$4,1,0),Input!S200))</f>
        <v/>
      </c>
      <c r="T200" s="1" t="str">
        <f>if(or(T$3="Multiple Choice",T$3="Reading"), if(left(Input!T200,1)=Input!T$4,1,0),if(T$3="Vocab", if(Input!T200=Input!T$4,1,0),Input!T200))</f>
        <v/>
      </c>
      <c r="U200" s="1" t="str">
        <f>if(or(U$3="Multiple Choice",U$3="Reading"), if(left(Input!U200,1)=Input!U$4,1,0),if(U$3="Vocab", if(Input!U200=Input!U$4,1,0),Input!U200))</f>
        <v/>
      </c>
      <c r="V200" s="1" t="str">
        <f>if(or(V$3="Multiple Choice",V$3="Reading"), if(left(Input!V200,1)=Input!V$4,1,0),if(V$3="Vocab", if(Input!V200=Input!V$4,1,0),Input!V200))</f>
        <v/>
      </c>
      <c r="W200" s="1" t="str">
        <f>if(or(W$3="Multiple Choice",W$3="Reading"), if(left(Input!W200,1)=Input!W$4,1,0),if(W$3="Vocab", if(Input!W200=Input!W$4,1,0),Input!W200))</f>
        <v/>
      </c>
      <c r="X200" s="1" t="str">
        <f>if(or(X$3="Multiple Choice",X$3="Reading"), if(left(Input!X200,1)=Input!X$4,1,0),if(X$3="Vocab", if(Input!X200=Input!X$4,1,0),Input!X200))</f>
        <v/>
      </c>
      <c r="Y200" s="1" t="str">
        <f>if(or(Y$3="Multiple Choice",Y$3="Reading"), if(left(Input!Y200,1)=Input!Y$4,1,0),if(Y$3="Vocab", if(Input!Y200=Input!Y$4,1,0),Input!Y200))</f>
        <v/>
      </c>
      <c r="Z200" s="1" t="str">
        <f>if(or(Z$3="Multiple Choice",Z$3="Reading"), if(left(Input!Z200,1)=Input!Z$4,1,0),if(Z$3="Vocab", if(Input!Z200=Input!Z$4,1,0),Input!Z200))</f>
        <v/>
      </c>
    </row>
    <row r="201">
      <c r="B201" s="1">
        <f t="shared" si="2"/>
        <v>0</v>
      </c>
      <c r="C201" s="1" t="str">
        <f t="array" ref="C201">if(B201=0,"", INDEX($E:$Z,row(C201),Input!$C$16+2))</f>
        <v/>
      </c>
      <c r="D201" s="1">
        <f>if(and(E201&gt;=Input!$C$11,E201&lt;=Input!$C$13,not(F201="")),1,0)</f>
        <v>0</v>
      </c>
      <c r="E201" s="1" t="str">
        <f>Input!E201</f>
        <v/>
      </c>
      <c r="F201" s="1" t="str">
        <f>Input!F201</f>
        <v/>
      </c>
      <c r="G201" s="1">
        <f>if(or(G$3="Multiple Choice",G$3="Reading"), if(left(Input!G201,1)=Input!G$4,1,0),if(G$3="Vocab", if(Input!G201=Input!G$4,1,0),Input!G201))</f>
        <v>0</v>
      </c>
      <c r="H201" s="1">
        <f>if(or(H$3="Multiple Choice",H$3="Reading"), if(left(Input!H201,1)=Input!H$4,1,0),if(H$3="Vocab", if(Input!H201=Input!H$4,1,0),Input!H201))</f>
        <v>0</v>
      </c>
      <c r="I201" s="1" t="str">
        <f>if(or(I$3="Multiple Choice",I$3="Reading"), if(left(Input!I201,1)=Input!I$4,1,0),if(I$3="Vocab", if(Input!I201=Input!I$4,1,0),Input!I201))</f>
        <v/>
      </c>
      <c r="J201" s="1">
        <f>if(or(J$3="Multiple Choice",J$3="Reading"), if(left(Input!J201,1)=Input!J$4,1,0),if(J$3="Vocab", if(Input!J201=Input!J$4,1,0),Input!J201))</f>
        <v>0</v>
      </c>
      <c r="K201" s="1" t="str">
        <f>if(or(K$3="Multiple Choice",K$3="Reading"), if(left(Input!K201,1)=Input!K$4,1,0),if(K$3="Vocab", if(Input!K201=Input!K$4,1,0),Input!K201))</f>
        <v/>
      </c>
      <c r="L201" s="1" t="str">
        <f>if(or(L$3="Multiple Choice",L$3="Reading"), if(left(Input!L201,1)=Input!L$4,1,0),if(L$3="Vocab", if(Input!L201=Input!L$4,1,0),Input!L201))</f>
        <v/>
      </c>
      <c r="M201" s="1" t="str">
        <f>if(or(M$3="Multiple Choice",M$3="Reading"), if(left(Input!M201,1)=Input!M$4,1,0),if(M$3="Vocab", if(Input!M201=Input!M$4,1,0),Input!M201))</f>
        <v/>
      </c>
      <c r="N201" s="1" t="str">
        <f>if(or(N$3="Multiple Choice",N$3="Reading"), if(left(Input!N201,1)=Input!N$4,1,0),if(N$3="Vocab", if(Input!N201=Input!N$4,1,0),Input!N201))</f>
        <v/>
      </c>
      <c r="O201" s="1" t="str">
        <f>if(or(O$3="Multiple Choice",O$3="Reading"), if(left(Input!O201,1)=Input!O$4,1,0),if(O$3="Vocab", if(Input!O201=Input!O$4,1,0),Input!O201))</f>
        <v/>
      </c>
      <c r="P201" s="1" t="str">
        <f>if(or(P$3="Multiple Choice",P$3="Reading"), if(left(Input!P201,1)=Input!P$4,1,0),if(P$3="Vocab", if(Input!P201=Input!P$4,1,0),Input!P201))</f>
        <v/>
      </c>
      <c r="Q201" s="1" t="str">
        <f>if(or(Q$3="Multiple Choice",Q$3="Reading"), if(left(Input!Q201,1)=Input!Q$4,1,0),if(Q$3="Vocab", if(Input!Q201=Input!Q$4,1,0),Input!Q201))</f>
        <v/>
      </c>
      <c r="R201" s="1" t="str">
        <f>if(or(R$3="Multiple Choice",R$3="Reading"), if(left(Input!R201,1)=Input!R$4,1,0),if(R$3="Vocab", if(Input!R201=Input!R$4,1,0),Input!R201))</f>
        <v/>
      </c>
      <c r="S201" s="1" t="str">
        <f>if(or(S$3="Multiple Choice",S$3="Reading"), if(left(Input!S201,1)=Input!S$4,1,0),if(S$3="Vocab", if(Input!S201=Input!S$4,1,0),Input!S201))</f>
        <v/>
      </c>
      <c r="T201" s="1" t="str">
        <f>if(or(T$3="Multiple Choice",T$3="Reading"), if(left(Input!T201,1)=Input!T$4,1,0),if(T$3="Vocab", if(Input!T201=Input!T$4,1,0),Input!T201))</f>
        <v/>
      </c>
      <c r="U201" s="1" t="str">
        <f>if(or(U$3="Multiple Choice",U$3="Reading"), if(left(Input!U201,1)=Input!U$4,1,0),if(U$3="Vocab", if(Input!U201=Input!U$4,1,0),Input!U201))</f>
        <v/>
      </c>
      <c r="V201" s="1" t="str">
        <f>if(or(V$3="Multiple Choice",V$3="Reading"), if(left(Input!V201,1)=Input!V$4,1,0),if(V$3="Vocab", if(Input!V201=Input!V$4,1,0),Input!V201))</f>
        <v/>
      </c>
      <c r="W201" s="1" t="str">
        <f>if(or(W$3="Multiple Choice",W$3="Reading"), if(left(Input!W201,1)=Input!W$4,1,0),if(W$3="Vocab", if(Input!W201=Input!W$4,1,0),Input!W201))</f>
        <v/>
      </c>
      <c r="X201" s="1" t="str">
        <f>if(or(X$3="Multiple Choice",X$3="Reading"), if(left(Input!X201,1)=Input!X$4,1,0),if(X$3="Vocab", if(Input!X201=Input!X$4,1,0),Input!X201))</f>
        <v/>
      </c>
      <c r="Y201" s="1" t="str">
        <f>if(or(Y$3="Multiple Choice",Y$3="Reading"), if(left(Input!Y201,1)=Input!Y$4,1,0),if(Y$3="Vocab", if(Input!Y201=Input!Y$4,1,0),Input!Y201))</f>
        <v/>
      </c>
      <c r="Z201" s="1" t="str">
        <f>if(or(Z$3="Multiple Choice",Z$3="Reading"), if(left(Input!Z201,1)=Input!Z$4,1,0),if(Z$3="Vocab", if(Input!Z201=Input!Z$4,1,0),Input!Z201))</f>
        <v/>
      </c>
    </row>
    <row r="202">
      <c r="B202" s="1">
        <f t="shared" si="2"/>
        <v>0</v>
      </c>
      <c r="C202" s="1" t="str">
        <f t="array" ref="C202">if(B202=0,"", INDEX($E:$Z,row(C202),Input!$C$16+2))</f>
        <v/>
      </c>
      <c r="D202" s="1">
        <f>if(and(E202&gt;=Input!$C$11,E202&lt;=Input!$C$13,not(F202="")),1,0)</f>
        <v>0</v>
      </c>
      <c r="E202" s="1" t="str">
        <f>Input!E202</f>
        <v/>
      </c>
      <c r="F202" s="1" t="str">
        <f>Input!F202</f>
        <v/>
      </c>
      <c r="G202" s="1">
        <f>if(or(G$3="Multiple Choice",G$3="Reading"), if(left(Input!G202,1)=Input!G$4,1,0),if(G$3="Vocab", if(Input!G202=Input!G$4,1,0),Input!G202))</f>
        <v>0</v>
      </c>
      <c r="H202" s="1">
        <f>if(or(H$3="Multiple Choice",H$3="Reading"), if(left(Input!H202,1)=Input!H$4,1,0),if(H$3="Vocab", if(Input!H202=Input!H$4,1,0),Input!H202))</f>
        <v>0</v>
      </c>
      <c r="I202" s="1" t="str">
        <f>if(or(I$3="Multiple Choice",I$3="Reading"), if(left(Input!I202,1)=Input!I$4,1,0),if(I$3="Vocab", if(Input!I202=Input!I$4,1,0),Input!I202))</f>
        <v/>
      </c>
      <c r="J202" s="1">
        <f>if(or(J$3="Multiple Choice",J$3="Reading"), if(left(Input!J202,1)=Input!J$4,1,0),if(J$3="Vocab", if(Input!J202=Input!J$4,1,0),Input!J202))</f>
        <v>0</v>
      </c>
      <c r="K202" s="1" t="str">
        <f>if(or(K$3="Multiple Choice",K$3="Reading"), if(left(Input!K202,1)=Input!K$4,1,0),if(K$3="Vocab", if(Input!K202=Input!K$4,1,0),Input!K202))</f>
        <v/>
      </c>
      <c r="L202" s="1" t="str">
        <f>if(or(L$3="Multiple Choice",L$3="Reading"), if(left(Input!L202,1)=Input!L$4,1,0),if(L$3="Vocab", if(Input!L202=Input!L$4,1,0),Input!L202))</f>
        <v/>
      </c>
      <c r="M202" s="1" t="str">
        <f>if(or(M$3="Multiple Choice",M$3="Reading"), if(left(Input!M202,1)=Input!M$4,1,0),if(M$3="Vocab", if(Input!M202=Input!M$4,1,0),Input!M202))</f>
        <v/>
      </c>
      <c r="N202" s="1" t="str">
        <f>if(or(N$3="Multiple Choice",N$3="Reading"), if(left(Input!N202,1)=Input!N$4,1,0),if(N$3="Vocab", if(Input!N202=Input!N$4,1,0),Input!N202))</f>
        <v/>
      </c>
      <c r="O202" s="1" t="str">
        <f>if(or(O$3="Multiple Choice",O$3="Reading"), if(left(Input!O202,1)=Input!O$4,1,0),if(O$3="Vocab", if(Input!O202=Input!O$4,1,0),Input!O202))</f>
        <v/>
      </c>
      <c r="P202" s="1" t="str">
        <f>if(or(P$3="Multiple Choice",P$3="Reading"), if(left(Input!P202,1)=Input!P$4,1,0),if(P$3="Vocab", if(Input!P202=Input!P$4,1,0),Input!P202))</f>
        <v/>
      </c>
      <c r="Q202" s="1" t="str">
        <f>if(or(Q$3="Multiple Choice",Q$3="Reading"), if(left(Input!Q202,1)=Input!Q$4,1,0),if(Q$3="Vocab", if(Input!Q202=Input!Q$4,1,0),Input!Q202))</f>
        <v/>
      </c>
      <c r="R202" s="1" t="str">
        <f>if(or(R$3="Multiple Choice",R$3="Reading"), if(left(Input!R202,1)=Input!R$4,1,0),if(R$3="Vocab", if(Input!R202=Input!R$4,1,0),Input!R202))</f>
        <v/>
      </c>
      <c r="S202" s="1" t="str">
        <f>if(or(S$3="Multiple Choice",S$3="Reading"), if(left(Input!S202,1)=Input!S$4,1,0),if(S$3="Vocab", if(Input!S202=Input!S$4,1,0),Input!S202))</f>
        <v/>
      </c>
      <c r="T202" s="1" t="str">
        <f>if(or(T$3="Multiple Choice",T$3="Reading"), if(left(Input!T202,1)=Input!T$4,1,0),if(T$3="Vocab", if(Input!T202=Input!T$4,1,0),Input!T202))</f>
        <v/>
      </c>
      <c r="U202" s="1" t="str">
        <f>if(or(U$3="Multiple Choice",U$3="Reading"), if(left(Input!U202,1)=Input!U$4,1,0),if(U$3="Vocab", if(Input!U202=Input!U$4,1,0),Input!U202))</f>
        <v/>
      </c>
      <c r="V202" s="1" t="str">
        <f>if(or(V$3="Multiple Choice",V$3="Reading"), if(left(Input!V202,1)=Input!V$4,1,0),if(V$3="Vocab", if(Input!V202=Input!V$4,1,0),Input!V202))</f>
        <v/>
      </c>
      <c r="W202" s="1" t="str">
        <f>if(or(W$3="Multiple Choice",W$3="Reading"), if(left(Input!W202,1)=Input!W$4,1,0),if(W$3="Vocab", if(Input!W202=Input!W$4,1,0),Input!W202))</f>
        <v/>
      </c>
      <c r="X202" s="1" t="str">
        <f>if(or(X$3="Multiple Choice",X$3="Reading"), if(left(Input!X202,1)=Input!X$4,1,0),if(X$3="Vocab", if(Input!X202=Input!X$4,1,0),Input!X202))</f>
        <v/>
      </c>
      <c r="Y202" s="1" t="str">
        <f>if(or(Y$3="Multiple Choice",Y$3="Reading"), if(left(Input!Y202,1)=Input!Y$4,1,0),if(Y$3="Vocab", if(Input!Y202=Input!Y$4,1,0),Input!Y202))</f>
        <v/>
      </c>
      <c r="Z202" s="1" t="str">
        <f>if(or(Z$3="Multiple Choice",Z$3="Reading"), if(left(Input!Z202,1)=Input!Z$4,1,0),if(Z$3="Vocab", if(Input!Z202=Input!Z$4,1,0),Input!Z202))</f>
        <v/>
      </c>
    </row>
    <row r="203">
      <c r="B203" s="1">
        <f t="shared" si="2"/>
        <v>0</v>
      </c>
      <c r="C203" s="1" t="str">
        <f t="array" ref="C203">if(B203=0,"", INDEX($E:$Z,row(C203),Input!$C$16+2))</f>
        <v/>
      </c>
      <c r="D203" s="1">
        <f>if(and(E203&gt;=Input!$C$11,E203&lt;=Input!$C$13,not(F203="")),1,0)</f>
        <v>0</v>
      </c>
      <c r="E203" s="1" t="str">
        <f>Input!E203</f>
        <v/>
      </c>
      <c r="F203" s="1" t="str">
        <f>Input!F203</f>
        <v/>
      </c>
      <c r="G203" s="1">
        <f>if(or(G$3="Multiple Choice",G$3="Reading"), if(left(Input!G203,1)=Input!G$4,1,0),if(G$3="Vocab", if(Input!G203=Input!G$4,1,0),Input!G203))</f>
        <v>0</v>
      </c>
      <c r="H203" s="1">
        <f>if(or(H$3="Multiple Choice",H$3="Reading"), if(left(Input!H203,1)=Input!H$4,1,0),if(H$3="Vocab", if(Input!H203=Input!H$4,1,0),Input!H203))</f>
        <v>0</v>
      </c>
      <c r="I203" s="1" t="str">
        <f>if(or(I$3="Multiple Choice",I$3="Reading"), if(left(Input!I203,1)=Input!I$4,1,0),if(I$3="Vocab", if(Input!I203=Input!I$4,1,0),Input!I203))</f>
        <v/>
      </c>
      <c r="J203" s="1">
        <f>if(or(J$3="Multiple Choice",J$3="Reading"), if(left(Input!J203,1)=Input!J$4,1,0),if(J$3="Vocab", if(Input!J203=Input!J$4,1,0),Input!J203))</f>
        <v>0</v>
      </c>
      <c r="K203" s="1" t="str">
        <f>if(or(K$3="Multiple Choice",K$3="Reading"), if(left(Input!K203,1)=Input!K$4,1,0),if(K$3="Vocab", if(Input!K203=Input!K$4,1,0),Input!K203))</f>
        <v/>
      </c>
      <c r="L203" s="1" t="str">
        <f>if(or(L$3="Multiple Choice",L$3="Reading"), if(left(Input!L203,1)=Input!L$4,1,0),if(L$3="Vocab", if(Input!L203=Input!L$4,1,0),Input!L203))</f>
        <v/>
      </c>
      <c r="M203" s="1" t="str">
        <f>if(or(M$3="Multiple Choice",M$3="Reading"), if(left(Input!M203,1)=Input!M$4,1,0),if(M$3="Vocab", if(Input!M203=Input!M$4,1,0),Input!M203))</f>
        <v/>
      </c>
      <c r="N203" s="1" t="str">
        <f>if(or(N$3="Multiple Choice",N$3="Reading"), if(left(Input!N203,1)=Input!N$4,1,0),if(N$3="Vocab", if(Input!N203=Input!N$4,1,0),Input!N203))</f>
        <v/>
      </c>
      <c r="O203" s="1" t="str">
        <f>if(or(O$3="Multiple Choice",O$3="Reading"), if(left(Input!O203,1)=Input!O$4,1,0),if(O$3="Vocab", if(Input!O203=Input!O$4,1,0),Input!O203))</f>
        <v/>
      </c>
      <c r="P203" s="1" t="str">
        <f>if(or(P$3="Multiple Choice",P$3="Reading"), if(left(Input!P203,1)=Input!P$4,1,0),if(P$3="Vocab", if(Input!P203=Input!P$4,1,0),Input!P203))</f>
        <v/>
      </c>
      <c r="Q203" s="1" t="str">
        <f>if(or(Q$3="Multiple Choice",Q$3="Reading"), if(left(Input!Q203,1)=Input!Q$4,1,0),if(Q$3="Vocab", if(Input!Q203=Input!Q$4,1,0),Input!Q203))</f>
        <v/>
      </c>
      <c r="R203" s="1" t="str">
        <f>if(or(R$3="Multiple Choice",R$3="Reading"), if(left(Input!R203,1)=Input!R$4,1,0),if(R$3="Vocab", if(Input!R203=Input!R$4,1,0),Input!R203))</f>
        <v/>
      </c>
      <c r="S203" s="1" t="str">
        <f>if(or(S$3="Multiple Choice",S$3="Reading"), if(left(Input!S203,1)=Input!S$4,1,0),if(S$3="Vocab", if(Input!S203=Input!S$4,1,0),Input!S203))</f>
        <v/>
      </c>
      <c r="T203" s="1" t="str">
        <f>if(or(T$3="Multiple Choice",T$3="Reading"), if(left(Input!T203,1)=Input!T$4,1,0),if(T$3="Vocab", if(Input!T203=Input!T$4,1,0),Input!T203))</f>
        <v/>
      </c>
      <c r="U203" s="1" t="str">
        <f>if(or(U$3="Multiple Choice",U$3="Reading"), if(left(Input!U203,1)=Input!U$4,1,0),if(U$3="Vocab", if(Input!U203=Input!U$4,1,0),Input!U203))</f>
        <v/>
      </c>
      <c r="V203" s="1" t="str">
        <f>if(or(V$3="Multiple Choice",V$3="Reading"), if(left(Input!V203,1)=Input!V$4,1,0),if(V$3="Vocab", if(Input!V203=Input!V$4,1,0),Input!V203))</f>
        <v/>
      </c>
      <c r="W203" s="1" t="str">
        <f>if(or(W$3="Multiple Choice",W$3="Reading"), if(left(Input!W203,1)=Input!W$4,1,0),if(W$3="Vocab", if(Input!W203=Input!W$4,1,0),Input!W203))</f>
        <v/>
      </c>
      <c r="X203" s="1" t="str">
        <f>if(or(X$3="Multiple Choice",X$3="Reading"), if(left(Input!X203,1)=Input!X$4,1,0),if(X$3="Vocab", if(Input!X203=Input!X$4,1,0),Input!X203))</f>
        <v/>
      </c>
      <c r="Y203" s="1" t="str">
        <f>if(or(Y$3="Multiple Choice",Y$3="Reading"), if(left(Input!Y203,1)=Input!Y$4,1,0),if(Y$3="Vocab", if(Input!Y203=Input!Y$4,1,0),Input!Y203))</f>
        <v/>
      </c>
      <c r="Z203" s="1" t="str">
        <f>if(or(Z$3="Multiple Choice",Z$3="Reading"), if(left(Input!Z203,1)=Input!Z$4,1,0),if(Z$3="Vocab", if(Input!Z203=Input!Z$4,1,0),Input!Z203))</f>
        <v/>
      </c>
    </row>
    <row r="204">
      <c r="B204" s="1">
        <f t="shared" si="2"/>
        <v>0</v>
      </c>
      <c r="C204" s="1" t="str">
        <f t="array" ref="C204">if(B204=0,"", INDEX($E:$Z,row(C204),Input!$C$16+2))</f>
        <v/>
      </c>
      <c r="D204" s="1">
        <f>if(and(E204&gt;=Input!$C$11,E204&lt;=Input!$C$13,not(F204="")),1,0)</f>
        <v>0</v>
      </c>
      <c r="E204" s="1" t="str">
        <f>Input!E204</f>
        <v/>
      </c>
      <c r="F204" s="1" t="str">
        <f>Input!F204</f>
        <v/>
      </c>
      <c r="G204" s="1">
        <f>if(or(G$3="Multiple Choice",G$3="Reading"), if(left(Input!G204,1)=Input!G$4,1,0),if(G$3="Vocab", if(Input!G204=Input!G$4,1,0),Input!G204))</f>
        <v>0</v>
      </c>
      <c r="H204" s="1">
        <f>if(or(H$3="Multiple Choice",H$3="Reading"), if(left(Input!H204,1)=Input!H$4,1,0),if(H$3="Vocab", if(Input!H204=Input!H$4,1,0),Input!H204))</f>
        <v>0</v>
      </c>
      <c r="I204" s="1" t="str">
        <f>if(or(I$3="Multiple Choice",I$3="Reading"), if(left(Input!I204,1)=Input!I$4,1,0),if(I$3="Vocab", if(Input!I204=Input!I$4,1,0),Input!I204))</f>
        <v/>
      </c>
      <c r="J204" s="1">
        <f>if(or(J$3="Multiple Choice",J$3="Reading"), if(left(Input!J204,1)=Input!J$4,1,0),if(J$3="Vocab", if(Input!J204=Input!J$4,1,0),Input!J204))</f>
        <v>0</v>
      </c>
      <c r="K204" s="1" t="str">
        <f>if(or(K$3="Multiple Choice",K$3="Reading"), if(left(Input!K204,1)=Input!K$4,1,0),if(K$3="Vocab", if(Input!K204=Input!K$4,1,0),Input!K204))</f>
        <v/>
      </c>
      <c r="L204" s="1" t="str">
        <f>if(or(L$3="Multiple Choice",L$3="Reading"), if(left(Input!L204,1)=Input!L$4,1,0),if(L$3="Vocab", if(Input!L204=Input!L$4,1,0),Input!L204))</f>
        <v/>
      </c>
      <c r="M204" s="1" t="str">
        <f>if(or(M$3="Multiple Choice",M$3="Reading"), if(left(Input!M204,1)=Input!M$4,1,0),if(M$3="Vocab", if(Input!M204=Input!M$4,1,0),Input!M204))</f>
        <v/>
      </c>
      <c r="N204" s="1" t="str">
        <f>if(or(N$3="Multiple Choice",N$3="Reading"), if(left(Input!N204,1)=Input!N$4,1,0),if(N$3="Vocab", if(Input!N204=Input!N$4,1,0),Input!N204))</f>
        <v/>
      </c>
      <c r="O204" s="1" t="str">
        <f>if(or(O$3="Multiple Choice",O$3="Reading"), if(left(Input!O204,1)=Input!O$4,1,0),if(O$3="Vocab", if(Input!O204=Input!O$4,1,0),Input!O204))</f>
        <v/>
      </c>
      <c r="P204" s="1" t="str">
        <f>if(or(P$3="Multiple Choice",P$3="Reading"), if(left(Input!P204,1)=Input!P$4,1,0),if(P$3="Vocab", if(Input!P204=Input!P$4,1,0),Input!P204))</f>
        <v/>
      </c>
      <c r="Q204" s="1" t="str">
        <f>if(or(Q$3="Multiple Choice",Q$3="Reading"), if(left(Input!Q204,1)=Input!Q$4,1,0),if(Q$3="Vocab", if(Input!Q204=Input!Q$4,1,0),Input!Q204))</f>
        <v/>
      </c>
      <c r="R204" s="1" t="str">
        <f>if(or(R$3="Multiple Choice",R$3="Reading"), if(left(Input!R204,1)=Input!R$4,1,0),if(R$3="Vocab", if(Input!R204=Input!R$4,1,0),Input!R204))</f>
        <v/>
      </c>
      <c r="S204" s="1" t="str">
        <f>if(or(S$3="Multiple Choice",S$3="Reading"), if(left(Input!S204,1)=Input!S$4,1,0),if(S$3="Vocab", if(Input!S204=Input!S$4,1,0),Input!S204))</f>
        <v/>
      </c>
      <c r="T204" s="1" t="str">
        <f>if(or(T$3="Multiple Choice",T$3="Reading"), if(left(Input!T204,1)=Input!T$4,1,0),if(T$3="Vocab", if(Input!T204=Input!T$4,1,0),Input!T204))</f>
        <v/>
      </c>
      <c r="U204" s="1" t="str">
        <f>if(or(U$3="Multiple Choice",U$3="Reading"), if(left(Input!U204,1)=Input!U$4,1,0),if(U$3="Vocab", if(Input!U204=Input!U$4,1,0),Input!U204))</f>
        <v/>
      </c>
      <c r="V204" s="1" t="str">
        <f>if(or(V$3="Multiple Choice",V$3="Reading"), if(left(Input!V204,1)=Input!V$4,1,0),if(V$3="Vocab", if(Input!V204=Input!V$4,1,0),Input!V204))</f>
        <v/>
      </c>
      <c r="W204" s="1" t="str">
        <f>if(or(W$3="Multiple Choice",W$3="Reading"), if(left(Input!W204,1)=Input!W$4,1,0),if(W$3="Vocab", if(Input!W204=Input!W$4,1,0),Input!W204))</f>
        <v/>
      </c>
      <c r="X204" s="1" t="str">
        <f>if(or(X$3="Multiple Choice",X$3="Reading"), if(left(Input!X204,1)=Input!X$4,1,0),if(X$3="Vocab", if(Input!X204=Input!X$4,1,0),Input!X204))</f>
        <v/>
      </c>
      <c r="Y204" s="1" t="str">
        <f>if(or(Y$3="Multiple Choice",Y$3="Reading"), if(left(Input!Y204,1)=Input!Y$4,1,0),if(Y$3="Vocab", if(Input!Y204=Input!Y$4,1,0),Input!Y204))</f>
        <v/>
      </c>
      <c r="Z204" s="1" t="str">
        <f>if(or(Z$3="Multiple Choice",Z$3="Reading"), if(left(Input!Z204,1)=Input!Z$4,1,0),if(Z$3="Vocab", if(Input!Z204=Input!Z$4,1,0),Input!Z204))</f>
        <v/>
      </c>
    </row>
    <row r="205">
      <c r="B205" s="1">
        <f t="shared" si="2"/>
        <v>0</v>
      </c>
      <c r="C205" s="1" t="str">
        <f t="array" ref="C205">if(B205=0,"", INDEX($E:$Z,row(C205),Input!$C$16+2))</f>
        <v/>
      </c>
      <c r="D205" s="1">
        <f>if(and(E205&gt;=Input!$C$11,E205&lt;=Input!$C$13,not(F205="")),1,0)</f>
        <v>0</v>
      </c>
      <c r="E205" s="1" t="str">
        <f>Input!E205</f>
        <v/>
      </c>
      <c r="F205" s="1" t="str">
        <f>Input!F205</f>
        <v/>
      </c>
      <c r="G205" s="1">
        <f>if(or(G$3="Multiple Choice",G$3="Reading"), if(left(Input!G205,1)=Input!G$4,1,0),if(G$3="Vocab", if(Input!G205=Input!G$4,1,0),Input!G205))</f>
        <v>0</v>
      </c>
      <c r="H205" s="1">
        <f>if(or(H$3="Multiple Choice",H$3="Reading"), if(left(Input!H205,1)=Input!H$4,1,0),if(H$3="Vocab", if(Input!H205=Input!H$4,1,0),Input!H205))</f>
        <v>0</v>
      </c>
      <c r="I205" s="1" t="str">
        <f>if(or(I$3="Multiple Choice",I$3="Reading"), if(left(Input!I205,1)=Input!I$4,1,0),if(I$3="Vocab", if(Input!I205=Input!I$4,1,0),Input!I205))</f>
        <v/>
      </c>
      <c r="J205" s="1">
        <f>if(or(J$3="Multiple Choice",J$3="Reading"), if(left(Input!J205,1)=Input!J$4,1,0),if(J$3="Vocab", if(Input!J205=Input!J$4,1,0),Input!J205))</f>
        <v>0</v>
      </c>
      <c r="K205" s="1" t="str">
        <f>if(or(K$3="Multiple Choice",K$3="Reading"), if(left(Input!K205,1)=Input!K$4,1,0),if(K$3="Vocab", if(Input!K205=Input!K$4,1,0),Input!K205))</f>
        <v/>
      </c>
      <c r="L205" s="1" t="str">
        <f>if(or(L$3="Multiple Choice",L$3="Reading"), if(left(Input!L205,1)=Input!L$4,1,0),if(L$3="Vocab", if(Input!L205=Input!L$4,1,0),Input!L205))</f>
        <v/>
      </c>
      <c r="M205" s="1" t="str">
        <f>if(or(M$3="Multiple Choice",M$3="Reading"), if(left(Input!M205,1)=Input!M$4,1,0),if(M$3="Vocab", if(Input!M205=Input!M$4,1,0),Input!M205))</f>
        <v/>
      </c>
      <c r="N205" s="1" t="str">
        <f>if(or(N$3="Multiple Choice",N$3="Reading"), if(left(Input!N205,1)=Input!N$4,1,0),if(N$3="Vocab", if(Input!N205=Input!N$4,1,0),Input!N205))</f>
        <v/>
      </c>
      <c r="O205" s="1" t="str">
        <f>if(or(O$3="Multiple Choice",O$3="Reading"), if(left(Input!O205,1)=Input!O$4,1,0),if(O$3="Vocab", if(Input!O205=Input!O$4,1,0),Input!O205))</f>
        <v/>
      </c>
      <c r="P205" s="1" t="str">
        <f>if(or(P$3="Multiple Choice",P$3="Reading"), if(left(Input!P205,1)=Input!P$4,1,0),if(P$3="Vocab", if(Input!P205=Input!P$4,1,0),Input!P205))</f>
        <v/>
      </c>
      <c r="Q205" s="1" t="str">
        <f>if(or(Q$3="Multiple Choice",Q$3="Reading"), if(left(Input!Q205,1)=Input!Q$4,1,0),if(Q$3="Vocab", if(Input!Q205=Input!Q$4,1,0),Input!Q205))</f>
        <v/>
      </c>
      <c r="R205" s="1" t="str">
        <f>if(or(R$3="Multiple Choice",R$3="Reading"), if(left(Input!R205,1)=Input!R$4,1,0),if(R$3="Vocab", if(Input!R205=Input!R$4,1,0),Input!R205))</f>
        <v/>
      </c>
      <c r="S205" s="1" t="str">
        <f>if(or(S$3="Multiple Choice",S$3="Reading"), if(left(Input!S205,1)=Input!S$4,1,0),if(S$3="Vocab", if(Input!S205=Input!S$4,1,0),Input!S205))</f>
        <v/>
      </c>
      <c r="T205" s="1" t="str">
        <f>if(or(T$3="Multiple Choice",T$3="Reading"), if(left(Input!T205,1)=Input!T$4,1,0),if(T$3="Vocab", if(Input!T205=Input!T$4,1,0),Input!T205))</f>
        <v/>
      </c>
      <c r="U205" s="1" t="str">
        <f>if(or(U$3="Multiple Choice",U$3="Reading"), if(left(Input!U205,1)=Input!U$4,1,0),if(U$3="Vocab", if(Input!U205=Input!U$4,1,0),Input!U205))</f>
        <v/>
      </c>
      <c r="V205" s="1" t="str">
        <f>if(or(V$3="Multiple Choice",V$3="Reading"), if(left(Input!V205,1)=Input!V$4,1,0),if(V$3="Vocab", if(Input!V205=Input!V$4,1,0),Input!V205))</f>
        <v/>
      </c>
      <c r="W205" s="1" t="str">
        <f>if(or(W$3="Multiple Choice",W$3="Reading"), if(left(Input!W205,1)=Input!W$4,1,0),if(W$3="Vocab", if(Input!W205=Input!W$4,1,0),Input!W205))</f>
        <v/>
      </c>
      <c r="X205" s="1" t="str">
        <f>if(or(X$3="Multiple Choice",X$3="Reading"), if(left(Input!X205,1)=Input!X$4,1,0),if(X$3="Vocab", if(Input!X205=Input!X$4,1,0),Input!X205))</f>
        <v/>
      </c>
      <c r="Y205" s="1" t="str">
        <f>if(or(Y$3="Multiple Choice",Y$3="Reading"), if(left(Input!Y205,1)=Input!Y$4,1,0),if(Y$3="Vocab", if(Input!Y205=Input!Y$4,1,0),Input!Y205))</f>
        <v/>
      </c>
      <c r="Z205" s="1" t="str">
        <f>if(or(Z$3="Multiple Choice",Z$3="Reading"), if(left(Input!Z205,1)=Input!Z$4,1,0),if(Z$3="Vocab", if(Input!Z205=Input!Z$4,1,0),Input!Z205))</f>
        <v/>
      </c>
    </row>
    <row r="206">
      <c r="B206" s="1">
        <f t="shared" si="2"/>
        <v>0</v>
      </c>
      <c r="C206" s="1" t="str">
        <f t="array" ref="C206">if(B206=0,"", INDEX($E:$Z,row(C206),Input!$C$16+2))</f>
        <v/>
      </c>
      <c r="D206" s="1">
        <f>if(and(E206&gt;=Input!$C$11,E206&lt;=Input!$C$13,not(F206="")),1,0)</f>
        <v>0</v>
      </c>
      <c r="E206" s="1" t="str">
        <f>Input!E206</f>
        <v/>
      </c>
      <c r="F206" s="1" t="str">
        <f>Input!F206</f>
        <v/>
      </c>
      <c r="G206" s="1">
        <f>if(or(G$3="Multiple Choice",G$3="Reading"), if(left(Input!G206,1)=Input!G$4,1,0),if(G$3="Vocab", if(Input!G206=Input!G$4,1,0),Input!G206))</f>
        <v>0</v>
      </c>
      <c r="H206" s="1">
        <f>if(or(H$3="Multiple Choice",H$3="Reading"), if(left(Input!H206,1)=Input!H$4,1,0),if(H$3="Vocab", if(Input!H206=Input!H$4,1,0),Input!H206))</f>
        <v>0</v>
      </c>
      <c r="I206" s="1" t="str">
        <f>if(or(I$3="Multiple Choice",I$3="Reading"), if(left(Input!I206,1)=Input!I$4,1,0),if(I$3="Vocab", if(Input!I206=Input!I$4,1,0),Input!I206))</f>
        <v/>
      </c>
      <c r="J206" s="1">
        <f>if(or(J$3="Multiple Choice",J$3="Reading"), if(left(Input!J206,1)=Input!J$4,1,0),if(J$3="Vocab", if(Input!J206=Input!J$4,1,0),Input!J206))</f>
        <v>0</v>
      </c>
      <c r="K206" s="1" t="str">
        <f>if(or(K$3="Multiple Choice",K$3="Reading"), if(left(Input!K206,1)=Input!K$4,1,0),if(K$3="Vocab", if(Input!K206=Input!K$4,1,0),Input!K206))</f>
        <v/>
      </c>
      <c r="L206" s="1" t="str">
        <f>if(or(L$3="Multiple Choice",L$3="Reading"), if(left(Input!L206,1)=Input!L$4,1,0),if(L$3="Vocab", if(Input!L206=Input!L$4,1,0),Input!L206))</f>
        <v/>
      </c>
      <c r="M206" s="1" t="str">
        <f>if(or(M$3="Multiple Choice",M$3="Reading"), if(left(Input!M206,1)=Input!M$4,1,0),if(M$3="Vocab", if(Input!M206=Input!M$4,1,0),Input!M206))</f>
        <v/>
      </c>
      <c r="N206" s="1" t="str">
        <f>if(or(N$3="Multiple Choice",N$3="Reading"), if(left(Input!N206,1)=Input!N$4,1,0),if(N$3="Vocab", if(Input!N206=Input!N$4,1,0),Input!N206))</f>
        <v/>
      </c>
      <c r="O206" s="1" t="str">
        <f>if(or(O$3="Multiple Choice",O$3="Reading"), if(left(Input!O206,1)=Input!O$4,1,0),if(O$3="Vocab", if(Input!O206=Input!O$4,1,0),Input!O206))</f>
        <v/>
      </c>
      <c r="P206" s="1" t="str">
        <f>if(or(P$3="Multiple Choice",P$3="Reading"), if(left(Input!P206,1)=Input!P$4,1,0),if(P$3="Vocab", if(Input!P206=Input!P$4,1,0),Input!P206))</f>
        <v/>
      </c>
      <c r="Q206" s="1" t="str">
        <f>if(or(Q$3="Multiple Choice",Q$3="Reading"), if(left(Input!Q206,1)=Input!Q$4,1,0),if(Q$3="Vocab", if(Input!Q206=Input!Q$4,1,0),Input!Q206))</f>
        <v/>
      </c>
      <c r="R206" s="1" t="str">
        <f>if(or(R$3="Multiple Choice",R$3="Reading"), if(left(Input!R206,1)=Input!R$4,1,0),if(R$3="Vocab", if(Input!R206=Input!R$4,1,0),Input!R206))</f>
        <v/>
      </c>
      <c r="S206" s="1" t="str">
        <f>if(or(S$3="Multiple Choice",S$3="Reading"), if(left(Input!S206,1)=Input!S$4,1,0),if(S$3="Vocab", if(Input!S206=Input!S$4,1,0),Input!S206))</f>
        <v/>
      </c>
      <c r="T206" s="1" t="str">
        <f>if(or(T$3="Multiple Choice",T$3="Reading"), if(left(Input!T206,1)=Input!T$4,1,0),if(T$3="Vocab", if(Input!T206=Input!T$4,1,0),Input!T206))</f>
        <v/>
      </c>
      <c r="U206" s="1" t="str">
        <f>if(or(U$3="Multiple Choice",U$3="Reading"), if(left(Input!U206,1)=Input!U$4,1,0),if(U$3="Vocab", if(Input!U206=Input!U$4,1,0),Input!U206))</f>
        <v/>
      </c>
      <c r="V206" s="1" t="str">
        <f>if(or(V$3="Multiple Choice",V$3="Reading"), if(left(Input!V206,1)=Input!V$4,1,0),if(V$3="Vocab", if(Input!V206=Input!V$4,1,0),Input!V206))</f>
        <v/>
      </c>
      <c r="W206" s="1" t="str">
        <f>if(or(W$3="Multiple Choice",W$3="Reading"), if(left(Input!W206,1)=Input!W$4,1,0),if(W$3="Vocab", if(Input!W206=Input!W$4,1,0),Input!W206))</f>
        <v/>
      </c>
      <c r="X206" s="1" t="str">
        <f>if(or(X$3="Multiple Choice",X$3="Reading"), if(left(Input!X206,1)=Input!X$4,1,0),if(X$3="Vocab", if(Input!X206=Input!X$4,1,0),Input!X206))</f>
        <v/>
      </c>
      <c r="Y206" s="1" t="str">
        <f>if(or(Y$3="Multiple Choice",Y$3="Reading"), if(left(Input!Y206,1)=Input!Y$4,1,0),if(Y$3="Vocab", if(Input!Y206=Input!Y$4,1,0),Input!Y206))</f>
        <v/>
      </c>
      <c r="Z206" s="1" t="str">
        <f>if(or(Z$3="Multiple Choice",Z$3="Reading"), if(left(Input!Z206,1)=Input!Z$4,1,0),if(Z$3="Vocab", if(Input!Z206=Input!Z$4,1,0),Input!Z206))</f>
        <v/>
      </c>
    </row>
    <row r="207">
      <c r="B207" s="1">
        <f t="shared" si="2"/>
        <v>0</v>
      </c>
      <c r="C207" s="1" t="str">
        <f t="array" ref="C207">if(B207=0,"", INDEX($E:$Z,row(C207),Input!$C$16+2))</f>
        <v/>
      </c>
      <c r="D207" s="1">
        <f>if(and(E207&gt;=Input!$C$11,E207&lt;=Input!$C$13,not(F207="")),1,0)</f>
        <v>0</v>
      </c>
      <c r="E207" s="1" t="str">
        <f>Input!E207</f>
        <v/>
      </c>
      <c r="F207" s="1" t="str">
        <f>Input!F207</f>
        <v/>
      </c>
      <c r="G207" s="1">
        <f>if(or(G$3="Multiple Choice",G$3="Reading"), if(left(Input!G207,1)=Input!G$4,1,0),if(G$3="Vocab", if(Input!G207=Input!G$4,1,0),Input!G207))</f>
        <v>0</v>
      </c>
      <c r="H207" s="1">
        <f>if(or(H$3="Multiple Choice",H$3="Reading"), if(left(Input!H207,1)=Input!H$4,1,0),if(H$3="Vocab", if(Input!H207=Input!H$4,1,0),Input!H207))</f>
        <v>0</v>
      </c>
      <c r="I207" s="1" t="str">
        <f>if(or(I$3="Multiple Choice",I$3="Reading"), if(left(Input!I207,1)=Input!I$4,1,0),if(I$3="Vocab", if(Input!I207=Input!I$4,1,0),Input!I207))</f>
        <v/>
      </c>
      <c r="J207" s="1">
        <f>if(or(J$3="Multiple Choice",J$3="Reading"), if(left(Input!J207,1)=Input!J$4,1,0),if(J$3="Vocab", if(Input!J207=Input!J$4,1,0),Input!J207))</f>
        <v>0</v>
      </c>
      <c r="K207" s="1" t="str">
        <f>if(or(K$3="Multiple Choice",K$3="Reading"), if(left(Input!K207,1)=Input!K$4,1,0),if(K$3="Vocab", if(Input!K207=Input!K$4,1,0),Input!K207))</f>
        <v/>
      </c>
      <c r="L207" s="1" t="str">
        <f>if(or(L$3="Multiple Choice",L$3="Reading"), if(left(Input!L207,1)=Input!L$4,1,0),if(L$3="Vocab", if(Input!L207=Input!L$4,1,0),Input!L207))</f>
        <v/>
      </c>
      <c r="M207" s="1" t="str">
        <f>if(or(M$3="Multiple Choice",M$3="Reading"), if(left(Input!M207,1)=Input!M$4,1,0),if(M$3="Vocab", if(Input!M207=Input!M$4,1,0),Input!M207))</f>
        <v/>
      </c>
      <c r="N207" s="1" t="str">
        <f>if(or(N$3="Multiple Choice",N$3="Reading"), if(left(Input!N207,1)=Input!N$4,1,0),if(N$3="Vocab", if(Input!N207=Input!N$4,1,0),Input!N207))</f>
        <v/>
      </c>
      <c r="O207" s="1" t="str">
        <f>if(or(O$3="Multiple Choice",O$3="Reading"), if(left(Input!O207,1)=Input!O$4,1,0),if(O$3="Vocab", if(Input!O207=Input!O$4,1,0),Input!O207))</f>
        <v/>
      </c>
      <c r="P207" s="1" t="str">
        <f>if(or(P$3="Multiple Choice",P$3="Reading"), if(left(Input!P207,1)=Input!P$4,1,0),if(P$3="Vocab", if(Input!P207=Input!P$4,1,0),Input!P207))</f>
        <v/>
      </c>
      <c r="Q207" s="1" t="str">
        <f>if(or(Q$3="Multiple Choice",Q$3="Reading"), if(left(Input!Q207,1)=Input!Q$4,1,0),if(Q$3="Vocab", if(Input!Q207=Input!Q$4,1,0),Input!Q207))</f>
        <v/>
      </c>
      <c r="R207" s="1" t="str">
        <f>if(or(R$3="Multiple Choice",R$3="Reading"), if(left(Input!R207,1)=Input!R$4,1,0),if(R$3="Vocab", if(Input!R207=Input!R$4,1,0),Input!R207))</f>
        <v/>
      </c>
      <c r="S207" s="1" t="str">
        <f>if(or(S$3="Multiple Choice",S$3="Reading"), if(left(Input!S207,1)=Input!S$4,1,0),if(S$3="Vocab", if(Input!S207=Input!S$4,1,0),Input!S207))</f>
        <v/>
      </c>
      <c r="T207" s="1" t="str">
        <f>if(or(T$3="Multiple Choice",T$3="Reading"), if(left(Input!T207,1)=Input!T$4,1,0),if(T$3="Vocab", if(Input!T207=Input!T$4,1,0),Input!T207))</f>
        <v/>
      </c>
      <c r="U207" s="1" t="str">
        <f>if(or(U$3="Multiple Choice",U$3="Reading"), if(left(Input!U207,1)=Input!U$4,1,0),if(U$3="Vocab", if(Input!U207=Input!U$4,1,0),Input!U207))</f>
        <v/>
      </c>
      <c r="V207" s="1" t="str">
        <f>if(or(V$3="Multiple Choice",V$3="Reading"), if(left(Input!V207,1)=Input!V$4,1,0),if(V$3="Vocab", if(Input!V207=Input!V$4,1,0),Input!V207))</f>
        <v/>
      </c>
      <c r="W207" s="1" t="str">
        <f>if(or(W$3="Multiple Choice",W$3="Reading"), if(left(Input!W207,1)=Input!W$4,1,0),if(W$3="Vocab", if(Input!W207=Input!W$4,1,0),Input!W207))</f>
        <v/>
      </c>
      <c r="X207" s="1" t="str">
        <f>if(or(X$3="Multiple Choice",X$3="Reading"), if(left(Input!X207,1)=Input!X$4,1,0),if(X$3="Vocab", if(Input!X207=Input!X$4,1,0),Input!X207))</f>
        <v/>
      </c>
      <c r="Y207" s="1" t="str">
        <f>if(or(Y$3="Multiple Choice",Y$3="Reading"), if(left(Input!Y207,1)=Input!Y$4,1,0),if(Y$3="Vocab", if(Input!Y207=Input!Y$4,1,0),Input!Y207))</f>
        <v/>
      </c>
      <c r="Z207" s="1" t="str">
        <f>if(or(Z$3="Multiple Choice",Z$3="Reading"), if(left(Input!Z207,1)=Input!Z$4,1,0),if(Z$3="Vocab", if(Input!Z207=Input!Z$4,1,0),Input!Z207))</f>
        <v/>
      </c>
    </row>
    <row r="208">
      <c r="B208" s="1">
        <f t="shared" si="2"/>
        <v>0</v>
      </c>
      <c r="C208" s="1" t="str">
        <f t="array" ref="C208">if(B208=0,"", INDEX($E:$Z,row(C208),Input!$C$16+2))</f>
        <v/>
      </c>
      <c r="D208" s="1">
        <f>if(and(E208&gt;=Input!$C$11,E208&lt;=Input!$C$13,not(F208="")),1,0)</f>
        <v>0</v>
      </c>
      <c r="E208" s="1" t="str">
        <f>Input!E208</f>
        <v/>
      </c>
      <c r="F208" s="1" t="str">
        <f>Input!F208</f>
        <v/>
      </c>
      <c r="G208" s="1">
        <f>if(or(G$3="Multiple Choice",G$3="Reading"), if(left(Input!G208,1)=Input!G$4,1,0),if(G$3="Vocab", if(Input!G208=Input!G$4,1,0),Input!G208))</f>
        <v>0</v>
      </c>
      <c r="H208" s="1">
        <f>if(or(H$3="Multiple Choice",H$3="Reading"), if(left(Input!H208,1)=Input!H$4,1,0),if(H$3="Vocab", if(Input!H208=Input!H$4,1,0),Input!H208))</f>
        <v>0</v>
      </c>
      <c r="I208" s="1" t="str">
        <f>if(or(I$3="Multiple Choice",I$3="Reading"), if(left(Input!I208,1)=Input!I$4,1,0),if(I$3="Vocab", if(Input!I208=Input!I$4,1,0),Input!I208))</f>
        <v/>
      </c>
      <c r="J208" s="1">
        <f>if(or(J$3="Multiple Choice",J$3="Reading"), if(left(Input!J208,1)=Input!J$4,1,0),if(J$3="Vocab", if(Input!J208=Input!J$4,1,0),Input!J208))</f>
        <v>0</v>
      </c>
      <c r="K208" s="1" t="str">
        <f>if(or(K$3="Multiple Choice",K$3="Reading"), if(left(Input!K208,1)=Input!K$4,1,0),if(K$3="Vocab", if(Input!K208=Input!K$4,1,0),Input!K208))</f>
        <v/>
      </c>
      <c r="L208" s="1" t="str">
        <f>if(or(L$3="Multiple Choice",L$3="Reading"), if(left(Input!L208,1)=Input!L$4,1,0),if(L$3="Vocab", if(Input!L208=Input!L$4,1,0),Input!L208))</f>
        <v/>
      </c>
      <c r="M208" s="1" t="str">
        <f>if(or(M$3="Multiple Choice",M$3="Reading"), if(left(Input!M208,1)=Input!M$4,1,0),if(M$3="Vocab", if(Input!M208=Input!M$4,1,0),Input!M208))</f>
        <v/>
      </c>
      <c r="N208" s="1" t="str">
        <f>if(or(N$3="Multiple Choice",N$3="Reading"), if(left(Input!N208,1)=Input!N$4,1,0),if(N$3="Vocab", if(Input!N208=Input!N$4,1,0),Input!N208))</f>
        <v/>
      </c>
      <c r="O208" s="1" t="str">
        <f>if(or(O$3="Multiple Choice",O$3="Reading"), if(left(Input!O208,1)=Input!O$4,1,0),if(O$3="Vocab", if(Input!O208=Input!O$4,1,0),Input!O208))</f>
        <v/>
      </c>
      <c r="P208" s="1" t="str">
        <f>if(or(P$3="Multiple Choice",P$3="Reading"), if(left(Input!P208,1)=Input!P$4,1,0),if(P$3="Vocab", if(Input!P208=Input!P$4,1,0),Input!P208))</f>
        <v/>
      </c>
      <c r="Q208" s="1" t="str">
        <f>if(or(Q$3="Multiple Choice",Q$3="Reading"), if(left(Input!Q208,1)=Input!Q$4,1,0),if(Q$3="Vocab", if(Input!Q208=Input!Q$4,1,0),Input!Q208))</f>
        <v/>
      </c>
      <c r="R208" s="1" t="str">
        <f>if(or(R$3="Multiple Choice",R$3="Reading"), if(left(Input!R208,1)=Input!R$4,1,0),if(R$3="Vocab", if(Input!R208=Input!R$4,1,0),Input!R208))</f>
        <v/>
      </c>
      <c r="S208" s="1" t="str">
        <f>if(or(S$3="Multiple Choice",S$3="Reading"), if(left(Input!S208,1)=Input!S$4,1,0),if(S$3="Vocab", if(Input!S208=Input!S$4,1,0),Input!S208))</f>
        <v/>
      </c>
      <c r="T208" s="1" t="str">
        <f>if(or(T$3="Multiple Choice",T$3="Reading"), if(left(Input!T208,1)=Input!T$4,1,0),if(T$3="Vocab", if(Input!T208=Input!T$4,1,0),Input!T208))</f>
        <v/>
      </c>
      <c r="U208" s="1" t="str">
        <f>if(or(U$3="Multiple Choice",U$3="Reading"), if(left(Input!U208,1)=Input!U$4,1,0),if(U$3="Vocab", if(Input!U208=Input!U$4,1,0),Input!U208))</f>
        <v/>
      </c>
      <c r="V208" s="1" t="str">
        <f>if(or(V$3="Multiple Choice",V$3="Reading"), if(left(Input!V208,1)=Input!V$4,1,0),if(V$3="Vocab", if(Input!V208=Input!V$4,1,0),Input!V208))</f>
        <v/>
      </c>
      <c r="W208" s="1" t="str">
        <f>if(or(W$3="Multiple Choice",W$3="Reading"), if(left(Input!W208,1)=Input!W$4,1,0),if(W$3="Vocab", if(Input!W208=Input!W$4,1,0),Input!W208))</f>
        <v/>
      </c>
      <c r="X208" s="1" t="str">
        <f>if(or(X$3="Multiple Choice",X$3="Reading"), if(left(Input!X208,1)=Input!X$4,1,0),if(X$3="Vocab", if(Input!X208=Input!X$4,1,0),Input!X208))</f>
        <v/>
      </c>
      <c r="Y208" s="1" t="str">
        <f>if(or(Y$3="Multiple Choice",Y$3="Reading"), if(left(Input!Y208,1)=Input!Y$4,1,0),if(Y$3="Vocab", if(Input!Y208=Input!Y$4,1,0),Input!Y208))</f>
        <v/>
      </c>
      <c r="Z208" s="1" t="str">
        <f>if(or(Z$3="Multiple Choice",Z$3="Reading"), if(left(Input!Z208,1)=Input!Z$4,1,0),if(Z$3="Vocab", if(Input!Z208=Input!Z$4,1,0),Input!Z208))</f>
        <v/>
      </c>
    </row>
    <row r="209">
      <c r="B209" s="1">
        <f t="shared" si="2"/>
        <v>0</v>
      </c>
      <c r="C209" s="1" t="str">
        <f t="array" ref="C209">if(B209=0,"", INDEX($E:$Z,row(C209),Input!$C$16+2))</f>
        <v/>
      </c>
      <c r="D209" s="1">
        <f>if(and(E209&gt;=Input!$C$11,E209&lt;=Input!$C$13,not(F209="")),1,0)</f>
        <v>0</v>
      </c>
      <c r="E209" s="1" t="str">
        <f>Input!E209</f>
        <v/>
      </c>
      <c r="F209" s="1" t="str">
        <f>Input!F209</f>
        <v/>
      </c>
      <c r="G209" s="1">
        <f>if(or(G$3="Multiple Choice",G$3="Reading"), if(left(Input!G209,1)=Input!G$4,1,0),if(G$3="Vocab", if(Input!G209=Input!G$4,1,0),Input!G209))</f>
        <v>0</v>
      </c>
      <c r="H209" s="1">
        <f>if(or(H$3="Multiple Choice",H$3="Reading"), if(left(Input!H209,1)=Input!H$4,1,0),if(H$3="Vocab", if(Input!H209=Input!H$4,1,0),Input!H209))</f>
        <v>0</v>
      </c>
      <c r="I209" s="1" t="str">
        <f>if(or(I$3="Multiple Choice",I$3="Reading"), if(left(Input!I209,1)=Input!I$4,1,0),if(I$3="Vocab", if(Input!I209=Input!I$4,1,0),Input!I209))</f>
        <v/>
      </c>
      <c r="J209" s="1">
        <f>if(or(J$3="Multiple Choice",J$3="Reading"), if(left(Input!J209,1)=Input!J$4,1,0),if(J$3="Vocab", if(Input!J209=Input!J$4,1,0),Input!J209))</f>
        <v>0</v>
      </c>
      <c r="K209" s="1" t="str">
        <f>if(or(K$3="Multiple Choice",K$3="Reading"), if(left(Input!K209,1)=Input!K$4,1,0),if(K$3="Vocab", if(Input!K209=Input!K$4,1,0),Input!K209))</f>
        <v/>
      </c>
      <c r="L209" s="1" t="str">
        <f>if(or(L$3="Multiple Choice",L$3="Reading"), if(left(Input!L209,1)=Input!L$4,1,0),if(L$3="Vocab", if(Input!L209=Input!L$4,1,0),Input!L209))</f>
        <v/>
      </c>
      <c r="M209" s="1" t="str">
        <f>if(or(M$3="Multiple Choice",M$3="Reading"), if(left(Input!M209,1)=Input!M$4,1,0),if(M$3="Vocab", if(Input!M209=Input!M$4,1,0),Input!M209))</f>
        <v/>
      </c>
      <c r="N209" s="1" t="str">
        <f>if(or(N$3="Multiple Choice",N$3="Reading"), if(left(Input!N209,1)=Input!N$4,1,0),if(N$3="Vocab", if(Input!N209=Input!N$4,1,0),Input!N209))</f>
        <v/>
      </c>
      <c r="O209" s="1" t="str">
        <f>if(or(O$3="Multiple Choice",O$3="Reading"), if(left(Input!O209,1)=Input!O$4,1,0),if(O$3="Vocab", if(Input!O209=Input!O$4,1,0),Input!O209))</f>
        <v/>
      </c>
      <c r="P209" s="1" t="str">
        <f>if(or(P$3="Multiple Choice",P$3="Reading"), if(left(Input!P209,1)=Input!P$4,1,0),if(P$3="Vocab", if(Input!P209=Input!P$4,1,0),Input!P209))</f>
        <v/>
      </c>
      <c r="Q209" s="1" t="str">
        <f>if(or(Q$3="Multiple Choice",Q$3="Reading"), if(left(Input!Q209,1)=Input!Q$4,1,0),if(Q$3="Vocab", if(Input!Q209=Input!Q$4,1,0),Input!Q209))</f>
        <v/>
      </c>
      <c r="R209" s="1" t="str">
        <f>if(or(R$3="Multiple Choice",R$3="Reading"), if(left(Input!R209,1)=Input!R$4,1,0),if(R$3="Vocab", if(Input!R209=Input!R$4,1,0),Input!R209))</f>
        <v/>
      </c>
      <c r="S209" s="1" t="str">
        <f>if(or(S$3="Multiple Choice",S$3="Reading"), if(left(Input!S209,1)=Input!S$4,1,0),if(S$3="Vocab", if(Input!S209=Input!S$4,1,0),Input!S209))</f>
        <v/>
      </c>
      <c r="T209" s="1" t="str">
        <f>if(or(T$3="Multiple Choice",T$3="Reading"), if(left(Input!T209,1)=Input!T$4,1,0),if(T$3="Vocab", if(Input!T209=Input!T$4,1,0),Input!T209))</f>
        <v/>
      </c>
      <c r="U209" s="1" t="str">
        <f>if(or(U$3="Multiple Choice",U$3="Reading"), if(left(Input!U209,1)=Input!U$4,1,0),if(U$3="Vocab", if(Input!U209=Input!U$4,1,0),Input!U209))</f>
        <v/>
      </c>
      <c r="V209" s="1" t="str">
        <f>if(or(V$3="Multiple Choice",V$3="Reading"), if(left(Input!V209,1)=Input!V$4,1,0),if(V$3="Vocab", if(Input!V209=Input!V$4,1,0),Input!V209))</f>
        <v/>
      </c>
      <c r="W209" s="1" t="str">
        <f>if(or(W$3="Multiple Choice",W$3="Reading"), if(left(Input!W209,1)=Input!W$4,1,0),if(W$3="Vocab", if(Input!W209=Input!W$4,1,0),Input!W209))</f>
        <v/>
      </c>
      <c r="X209" s="1" t="str">
        <f>if(or(X$3="Multiple Choice",X$3="Reading"), if(left(Input!X209,1)=Input!X$4,1,0),if(X$3="Vocab", if(Input!X209=Input!X$4,1,0),Input!X209))</f>
        <v/>
      </c>
      <c r="Y209" s="1" t="str">
        <f>if(or(Y$3="Multiple Choice",Y$3="Reading"), if(left(Input!Y209,1)=Input!Y$4,1,0),if(Y$3="Vocab", if(Input!Y209=Input!Y$4,1,0),Input!Y209))</f>
        <v/>
      </c>
      <c r="Z209" s="1" t="str">
        <f>if(or(Z$3="Multiple Choice",Z$3="Reading"), if(left(Input!Z209,1)=Input!Z$4,1,0),if(Z$3="Vocab", if(Input!Z209=Input!Z$4,1,0),Input!Z209))</f>
        <v/>
      </c>
    </row>
    <row r="210">
      <c r="B210" s="1">
        <f t="shared" si="2"/>
        <v>0</v>
      </c>
      <c r="C210" s="1" t="str">
        <f t="array" ref="C210">if(B210=0,"", INDEX($E:$Z,row(C210),Input!$C$16+2))</f>
        <v/>
      </c>
      <c r="D210" s="1">
        <f>if(and(E210&gt;=Input!$C$11,E210&lt;=Input!$C$13,not(F210="")),1,0)</f>
        <v>0</v>
      </c>
      <c r="E210" s="1" t="str">
        <f>Input!E210</f>
        <v/>
      </c>
      <c r="F210" s="1" t="str">
        <f>Input!F210</f>
        <v/>
      </c>
      <c r="G210" s="1">
        <f>if(or(G$3="Multiple Choice",G$3="Reading"), if(left(Input!G210,1)=Input!G$4,1,0),if(G$3="Vocab", if(Input!G210=Input!G$4,1,0),Input!G210))</f>
        <v>0</v>
      </c>
      <c r="H210" s="1">
        <f>if(or(H$3="Multiple Choice",H$3="Reading"), if(left(Input!H210,1)=Input!H$4,1,0),if(H$3="Vocab", if(Input!H210=Input!H$4,1,0),Input!H210))</f>
        <v>0</v>
      </c>
      <c r="I210" s="1" t="str">
        <f>if(or(I$3="Multiple Choice",I$3="Reading"), if(left(Input!I210,1)=Input!I$4,1,0),if(I$3="Vocab", if(Input!I210=Input!I$4,1,0),Input!I210))</f>
        <v/>
      </c>
      <c r="J210" s="1">
        <f>if(or(J$3="Multiple Choice",J$3="Reading"), if(left(Input!J210,1)=Input!J$4,1,0),if(J$3="Vocab", if(Input!J210=Input!J$4,1,0),Input!J210))</f>
        <v>0</v>
      </c>
      <c r="K210" s="1" t="str">
        <f>if(or(K$3="Multiple Choice",K$3="Reading"), if(left(Input!K210,1)=Input!K$4,1,0),if(K$3="Vocab", if(Input!K210=Input!K$4,1,0),Input!K210))</f>
        <v/>
      </c>
      <c r="L210" s="1" t="str">
        <f>if(or(L$3="Multiple Choice",L$3="Reading"), if(left(Input!L210,1)=Input!L$4,1,0),if(L$3="Vocab", if(Input!L210=Input!L$4,1,0),Input!L210))</f>
        <v/>
      </c>
      <c r="M210" s="1" t="str">
        <f>if(or(M$3="Multiple Choice",M$3="Reading"), if(left(Input!M210,1)=Input!M$4,1,0),if(M$3="Vocab", if(Input!M210=Input!M$4,1,0),Input!M210))</f>
        <v/>
      </c>
      <c r="N210" s="1" t="str">
        <f>if(or(N$3="Multiple Choice",N$3="Reading"), if(left(Input!N210,1)=Input!N$4,1,0),if(N$3="Vocab", if(Input!N210=Input!N$4,1,0),Input!N210))</f>
        <v/>
      </c>
      <c r="O210" s="1" t="str">
        <f>if(or(O$3="Multiple Choice",O$3="Reading"), if(left(Input!O210,1)=Input!O$4,1,0),if(O$3="Vocab", if(Input!O210=Input!O$4,1,0),Input!O210))</f>
        <v/>
      </c>
      <c r="P210" s="1" t="str">
        <f>if(or(P$3="Multiple Choice",P$3="Reading"), if(left(Input!P210,1)=Input!P$4,1,0),if(P$3="Vocab", if(Input!P210=Input!P$4,1,0),Input!P210))</f>
        <v/>
      </c>
      <c r="Q210" s="1" t="str">
        <f>if(or(Q$3="Multiple Choice",Q$3="Reading"), if(left(Input!Q210,1)=Input!Q$4,1,0),if(Q$3="Vocab", if(Input!Q210=Input!Q$4,1,0),Input!Q210))</f>
        <v/>
      </c>
      <c r="R210" s="1" t="str">
        <f>if(or(R$3="Multiple Choice",R$3="Reading"), if(left(Input!R210,1)=Input!R$4,1,0),if(R$3="Vocab", if(Input!R210=Input!R$4,1,0),Input!R210))</f>
        <v/>
      </c>
      <c r="S210" s="1" t="str">
        <f>if(or(S$3="Multiple Choice",S$3="Reading"), if(left(Input!S210,1)=Input!S$4,1,0),if(S$3="Vocab", if(Input!S210=Input!S$4,1,0),Input!S210))</f>
        <v/>
      </c>
      <c r="T210" s="1" t="str">
        <f>if(or(T$3="Multiple Choice",T$3="Reading"), if(left(Input!T210,1)=Input!T$4,1,0),if(T$3="Vocab", if(Input!T210=Input!T$4,1,0),Input!T210))</f>
        <v/>
      </c>
      <c r="U210" s="1" t="str">
        <f>if(or(U$3="Multiple Choice",U$3="Reading"), if(left(Input!U210,1)=Input!U$4,1,0),if(U$3="Vocab", if(Input!U210=Input!U$4,1,0),Input!U210))</f>
        <v/>
      </c>
      <c r="V210" s="1" t="str">
        <f>if(or(V$3="Multiple Choice",V$3="Reading"), if(left(Input!V210,1)=Input!V$4,1,0),if(V$3="Vocab", if(Input!V210=Input!V$4,1,0),Input!V210))</f>
        <v/>
      </c>
      <c r="W210" s="1" t="str">
        <f>if(or(W$3="Multiple Choice",W$3="Reading"), if(left(Input!W210,1)=Input!W$4,1,0),if(W$3="Vocab", if(Input!W210=Input!W$4,1,0),Input!W210))</f>
        <v/>
      </c>
      <c r="X210" s="1" t="str">
        <f>if(or(X$3="Multiple Choice",X$3="Reading"), if(left(Input!X210,1)=Input!X$4,1,0),if(X$3="Vocab", if(Input!X210=Input!X$4,1,0),Input!X210))</f>
        <v/>
      </c>
      <c r="Y210" s="1" t="str">
        <f>if(or(Y$3="Multiple Choice",Y$3="Reading"), if(left(Input!Y210,1)=Input!Y$4,1,0),if(Y$3="Vocab", if(Input!Y210=Input!Y$4,1,0),Input!Y210))</f>
        <v/>
      </c>
      <c r="Z210" s="1" t="str">
        <f>if(or(Z$3="Multiple Choice",Z$3="Reading"), if(left(Input!Z210,1)=Input!Z$4,1,0),if(Z$3="Vocab", if(Input!Z210=Input!Z$4,1,0),Input!Z210))</f>
        <v/>
      </c>
    </row>
    <row r="211">
      <c r="B211" s="1">
        <f t="shared" si="2"/>
        <v>0</v>
      </c>
      <c r="C211" s="1" t="str">
        <f t="array" ref="C211">if(B211=0,"", INDEX($E:$Z,row(C211),Input!$C$16+2))</f>
        <v/>
      </c>
      <c r="D211" s="1">
        <f>if(and(E211&gt;=Input!$C$11,E211&lt;=Input!$C$13,not(F211="")),1,0)</f>
        <v>0</v>
      </c>
      <c r="E211" s="1" t="str">
        <f>Input!E211</f>
        <v/>
      </c>
      <c r="F211" s="1" t="str">
        <f>Input!F211</f>
        <v/>
      </c>
      <c r="G211" s="1">
        <f>if(or(G$3="Multiple Choice",G$3="Reading"), if(left(Input!G211,1)=Input!G$4,1,0),if(G$3="Vocab", if(Input!G211=Input!G$4,1,0),Input!G211))</f>
        <v>0</v>
      </c>
      <c r="H211" s="1">
        <f>if(or(H$3="Multiple Choice",H$3="Reading"), if(left(Input!H211,1)=Input!H$4,1,0),if(H$3="Vocab", if(Input!H211=Input!H$4,1,0),Input!H211))</f>
        <v>0</v>
      </c>
      <c r="I211" s="1" t="str">
        <f>if(or(I$3="Multiple Choice",I$3="Reading"), if(left(Input!I211,1)=Input!I$4,1,0),if(I$3="Vocab", if(Input!I211=Input!I$4,1,0),Input!I211))</f>
        <v/>
      </c>
      <c r="J211" s="1">
        <f>if(or(J$3="Multiple Choice",J$3="Reading"), if(left(Input!J211,1)=Input!J$4,1,0),if(J$3="Vocab", if(Input!J211=Input!J$4,1,0),Input!J211))</f>
        <v>0</v>
      </c>
      <c r="K211" s="1" t="str">
        <f>if(or(K$3="Multiple Choice",K$3="Reading"), if(left(Input!K211,1)=Input!K$4,1,0),if(K$3="Vocab", if(Input!K211=Input!K$4,1,0),Input!K211))</f>
        <v/>
      </c>
      <c r="L211" s="1" t="str">
        <f>if(or(L$3="Multiple Choice",L$3="Reading"), if(left(Input!L211,1)=Input!L$4,1,0),if(L$3="Vocab", if(Input!L211=Input!L$4,1,0),Input!L211))</f>
        <v/>
      </c>
      <c r="M211" s="1" t="str">
        <f>if(or(M$3="Multiple Choice",M$3="Reading"), if(left(Input!M211,1)=Input!M$4,1,0),if(M$3="Vocab", if(Input!M211=Input!M$4,1,0),Input!M211))</f>
        <v/>
      </c>
      <c r="N211" s="1" t="str">
        <f>if(or(N$3="Multiple Choice",N$3="Reading"), if(left(Input!N211,1)=Input!N$4,1,0),if(N$3="Vocab", if(Input!N211=Input!N$4,1,0),Input!N211))</f>
        <v/>
      </c>
      <c r="O211" s="1" t="str">
        <f>if(or(O$3="Multiple Choice",O$3="Reading"), if(left(Input!O211,1)=Input!O$4,1,0),if(O$3="Vocab", if(Input!O211=Input!O$4,1,0),Input!O211))</f>
        <v/>
      </c>
      <c r="P211" s="1" t="str">
        <f>if(or(P$3="Multiple Choice",P$3="Reading"), if(left(Input!P211,1)=Input!P$4,1,0),if(P$3="Vocab", if(Input!P211=Input!P$4,1,0),Input!P211))</f>
        <v/>
      </c>
      <c r="Q211" s="1" t="str">
        <f>if(or(Q$3="Multiple Choice",Q$3="Reading"), if(left(Input!Q211,1)=Input!Q$4,1,0),if(Q$3="Vocab", if(Input!Q211=Input!Q$4,1,0),Input!Q211))</f>
        <v/>
      </c>
      <c r="R211" s="1" t="str">
        <f>if(or(R$3="Multiple Choice",R$3="Reading"), if(left(Input!R211,1)=Input!R$4,1,0),if(R$3="Vocab", if(Input!R211=Input!R$4,1,0),Input!R211))</f>
        <v/>
      </c>
      <c r="S211" s="1" t="str">
        <f>if(or(S$3="Multiple Choice",S$3="Reading"), if(left(Input!S211,1)=Input!S$4,1,0),if(S$3="Vocab", if(Input!S211=Input!S$4,1,0),Input!S211))</f>
        <v/>
      </c>
      <c r="T211" s="1" t="str">
        <f>if(or(T$3="Multiple Choice",T$3="Reading"), if(left(Input!T211,1)=Input!T$4,1,0),if(T$3="Vocab", if(Input!T211=Input!T$4,1,0),Input!T211))</f>
        <v/>
      </c>
      <c r="U211" s="1" t="str">
        <f>if(or(U$3="Multiple Choice",U$3="Reading"), if(left(Input!U211,1)=Input!U$4,1,0),if(U$3="Vocab", if(Input!U211=Input!U$4,1,0),Input!U211))</f>
        <v/>
      </c>
      <c r="V211" s="1" t="str">
        <f>if(or(V$3="Multiple Choice",V$3="Reading"), if(left(Input!V211,1)=Input!V$4,1,0),if(V$3="Vocab", if(Input!V211=Input!V$4,1,0),Input!V211))</f>
        <v/>
      </c>
      <c r="W211" s="1" t="str">
        <f>if(or(W$3="Multiple Choice",W$3="Reading"), if(left(Input!W211,1)=Input!W$4,1,0),if(W$3="Vocab", if(Input!W211=Input!W$4,1,0),Input!W211))</f>
        <v/>
      </c>
      <c r="X211" s="1" t="str">
        <f>if(or(X$3="Multiple Choice",X$3="Reading"), if(left(Input!X211,1)=Input!X$4,1,0),if(X$3="Vocab", if(Input!X211=Input!X$4,1,0),Input!X211))</f>
        <v/>
      </c>
      <c r="Y211" s="1" t="str">
        <f>if(or(Y$3="Multiple Choice",Y$3="Reading"), if(left(Input!Y211,1)=Input!Y$4,1,0),if(Y$3="Vocab", if(Input!Y211=Input!Y$4,1,0),Input!Y211))</f>
        <v/>
      </c>
      <c r="Z211" s="1" t="str">
        <f>if(or(Z$3="Multiple Choice",Z$3="Reading"), if(left(Input!Z211,1)=Input!Z$4,1,0),if(Z$3="Vocab", if(Input!Z211=Input!Z$4,1,0),Input!Z211))</f>
        <v/>
      </c>
    </row>
    <row r="212">
      <c r="B212" s="1">
        <f t="shared" si="2"/>
        <v>0</v>
      </c>
      <c r="C212" s="1" t="str">
        <f t="array" ref="C212">if(B212=0,"", INDEX($E:$Z,row(C212),Input!$C$16+2))</f>
        <v/>
      </c>
      <c r="D212" s="1">
        <f>if(and(E212&gt;=Input!$C$11,E212&lt;=Input!$C$13,not(F212="")),1,0)</f>
        <v>0</v>
      </c>
      <c r="E212" s="1" t="str">
        <f>Input!E212</f>
        <v/>
      </c>
      <c r="F212" s="1" t="str">
        <f>Input!F212</f>
        <v/>
      </c>
      <c r="G212" s="1">
        <f>if(or(G$3="Multiple Choice",G$3="Reading"), if(left(Input!G212,1)=Input!G$4,1,0),if(G$3="Vocab", if(Input!G212=Input!G$4,1,0),Input!G212))</f>
        <v>0</v>
      </c>
      <c r="H212" s="1">
        <f>if(or(H$3="Multiple Choice",H$3="Reading"), if(left(Input!H212,1)=Input!H$4,1,0),if(H$3="Vocab", if(Input!H212=Input!H$4,1,0),Input!H212))</f>
        <v>0</v>
      </c>
      <c r="I212" s="1" t="str">
        <f>if(or(I$3="Multiple Choice",I$3="Reading"), if(left(Input!I212,1)=Input!I$4,1,0),if(I$3="Vocab", if(Input!I212=Input!I$4,1,0),Input!I212))</f>
        <v/>
      </c>
      <c r="J212" s="1">
        <f>if(or(J$3="Multiple Choice",J$3="Reading"), if(left(Input!J212,1)=Input!J$4,1,0),if(J$3="Vocab", if(Input!J212=Input!J$4,1,0),Input!J212))</f>
        <v>0</v>
      </c>
      <c r="K212" s="1" t="str">
        <f>if(or(K$3="Multiple Choice",K$3="Reading"), if(left(Input!K212,1)=Input!K$4,1,0),if(K$3="Vocab", if(Input!K212=Input!K$4,1,0),Input!K212))</f>
        <v/>
      </c>
      <c r="L212" s="1" t="str">
        <f>if(or(L$3="Multiple Choice",L$3="Reading"), if(left(Input!L212,1)=Input!L$4,1,0),if(L$3="Vocab", if(Input!L212=Input!L$4,1,0),Input!L212))</f>
        <v/>
      </c>
      <c r="M212" s="1" t="str">
        <f>if(or(M$3="Multiple Choice",M$3="Reading"), if(left(Input!M212,1)=Input!M$4,1,0),if(M$3="Vocab", if(Input!M212=Input!M$4,1,0),Input!M212))</f>
        <v/>
      </c>
      <c r="N212" s="1" t="str">
        <f>if(or(N$3="Multiple Choice",N$3="Reading"), if(left(Input!N212,1)=Input!N$4,1,0),if(N$3="Vocab", if(Input!N212=Input!N$4,1,0),Input!N212))</f>
        <v/>
      </c>
      <c r="O212" s="1" t="str">
        <f>if(or(O$3="Multiple Choice",O$3="Reading"), if(left(Input!O212,1)=Input!O$4,1,0),if(O$3="Vocab", if(Input!O212=Input!O$4,1,0),Input!O212))</f>
        <v/>
      </c>
      <c r="P212" s="1" t="str">
        <f>if(or(P$3="Multiple Choice",P$3="Reading"), if(left(Input!P212,1)=Input!P$4,1,0),if(P$3="Vocab", if(Input!P212=Input!P$4,1,0),Input!P212))</f>
        <v/>
      </c>
      <c r="Q212" s="1" t="str">
        <f>if(or(Q$3="Multiple Choice",Q$3="Reading"), if(left(Input!Q212,1)=Input!Q$4,1,0),if(Q$3="Vocab", if(Input!Q212=Input!Q$4,1,0),Input!Q212))</f>
        <v/>
      </c>
      <c r="R212" s="1" t="str">
        <f>if(or(R$3="Multiple Choice",R$3="Reading"), if(left(Input!R212,1)=Input!R$4,1,0),if(R$3="Vocab", if(Input!R212=Input!R$4,1,0),Input!R212))</f>
        <v/>
      </c>
      <c r="S212" s="1" t="str">
        <f>if(or(S$3="Multiple Choice",S$3="Reading"), if(left(Input!S212,1)=Input!S$4,1,0),if(S$3="Vocab", if(Input!S212=Input!S$4,1,0),Input!S212))</f>
        <v/>
      </c>
      <c r="T212" s="1" t="str">
        <f>if(or(T$3="Multiple Choice",T$3="Reading"), if(left(Input!T212,1)=Input!T$4,1,0),if(T$3="Vocab", if(Input!T212=Input!T$4,1,0),Input!T212))</f>
        <v/>
      </c>
      <c r="U212" s="1" t="str">
        <f>if(or(U$3="Multiple Choice",U$3="Reading"), if(left(Input!U212,1)=Input!U$4,1,0),if(U$3="Vocab", if(Input!U212=Input!U$4,1,0),Input!U212))</f>
        <v/>
      </c>
      <c r="V212" s="1" t="str">
        <f>if(or(V$3="Multiple Choice",V$3="Reading"), if(left(Input!V212,1)=Input!V$4,1,0),if(V$3="Vocab", if(Input!V212=Input!V$4,1,0),Input!V212))</f>
        <v/>
      </c>
      <c r="W212" s="1" t="str">
        <f>if(or(W$3="Multiple Choice",W$3="Reading"), if(left(Input!W212,1)=Input!W$4,1,0),if(W$3="Vocab", if(Input!W212=Input!W$4,1,0),Input!W212))</f>
        <v/>
      </c>
      <c r="X212" s="1" t="str">
        <f>if(or(X$3="Multiple Choice",X$3="Reading"), if(left(Input!X212,1)=Input!X$4,1,0),if(X$3="Vocab", if(Input!X212=Input!X$4,1,0),Input!X212))</f>
        <v/>
      </c>
      <c r="Y212" s="1" t="str">
        <f>if(or(Y$3="Multiple Choice",Y$3="Reading"), if(left(Input!Y212,1)=Input!Y$4,1,0),if(Y$3="Vocab", if(Input!Y212=Input!Y$4,1,0),Input!Y212))</f>
        <v/>
      </c>
      <c r="Z212" s="1" t="str">
        <f>if(or(Z$3="Multiple Choice",Z$3="Reading"), if(left(Input!Z212,1)=Input!Z$4,1,0),if(Z$3="Vocab", if(Input!Z212=Input!Z$4,1,0),Input!Z212))</f>
        <v/>
      </c>
    </row>
    <row r="213">
      <c r="B213" s="1">
        <f t="shared" si="2"/>
        <v>0</v>
      </c>
      <c r="C213" s="1" t="str">
        <f t="array" ref="C213">if(B213=0,"", INDEX($E:$Z,row(C213),Input!$C$16+2))</f>
        <v/>
      </c>
      <c r="D213" s="1">
        <f>if(and(E213&gt;=Input!$C$11,E213&lt;=Input!$C$13,not(F213="")),1,0)</f>
        <v>0</v>
      </c>
      <c r="E213" s="1" t="str">
        <f>Input!E213</f>
        <v/>
      </c>
      <c r="F213" s="1" t="str">
        <f>Input!F213</f>
        <v/>
      </c>
      <c r="G213" s="1">
        <f>if(or(G$3="Multiple Choice",G$3="Reading"), if(left(Input!G213,1)=Input!G$4,1,0),if(G$3="Vocab", if(Input!G213=Input!G$4,1,0),Input!G213))</f>
        <v>0</v>
      </c>
      <c r="H213" s="1">
        <f>if(or(H$3="Multiple Choice",H$3="Reading"), if(left(Input!H213,1)=Input!H$4,1,0),if(H$3="Vocab", if(Input!H213=Input!H$4,1,0),Input!H213))</f>
        <v>0</v>
      </c>
      <c r="I213" s="1" t="str">
        <f>if(or(I$3="Multiple Choice",I$3="Reading"), if(left(Input!I213,1)=Input!I$4,1,0),if(I$3="Vocab", if(Input!I213=Input!I$4,1,0),Input!I213))</f>
        <v/>
      </c>
      <c r="J213" s="1">
        <f>if(or(J$3="Multiple Choice",J$3="Reading"), if(left(Input!J213,1)=Input!J$4,1,0),if(J$3="Vocab", if(Input!J213=Input!J$4,1,0),Input!J213))</f>
        <v>0</v>
      </c>
      <c r="K213" s="1" t="str">
        <f>if(or(K$3="Multiple Choice",K$3="Reading"), if(left(Input!K213,1)=Input!K$4,1,0),if(K$3="Vocab", if(Input!K213=Input!K$4,1,0),Input!K213))</f>
        <v/>
      </c>
      <c r="L213" s="1" t="str">
        <f>if(or(L$3="Multiple Choice",L$3="Reading"), if(left(Input!L213,1)=Input!L$4,1,0),if(L$3="Vocab", if(Input!L213=Input!L$4,1,0),Input!L213))</f>
        <v/>
      </c>
      <c r="M213" s="1" t="str">
        <f>if(or(M$3="Multiple Choice",M$3="Reading"), if(left(Input!M213,1)=Input!M$4,1,0),if(M$3="Vocab", if(Input!M213=Input!M$4,1,0),Input!M213))</f>
        <v/>
      </c>
      <c r="N213" s="1" t="str">
        <f>if(or(N$3="Multiple Choice",N$3="Reading"), if(left(Input!N213,1)=Input!N$4,1,0),if(N$3="Vocab", if(Input!N213=Input!N$4,1,0),Input!N213))</f>
        <v/>
      </c>
      <c r="O213" s="1" t="str">
        <f>if(or(O$3="Multiple Choice",O$3="Reading"), if(left(Input!O213,1)=Input!O$4,1,0),if(O$3="Vocab", if(Input!O213=Input!O$4,1,0),Input!O213))</f>
        <v/>
      </c>
      <c r="P213" s="1" t="str">
        <f>if(or(P$3="Multiple Choice",P$3="Reading"), if(left(Input!P213,1)=Input!P$4,1,0),if(P$3="Vocab", if(Input!P213=Input!P$4,1,0),Input!P213))</f>
        <v/>
      </c>
      <c r="Q213" s="1" t="str">
        <f>if(or(Q$3="Multiple Choice",Q$3="Reading"), if(left(Input!Q213,1)=Input!Q$4,1,0),if(Q$3="Vocab", if(Input!Q213=Input!Q$4,1,0),Input!Q213))</f>
        <v/>
      </c>
      <c r="R213" s="1" t="str">
        <f>if(or(R$3="Multiple Choice",R$3="Reading"), if(left(Input!R213,1)=Input!R$4,1,0),if(R$3="Vocab", if(Input!R213=Input!R$4,1,0),Input!R213))</f>
        <v/>
      </c>
      <c r="S213" s="1" t="str">
        <f>if(or(S$3="Multiple Choice",S$3="Reading"), if(left(Input!S213,1)=Input!S$4,1,0),if(S$3="Vocab", if(Input!S213=Input!S$4,1,0),Input!S213))</f>
        <v/>
      </c>
      <c r="T213" s="1" t="str">
        <f>if(or(T$3="Multiple Choice",T$3="Reading"), if(left(Input!T213,1)=Input!T$4,1,0),if(T$3="Vocab", if(Input!T213=Input!T$4,1,0),Input!T213))</f>
        <v/>
      </c>
      <c r="U213" s="1" t="str">
        <f>if(or(U$3="Multiple Choice",U$3="Reading"), if(left(Input!U213,1)=Input!U$4,1,0),if(U$3="Vocab", if(Input!U213=Input!U$4,1,0),Input!U213))</f>
        <v/>
      </c>
      <c r="V213" s="1" t="str">
        <f>if(or(V$3="Multiple Choice",V$3="Reading"), if(left(Input!V213,1)=Input!V$4,1,0),if(V$3="Vocab", if(Input!V213=Input!V$4,1,0),Input!V213))</f>
        <v/>
      </c>
      <c r="W213" s="1" t="str">
        <f>if(or(W$3="Multiple Choice",W$3="Reading"), if(left(Input!W213,1)=Input!W$4,1,0),if(W$3="Vocab", if(Input!W213=Input!W$4,1,0),Input!W213))</f>
        <v/>
      </c>
      <c r="X213" s="1" t="str">
        <f>if(or(X$3="Multiple Choice",X$3="Reading"), if(left(Input!X213,1)=Input!X$4,1,0),if(X$3="Vocab", if(Input!X213=Input!X$4,1,0),Input!X213))</f>
        <v/>
      </c>
      <c r="Y213" s="1" t="str">
        <f>if(or(Y$3="Multiple Choice",Y$3="Reading"), if(left(Input!Y213,1)=Input!Y$4,1,0),if(Y$3="Vocab", if(Input!Y213=Input!Y$4,1,0),Input!Y213))</f>
        <v/>
      </c>
      <c r="Z213" s="1" t="str">
        <f>if(or(Z$3="Multiple Choice",Z$3="Reading"), if(left(Input!Z213,1)=Input!Z$4,1,0),if(Z$3="Vocab", if(Input!Z213=Input!Z$4,1,0),Input!Z213))</f>
        <v/>
      </c>
    </row>
    <row r="214">
      <c r="B214" s="1">
        <f t="shared" si="2"/>
        <v>0</v>
      </c>
      <c r="C214" s="1" t="str">
        <f t="array" ref="C214">if(B214=0,"", INDEX($E:$Z,row(C214),Input!$C$16+2))</f>
        <v/>
      </c>
      <c r="D214" s="1">
        <f>if(and(E214&gt;=Input!$C$11,E214&lt;=Input!$C$13,not(F214="")),1,0)</f>
        <v>0</v>
      </c>
      <c r="E214" s="1" t="str">
        <f>Input!E214</f>
        <v/>
      </c>
      <c r="F214" s="1" t="str">
        <f>Input!F214</f>
        <v/>
      </c>
      <c r="G214" s="1">
        <f>if(or(G$3="Multiple Choice",G$3="Reading"), if(left(Input!G214,1)=Input!G$4,1,0),if(G$3="Vocab", if(Input!G214=Input!G$4,1,0),Input!G214))</f>
        <v>0</v>
      </c>
      <c r="H214" s="1">
        <f>if(or(H$3="Multiple Choice",H$3="Reading"), if(left(Input!H214,1)=Input!H$4,1,0),if(H$3="Vocab", if(Input!H214=Input!H$4,1,0),Input!H214))</f>
        <v>0</v>
      </c>
      <c r="I214" s="1" t="str">
        <f>if(or(I$3="Multiple Choice",I$3="Reading"), if(left(Input!I214,1)=Input!I$4,1,0),if(I$3="Vocab", if(Input!I214=Input!I$4,1,0),Input!I214))</f>
        <v/>
      </c>
      <c r="J214" s="1">
        <f>if(or(J$3="Multiple Choice",J$3="Reading"), if(left(Input!J214,1)=Input!J$4,1,0),if(J$3="Vocab", if(Input!J214=Input!J$4,1,0),Input!J214))</f>
        <v>0</v>
      </c>
      <c r="K214" s="1" t="str">
        <f>if(or(K$3="Multiple Choice",K$3="Reading"), if(left(Input!K214,1)=Input!K$4,1,0),if(K$3="Vocab", if(Input!K214=Input!K$4,1,0),Input!K214))</f>
        <v/>
      </c>
      <c r="L214" s="1" t="str">
        <f>if(or(L$3="Multiple Choice",L$3="Reading"), if(left(Input!L214,1)=Input!L$4,1,0),if(L$3="Vocab", if(Input!L214=Input!L$4,1,0),Input!L214))</f>
        <v/>
      </c>
      <c r="M214" s="1" t="str">
        <f>if(or(M$3="Multiple Choice",M$3="Reading"), if(left(Input!M214,1)=Input!M$4,1,0),if(M$3="Vocab", if(Input!M214=Input!M$4,1,0),Input!M214))</f>
        <v/>
      </c>
      <c r="N214" s="1" t="str">
        <f>if(or(N$3="Multiple Choice",N$3="Reading"), if(left(Input!N214,1)=Input!N$4,1,0),if(N$3="Vocab", if(Input!N214=Input!N$4,1,0),Input!N214))</f>
        <v/>
      </c>
      <c r="O214" s="1" t="str">
        <f>if(or(O$3="Multiple Choice",O$3="Reading"), if(left(Input!O214,1)=Input!O$4,1,0),if(O$3="Vocab", if(Input!O214=Input!O$4,1,0),Input!O214))</f>
        <v/>
      </c>
      <c r="P214" s="1" t="str">
        <f>if(or(P$3="Multiple Choice",P$3="Reading"), if(left(Input!P214,1)=Input!P$4,1,0),if(P$3="Vocab", if(Input!P214=Input!P$4,1,0),Input!P214))</f>
        <v/>
      </c>
      <c r="Q214" s="1" t="str">
        <f>if(or(Q$3="Multiple Choice",Q$3="Reading"), if(left(Input!Q214,1)=Input!Q$4,1,0),if(Q$3="Vocab", if(Input!Q214=Input!Q$4,1,0),Input!Q214))</f>
        <v/>
      </c>
      <c r="R214" s="1" t="str">
        <f>if(or(R$3="Multiple Choice",R$3="Reading"), if(left(Input!R214,1)=Input!R$4,1,0),if(R$3="Vocab", if(Input!R214=Input!R$4,1,0),Input!R214))</f>
        <v/>
      </c>
      <c r="S214" s="1" t="str">
        <f>if(or(S$3="Multiple Choice",S$3="Reading"), if(left(Input!S214,1)=Input!S$4,1,0),if(S$3="Vocab", if(Input!S214=Input!S$4,1,0),Input!S214))</f>
        <v/>
      </c>
      <c r="T214" s="1" t="str">
        <f>if(or(T$3="Multiple Choice",T$3="Reading"), if(left(Input!T214,1)=Input!T$4,1,0),if(T$3="Vocab", if(Input!T214=Input!T$4,1,0),Input!T214))</f>
        <v/>
      </c>
      <c r="U214" s="1" t="str">
        <f>if(or(U$3="Multiple Choice",U$3="Reading"), if(left(Input!U214,1)=Input!U$4,1,0),if(U$3="Vocab", if(Input!U214=Input!U$4,1,0),Input!U214))</f>
        <v/>
      </c>
      <c r="V214" s="1" t="str">
        <f>if(or(V$3="Multiple Choice",V$3="Reading"), if(left(Input!V214,1)=Input!V$4,1,0),if(V$3="Vocab", if(Input!V214=Input!V$4,1,0),Input!V214))</f>
        <v/>
      </c>
      <c r="W214" s="1" t="str">
        <f>if(or(W$3="Multiple Choice",W$3="Reading"), if(left(Input!W214,1)=Input!W$4,1,0),if(W$3="Vocab", if(Input!W214=Input!W$4,1,0),Input!W214))</f>
        <v/>
      </c>
      <c r="X214" s="1" t="str">
        <f>if(or(X$3="Multiple Choice",X$3="Reading"), if(left(Input!X214,1)=Input!X$4,1,0),if(X$3="Vocab", if(Input!X214=Input!X$4,1,0),Input!X214))</f>
        <v/>
      </c>
      <c r="Y214" s="1" t="str">
        <f>if(or(Y$3="Multiple Choice",Y$3="Reading"), if(left(Input!Y214,1)=Input!Y$4,1,0),if(Y$3="Vocab", if(Input!Y214=Input!Y$4,1,0),Input!Y214))</f>
        <v/>
      </c>
      <c r="Z214" s="1" t="str">
        <f>if(or(Z$3="Multiple Choice",Z$3="Reading"), if(left(Input!Z214,1)=Input!Z$4,1,0),if(Z$3="Vocab", if(Input!Z214=Input!Z$4,1,0),Input!Z214))</f>
        <v/>
      </c>
    </row>
    <row r="215">
      <c r="B215" s="1">
        <f t="shared" si="2"/>
        <v>0</v>
      </c>
      <c r="C215" s="1" t="str">
        <f t="array" ref="C215">if(B215=0,"", INDEX($E:$Z,row(C215),Input!$C$16+2))</f>
        <v/>
      </c>
      <c r="D215" s="1">
        <f>if(and(E215&gt;=Input!$C$11,E215&lt;=Input!$C$13,not(F215="")),1,0)</f>
        <v>0</v>
      </c>
      <c r="E215" s="1" t="str">
        <f>Input!E215</f>
        <v/>
      </c>
      <c r="F215" s="1" t="str">
        <f>Input!F215</f>
        <v/>
      </c>
      <c r="G215" s="1">
        <f>if(or(G$3="Multiple Choice",G$3="Reading"), if(left(Input!G215,1)=Input!G$4,1,0),if(G$3="Vocab", if(Input!G215=Input!G$4,1,0),Input!G215))</f>
        <v>0</v>
      </c>
      <c r="H215" s="1">
        <f>if(or(H$3="Multiple Choice",H$3="Reading"), if(left(Input!H215,1)=Input!H$4,1,0),if(H$3="Vocab", if(Input!H215=Input!H$4,1,0),Input!H215))</f>
        <v>0</v>
      </c>
      <c r="I215" s="1" t="str">
        <f>if(or(I$3="Multiple Choice",I$3="Reading"), if(left(Input!I215,1)=Input!I$4,1,0),if(I$3="Vocab", if(Input!I215=Input!I$4,1,0),Input!I215))</f>
        <v/>
      </c>
      <c r="J215" s="1">
        <f>if(or(J$3="Multiple Choice",J$3="Reading"), if(left(Input!J215,1)=Input!J$4,1,0),if(J$3="Vocab", if(Input!J215=Input!J$4,1,0),Input!J215))</f>
        <v>0</v>
      </c>
      <c r="K215" s="1" t="str">
        <f>if(or(K$3="Multiple Choice",K$3="Reading"), if(left(Input!K215,1)=Input!K$4,1,0),if(K$3="Vocab", if(Input!K215=Input!K$4,1,0),Input!K215))</f>
        <v/>
      </c>
      <c r="L215" s="1" t="str">
        <f>if(or(L$3="Multiple Choice",L$3="Reading"), if(left(Input!L215,1)=Input!L$4,1,0),if(L$3="Vocab", if(Input!L215=Input!L$4,1,0),Input!L215))</f>
        <v/>
      </c>
      <c r="M215" s="1" t="str">
        <f>if(or(M$3="Multiple Choice",M$3="Reading"), if(left(Input!M215,1)=Input!M$4,1,0),if(M$3="Vocab", if(Input!M215=Input!M$4,1,0),Input!M215))</f>
        <v/>
      </c>
      <c r="N215" s="1" t="str">
        <f>if(or(N$3="Multiple Choice",N$3="Reading"), if(left(Input!N215,1)=Input!N$4,1,0),if(N$3="Vocab", if(Input!N215=Input!N$4,1,0),Input!N215))</f>
        <v/>
      </c>
      <c r="O215" s="1" t="str">
        <f>if(or(O$3="Multiple Choice",O$3="Reading"), if(left(Input!O215,1)=Input!O$4,1,0),if(O$3="Vocab", if(Input!O215=Input!O$4,1,0),Input!O215))</f>
        <v/>
      </c>
      <c r="P215" s="1" t="str">
        <f>if(or(P$3="Multiple Choice",P$3="Reading"), if(left(Input!P215,1)=Input!P$4,1,0),if(P$3="Vocab", if(Input!P215=Input!P$4,1,0),Input!P215))</f>
        <v/>
      </c>
      <c r="Q215" s="1" t="str">
        <f>if(or(Q$3="Multiple Choice",Q$3="Reading"), if(left(Input!Q215,1)=Input!Q$4,1,0),if(Q$3="Vocab", if(Input!Q215=Input!Q$4,1,0),Input!Q215))</f>
        <v/>
      </c>
      <c r="R215" s="1" t="str">
        <f>if(or(R$3="Multiple Choice",R$3="Reading"), if(left(Input!R215,1)=Input!R$4,1,0),if(R$3="Vocab", if(Input!R215=Input!R$4,1,0),Input!R215))</f>
        <v/>
      </c>
      <c r="S215" s="1" t="str">
        <f>if(or(S$3="Multiple Choice",S$3="Reading"), if(left(Input!S215,1)=Input!S$4,1,0),if(S$3="Vocab", if(Input!S215=Input!S$4,1,0),Input!S215))</f>
        <v/>
      </c>
      <c r="T215" s="1" t="str">
        <f>if(or(T$3="Multiple Choice",T$3="Reading"), if(left(Input!T215,1)=Input!T$4,1,0),if(T$3="Vocab", if(Input!T215=Input!T$4,1,0),Input!T215))</f>
        <v/>
      </c>
      <c r="U215" s="1" t="str">
        <f>if(or(U$3="Multiple Choice",U$3="Reading"), if(left(Input!U215,1)=Input!U$4,1,0),if(U$3="Vocab", if(Input!U215=Input!U$4,1,0),Input!U215))</f>
        <v/>
      </c>
      <c r="V215" s="1" t="str">
        <f>if(or(V$3="Multiple Choice",V$3="Reading"), if(left(Input!V215,1)=Input!V$4,1,0),if(V$3="Vocab", if(Input!V215=Input!V$4,1,0),Input!V215))</f>
        <v/>
      </c>
      <c r="W215" s="1" t="str">
        <f>if(or(W$3="Multiple Choice",W$3="Reading"), if(left(Input!W215,1)=Input!W$4,1,0),if(W$3="Vocab", if(Input!W215=Input!W$4,1,0),Input!W215))</f>
        <v/>
      </c>
      <c r="X215" s="1" t="str">
        <f>if(or(X$3="Multiple Choice",X$3="Reading"), if(left(Input!X215,1)=Input!X$4,1,0),if(X$3="Vocab", if(Input!X215=Input!X$4,1,0),Input!X215))</f>
        <v/>
      </c>
      <c r="Y215" s="1" t="str">
        <f>if(or(Y$3="Multiple Choice",Y$3="Reading"), if(left(Input!Y215,1)=Input!Y$4,1,0),if(Y$3="Vocab", if(Input!Y215=Input!Y$4,1,0),Input!Y215))</f>
        <v/>
      </c>
      <c r="Z215" s="1" t="str">
        <f>if(or(Z$3="Multiple Choice",Z$3="Reading"), if(left(Input!Z215,1)=Input!Z$4,1,0),if(Z$3="Vocab", if(Input!Z215=Input!Z$4,1,0),Input!Z215))</f>
        <v/>
      </c>
    </row>
    <row r="216">
      <c r="B216" s="1">
        <f t="shared" si="2"/>
        <v>0</v>
      </c>
      <c r="C216" s="1" t="str">
        <f t="array" ref="C216">if(B216=0,"", INDEX($E:$Z,row(C216),Input!$C$16+2))</f>
        <v/>
      </c>
      <c r="D216" s="1">
        <f>if(and(E216&gt;=Input!$C$11,E216&lt;=Input!$C$13,not(F216="")),1,0)</f>
        <v>0</v>
      </c>
      <c r="E216" s="1" t="str">
        <f>Input!E216</f>
        <v/>
      </c>
      <c r="F216" s="1" t="str">
        <f>Input!F216</f>
        <v/>
      </c>
      <c r="G216" s="1">
        <f>if(or(G$3="Multiple Choice",G$3="Reading"), if(left(Input!G216,1)=Input!G$4,1,0),if(G$3="Vocab", if(Input!G216=Input!G$4,1,0),Input!G216))</f>
        <v>0</v>
      </c>
      <c r="H216" s="1">
        <f>if(or(H$3="Multiple Choice",H$3="Reading"), if(left(Input!H216,1)=Input!H$4,1,0),if(H$3="Vocab", if(Input!H216=Input!H$4,1,0),Input!H216))</f>
        <v>0</v>
      </c>
      <c r="I216" s="1" t="str">
        <f>if(or(I$3="Multiple Choice",I$3="Reading"), if(left(Input!I216,1)=Input!I$4,1,0),if(I$3="Vocab", if(Input!I216=Input!I$4,1,0),Input!I216))</f>
        <v/>
      </c>
      <c r="J216" s="1">
        <f>if(or(J$3="Multiple Choice",J$3="Reading"), if(left(Input!J216,1)=Input!J$4,1,0),if(J$3="Vocab", if(Input!J216=Input!J$4,1,0),Input!J216))</f>
        <v>0</v>
      </c>
      <c r="K216" s="1" t="str">
        <f>if(or(K$3="Multiple Choice",K$3="Reading"), if(left(Input!K216,1)=Input!K$4,1,0),if(K$3="Vocab", if(Input!K216=Input!K$4,1,0),Input!K216))</f>
        <v/>
      </c>
      <c r="L216" s="1" t="str">
        <f>if(or(L$3="Multiple Choice",L$3="Reading"), if(left(Input!L216,1)=Input!L$4,1,0),if(L$3="Vocab", if(Input!L216=Input!L$4,1,0),Input!L216))</f>
        <v/>
      </c>
      <c r="M216" s="1" t="str">
        <f>if(or(M$3="Multiple Choice",M$3="Reading"), if(left(Input!M216,1)=Input!M$4,1,0),if(M$3="Vocab", if(Input!M216=Input!M$4,1,0),Input!M216))</f>
        <v/>
      </c>
      <c r="N216" s="1" t="str">
        <f>if(or(N$3="Multiple Choice",N$3="Reading"), if(left(Input!N216,1)=Input!N$4,1,0),if(N$3="Vocab", if(Input!N216=Input!N$4,1,0),Input!N216))</f>
        <v/>
      </c>
      <c r="O216" s="1" t="str">
        <f>if(or(O$3="Multiple Choice",O$3="Reading"), if(left(Input!O216,1)=Input!O$4,1,0),if(O$3="Vocab", if(Input!O216=Input!O$4,1,0),Input!O216))</f>
        <v/>
      </c>
      <c r="P216" s="1" t="str">
        <f>if(or(P$3="Multiple Choice",P$3="Reading"), if(left(Input!P216,1)=Input!P$4,1,0),if(P$3="Vocab", if(Input!P216=Input!P$4,1,0),Input!P216))</f>
        <v/>
      </c>
      <c r="Q216" s="1" t="str">
        <f>if(or(Q$3="Multiple Choice",Q$3="Reading"), if(left(Input!Q216,1)=Input!Q$4,1,0),if(Q$3="Vocab", if(Input!Q216=Input!Q$4,1,0),Input!Q216))</f>
        <v/>
      </c>
      <c r="R216" s="1" t="str">
        <f>if(or(R$3="Multiple Choice",R$3="Reading"), if(left(Input!R216,1)=Input!R$4,1,0),if(R$3="Vocab", if(Input!R216=Input!R$4,1,0),Input!R216))</f>
        <v/>
      </c>
      <c r="S216" s="1" t="str">
        <f>if(or(S$3="Multiple Choice",S$3="Reading"), if(left(Input!S216,1)=Input!S$4,1,0),if(S$3="Vocab", if(Input!S216=Input!S$4,1,0),Input!S216))</f>
        <v/>
      </c>
      <c r="T216" s="1" t="str">
        <f>if(or(T$3="Multiple Choice",T$3="Reading"), if(left(Input!T216,1)=Input!T$4,1,0),if(T$3="Vocab", if(Input!T216=Input!T$4,1,0),Input!T216))</f>
        <v/>
      </c>
      <c r="U216" s="1" t="str">
        <f>if(or(U$3="Multiple Choice",U$3="Reading"), if(left(Input!U216,1)=Input!U$4,1,0),if(U$3="Vocab", if(Input!U216=Input!U$4,1,0),Input!U216))</f>
        <v/>
      </c>
      <c r="V216" s="1" t="str">
        <f>if(or(V$3="Multiple Choice",V$3="Reading"), if(left(Input!V216,1)=Input!V$4,1,0),if(V$3="Vocab", if(Input!V216=Input!V$4,1,0),Input!V216))</f>
        <v/>
      </c>
      <c r="W216" s="1" t="str">
        <f>if(or(W$3="Multiple Choice",W$3="Reading"), if(left(Input!W216,1)=Input!W$4,1,0),if(W$3="Vocab", if(Input!W216=Input!W$4,1,0),Input!W216))</f>
        <v/>
      </c>
      <c r="X216" s="1" t="str">
        <f>if(or(X$3="Multiple Choice",X$3="Reading"), if(left(Input!X216,1)=Input!X$4,1,0),if(X$3="Vocab", if(Input!X216=Input!X$4,1,0),Input!X216))</f>
        <v/>
      </c>
      <c r="Y216" s="1" t="str">
        <f>if(or(Y$3="Multiple Choice",Y$3="Reading"), if(left(Input!Y216,1)=Input!Y$4,1,0),if(Y$3="Vocab", if(Input!Y216=Input!Y$4,1,0),Input!Y216))</f>
        <v/>
      </c>
      <c r="Z216" s="1" t="str">
        <f>if(or(Z$3="Multiple Choice",Z$3="Reading"), if(left(Input!Z216,1)=Input!Z$4,1,0),if(Z$3="Vocab", if(Input!Z216=Input!Z$4,1,0),Input!Z216))</f>
        <v/>
      </c>
    </row>
    <row r="217">
      <c r="B217" s="1">
        <f t="shared" si="2"/>
        <v>0</v>
      </c>
      <c r="C217" s="1" t="str">
        <f t="array" ref="C217">if(B217=0,"", INDEX($E:$Z,row(C217),Input!$C$16+2))</f>
        <v/>
      </c>
      <c r="D217" s="1">
        <f>if(and(E217&gt;=Input!$C$11,E217&lt;=Input!$C$13,not(F217="")),1,0)</f>
        <v>0</v>
      </c>
      <c r="E217" s="1" t="str">
        <f>Input!E217</f>
        <v/>
      </c>
      <c r="F217" s="1" t="str">
        <f>Input!F217</f>
        <v/>
      </c>
      <c r="G217" s="1">
        <f>if(or(G$3="Multiple Choice",G$3="Reading"), if(left(Input!G217,1)=Input!G$4,1,0),if(G$3="Vocab", if(Input!G217=Input!G$4,1,0),Input!G217))</f>
        <v>0</v>
      </c>
      <c r="H217" s="1">
        <f>if(or(H$3="Multiple Choice",H$3="Reading"), if(left(Input!H217,1)=Input!H$4,1,0),if(H$3="Vocab", if(Input!H217=Input!H$4,1,0),Input!H217))</f>
        <v>0</v>
      </c>
      <c r="I217" s="1" t="str">
        <f>if(or(I$3="Multiple Choice",I$3="Reading"), if(left(Input!I217,1)=Input!I$4,1,0),if(I$3="Vocab", if(Input!I217=Input!I$4,1,0),Input!I217))</f>
        <v/>
      </c>
      <c r="J217" s="1">
        <f>if(or(J$3="Multiple Choice",J$3="Reading"), if(left(Input!J217,1)=Input!J$4,1,0),if(J$3="Vocab", if(Input!J217=Input!J$4,1,0),Input!J217))</f>
        <v>0</v>
      </c>
      <c r="K217" s="1" t="str">
        <f>if(or(K$3="Multiple Choice",K$3="Reading"), if(left(Input!K217,1)=Input!K$4,1,0),if(K$3="Vocab", if(Input!K217=Input!K$4,1,0),Input!K217))</f>
        <v/>
      </c>
      <c r="L217" s="1" t="str">
        <f>if(or(L$3="Multiple Choice",L$3="Reading"), if(left(Input!L217,1)=Input!L$4,1,0),if(L$3="Vocab", if(Input!L217=Input!L$4,1,0),Input!L217))</f>
        <v/>
      </c>
      <c r="M217" s="1" t="str">
        <f>if(or(M$3="Multiple Choice",M$3="Reading"), if(left(Input!M217,1)=Input!M$4,1,0),if(M$3="Vocab", if(Input!M217=Input!M$4,1,0),Input!M217))</f>
        <v/>
      </c>
      <c r="N217" s="1" t="str">
        <f>if(or(N$3="Multiple Choice",N$3="Reading"), if(left(Input!N217,1)=Input!N$4,1,0),if(N$3="Vocab", if(Input!N217=Input!N$4,1,0),Input!N217))</f>
        <v/>
      </c>
      <c r="O217" s="1" t="str">
        <f>if(or(O$3="Multiple Choice",O$3="Reading"), if(left(Input!O217,1)=Input!O$4,1,0),if(O$3="Vocab", if(Input!O217=Input!O$4,1,0),Input!O217))</f>
        <v/>
      </c>
      <c r="P217" s="1" t="str">
        <f>if(or(P$3="Multiple Choice",P$3="Reading"), if(left(Input!P217,1)=Input!P$4,1,0),if(P$3="Vocab", if(Input!P217=Input!P$4,1,0),Input!P217))</f>
        <v/>
      </c>
      <c r="Q217" s="1" t="str">
        <f>if(or(Q$3="Multiple Choice",Q$3="Reading"), if(left(Input!Q217,1)=Input!Q$4,1,0),if(Q$3="Vocab", if(Input!Q217=Input!Q$4,1,0),Input!Q217))</f>
        <v/>
      </c>
      <c r="R217" s="1" t="str">
        <f>if(or(R$3="Multiple Choice",R$3="Reading"), if(left(Input!R217,1)=Input!R$4,1,0),if(R$3="Vocab", if(Input!R217=Input!R$4,1,0),Input!R217))</f>
        <v/>
      </c>
      <c r="S217" s="1" t="str">
        <f>if(or(S$3="Multiple Choice",S$3="Reading"), if(left(Input!S217,1)=Input!S$4,1,0),if(S$3="Vocab", if(Input!S217=Input!S$4,1,0),Input!S217))</f>
        <v/>
      </c>
      <c r="T217" s="1" t="str">
        <f>if(or(T$3="Multiple Choice",T$3="Reading"), if(left(Input!T217,1)=Input!T$4,1,0),if(T$3="Vocab", if(Input!T217=Input!T$4,1,0),Input!T217))</f>
        <v/>
      </c>
      <c r="U217" s="1" t="str">
        <f>if(or(U$3="Multiple Choice",U$3="Reading"), if(left(Input!U217,1)=Input!U$4,1,0),if(U$3="Vocab", if(Input!U217=Input!U$4,1,0),Input!U217))</f>
        <v/>
      </c>
      <c r="V217" s="1" t="str">
        <f>if(or(V$3="Multiple Choice",V$3="Reading"), if(left(Input!V217,1)=Input!V$4,1,0),if(V$3="Vocab", if(Input!V217=Input!V$4,1,0),Input!V217))</f>
        <v/>
      </c>
      <c r="W217" s="1" t="str">
        <f>if(or(W$3="Multiple Choice",W$3="Reading"), if(left(Input!W217,1)=Input!W$4,1,0),if(W$3="Vocab", if(Input!W217=Input!W$4,1,0),Input!W217))</f>
        <v/>
      </c>
      <c r="X217" s="1" t="str">
        <f>if(or(X$3="Multiple Choice",X$3="Reading"), if(left(Input!X217,1)=Input!X$4,1,0),if(X$3="Vocab", if(Input!X217=Input!X$4,1,0),Input!X217))</f>
        <v/>
      </c>
      <c r="Y217" s="1" t="str">
        <f>if(or(Y$3="Multiple Choice",Y$3="Reading"), if(left(Input!Y217,1)=Input!Y$4,1,0),if(Y$3="Vocab", if(Input!Y217=Input!Y$4,1,0),Input!Y217))</f>
        <v/>
      </c>
      <c r="Z217" s="1" t="str">
        <f>if(or(Z$3="Multiple Choice",Z$3="Reading"), if(left(Input!Z217,1)=Input!Z$4,1,0),if(Z$3="Vocab", if(Input!Z217=Input!Z$4,1,0),Input!Z217))</f>
        <v/>
      </c>
    </row>
    <row r="218">
      <c r="B218" s="1">
        <f t="shared" si="2"/>
        <v>0</v>
      </c>
      <c r="C218" s="1" t="str">
        <f t="array" ref="C218">if(B218=0,"", INDEX($E:$Z,row(C218),Input!$C$16+2))</f>
        <v/>
      </c>
      <c r="D218" s="1">
        <f>if(and(E218&gt;=Input!$C$11,E218&lt;=Input!$C$13,not(F218="")),1,0)</f>
        <v>0</v>
      </c>
      <c r="E218" s="1" t="str">
        <f>Input!E218</f>
        <v/>
      </c>
      <c r="F218" s="1" t="str">
        <f>Input!F218</f>
        <v/>
      </c>
      <c r="G218" s="1">
        <f>if(or(G$3="Multiple Choice",G$3="Reading"), if(left(Input!G218,1)=Input!G$4,1,0),if(G$3="Vocab", if(Input!G218=Input!G$4,1,0),Input!G218))</f>
        <v>0</v>
      </c>
      <c r="H218" s="1">
        <f>if(or(H$3="Multiple Choice",H$3="Reading"), if(left(Input!H218,1)=Input!H$4,1,0),if(H$3="Vocab", if(Input!H218=Input!H$4,1,0),Input!H218))</f>
        <v>0</v>
      </c>
      <c r="I218" s="1" t="str">
        <f>if(or(I$3="Multiple Choice",I$3="Reading"), if(left(Input!I218,1)=Input!I$4,1,0),if(I$3="Vocab", if(Input!I218=Input!I$4,1,0),Input!I218))</f>
        <v/>
      </c>
      <c r="J218" s="1">
        <f>if(or(J$3="Multiple Choice",J$3="Reading"), if(left(Input!J218,1)=Input!J$4,1,0),if(J$3="Vocab", if(Input!J218=Input!J$4,1,0),Input!J218))</f>
        <v>0</v>
      </c>
      <c r="K218" s="1" t="str">
        <f>if(or(K$3="Multiple Choice",K$3="Reading"), if(left(Input!K218,1)=Input!K$4,1,0),if(K$3="Vocab", if(Input!K218=Input!K$4,1,0),Input!K218))</f>
        <v/>
      </c>
      <c r="L218" s="1" t="str">
        <f>if(or(L$3="Multiple Choice",L$3="Reading"), if(left(Input!L218,1)=Input!L$4,1,0),if(L$3="Vocab", if(Input!L218=Input!L$4,1,0),Input!L218))</f>
        <v/>
      </c>
      <c r="M218" s="1" t="str">
        <f>if(or(M$3="Multiple Choice",M$3="Reading"), if(left(Input!M218,1)=Input!M$4,1,0),if(M$3="Vocab", if(Input!M218=Input!M$4,1,0),Input!M218))</f>
        <v/>
      </c>
      <c r="N218" s="1" t="str">
        <f>if(or(N$3="Multiple Choice",N$3="Reading"), if(left(Input!N218,1)=Input!N$4,1,0),if(N$3="Vocab", if(Input!N218=Input!N$4,1,0),Input!N218))</f>
        <v/>
      </c>
      <c r="O218" s="1" t="str">
        <f>if(or(O$3="Multiple Choice",O$3="Reading"), if(left(Input!O218,1)=Input!O$4,1,0),if(O$3="Vocab", if(Input!O218=Input!O$4,1,0),Input!O218))</f>
        <v/>
      </c>
      <c r="P218" s="1" t="str">
        <f>if(or(P$3="Multiple Choice",P$3="Reading"), if(left(Input!P218,1)=Input!P$4,1,0),if(P$3="Vocab", if(Input!P218=Input!P$4,1,0),Input!P218))</f>
        <v/>
      </c>
      <c r="Q218" s="1" t="str">
        <f>if(or(Q$3="Multiple Choice",Q$3="Reading"), if(left(Input!Q218,1)=Input!Q$4,1,0),if(Q$3="Vocab", if(Input!Q218=Input!Q$4,1,0),Input!Q218))</f>
        <v/>
      </c>
      <c r="R218" s="1" t="str">
        <f>if(or(R$3="Multiple Choice",R$3="Reading"), if(left(Input!R218,1)=Input!R$4,1,0),if(R$3="Vocab", if(Input!R218=Input!R$4,1,0),Input!R218))</f>
        <v/>
      </c>
      <c r="S218" s="1" t="str">
        <f>if(or(S$3="Multiple Choice",S$3="Reading"), if(left(Input!S218,1)=Input!S$4,1,0),if(S$3="Vocab", if(Input!S218=Input!S$4,1,0),Input!S218))</f>
        <v/>
      </c>
      <c r="T218" s="1" t="str">
        <f>if(or(T$3="Multiple Choice",T$3="Reading"), if(left(Input!T218,1)=Input!T$4,1,0),if(T$3="Vocab", if(Input!T218=Input!T$4,1,0),Input!T218))</f>
        <v/>
      </c>
      <c r="U218" s="1" t="str">
        <f>if(or(U$3="Multiple Choice",U$3="Reading"), if(left(Input!U218,1)=Input!U$4,1,0),if(U$3="Vocab", if(Input!U218=Input!U$4,1,0),Input!U218))</f>
        <v/>
      </c>
      <c r="V218" s="1" t="str">
        <f>if(or(V$3="Multiple Choice",V$3="Reading"), if(left(Input!V218,1)=Input!V$4,1,0),if(V$3="Vocab", if(Input!V218=Input!V$4,1,0),Input!V218))</f>
        <v/>
      </c>
      <c r="W218" s="1" t="str">
        <f>if(or(W$3="Multiple Choice",W$3="Reading"), if(left(Input!W218,1)=Input!W$4,1,0),if(W$3="Vocab", if(Input!W218=Input!W$4,1,0),Input!W218))</f>
        <v/>
      </c>
      <c r="X218" s="1" t="str">
        <f>if(or(X$3="Multiple Choice",X$3="Reading"), if(left(Input!X218,1)=Input!X$4,1,0),if(X$3="Vocab", if(Input!X218=Input!X$4,1,0),Input!X218))</f>
        <v/>
      </c>
      <c r="Y218" s="1" t="str">
        <f>if(or(Y$3="Multiple Choice",Y$3="Reading"), if(left(Input!Y218,1)=Input!Y$4,1,0),if(Y$3="Vocab", if(Input!Y218=Input!Y$4,1,0),Input!Y218))</f>
        <v/>
      </c>
      <c r="Z218" s="1" t="str">
        <f>if(or(Z$3="Multiple Choice",Z$3="Reading"), if(left(Input!Z218,1)=Input!Z$4,1,0),if(Z$3="Vocab", if(Input!Z218=Input!Z$4,1,0),Input!Z218))</f>
        <v/>
      </c>
    </row>
    <row r="219">
      <c r="B219" s="1">
        <f t="shared" si="2"/>
        <v>0</v>
      </c>
      <c r="C219" s="1" t="str">
        <f t="array" ref="C219">if(B219=0,"", INDEX($E:$Z,row(C219),Input!$C$16+2))</f>
        <v/>
      </c>
      <c r="D219" s="1">
        <f>if(and(E219&gt;=Input!$C$11,E219&lt;=Input!$C$13,not(F219="")),1,0)</f>
        <v>0</v>
      </c>
      <c r="E219" s="1" t="str">
        <f>Input!E219</f>
        <v/>
      </c>
      <c r="F219" s="1" t="str">
        <f>Input!F219</f>
        <v/>
      </c>
      <c r="G219" s="1">
        <f>if(or(G$3="Multiple Choice",G$3="Reading"), if(left(Input!G219,1)=Input!G$4,1,0),if(G$3="Vocab", if(Input!G219=Input!G$4,1,0),Input!G219))</f>
        <v>0</v>
      </c>
      <c r="H219" s="1">
        <f>if(or(H$3="Multiple Choice",H$3="Reading"), if(left(Input!H219,1)=Input!H$4,1,0),if(H$3="Vocab", if(Input!H219=Input!H$4,1,0),Input!H219))</f>
        <v>0</v>
      </c>
      <c r="I219" s="1" t="str">
        <f>if(or(I$3="Multiple Choice",I$3="Reading"), if(left(Input!I219,1)=Input!I$4,1,0),if(I$3="Vocab", if(Input!I219=Input!I$4,1,0),Input!I219))</f>
        <v/>
      </c>
      <c r="J219" s="1">
        <f>if(or(J$3="Multiple Choice",J$3="Reading"), if(left(Input!J219,1)=Input!J$4,1,0),if(J$3="Vocab", if(Input!J219=Input!J$4,1,0),Input!J219))</f>
        <v>0</v>
      </c>
      <c r="K219" s="1" t="str">
        <f>if(or(K$3="Multiple Choice",K$3="Reading"), if(left(Input!K219,1)=Input!K$4,1,0),if(K$3="Vocab", if(Input!K219=Input!K$4,1,0),Input!K219))</f>
        <v/>
      </c>
      <c r="L219" s="1" t="str">
        <f>if(or(L$3="Multiple Choice",L$3="Reading"), if(left(Input!L219,1)=Input!L$4,1,0),if(L$3="Vocab", if(Input!L219=Input!L$4,1,0),Input!L219))</f>
        <v/>
      </c>
      <c r="M219" s="1" t="str">
        <f>if(or(M$3="Multiple Choice",M$3="Reading"), if(left(Input!M219,1)=Input!M$4,1,0),if(M$3="Vocab", if(Input!M219=Input!M$4,1,0),Input!M219))</f>
        <v/>
      </c>
      <c r="N219" s="1" t="str">
        <f>if(or(N$3="Multiple Choice",N$3="Reading"), if(left(Input!N219,1)=Input!N$4,1,0),if(N$3="Vocab", if(Input!N219=Input!N$4,1,0),Input!N219))</f>
        <v/>
      </c>
      <c r="O219" s="1" t="str">
        <f>if(or(O$3="Multiple Choice",O$3="Reading"), if(left(Input!O219,1)=Input!O$4,1,0),if(O$3="Vocab", if(Input!O219=Input!O$4,1,0),Input!O219))</f>
        <v/>
      </c>
      <c r="P219" s="1" t="str">
        <f>if(or(P$3="Multiple Choice",P$3="Reading"), if(left(Input!P219,1)=Input!P$4,1,0),if(P$3="Vocab", if(Input!P219=Input!P$4,1,0),Input!P219))</f>
        <v/>
      </c>
      <c r="Q219" s="1" t="str">
        <f>if(or(Q$3="Multiple Choice",Q$3="Reading"), if(left(Input!Q219,1)=Input!Q$4,1,0),if(Q$3="Vocab", if(Input!Q219=Input!Q$4,1,0),Input!Q219))</f>
        <v/>
      </c>
      <c r="R219" s="1" t="str">
        <f>if(or(R$3="Multiple Choice",R$3="Reading"), if(left(Input!R219,1)=Input!R$4,1,0),if(R$3="Vocab", if(Input!R219=Input!R$4,1,0),Input!R219))</f>
        <v/>
      </c>
      <c r="S219" s="1" t="str">
        <f>if(or(S$3="Multiple Choice",S$3="Reading"), if(left(Input!S219,1)=Input!S$4,1,0),if(S$3="Vocab", if(Input!S219=Input!S$4,1,0),Input!S219))</f>
        <v/>
      </c>
      <c r="T219" s="1" t="str">
        <f>if(or(T$3="Multiple Choice",T$3="Reading"), if(left(Input!T219,1)=Input!T$4,1,0),if(T$3="Vocab", if(Input!T219=Input!T$4,1,0),Input!T219))</f>
        <v/>
      </c>
      <c r="U219" s="1" t="str">
        <f>if(or(U$3="Multiple Choice",U$3="Reading"), if(left(Input!U219,1)=Input!U$4,1,0),if(U$3="Vocab", if(Input!U219=Input!U$4,1,0),Input!U219))</f>
        <v/>
      </c>
      <c r="V219" s="1" t="str">
        <f>if(or(V$3="Multiple Choice",V$3="Reading"), if(left(Input!V219,1)=Input!V$4,1,0),if(V$3="Vocab", if(Input!V219=Input!V$4,1,0),Input!V219))</f>
        <v/>
      </c>
      <c r="W219" s="1" t="str">
        <f>if(or(W$3="Multiple Choice",W$3="Reading"), if(left(Input!W219,1)=Input!W$4,1,0),if(W$3="Vocab", if(Input!W219=Input!W$4,1,0),Input!W219))</f>
        <v/>
      </c>
      <c r="X219" s="1" t="str">
        <f>if(or(X$3="Multiple Choice",X$3="Reading"), if(left(Input!X219,1)=Input!X$4,1,0),if(X$3="Vocab", if(Input!X219=Input!X$4,1,0),Input!X219))</f>
        <v/>
      </c>
      <c r="Y219" s="1" t="str">
        <f>if(or(Y$3="Multiple Choice",Y$3="Reading"), if(left(Input!Y219,1)=Input!Y$4,1,0),if(Y$3="Vocab", if(Input!Y219=Input!Y$4,1,0),Input!Y219))</f>
        <v/>
      </c>
      <c r="Z219" s="1" t="str">
        <f>if(or(Z$3="Multiple Choice",Z$3="Reading"), if(left(Input!Z219,1)=Input!Z$4,1,0),if(Z$3="Vocab", if(Input!Z219=Input!Z$4,1,0),Input!Z219))</f>
        <v/>
      </c>
    </row>
    <row r="220">
      <c r="B220" s="1">
        <f t="shared" si="2"/>
        <v>0</v>
      </c>
      <c r="C220" s="1" t="str">
        <f t="array" ref="C220">if(B220=0,"", INDEX($E:$Z,row(C220),Input!$C$16+2))</f>
        <v/>
      </c>
      <c r="D220" s="1">
        <f>if(and(E220&gt;=Input!$C$11,E220&lt;=Input!$C$13,not(F220="")),1,0)</f>
        <v>0</v>
      </c>
      <c r="E220" s="1" t="str">
        <f>Input!E220</f>
        <v/>
      </c>
      <c r="F220" s="1" t="str">
        <f>Input!F220</f>
        <v/>
      </c>
      <c r="G220" s="1">
        <f>if(or(G$3="Multiple Choice",G$3="Reading"), if(left(Input!G220,1)=Input!G$4,1,0),if(G$3="Vocab", if(Input!G220=Input!G$4,1,0),Input!G220))</f>
        <v>0</v>
      </c>
      <c r="H220" s="1">
        <f>if(or(H$3="Multiple Choice",H$3="Reading"), if(left(Input!H220,1)=Input!H$4,1,0),if(H$3="Vocab", if(Input!H220=Input!H$4,1,0),Input!H220))</f>
        <v>0</v>
      </c>
      <c r="I220" s="1" t="str">
        <f>if(or(I$3="Multiple Choice",I$3="Reading"), if(left(Input!I220,1)=Input!I$4,1,0),if(I$3="Vocab", if(Input!I220=Input!I$4,1,0),Input!I220))</f>
        <v/>
      </c>
      <c r="J220" s="1">
        <f>if(or(J$3="Multiple Choice",J$3="Reading"), if(left(Input!J220,1)=Input!J$4,1,0),if(J$3="Vocab", if(Input!J220=Input!J$4,1,0),Input!J220))</f>
        <v>0</v>
      </c>
      <c r="K220" s="1" t="str">
        <f>if(or(K$3="Multiple Choice",K$3="Reading"), if(left(Input!K220,1)=Input!K$4,1,0),if(K$3="Vocab", if(Input!K220=Input!K$4,1,0),Input!K220))</f>
        <v/>
      </c>
      <c r="L220" s="1" t="str">
        <f>if(or(L$3="Multiple Choice",L$3="Reading"), if(left(Input!L220,1)=Input!L$4,1,0),if(L$3="Vocab", if(Input!L220=Input!L$4,1,0),Input!L220))</f>
        <v/>
      </c>
      <c r="M220" s="1" t="str">
        <f>if(or(M$3="Multiple Choice",M$3="Reading"), if(left(Input!M220,1)=Input!M$4,1,0),if(M$3="Vocab", if(Input!M220=Input!M$4,1,0),Input!M220))</f>
        <v/>
      </c>
      <c r="N220" s="1" t="str">
        <f>if(or(N$3="Multiple Choice",N$3="Reading"), if(left(Input!N220,1)=Input!N$4,1,0),if(N$3="Vocab", if(Input!N220=Input!N$4,1,0),Input!N220))</f>
        <v/>
      </c>
      <c r="O220" s="1" t="str">
        <f>if(or(O$3="Multiple Choice",O$3="Reading"), if(left(Input!O220,1)=Input!O$4,1,0),if(O$3="Vocab", if(Input!O220=Input!O$4,1,0),Input!O220))</f>
        <v/>
      </c>
      <c r="P220" s="1" t="str">
        <f>if(or(P$3="Multiple Choice",P$3="Reading"), if(left(Input!P220,1)=Input!P$4,1,0),if(P$3="Vocab", if(Input!P220=Input!P$4,1,0),Input!P220))</f>
        <v/>
      </c>
      <c r="Q220" s="1" t="str">
        <f>if(or(Q$3="Multiple Choice",Q$3="Reading"), if(left(Input!Q220,1)=Input!Q$4,1,0),if(Q$3="Vocab", if(Input!Q220=Input!Q$4,1,0),Input!Q220))</f>
        <v/>
      </c>
      <c r="R220" s="1" t="str">
        <f>if(or(R$3="Multiple Choice",R$3="Reading"), if(left(Input!R220,1)=Input!R$4,1,0),if(R$3="Vocab", if(Input!R220=Input!R$4,1,0),Input!R220))</f>
        <v/>
      </c>
      <c r="S220" s="1" t="str">
        <f>if(or(S$3="Multiple Choice",S$3="Reading"), if(left(Input!S220,1)=Input!S$4,1,0),if(S$3="Vocab", if(Input!S220=Input!S$4,1,0),Input!S220))</f>
        <v/>
      </c>
      <c r="T220" s="1" t="str">
        <f>if(or(T$3="Multiple Choice",T$3="Reading"), if(left(Input!T220,1)=Input!T$4,1,0),if(T$3="Vocab", if(Input!T220=Input!T$4,1,0),Input!T220))</f>
        <v/>
      </c>
      <c r="U220" s="1" t="str">
        <f>if(or(U$3="Multiple Choice",U$3="Reading"), if(left(Input!U220,1)=Input!U$4,1,0),if(U$3="Vocab", if(Input!U220=Input!U$4,1,0),Input!U220))</f>
        <v/>
      </c>
      <c r="V220" s="1" t="str">
        <f>if(or(V$3="Multiple Choice",V$3="Reading"), if(left(Input!V220,1)=Input!V$4,1,0),if(V$3="Vocab", if(Input!V220=Input!V$4,1,0),Input!V220))</f>
        <v/>
      </c>
      <c r="W220" s="1" t="str">
        <f>if(or(W$3="Multiple Choice",W$3="Reading"), if(left(Input!W220,1)=Input!W$4,1,0),if(W$3="Vocab", if(Input!W220=Input!W$4,1,0),Input!W220))</f>
        <v/>
      </c>
      <c r="X220" s="1" t="str">
        <f>if(or(X$3="Multiple Choice",X$3="Reading"), if(left(Input!X220,1)=Input!X$4,1,0),if(X$3="Vocab", if(Input!X220=Input!X$4,1,0),Input!X220))</f>
        <v/>
      </c>
      <c r="Y220" s="1" t="str">
        <f>if(or(Y$3="Multiple Choice",Y$3="Reading"), if(left(Input!Y220,1)=Input!Y$4,1,0),if(Y$3="Vocab", if(Input!Y220=Input!Y$4,1,0),Input!Y220))</f>
        <v/>
      </c>
      <c r="Z220" s="1" t="str">
        <f>if(or(Z$3="Multiple Choice",Z$3="Reading"), if(left(Input!Z220,1)=Input!Z$4,1,0),if(Z$3="Vocab", if(Input!Z220=Input!Z$4,1,0),Input!Z220))</f>
        <v/>
      </c>
    </row>
    <row r="221">
      <c r="B221" s="1">
        <f t="shared" si="2"/>
        <v>0</v>
      </c>
      <c r="C221" s="1" t="str">
        <f t="array" ref="C221">if(B221=0,"", INDEX($E:$Z,row(C221),Input!$C$16+2))</f>
        <v/>
      </c>
      <c r="D221" s="1">
        <f>if(and(E221&gt;=Input!$C$11,E221&lt;=Input!$C$13,not(F221="")),1,0)</f>
        <v>0</v>
      </c>
      <c r="E221" s="1" t="str">
        <f>Input!E221</f>
        <v/>
      </c>
      <c r="F221" s="1" t="str">
        <f>Input!F221</f>
        <v/>
      </c>
      <c r="G221" s="1">
        <f>if(or(G$3="Multiple Choice",G$3="Reading"), if(left(Input!G221,1)=Input!G$4,1,0),if(G$3="Vocab", if(Input!G221=Input!G$4,1,0),Input!G221))</f>
        <v>0</v>
      </c>
      <c r="H221" s="1">
        <f>if(or(H$3="Multiple Choice",H$3="Reading"), if(left(Input!H221,1)=Input!H$4,1,0),if(H$3="Vocab", if(Input!H221=Input!H$4,1,0),Input!H221))</f>
        <v>0</v>
      </c>
      <c r="I221" s="1" t="str">
        <f>if(or(I$3="Multiple Choice",I$3="Reading"), if(left(Input!I221,1)=Input!I$4,1,0),if(I$3="Vocab", if(Input!I221=Input!I$4,1,0),Input!I221))</f>
        <v/>
      </c>
      <c r="J221" s="1">
        <f>if(or(J$3="Multiple Choice",J$3="Reading"), if(left(Input!J221,1)=Input!J$4,1,0),if(J$3="Vocab", if(Input!J221=Input!J$4,1,0),Input!J221))</f>
        <v>0</v>
      </c>
      <c r="K221" s="1" t="str">
        <f>if(or(K$3="Multiple Choice",K$3="Reading"), if(left(Input!K221,1)=Input!K$4,1,0),if(K$3="Vocab", if(Input!K221=Input!K$4,1,0),Input!K221))</f>
        <v/>
      </c>
      <c r="L221" s="1" t="str">
        <f>if(or(L$3="Multiple Choice",L$3="Reading"), if(left(Input!L221,1)=Input!L$4,1,0),if(L$3="Vocab", if(Input!L221=Input!L$4,1,0),Input!L221))</f>
        <v/>
      </c>
      <c r="M221" s="1" t="str">
        <f>if(or(M$3="Multiple Choice",M$3="Reading"), if(left(Input!M221,1)=Input!M$4,1,0),if(M$3="Vocab", if(Input!M221=Input!M$4,1,0),Input!M221))</f>
        <v/>
      </c>
      <c r="N221" s="1" t="str">
        <f>if(or(N$3="Multiple Choice",N$3="Reading"), if(left(Input!N221,1)=Input!N$4,1,0),if(N$3="Vocab", if(Input!N221=Input!N$4,1,0),Input!N221))</f>
        <v/>
      </c>
      <c r="O221" s="1" t="str">
        <f>if(or(O$3="Multiple Choice",O$3="Reading"), if(left(Input!O221,1)=Input!O$4,1,0),if(O$3="Vocab", if(Input!O221=Input!O$4,1,0),Input!O221))</f>
        <v/>
      </c>
      <c r="P221" s="1" t="str">
        <f>if(or(P$3="Multiple Choice",P$3="Reading"), if(left(Input!P221,1)=Input!P$4,1,0),if(P$3="Vocab", if(Input!P221=Input!P$4,1,0),Input!P221))</f>
        <v/>
      </c>
      <c r="Q221" s="1" t="str">
        <f>if(or(Q$3="Multiple Choice",Q$3="Reading"), if(left(Input!Q221,1)=Input!Q$4,1,0),if(Q$3="Vocab", if(Input!Q221=Input!Q$4,1,0),Input!Q221))</f>
        <v/>
      </c>
      <c r="R221" s="1" t="str">
        <f>if(or(R$3="Multiple Choice",R$3="Reading"), if(left(Input!R221,1)=Input!R$4,1,0),if(R$3="Vocab", if(Input!R221=Input!R$4,1,0),Input!R221))</f>
        <v/>
      </c>
      <c r="S221" s="1" t="str">
        <f>if(or(S$3="Multiple Choice",S$3="Reading"), if(left(Input!S221,1)=Input!S$4,1,0),if(S$3="Vocab", if(Input!S221=Input!S$4,1,0),Input!S221))</f>
        <v/>
      </c>
      <c r="T221" s="1" t="str">
        <f>if(or(T$3="Multiple Choice",T$3="Reading"), if(left(Input!T221,1)=Input!T$4,1,0),if(T$3="Vocab", if(Input!T221=Input!T$4,1,0),Input!T221))</f>
        <v/>
      </c>
      <c r="U221" s="1" t="str">
        <f>if(or(U$3="Multiple Choice",U$3="Reading"), if(left(Input!U221,1)=Input!U$4,1,0),if(U$3="Vocab", if(Input!U221=Input!U$4,1,0),Input!U221))</f>
        <v/>
      </c>
      <c r="V221" s="1" t="str">
        <f>if(or(V$3="Multiple Choice",V$3="Reading"), if(left(Input!V221,1)=Input!V$4,1,0),if(V$3="Vocab", if(Input!V221=Input!V$4,1,0),Input!V221))</f>
        <v/>
      </c>
      <c r="W221" s="1" t="str">
        <f>if(or(W$3="Multiple Choice",W$3="Reading"), if(left(Input!W221,1)=Input!W$4,1,0),if(W$3="Vocab", if(Input!W221=Input!W$4,1,0),Input!W221))</f>
        <v/>
      </c>
      <c r="X221" s="1" t="str">
        <f>if(or(X$3="Multiple Choice",X$3="Reading"), if(left(Input!X221,1)=Input!X$4,1,0),if(X$3="Vocab", if(Input!X221=Input!X$4,1,0),Input!X221))</f>
        <v/>
      </c>
      <c r="Y221" s="1" t="str">
        <f>if(or(Y$3="Multiple Choice",Y$3="Reading"), if(left(Input!Y221,1)=Input!Y$4,1,0),if(Y$3="Vocab", if(Input!Y221=Input!Y$4,1,0),Input!Y221))</f>
        <v/>
      </c>
      <c r="Z221" s="1" t="str">
        <f>if(or(Z$3="Multiple Choice",Z$3="Reading"), if(left(Input!Z221,1)=Input!Z$4,1,0),if(Z$3="Vocab", if(Input!Z221=Input!Z$4,1,0),Input!Z221))</f>
        <v/>
      </c>
    </row>
    <row r="222">
      <c r="B222" s="1">
        <f t="shared" si="2"/>
        <v>0</v>
      </c>
      <c r="C222" s="1" t="str">
        <f t="array" ref="C222">if(B222=0,"", INDEX($E:$Z,row(C222),Input!$C$16+2))</f>
        <v/>
      </c>
      <c r="D222" s="1">
        <f>if(and(E222&gt;=Input!$C$11,E222&lt;=Input!$C$13,not(F222="")),1,0)</f>
        <v>0</v>
      </c>
      <c r="E222" s="1" t="str">
        <f>Input!E222</f>
        <v/>
      </c>
      <c r="F222" s="1" t="str">
        <f>Input!F222</f>
        <v/>
      </c>
      <c r="G222" s="1">
        <f>if(or(G$3="Multiple Choice",G$3="Reading"), if(left(Input!G222,1)=Input!G$4,1,0),if(G$3="Vocab", if(Input!G222=Input!G$4,1,0),Input!G222))</f>
        <v>0</v>
      </c>
      <c r="H222" s="1">
        <f>if(or(H$3="Multiple Choice",H$3="Reading"), if(left(Input!H222,1)=Input!H$4,1,0),if(H$3="Vocab", if(Input!H222=Input!H$4,1,0),Input!H222))</f>
        <v>0</v>
      </c>
      <c r="I222" s="1" t="str">
        <f>if(or(I$3="Multiple Choice",I$3="Reading"), if(left(Input!I222,1)=Input!I$4,1,0),if(I$3="Vocab", if(Input!I222=Input!I$4,1,0),Input!I222))</f>
        <v/>
      </c>
      <c r="J222" s="1">
        <f>if(or(J$3="Multiple Choice",J$3="Reading"), if(left(Input!J222,1)=Input!J$4,1,0),if(J$3="Vocab", if(Input!J222=Input!J$4,1,0),Input!J222))</f>
        <v>0</v>
      </c>
      <c r="K222" s="1" t="str">
        <f>if(or(K$3="Multiple Choice",K$3="Reading"), if(left(Input!K222,1)=Input!K$4,1,0),if(K$3="Vocab", if(Input!K222=Input!K$4,1,0),Input!K222))</f>
        <v/>
      </c>
      <c r="L222" s="1" t="str">
        <f>if(or(L$3="Multiple Choice",L$3="Reading"), if(left(Input!L222,1)=Input!L$4,1,0),if(L$3="Vocab", if(Input!L222=Input!L$4,1,0),Input!L222))</f>
        <v/>
      </c>
      <c r="M222" s="1" t="str">
        <f>if(or(M$3="Multiple Choice",M$3="Reading"), if(left(Input!M222,1)=Input!M$4,1,0),if(M$3="Vocab", if(Input!M222=Input!M$4,1,0),Input!M222))</f>
        <v/>
      </c>
      <c r="N222" s="1" t="str">
        <f>if(or(N$3="Multiple Choice",N$3="Reading"), if(left(Input!N222,1)=Input!N$4,1,0),if(N$3="Vocab", if(Input!N222=Input!N$4,1,0),Input!N222))</f>
        <v/>
      </c>
      <c r="O222" s="1" t="str">
        <f>if(or(O$3="Multiple Choice",O$3="Reading"), if(left(Input!O222,1)=Input!O$4,1,0),if(O$3="Vocab", if(Input!O222=Input!O$4,1,0),Input!O222))</f>
        <v/>
      </c>
      <c r="P222" s="1" t="str">
        <f>if(or(P$3="Multiple Choice",P$3="Reading"), if(left(Input!P222,1)=Input!P$4,1,0),if(P$3="Vocab", if(Input!P222=Input!P$4,1,0),Input!P222))</f>
        <v/>
      </c>
      <c r="Q222" s="1" t="str">
        <f>if(or(Q$3="Multiple Choice",Q$3="Reading"), if(left(Input!Q222,1)=Input!Q$4,1,0),if(Q$3="Vocab", if(Input!Q222=Input!Q$4,1,0),Input!Q222))</f>
        <v/>
      </c>
      <c r="R222" s="1" t="str">
        <f>if(or(R$3="Multiple Choice",R$3="Reading"), if(left(Input!R222,1)=Input!R$4,1,0),if(R$3="Vocab", if(Input!R222=Input!R$4,1,0),Input!R222))</f>
        <v/>
      </c>
      <c r="S222" s="1" t="str">
        <f>if(or(S$3="Multiple Choice",S$3="Reading"), if(left(Input!S222,1)=Input!S$4,1,0),if(S$3="Vocab", if(Input!S222=Input!S$4,1,0),Input!S222))</f>
        <v/>
      </c>
      <c r="T222" s="1" t="str">
        <f>if(or(T$3="Multiple Choice",T$3="Reading"), if(left(Input!T222,1)=Input!T$4,1,0),if(T$3="Vocab", if(Input!T222=Input!T$4,1,0),Input!T222))</f>
        <v/>
      </c>
      <c r="U222" s="1" t="str">
        <f>if(or(U$3="Multiple Choice",U$3="Reading"), if(left(Input!U222,1)=Input!U$4,1,0),if(U$3="Vocab", if(Input!U222=Input!U$4,1,0),Input!U222))</f>
        <v/>
      </c>
      <c r="V222" s="1" t="str">
        <f>if(or(V$3="Multiple Choice",V$3="Reading"), if(left(Input!V222,1)=Input!V$4,1,0),if(V$3="Vocab", if(Input!V222=Input!V$4,1,0),Input!V222))</f>
        <v/>
      </c>
      <c r="W222" s="1" t="str">
        <f>if(or(W$3="Multiple Choice",W$3="Reading"), if(left(Input!W222,1)=Input!W$4,1,0),if(W$3="Vocab", if(Input!W222=Input!W$4,1,0),Input!W222))</f>
        <v/>
      </c>
      <c r="X222" s="1" t="str">
        <f>if(or(X$3="Multiple Choice",X$3="Reading"), if(left(Input!X222,1)=Input!X$4,1,0),if(X$3="Vocab", if(Input!X222=Input!X$4,1,0),Input!X222))</f>
        <v/>
      </c>
      <c r="Y222" s="1" t="str">
        <f>if(or(Y$3="Multiple Choice",Y$3="Reading"), if(left(Input!Y222,1)=Input!Y$4,1,0),if(Y$3="Vocab", if(Input!Y222=Input!Y$4,1,0),Input!Y222))</f>
        <v/>
      </c>
      <c r="Z222" s="1" t="str">
        <f>if(or(Z$3="Multiple Choice",Z$3="Reading"), if(left(Input!Z222,1)=Input!Z$4,1,0),if(Z$3="Vocab", if(Input!Z222=Input!Z$4,1,0),Input!Z222))</f>
        <v/>
      </c>
    </row>
    <row r="223">
      <c r="B223" s="1">
        <f t="shared" si="2"/>
        <v>0</v>
      </c>
      <c r="C223" s="1" t="str">
        <f t="array" ref="C223">if(B223=0,"", INDEX($E:$Z,row(C223),Input!$C$16+2))</f>
        <v/>
      </c>
      <c r="D223" s="1">
        <f>if(and(E223&gt;=Input!$C$11,E223&lt;=Input!$C$13,not(F223="")),1,0)</f>
        <v>0</v>
      </c>
      <c r="E223" s="1" t="str">
        <f>Input!E223</f>
        <v/>
      </c>
      <c r="F223" s="1" t="str">
        <f>Input!F223</f>
        <v/>
      </c>
      <c r="G223" s="1">
        <f>if(or(G$3="Multiple Choice",G$3="Reading"), if(left(Input!G223,1)=Input!G$4,1,0),if(G$3="Vocab", if(Input!G223=Input!G$4,1,0),Input!G223))</f>
        <v>0</v>
      </c>
      <c r="H223" s="1">
        <f>if(or(H$3="Multiple Choice",H$3="Reading"), if(left(Input!H223,1)=Input!H$4,1,0),if(H$3="Vocab", if(Input!H223=Input!H$4,1,0),Input!H223))</f>
        <v>0</v>
      </c>
      <c r="I223" s="1" t="str">
        <f>if(or(I$3="Multiple Choice",I$3="Reading"), if(left(Input!I223,1)=Input!I$4,1,0),if(I$3="Vocab", if(Input!I223=Input!I$4,1,0),Input!I223))</f>
        <v/>
      </c>
      <c r="J223" s="1">
        <f>if(or(J$3="Multiple Choice",J$3="Reading"), if(left(Input!J223,1)=Input!J$4,1,0),if(J$3="Vocab", if(Input!J223=Input!J$4,1,0),Input!J223))</f>
        <v>0</v>
      </c>
      <c r="K223" s="1" t="str">
        <f>if(or(K$3="Multiple Choice",K$3="Reading"), if(left(Input!K223,1)=Input!K$4,1,0),if(K$3="Vocab", if(Input!K223=Input!K$4,1,0),Input!K223))</f>
        <v/>
      </c>
      <c r="L223" s="1" t="str">
        <f>if(or(L$3="Multiple Choice",L$3="Reading"), if(left(Input!L223,1)=Input!L$4,1,0),if(L$3="Vocab", if(Input!L223=Input!L$4,1,0),Input!L223))</f>
        <v/>
      </c>
      <c r="M223" s="1" t="str">
        <f>if(or(M$3="Multiple Choice",M$3="Reading"), if(left(Input!M223,1)=Input!M$4,1,0),if(M$3="Vocab", if(Input!M223=Input!M$4,1,0),Input!M223))</f>
        <v/>
      </c>
      <c r="N223" s="1" t="str">
        <f>if(or(N$3="Multiple Choice",N$3="Reading"), if(left(Input!N223,1)=Input!N$4,1,0),if(N$3="Vocab", if(Input!N223=Input!N$4,1,0),Input!N223))</f>
        <v/>
      </c>
      <c r="O223" s="1" t="str">
        <f>if(or(O$3="Multiple Choice",O$3="Reading"), if(left(Input!O223,1)=Input!O$4,1,0),if(O$3="Vocab", if(Input!O223=Input!O$4,1,0),Input!O223))</f>
        <v/>
      </c>
      <c r="P223" s="1" t="str">
        <f>if(or(P$3="Multiple Choice",P$3="Reading"), if(left(Input!P223,1)=Input!P$4,1,0),if(P$3="Vocab", if(Input!P223=Input!P$4,1,0),Input!P223))</f>
        <v/>
      </c>
      <c r="Q223" s="1" t="str">
        <f>if(or(Q$3="Multiple Choice",Q$3="Reading"), if(left(Input!Q223,1)=Input!Q$4,1,0),if(Q$3="Vocab", if(Input!Q223=Input!Q$4,1,0),Input!Q223))</f>
        <v/>
      </c>
      <c r="R223" s="1" t="str">
        <f>if(or(R$3="Multiple Choice",R$3="Reading"), if(left(Input!R223,1)=Input!R$4,1,0),if(R$3="Vocab", if(Input!R223=Input!R$4,1,0),Input!R223))</f>
        <v/>
      </c>
      <c r="S223" s="1" t="str">
        <f>if(or(S$3="Multiple Choice",S$3="Reading"), if(left(Input!S223,1)=Input!S$4,1,0),if(S$3="Vocab", if(Input!S223=Input!S$4,1,0),Input!S223))</f>
        <v/>
      </c>
      <c r="T223" s="1" t="str">
        <f>if(or(T$3="Multiple Choice",T$3="Reading"), if(left(Input!T223,1)=Input!T$4,1,0),if(T$3="Vocab", if(Input!T223=Input!T$4,1,0),Input!T223))</f>
        <v/>
      </c>
      <c r="U223" s="1" t="str">
        <f>if(or(U$3="Multiple Choice",U$3="Reading"), if(left(Input!U223,1)=Input!U$4,1,0),if(U$3="Vocab", if(Input!U223=Input!U$4,1,0),Input!U223))</f>
        <v/>
      </c>
      <c r="V223" s="1" t="str">
        <f>if(or(V$3="Multiple Choice",V$3="Reading"), if(left(Input!V223,1)=Input!V$4,1,0),if(V$3="Vocab", if(Input!V223=Input!V$4,1,0),Input!V223))</f>
        <v/>
      </c>
      <c r="W223" s="1" t="str">
        <f>if(or(W$3="Multiple Choice",W$3="Reading"), if(left(Input!W223,1)=Input!W$4,1,0),if(W$3="Vocab", if(Input!W223=Input!W$4,1,0),Input!W223))</f>
        <v/>
      </c>
      <c r="X223" s="1" t="str">
        <f>if(or(X$3="Multiple Choice",X$3="Reading"), if(left(Input!X223,1)=Input!X$4,1,0),if(X$3="Vocab", if(Input!X223=Input!X$4,1,0),Input!X223))</f>
        <v/>
      </c>
      <c r="Y223" s="1" t="str">
        <f>if(or(Y$3="Multiple Choice",Y$3="Reading"), if(left(Input!Y223,1)=Input!Y$4,1,0),if(Y$3="Vocab", if(Input!Y223=Input!Y$4,1,0),Input!Y223))</f>
        <v/>
      </c>
      <c r="Z223" s="1" t="str">
        <f>if(or(Z$3="Multiple Choice",Z$3="Reading"), if(left(Input!Z223,1)=Input!Z$4,1,0),if(Z$3="Vocab", if(Input!Z223=Input!Z$4,1,0),Input!Z223))</f>
        <v/>
      </c>
    </row>
    <row r="224">
      <c r="B224" s="1">
        <f t="shared" si="2"/>
        <v>0</v>
      </c>
      <c r="C224" s="1" t="str">
        <f t="array" ref="C224">if(B224=0,"", INDEX($E:$Z,row(C224),Input!$C$16+2))</f>
        <v/>
      </c>
      <c r="D224" s="1">
        <f>if(and(E224&gt;=Input!$C$11,E224&lt;=Input!$C$13,not(F224="")),1,0)</f>
        <v>0</v>
      </c>
      <c r="E224" s="1" t="str">
        <f>Input!E224</f>
        <v/>
      </c>
      <c r="F224" s="1" t="str">
        <f>Input!F224</f>
        <v/>
      </c>
      <c r="G224" s="1">
        <f>if(or(G$3="Multiple Choice",G$3="Reading"), if(left(Input!G224,1)=Input!G$4,1,0),if(G$3="Vocab", if(Input!G224=Input!G$4,1,0),Input!G224))</f>
        <v>0</v>
      </c>
      <c r="H224" s="1">
        <f>if(or(H$3="Multiple Choice",H$3="Reading"), if(left(Input!H224,1)=Input!H$4,1,0),if(H$3="Vocab", if(Input!H224=Input!H$4,1,0),Input!H224))</f>
        <v>0</v>
      </c>
      <c r="I224" s="1" t="str">
        <f>if(or(I$3="Multiple Choice",I$3="Reading"), if(left(Input!I224,1)=Input!I$4,1,0),if(I$3="Vocab", if(Input!I224=Input!I$4,1,0),Input!I224))</f>
        <v/>
      </c>
      <c r="J224" s="1">
        <f>if(or(J$3="Multiple Choice",J$3="Reading"), if(left(Input!J224,1)=Input!J$4,1,0),if(J$3="Vocab", if(Input!J224=Input!J$4,1,0),Input!J224))</f>
        <v>0</v>
      </c>
      <c r="K224" s="1" t="str">
        <f>if(or(K$3="Multiple Choice",K$3="Reading"), if(left(Input!K224,1)=Input!K$4,1,0),if(K$3="Vocab", if(Input!K224=Input!K$4,1,0),Input!K224))</f>
        <v/>
      </c>
      <c r="L224" s="1" t="str">
        <f>if(or(L$3="Multiple Choice",L$3="Reading"), if(left(Input!L224,1)=Input!L$4,1,0),if(L$3="Vocab", if(Input!L224=Input!L$4,1,0),Input!L224))</f>
        <v/>
      </c>
      <c r="M224" s="1" t="str">
        <f>if(or(M$3="Multiple Choice",M$3="Reading"), if(left(Input!M224,1)=Input!M$4,1,0),if(M$3="Vocab", if(Input!M224=Input!M$4,1,0),Input!M224))</f>
        <v/>
      </c>
      <c r="N224" s="1" t="str">
        <f>if(or(N$3="Multiple Choice",N$3="Reading"), if(left(Input!N224,1)=Input!N$4,1,0),if(N$3="Vocab", if(Input!N224=Input!N$4,1,0),Input!N224))</f>
        <v/>
      </c>
      <c r="O224" s="1" t="str">
        <f>if(or(O$3="Multiple Choice",O$3="Reading"), if(left(Input!O224,1)=Input!O$4,1,0),if(O$3="Vocab", if(Input!O224=Input!O$4,1,0),Input!O224))</f>
        <v/>
      </c>
      <c r="P224" s="1" t="str">
        <f>if(or(P$3="Multiple Choice",P$3="Reading"), if(left(Input!P224,1)=Input!P$4,1,0),if(P$3="Vocab", if(Input!P224=Input!P$4,1,0),Input!P224))</f>
        <v/>
      </c>
      <c r="Q224" s="1" t="str">
        <f>if(or(Q$3="Multiple Choice",Q$3="Reading"), if(left(Input!Q224,1)=Input!Q$4,1,0),if(Q$3="Vocab", if(Input!Q224=Input!Q$4,1,0),Input!Q224))</f>
        <v/>
      </c>
      <c r="R224" s="1" t="str">
        <f>if(or(R$3="Multiple Choice",R$3="Reading"), if(left(Input!R224,1)=Input!R$4,1,0),if(R$3="Vocab", if(Input!R224=Input!R$4,1,0),Input!R224))</f>
        <v/>
      </c>
      <c r="S224" s="1" t="str">
        <f>if(or(S$3="Multiple Choice",S$3="Reading"), if(left(Input!S224,1)=Input!S$4,1,0),if(S$3="Vocab", if(Input!S224=Input!S$4,1,0),Input!S224))</f>
        <v/>
      </c>
      <c r="T224" s="1" t="str">
        <f>if(or(T$3="Multiple Choice",T$3="Reading"), if(left(Input!T224,1)=Input!T$4,1,0),if(T$3="Vocab", if(Input!T224=Input!T$4,1,0),Input!T224))</f>
        <v/>
      </c>
      <c r="U224" s="1" t="str">
        <f>if(or(U$3="Multiple Choice",U$3="Reading"), if(left(Input!U224,1)=Input!U$4,1,0),if(U$3="Vocab", if(Input!U224=Input!U$4,1,0),Input!U224))</f>
        <v/>
      </c>
      <c r="V224" s="1" t="str">
        <f>if(or(V$3="Multiple Choice",V$3="Reading"), if(left(Input!V224,1)=Input!V$4,1,0),if(V$3="Vocab", if(Input!V224=Input!V$4,1,0),Input!V224))</f>
        <v/>
      </c>
      <c r="W224" s="1" t="str">
        <f>if(or(W$3="Multiple Choice",W$3="Reading"), if(left(Input!W224,1)=Input!W$4,1,0),if(W$3="Vocab", if(Input!W224=Input!W$4,1,0),Input!W224))</f>
        <v/>
      </c>
      <c r="X224" s="1" t="str">
        <f>if(or(X$3="Multiple Choice",X$3="Reading"), if(left(Input!X224,1)=Input!X$4,1,0),if(X$3="Vocab", if(Input!X224=Input!X$4,1,0),Input!X224))</f>
        <v/>
      </c>
      <c r="Y224" s="1" t="str">
        <f>if(or(Y$3="Multiple Choice",Y$3="Reading"), if(left(Input!Y224,1)=Input!Y$4,1,0),if(Y$3="Vocab", if(Input!Y224=Input!Y$4,1,0),Input!Y224))</f>
        <v/>
      </c>
      <c r="Z224" s="1" t="str">
        <f>if(or(Z$3="Multiple Choice",Z$3="Reading"), if(left(Input!Z224,1)=Input!Z$4,1,0),if(Z$3="Vocab", if(Input!Z224=Input!Z$4,1,0),Input!Z224))</f>
        <v/>
      </c>
    </row>
    <row r="225">
      <c r="B225" s="1">
        <f t="shared" si="2"/>
        <v>0</v>
      </c>
      <c r="C225" s="1" t="str">
        <f t="array" ref="C225">if(B225=0,"", INDEX($E:$Z,row(C225),Input!$C$16+2))</f>
        <v/>
      </c>
      <c r="D225" s="1">
        <f>if(and(E225&gt;=Input!$C$11,E225&lt;=Input!$C$13,not(F225="")),1,0)</f>
        <v>0</v>
      </c>
      <c r="E225" s="1" t="str">
        <f>Input!E225</f>
        <v/>
      </c>
      <c r="F225" s="1" t="str">
        <f>Input!F225</f>
        <v/>
      </c>
      <c r="G225" s="1">
        <f>if(or(G$3="Multiple Choice",G$3="Reading"), if(left(Input!G225,1)=Input!G$4,1,0),if(G$3="Vocab", if(Input!G225=Input!G$4,1,0),Input!G225))</f>
        <v>0</v>
      </c>
      <c r="H225" s="1">
        <f>if(or(H$3="Multiple Choice",H$3="Reading"), if(left(Input!H225,1)=Input!H$4,1,0),if(H$3="Vocab", if(Input!H225=Input!H$4,1,0),Input!H225))</f>
        <v>0</v>
      </c>
      <c r="I225" s="1" t="str">
        <f>if(or(I$3="Multiple Choice",I$3="Reading"), if(left(Input!I225,1)=Input!I$4,1,0),if(I$3="Vocab", if(Input!I225=Input!I$4,1,0),Input!I225))</f>
        <v/>
      </c>
      <c r="J225" s="1">
        <f>if(or(J$3="Multiple Choice",J$3="Reading"), if(left(Input!J225,1)=Input!J$4,1,0),if(J$3="Vocab", if(Input!J225=Input!J$4,1,0),Input!J225))</f>
        <v>0</v>
      </c>
      <c r="K225" s="1" t="str">
        <f>if(or(K$3="Multiple Choice",K$3="Reading"), if(left(Input!K225,1)=Input!K$4,1,0),if(K$3="Vocab", if(Input!K225=Input!K$4,1,0),Input!K225))</f>
        <v/>
      </c>
      <c r="L225" s="1" t="str">
        <f>if(or(L$3="Multiple Choice",L$3="Reading"), if(left(Input!L225,1)=Input!L$4,1,0),if(L$3="Vocab", if(Input!L225=Input!L$4,1,0),Input!L225))</f>
        <v/>
      </c>
      <c r="M225" s="1" t="str">
        <f>if(or(M$3="Multiple Choice",M$3="Reading"), if(left(Input!M225,1)=Input!M$4,1,0),if(M$3="Vocab", if(Input!M225=Input!M$4,1,0),Input!M225))</f>
        <v/>
      </c>
      <c r="N225" s="1" t="str">
        <f>if(or(N$3="Multiple Choice",N$3="Reading"), if(left(Input!N225,1)=Input!N$4,1,0),if(N$3="Vocab", if(Input!N225=Input!N$4,1,0),Input!N225))</f>
        <v/>
      </c>
      <c r="O225" s="1" t="str">
        <f>if(or(O$3="Multiple Choice",O$3="Reading"), if(left(Input!O225,1)=Input!O$4,1,0),if(O$3="Vocab", if(Input!O225=Input!O$4,1,0),Input!O225))</f>
        <v/>
      </c>
      <c r="P225" s="1" t="str">
        <f>if(or(P$3="Multiple Choice",P$3="Reading"), if(left(Input!P225,1)=Input!P$4,1,0),if(P$3="Vocab", if(Input!P225=Input!P$4,1,0),Input!P225))</f>
        <v/>
      </c>
      <c r="Q225" s="1" t="str">
        <f>if(or(Q$3="Multiple Choice",Q$3="Reading"), if(left(Input!Q225,1)=Input!Q$4,1,0),if(Q$3="Vocab", if(Input!Q225=Input!Q$4,1,0),Input!Q225))</f>
        <v/>
      </c>
      <c r="R225" s="1" t="str">
        <f>if(or(R$3="Multiple Choice",R$3="Reading"), if(left(Input!R225,1)=Input!R$4,1,0),if(R$3="Vocab", if(Input!R225=Input!R$4,1,0),Input!R225))</f>
        <v/>
      </c>
      <c r="S225" s="1" t="str">
        <f>if(or(S$3="Multiple Choice",S$3="Reading"), if(left(Input!S225,1)=Input!S$4,1,0),if(S$3="Vocab", if(Input!S225=Input!S$4,1,0),Input!S225))</f>
        <v/>
      </c>
      <c r="T225" s="1" t="str">
        <f>if(or(T$3="Multiple Choice",T$3="Reading"), if(left(Input!T225,1)=Input!T$4,1,0),if(T$3="Vocab", if(Input!T225=Input!T$4,1,0),Input!T225))</f>
        <v/>
      </c>
      <c r="U225" s="1" t="str">
        <f>if(or(U$3="Multiple Choice",U$3="Reading"), if(left(Input!U225,1)=Input!U$4,1,0),if(U$3="Vocab", if(Input!U225=Input!U$4,1,0),Input!U225))</f>
        <v/>
      </c>
      <c r="V225" s="1" t="str">
        <f>if(or(V$3="Multiple Choice",V$3="Reading"), if(left(Input!V225,1)=Input!V$4,1,0),if(V$3="Vocab", if(Input!V225=Input!V$4,1,0),Input!V225))</f>
        <v/>
      </c>
      <c r="W225" s="1" t="str">
        <f>if(or(W$3="Multiple Choice",W$3="Reading"), if(left(Input!W225,1)=Input!W$4,1,0),if(W$3="Vocab", if(Input!W225=Input!W$4,1,0),Input!W225))</f>
        <v/>
      </c>
      <c r="X225" s="1" t="str">
        <f>if(or(X$3="Multiple Choice",X$3="Reading"), if(left(Input!X225,1)=Input!X$4,1,0),if(X$3="Vocab", if(Input!X225=Input!X$4,1,0),Input!X225))</f>
        <v/>
      </c>
      <c r="Y225" s="1" t="str">
        <f>if(or(Y$3="Multiple Choice",Y$3="Reading"), if(left(Input!Y225,1)=Input!Y$4,1,0),if(Y$3="Vocab", if(Input!Y225=Input!Y$4,1,0),Input!Y225))</f>
        <v/>
      </c>
      <c r="Z225" s="1" t="str">
        <f>if(or(Z$3="Multiple Choice",Z$3="Reading"), if(left(Input!Z225,1)=Input!Z$4,1,0),if(Z$3="Vocab", if(Input!Z225=Input!Z$4,1,0),Input!Z225))</f>
        <v/>
      </c>
    </row>
    <row r="226">
      <c r="B226" s="1">
        <f t="shared" si="2"/>
        <v>0</v>
      </c>
      <c r="C226" s="1" t="str">
        <f t="array" ref="C226">if(B226=0,"", INDEX($E:$Z,row(C226),Input!$C$16+2))</f>
        <v/>
      </c>
      <c r="D226" s="1">
        <f>if(and(E226&gt;=Input!$C$11,E226&lt;=Input!$C$13,not(F226="")),1,0)</f>
        <v>0</v>
      </c>
      <c r="E226" s="1" t="str">
        <f>Input!E226</f>
        <v/>
      </c>
      <c r="F226" s="1" t="str">
        <f>Input!F226</f>
        <v/>
      </c>
      <c r="G226" s="1">
        <f>if(or(G$3="Multiple Choice",G$3="Reading"), if(left(Input!G226,1)=Input!G$4,1,0),if(G$3="Vocab", if(Input!G226=Input!G$4,1,0),Input!G226))</f>
        <v>0</v>
      </c>
      <c r="H226" s="1">
        <f>if(or(H$3="Multiple Choice",H$3="Reading"), if(left(Input!H226,1)=Input!H$4,1,0),if(H$3="Vocab", if(Input!H226=Input!H$4,1,0),Input!H226))</f>
        <v>0</v>
      </c>
      <c r="I226" s="1" t="str">
        <f>if(or(I$3="Multiple Choice",I$3="Reading"), if(left(Input!I226,1)=Input!I$4,1,0),if(I$3="Vocab", if(Input!I226=Input!I$4,1,0),Input!I226))</f>
        <v/>
      </c>
      <c r="J226" s="1">
        <f>if(or(J$3="Multiple Choice",J$3="Reading"), if(left(Input!J226,1)=Input!J$4,1,0),if(J$3="Vocab", if(Input!J226=Input!J$4,1,0),Input!J226))</f>
        <v>0</v>
      </c>
      <c r="K226" s="1" t="str">
        <f>if(or(K$3="Multiple Choice",K$3="Reading"), if(left(Input!K226,1)=Input!K$4,1,0),if(K$3="Vocab", if(Input!K226=Input!K$4,1,0),Input!K226))</f>
        <v/>
      </c>
      <c r="L226" s="1" t="str">
        <f>if(or(L$3="Multiple Choice",L$3="Reading"), if(left(Input!L226,1)=Input!L$4,1,0),if(L$3="Vocab", if(Input!L226=Input!L$4,1,0),Input!L226))</f>
        <v/>
      </c>
      <c r="M226" s="1" t="str">
        <f>if(or(M$3="Multiple Choice",M$3="Reading"), if(left(Input!M226,1)=Input!M$4,1,0),if(M$3="Vocab", if(Input!M226=Input!M$4,1,0),Input!M226))</f>
        <v/>
      </c>
      <c r="N226" s="1" t="str">
        <f>if(or(N$3="Multiple Choice",N$3="Reading"), if(left(Input!N226,1)=Input!N$4,1,0),if(N$3="Vocab", if(Input!N226=Input!N$4,1,0),Input!N226))</f>
        <v/>
      </c>
      <c r="O226" s="1" t="str">
        <f>if(or(O$3="Multiple Choice",O$3="Reading"), if(left(Input!O226,1)=Input!O$4,1,0),if(O$3="Vocab", if(Input!O226=Input!O$4,1,0),Input!O226))</f>
        <v/>
      </c>
      <c r="P226" s="1" t="str">
        <f>if(or(P$3="Multiple Choice",P$3="Reading"), if(left(Input!P226,1)=Input!P$4,1,0),if(P$3="Vocab", if(Input!P226=Input!P$4,1,0),Input!P226))</f>
        <v/>
      </c>
      <c r="Q226" s="1" t="str">
        <f>if(or(Q$3="Multiple Choice",Q$3="Reading"), if(left(Input!Q226,1)=Input!Q$4,1,0),if(Q$3="Vocab", if(Input!Q226=Input!Q$4,1,0),Input!Q226))</f>
        <v/>
      </c>
      <c r="R226" s="1" t="str">
        <f>if(or(R$3="Multiple Choice",R$3="Reading"), if(left(Input!R226,1)=Input!R$4,1,0),if(R$3="Vocab", if(Input!R226=Input!R$4,1,0),Input!R226))</f>
        <v/>
      </c>
      <c r="S226" s="1" t="str">
        <f>if(or(S$3="Multiple Choice",S$3="Reading"), if(left(Input!S226,1)=Input!S$4,1,0),if(S$3="Vocab", if(Input!S226=Input!S$4,1,0),Input!S226))</f>
        <v/>
      </c>
      <c r="T226" s="1" t="str">
        <f>if(or(T$3="Multiple Choice",T$3="Reading"), if(left(Input!T226,1)=Input!T$4,1,0),if(T$3="Vocab", if(Input!T226=Input!T$4,1,0),Input!T226))</f>
        <v/>
      </c>
      <c r="U226" s="1" t="str">
        <f>if(or(U$3="Multiple Choice",U$3="Reading"), if(left(Input!U226,1)=Input!U$4,1,0),if(U$3="Vocab", if(Input!U226=Input!U$4,1,0),Input!U226))</f>
        <v/>
      </c>
      <c r="V226" s="1" t="str">
        <f>if(or(V$3="Multiple Choice",V$3="Reading"), if(left(Input!V226,1)=Input!V$4,1,0),if(V$3="Vocab", if(Input!V226=Input!V$4,1,0),Input!V226))</f>
        <v/>
      </c>
      <c r="W226" s="1" t="str">
        <f>if(or(W$3="Multiple Choice",W$3="Reading"), if(left(Input!W226,1)=Input!W$4,1,0),if(W$3="Vocab", if(Input!W226=Input!W$4,1,0),Input!W226))</f>
        <v/>
      </c>
      <c r="X226" s="1" t="str">
        <f>if(or(X$3="Multiple Choice",X$3="Reading"), if(left(Input!X226,1)=Input!X$4,1,0),if(X$3="Vocab", if(Input!X226=Input!X$4,1,0),Input!X226))</f>
        <v/>
      </c>
      <c r="Y226" s="1" t="str">
        <f>if(or(Y$3="Multiple Choice",Y$3="Reading"), if(left(Input!Y226,1)=Input!Y$4,1,0),if(Y$3="Vocab", if(Input!Y226=Input!Y$4,1,0),Input!Y226))</f>
        <v/>
      </c>
      <c r="Z226" s="1" t="str">
        <f>if(or(Z$3="Multiple Choice",Z$3="Reading"), if(left(Input!Z226,1)=Input!Z$4,1,0),if(Z$3="Vocab", if(Input!Z226=Input!Z$4,1,0),Input!Z226))</f>
        <v/>
      </c>
    </row>
    <row r="227">
      <c r="B227" s="1">
        <f t="shared" si="2"/>
        <v>0</v>
      </c>
      <c r="C227" s="1" t="str">
        <f t="array" ref="C227">if(B227=0,"", INDEX($E:$Z,row(C227),Input!$C$16+2))</f>
        <v/>
      </c>
      <c r="D227" s="1">
        <f>if(and(E227&gt;=Input!$C$11,E227&lt;=Input!$C$13,not(F227="")),1,0)</f>
        <v>0</v>
      </c>
      <c r="E227" s="1" t="str">
        <f>Input!E227</f>
        <v/>
      </c>
      <c r="F227" s="1" t="str">
        <f>Input!F227</f>
        <v/>
      </c>
      <c r="G227" s="1">
        <f>if(or(G$3="Multiple Choice",G$3="Reading"), if(left(Input!G227,1)=Input!G$4,1,0),if(G$3="Vocab", if(Input!G227=Input!G$4,1,0),Input!G227))</f>
        <v>0</v>
      </c>
      <c r="H227" s="1">
        <f>if(or(H$3="Multiple Choice",H$3="Reading"), if(left(Input!H227,1)=Input!H$4,1,0),if(H$3="Vocab", if(Input!H227=Input!H$4,1,0),Input!H227))</f>
        <v>0</v>
      </c>
      <c r="I227" s="1" t="str">
        <f>if(or(I$3="Multiple Choice",I$3="Reading"), if(left(Input!I227,1)=Input!I$4,1,0),if(I$3="Vocab", if(Input!I227=Input!I$4,1,0),Input!I227))</f>
        <v/>
      </c>
      <c r="J227" s="1">
        <f>if(or(J$3="Multiple Choice",J$3="Reading"), if(left(Input!J227,1)=Input!J$4,1,0),if(J$3="Vocab", if(Input!J227=Input!J$4,1,0),Input!J227))</f>
        <v>0</v>
      </c>
      <c r="K227" s="1" t="str">
        <f>if(or(K$3="Multiple Choice",K$3="Reading"), if(left(Input!K227,1)=Input!K$4,1,0),if(K$3="Vocab", if(Input!K227=Input!K$4,1,0),Input!K227))</f>
        <v/>
      </c>
      <c r="L227" s="1" t="str">
        <f>if(or(L$3="Multiple Choice",L$3="Reading"), if(left(Input!L227,1)=Input!L$4,1,0),if(L$3="Vocab", if(Input!L227=Input!L$4,1,0),Input!L227))</f>
        <v/>
      </c>
      <c r="M227" s="1" t="str">
        <f>if(or(M$3="Multiple Choice",M$3="Reading"), if(left(Input!M227,1)=Input!M$4,1,0),if(M$3="Vocab", if(Input!M227=Input!M$4,1,0),Input!M227))</f>
        <v/>
      </c>
      <c r="N227" s="1" t="str">
        <f>if(or(N$3="Multiple Choice",N$3="Reading"), if(left(Input!N227,1)=Input!N$4,1,0),if(N$3="Vocab", if(Input!N227=Input!N$4,1,0),Input!N227))</f>
        <v/>
      </c>
      <c r="O227" s="1" t="str">
        <f>if(or(O$3="Multiple Choice",O$3="Reading"), if(left(Input!O227,1)=Input!O$4,1,0),if(O$3="Vocab", if(Input!O227=Input!O$4,1,0),Input!O227))</f>
        <v/>
      </c>
      <c r="P227" s="1" t="str">
        <f>if(or(P$3="Multiple Choice",P$3="Reading"), if(left(Input!P227,1)=Input!P$4,1,0),if(P$3="Vocab", if(Input!P227=Input!P$4,1,0),Input!P227))</f>
        <v/>
      </c>
      <c r="Q227" s="1" t="str">
        <f>if(or(Q$3="Multiple Choice",Q$3="Reading"), if(left(Input!Q227,1)=Input!Q$4,1,0),if(Q$3="Vocab", if(Input!Q227=Input!Q$4,1,0),Input!Q227))</f>
        <v/>
      </c>
      <c r="R227" s="1" t="str">
        <f>if(or(R$3="Multiple Choice",R$3="Reading"), if(left(Input!R227,1)=Input!R$4,1,0),if(R$3="Vocab", if(Input!R227=Input!R$4,1,0),Input!R227))</f>
        <v/>
      </c>
      <c r="S227" s="1" t="str">
        <f>if(or(S$3="Multiple Choice",S$3="Reading"), if(left(Input!S227,1)=Input!S$4,1,0),if(S$3="Vocab", if(Input!S227=Input!S$4,1,0),Input!S227))</f>
        <v/>
      </c>
      <c r="T227" s="1" t="str">
        <f>if(or(T$3="Multiple Choice",T$3="Reading"), if(left(Input!T227,1)=Input!T$4,1,0),if(T$3="Vocab", if(Input!T227=Input!T$4,1,0),Input!T227))</f>
        <v/>
      </c>
      <c r="U227" s="1" t="str">
        <f>if(or(U$3="Multiple Choice",U$3="Reading"), if(left(Input!U227,1)=Input!U$4,1,0),if(U$3="Vocab", if(Input!U227=Input!U$4,1,0),Input!U227))</f>
        <v/>
      </c>
      <c r="V227" s="1" t="str">
        <f>if(or(V$3="Multiple Choice",V$3="Reading"), if(left(Input!V227,1)=Input!V$4,1,0),if(V$3="Vocab", if(Input!V227=Input!V$4,1,0),Input!V227))</f>
        <v/>
      </c>
      <c r="W227" s="1" t="str">
        <f>if(or(W$3="Multiple Choice",W$3="Reading"), if(left(Input!W227,1)=Input!W$4,1,0),if(W$3="Vocab", if(Input!W227=Input!W$4,1,0),Input!W227))</f>
        <v/>
      </c>
      <c r="X227" s="1" t="str">
        <f>if(or(X$3="Multiple Choice",X$3="Reading"), if(left(Input!X227,1)=Input!X$4,1,0),if(X$3="Vocab", if(Input!X227=Input!X$4,1,0),Input!X227))</f>
        <v/>
      </c>
      <c r="Y227" s="1" t="str">
        <f>if(or(Y$3="Multiple Choice",Y$3="Reading"), if(left(Input!Y227,1)=Input!Y$4,1,0),if(Y$3="Vocab", if(Input!Y227=Input!Y$4,1,0),Input!Y227))</f>
        <v/>
      </c>
      <c r="Z227" s="1" t="str">
        <f>if(or(Z$3="Multiple Choice",Z$3="Reading"), if(left(Input!Z227,1)=Input!Z$4,1,0),if(Z$3="Vocab", if(Input!Z227=Input!Z$4,1,0),Input!Z227))</f>
        <v/>
      </c>
    </row>
    <row r="228">
      <c r="B228" s="1">
        <f t="shared" si="2"/>
        <v>0</v>
      </c>
      <c r="C228" s="1" t="str">
        <f t="array" ref="C228">if(B228=0,"", INDEX($E:$Z,row(C228),Input!$C$16+2))</f>
        <v/>
      </c>
      <c r="D228" s="1">
        <f>if(and(E228&gt;=Input!$C$11,E228&lt;=Input!$C$13,not(F228="")),1,0)</f>
        <v>0</v>
      </c>
      <c r="E228" s="1" t="str">
        <f>Input!E228</f>
        <v/>
      </c>
      <c r="F228" s="1" t="str">
        <f>Input!F228</f>
        <v/>
      </c>
      <c r="G228" s="1">
        <f>if(or(G$3="Multiple Choice",G$3="Reading"), if(left(Input!G228,1)=Input!G$4,1,0),if(G$3="Vocab", if(Input!G228=Input!G$4,1,0),Input!G228))</f>
        <v>0</v>
      </c>
      <c r="H228" s="1">
        <f>if(or(H$3="Multiple Choice",H$3="Reading"), if(left(Input!H228,1)=Input!H$4,1,0),if(H$3="Vocab", if(Input!H228=Input!H$4,1,0),Input!H228))</f>
        <v>0</v>
      </c>
      <c r="I228" s="1" t="str">
        <f>if(or(I$3="Multiple Choice",I$3="Reading"), if(left(Input!I228,1)=Input!I$4,1,0),if(I$3="Vocab", if(Input!I228=Input!I$4,1,0),Input!I228))</f>
        <v/>
      </c>
      <c r="J228" s="1">
        <f>if(or(J$3="Multiple Choice",J$3="Reading"), if(left(Input!J228,1)=Input!J$4,1,0),if(J$3="Vocab", if(Input!J228=Input!J$4,1,0),Input!J228))</f>
        <v>0</v>
      </c>
      <c r="K228" s="1" t="str">
        <f>if(or(K$3="Multiple Choice",K$3="Reading"), if(left(Input!K228,1)=Input!K$4,1,0),if(K$3="Vocab", if(Input!K228=Input!K$4,1,0),Input!K228))</f>
        <v/>
      </c>
      <c r="L228" s="1" t="str">
        <f>if(or(L$3="Multiple Choice",L$3="Reading"), if(left(Input!L228,1)=Input!L$4,1,0),if(L$3="Vocab", if(Input!L228=Input!L$4,1,0),Input!L228))</f>
        <v/>
      </c>
      <c r="M228" s="1" t="str">
        <f>if(or(M$3="Multiple Choice",M$3="Reading"), if(left(Input!M228,1)=Input!M$4,1,0),if(M$3="Vocab", if(Input!M228=Input!M$4,1,0),Input!M228))</f>
        <v/>
      </c>
      <c r="N228" s="1" t="str">
        <f>if(or(N$3="Multiple Choice",N$3="Reading"), if(left(Input!N228,1)=Input!N$4,1,0),if(N$3="Vocab", if(Input!N228=Input!N$4,1,0),Input!N228))</f>
        <v/>
      </c>
      <c r="O228" s="1" t="str">
        <f>if(or(O$3="Multiple Choice",O$3="Reading"), if(left(Input!O228,1)=Input!O$4,1,0),if(O$3="Vocab", if(Input!O228=Input!O$4,1,0),Input!O228))</f>
        <v/>
      </c>
      <c r="P228" s="1" t="str">
        <f>if(or(P$3="Multiple Choice",P$3="Reading"), if(left(Input!P228,1)=Input!P$4,1,0),if(P$3="Vocab", if(Input!P228=Input!P$4,1,0),Input!P228))</f>
        <v/>
      </c>
      <c r="Q228" s="1" t="str">
        <f>if(or(Q$3="Multiple Choice",Q$3="Reading"), if(left(Input!Q228,1)=Input!Q$4,1,0),if(Q$3="Vocab", if(Input!Q228=Input!Q$4,1,0),Input!Q228))</f>
        <v/>
      </c>
      <c r="R228" s="1" t="str">
        <f>if(or(R$3="Multiple Choice",R$3="Reading"), if(left(Input!R228,1)=Input!R$4,1,0),if(R$3="Vocab", if(Input!R228=Input!R$4,1,0),Input!R228))</f>
        <v/>
      </c>
      <c r="S228" s="1" t="str">
        <f>if(or(S$3="Multiple Choice",S$3="Reading"), if(left(Input!S228,1)=Input!S$4,1,0),if(S$3="Vocab", if(Input!S228=Input!S$4,1,0),Input!S228))</f>
        <v/>
      </c>
      <c r="T228" s="1" t="str">
        <f>if(or(T$3="Multiple Choice",T$3="Reading"), if(left(Input!T228,1)=Input!T$4,1,0),if(T$3="Vocab", if(Input!T228=Input!T$4,1,0),Input!T228))</f>
        <v/>
      </c>
      <c r="U228" s="1" t="str">
        <f>if(or(U$3="Multiple Choice",U$3="Reading"), if(left(Input!U228,1)=Input!U$4,1,0),if(U$3="Vocab", if(Input!U228=Input!U$4,1,0),Input!U228))</f>
        <v/>
      </c>
      <c r="V228" s="1" t="str">
        <f>if(or(V$3="Multiple Choice",V$3="Reading"), if(left(Input!V228,1)=Input!V$4,1,0),if(V$3="Vocab", if(Input!V228=Input!V$4,1,0),Input!V228))</f>
        <v/>
      </c>
      <c r="W228" s="1" t="str">
        <f>if(or(W$3="Multiple Choice",W$3="Reading"), if(left(Input!W228,1)=Input!W$4,1,0),if(W$3="Vocab", if(Input!W228=Input!W$4,1,0),Input!W228))</f>
        <v/>
      </c>
      <c r="X228" s="1" t="str">
        <f>if(or(X$3="Multiple Choice",X$3="Reading"), if(left(Input!X228,1)=Input!X$4,1,0),if(X$3="Vocab", if(Input!X228=Input!X$4,1,0),Input!X228))</f>
        <v/>
      </c>
      <c r="Y228" s="1" t="str">
        <f>if(or(Y$3="Multiple Choice",Y$3="Reading"), if(left(Input!Y228,1)=Input!Y$4,1,0),if(Y$3="Vocab", if(Input!Y228=Input!Y$4,1,0),Input!Y228))</f>
        <v/>
      </c>
      <c r="Z228" s="1" t="str">
        <f>if(or(Z$3="Multiple Choice",Z$3="Reading"), if(left(Input!Z228,1)=Input!Z$4,1,0),if(Z$3="Vocab", if(Input!Z228=Input!Z$4,1,0),Input!Z228))</f>
        <v/>
      </c>
    </row>
    <row r="229">
      <c r="B229" s="1">
        <f t="shared" si="2"/>
        <v>0</v>
      </c>
      <c r="C229" s="1" t="str">
        <f t="array" ref="C229">if(B229=0,"", INDEX($E:$Z,row(C229),Input!$C$16+2))</f>
        <v/>
      </c>
      <c r="D229" s="1">
        <f>if(and(E229&gt;=Input!$C$11,E229&lt;=Input!$C$13,not(F229="")),1,0)</f>
        <v>0</v>
      </c>
      <c r="E229" s="1" t="str">
        <f>Input!E229</f>
        <v/>
      </c>
      <c r="F229" s="1" t="str">
        <f>Input!F229</f>
        <v/>
      </c>
      <c r="G229" s="1">
        <f>if(or(G$3="Multiple Choice",G$3="Reading"), if(left(Input!G229,1)=Input!G$4,1,0),if(G$3="Vocab", if(Input!G229=Input!G$4,1,0),Input!G229))</f>
        <v>0</v>
      </c>
      <c r="H229" s="1">
        <f>if(or(H$3="Multiple Choice",H$3="Reading"), if(left(Input!H229,1)=Input!H$4,1,0),if(H$3="Vocab", if(Input!H229=Input!H$4,1,0),Input!H229))</f>
        <v>0</v>
      </c>
      <c r="I229" s="1" t="str">
        <f>if(or(I$3="Multiple Choice",I$3="Reading"), if(left(Input!I229,1)=Input!I$4,1,0),if(I$3="Vocab", if(Input!I229=Input!I$4,1,0),Input!I229))</f>
        <v/>
      </c>
      <c r="J229" s="1">
        <f>if(or(J$3="Multiple Choice",J$3="Reading"), if(left(Input!J229,1)=Input!J$4,1,0),if(J$3="Vocab", if(Input!J229=Input!J$4,1,0),Input!J229))</f>
        <v>0</v>
      </c>
      <c r="K229" s="1" t="str">
        <f>if(or(K$3="Multiple Choice",K$3="Reading"), if(left(Input!K229,1)=Input!K$4,1,0),if(K$3="Vocab", if(Input!K229=Input!K$4,1,0),Input!K229))</f>
        <v/>
      </c>
      <c r="L229" s="1" t="str">
        <f>if(or(L$3="Multiple Choice",L$3="Reading"), if(left(Input!L229,1)=Input!L$4,1,0),if(L$3="Vocab", if(Input!L229=Input!L$4,1,0),Input!L229))</f>
        <v/>
      </c>
      <c r="M229" s="1" t="str">
        <f>if(or(M$3="Multiple Choice",M$3="Reading"), if(left(Input!M229,1)=Input!M$4,1,0),if(M$3="Vocab", if(Input!M229=Input!M$4,1,0),Input!M229))</f>
        <v/>
      </c>
      <c r="N229" s="1" t="str">
        <f>if(or(N$3="Multiple Choice",N$3="Reading"), if(left(Input!N229,1)=Input!N$4,1,0),if(N$3="Vocab", if(Input!N229=Input!N$4,1,0),Input!N229))</f>
        <v/>
      </c>
      <c r="O229" s="1" t="str">
        <f>if(or(O$3="Multiple Choice",O$3="Reading"), if(left(Input!O229,1)=Input!O$4,1,0),if(O$3="Vocab", if(Input!O229=Input!O$4,1,0),Input!O229))</f>
        <v/>
      </c>
      <c r="P229" s="1" t="str">
        <f>if(or(P$3="Multiple Choice",P$3="Reading"), if(left(Input!P229,1)=Input!P$4,1,0),if(P$3="Vocab", if(Input!P229=Input!P$4,1,0),Input!P229))</f>
        <v/>
      </c>
      <c r="Q229" s="1" t="str">
        <f>if(or(Q$3="Multiple Choice",Q$3="Reading"), if(left(Input!Q229,1)=Input!Q$4,1,0),if(Q$3="Vocab", if(Input!Q229=Input!Q$4,1,0),Input!Q229))</f>
        <v/>
      </c>
      <c r="R229" s="1" t="str">
        <f>if(or(R$3="Multiple Choice",R$3="Reading"), if(left(Input!R229,1)=Input!R$4,1,0),if(R$3="Vocab", if(Input!R229=Input!R$4,1,0),Input!R229))</f>
        <v/>
      </c>
      <c r="S229" s="1" t="str">
        <f>if(or(S$3="Multiple Choice",S$3="Reading"), if(left(Input!S229,1)=Input!S$4,1,0),if(S$3="Vocab", if(Input!S229=Input!S$4,1,0),Input!S229))</f>
        <v/>
      </c>
      <c r="T229" s="1" t="str">
        <f>if(or(T$3="Multiple Choice",T$3="Reading"), if(left(Input!T229,1)=Input!T$4,1,0),if(T$3="Vocab", if(Input!T229=Input!T$4,1,0),Input!T229))</f>
        <v/>
      </c>
      <c r="U229" s="1" t="str">
        <f>if(or(U$3="Multiple Choice",U$3="Reading"), if(left(Input!U229,1)=Input!U$4,1,0),if(U$3="Vocab", if(Input!U229=Input!U$4,1,0),Input!U229))</f>
        <v/>
      </c>
      <c r="V229" s="1" t="str">
        <f>if(or(V$3="Multiple Choice",V$3="Reading"), if(left(Input!V229,1)=Input!V$4,1,0),if(V$3="Vocab", if(Input!V229=Input!V$4,1,0),Input!V229))</f>
        <v/>
      </c>
      <c r="W229" s="1" t="str">
        <f>if(or(W$3="Multiple Choice",W$3="Reading"), if(left(Input!W229,1)=Input!W$4,1,0),if(W$3="Vocab", if(Input!W229=Input!W$4,1,0),Input!W229))</f>
        <v/>
      </c>
      <c r="X229" s="1" t="str">
        <f>if(or(X$3="Multiple Choice",X$3="Reading"), if(left(Input!X229,1)=Input!X$4,1,0),if(X$3="Vocab", if(Input!X229=Input!X$4,1,0),Input!X229))</f>
        <v/>
      </c>
      <c r="Y229" s="1" t="str">
        <f>if(or(Y$3="Multiple Choice",Y$3="Reading"), if(left(Input!Y229,1)=Input!Y$4,1,0),if(Y$3="Vocab", if(Input!Y229=Input!Y$4,1,0),Input!Y229))</f>
        <v/>
      </c>
      <c r="Z229" s="1" t="str">
        <f>if(or(Z$3="Multiple Choice",Z$3="Reading"), if(left(Input!Z229,1)=Input!Z$4,1,0),if(Z$3="Vocab", if(Input!Z229=Input!Z$4,1,0),Input!Z229))</f>
        <v/>
      </c>
    </row>
    <row r="230">
      <c r="B230" s="1">
        <f t="shared" si="2"/>
        <v>0</v>
      </c>
      <c r="C230" s="1" t="str">
        <f t="array" ref="C230">if(B230=0,"", INDEX($E:$Z,row(C230),Input!$C$16+2))</f>
        <v/>
      </c>
      <c r="D230" s="1">
        <f>if(and(E230&gt;=Input!$C$11,E230&lt;=Input!$C$13,not(F230="")),1,0)</f>
        <v>0</v>
      </c>
      <c r="E230" s="1" t="str">
        <f>Input!E230</f>
        <v/>
      </c>
      <c r="F230" s="1" t="str">
        <f>Input!F230</f>
        <v/>
      </c>
      <c r="G230" s="1">
        <f>if(or(G$3="Multiple Choice",G$3="Reading"), if(left(Input!G230,1)=Input!G$4,1,0),if(G$3="Vocab", if(Input!G230=Input!G$4,1,0),Input!G230))</f>
        <v>0</v>
      </c>
      <c r="H230" s="1">
        <f>if(or(H$3="Multiple Choice",H$3="Reading"), if(left(Input!H230,1)=Input!H$4,1,0),if(H$3="Vocab", if(Input!H230=Input!H$4,1,0),Input!H230))</f>
        <v>0</v>
      </c>
      <c r="I230" s="1" t="str">
        <f>if(or(I$3="Multiple Choice",I$3="Reading"), if(left(Input!I230,1)=Input!I$4,1,0),if(I$3="Vocab", if(Input!I230=Input!I$4,1,0),Input!I230))</f>
        <v/>
      </c>
      <c r="J230" s="1">
        <f>if(or(J$3="Multiple Choice",J$3="Reading"), if(left(Input!J230,1)=Input!J$4,1,0),if(J$3="Vocab", if(Input!J230=Input!J$4,1,0),Input!J230))</f>
        <v>0</v>
      </c>
      <c r="K230" s="1" t="str">
        <f>if(or(K$3="Multiple Choice",K$3="Reading"), if(left(Input!K230,1)=Input!K$4,1,0),if(K$3="Vocab", if(Input!K230=Input!K$4,1,0),Input!K230))</f>
        <v/>
      </c>
      <c r="L230" s="1" t="str">
        <f>if(or(L$3="Multiple Choice",L$3="Reading"), if(left(Input!L230,1)=Input!L$4,1,0),if(L$3="Vocab", if(Input!L230=Input!L$4,1,0),Input!L230))</f>
        <v/>
      </c>
      <c r="M230" s="1" t="str">
        <f>if(or(M$3="Multiple Choice",M$3="Reading"), if(left(Input!M230,1)=Input!M$4,1,0),if(M$3="Vocab", if(Input!M230=Input!M$4,1,0),Input!M230))</f>
        <v/>
      </c>
      <c r="N230" s="1" t="str">
        <f>if(or(N$3="Multiple Choice",N$3="Reading"), if(left(Input!N230,1)=Input!N$4,1,0),if(N$3="Vocab", if(Input!N230=Input!N$4,1,0),Input!N230))</f>
        <v/>
      </c>
      <c r="O230" s="1" t="str">
        <f>if(or(O$3="Multiple Choice",O$3="Reading"), if(left(Input!O230,1)=Input!O$4,1,0),if(O$3="Vocab", if(Input!O230=Input!O$4,1,0),Input!O230))</f>
        <v/>
      </c>
      <c r="P230" s="1" t="str">
        <f>if(or(P$3="Multiple Choice",P$3="Reading"), if(left(Input!P230,1)=Input!P$4,1,0),if(P$3="Vocab", if(Input!P230=Input!P$4,1,0),Input!P230))</f>
        <v/>
      </c>
      <c r="Q230" s="1" t="str">
        <f>if(or(Q$3="Multiple Choice",Q$3="Reading"), if(left(Input!Q230,1)=Input!Q$4,1,0),if(Q$3="Vocab", if(Input!Q230=Input!Q$4,1,0),Input!Q230))</f>
        <v/>
      </c>
      <c r="R230" s="1" t="str">
        <f>if(or(R$3="Multiple Choice",R$3="Reading"), if(left(Input!R230,1)=Input!R$4,1,0),if(R$3="Vocab", if(Input!R230=Input!R$4,1,0),Input!R230))</f>
        <v/>
      </c>
      <c r="S230" s="1" t="str">
        <f>if(or(S$3="Multiple Choice",S$3="Reading"), if(left(Input!S230,1)=Input!S$4,1,0),if(S$3="Vocab", if(Input!S230=Input!S$4,1,0),Input!S230))</f>
        <v/>
      </c>
      <c r="T230" s="1" t="str">
        <f>if(or(T$3="Multiple Choice",T$3="Reading"), if(left(Input!T230,1)=Input!T$4,1,0),if(T$3="Vocab", if(Input!T230=Input!T$4,1,0),Input!T230))</f>
        <v/>
      </c>
      <c r="U230" s="1" t="str">
        <f>if(or(U$3="Multiple Choice",U$3="Reading"), if(left(Input!U230,1)=Input!U$4,1,0),if(U$3="Vocab", if(Input!U230=Input!U$4,1,0),Input!U230))</f>
        <v/>
      </c>
      <c r="V230" s="1" t="str">
        <f>if(or(V$3="Multiple Choice",V$3="Reading"), if(left(Input!V230,1)=Input!V$4,1,0),if(V$3="Vocab", if(Input!V230=Input!V$4,1,0),Input!V230))</f>
        <v/>
      </c>
      <c r="W230" s="1" t="str">
        <f>if(or(W$3="Multiple Choice",W$3="Reading"), if(left(Input!W230,1)=Input!W$4,1,0),if(W$3="Vocab", if(Input!W230=Input!W$4,1,0),Input!W230))</f>
        <v/>
      </c>
      <c r="X230" s="1" t="str">
        <f>if(or(X$3="Multiple Choice",X$3="Reading"), if(left(Input!X230,1)=Input!X$4,1,0),if(X$3="Vocab", if(Input!X230=Input!X$4,1,0),Input!X230))</f>
        <v/>
      </c>
      <c r="Y230" s="1" t="str">
        <f>if(or(Y$3="Multiple Choice",Y$3="Reading"), if(left(Input!Y230,1)=Input!Y$4,1,0),if(Y$3="Vocab", if(Input!Y230=Input!Y$4,1,0),Input!Y230))</f>
        <v/>
      </c>
      <c r="Z230" s="1" t="str">
        <f>if(or(Z$3="Multiple Choice",Z$3="Reading"), if(left(Input!Z230,1)=Input!Z$4,1,0),if(Z$3="Vocab", if(Input!Z230=Input!Z$4,1,0),Input!Z230))</f>
        <v/>
      </c>
    </row>
    <row r="231">
      <c r="B231" s="1">
        <f t="shared" si="2"/>
        <v>0</v>
      </c>
      <c r="C231" s="1" t="str">
        <f t="array" ref="C231">if(B231=0,"", INDEX($E:$Z,row(C231),Input!$C$16+2))</f>
        <v/>
      </c>
      <c r="D231" s="1">
        <f>if(and(E231&gt;=Input!$C$11,E231&lt;=Input!$C$13,not(F231="")),1,0)</f>
        <v>0</v>
      </c>
      <c r="E231" s="1" t="str">
        <f>Input!E231</f>
        <v/>
      </c>
      <c r="F231" s="1" t="str">
        <f>Input!F231</f>
        <v/>
      </c>
      <c r="G231" s="1">
        <f>if(or(G$3="Multiple Choice",G$3="Reading"), if(left(Input!G231,1)=Input!G$4,1,0),if(G$3="Vocab", if(Input!G231=Input!G$4,1,0),Input!G231))</f>
        <v>0</v>
      </c>
      <c r="H231" s="1">
        <f>if(or(H$3="Multiple Choice",H$3="Reading"), if(left(Input!H231,1)=Input!H$4,1,0),if(H$3="Vocab", if(Input!H231=Input!H$4,1,0),Input!H231))</f>
        <v>0</v>
      </c>
      <c r="I231" s="1" t="str">
        <f>if(or(I$3="Multiple Choice",I$3="Reading"), if(left(Input!I231,1)=Input!I$4,1,0),if(I$3="Vocab", if(Input!I231=Input!I$4,1,0),Input!I231))</f>
        <v/>
      </c>
      <c r="J231" s="1">
        <f>if(or(J$3="Multiple Choice",J$3="Reading"), if(left(Input!J231,1)=Input!J$4,1,0),if(J$3="Vocab", if(Input!J231=Input!J$4,1,0),Input!J231))</f>
        <v>0</v>
      </c>
      <c r="K231" s="1" t="str">
        <f>if(or(K$3="Multiple Choice",K$3="Reading"), if(left(Input!K231,1)=Input!K$4,1,0),if(K$3="Vocab", if(Input!K231=Input!K$4,1,0),Input!K231))</f>
        <v/>
      </c>
      <c r="L231" s="1" t="str">
        <f>if(or(L$3="Multiple Choice",L$3="Reading"), if(left(Input!L231,1)=Input!L$4,1,0),if(L$3="Vocab", if(Input!L231=Input!L$4,1,0),Input!L231))</f>
        <v/>
      </c>
      <c r="M231" s="1" t="str">
        <f>if(or(M$3="Multiple Choice",M$3="Reading"), if(left(Input!M231,1)=Input!M$4,1,0),if(M$3="Vocab", if(Input!M231=Input!M$4,1,0),Input!M231))</f>
        <v/>
      </c>
      <c r="N231" s="1" t="str">
        <f>if(or(N$3="Multiple Choice",N$3="Reading"), if(left(Input!N231,1)=Input!N$4,1,0),if(N$3="Vocab", if(Input!N231=Input!N$4,1,0),Input!N231))</f>
        <v/>
      </c>
      <c r="O231" s="1" t="str">
        <f>if(or(O$3="Multiple Choice",O$3="Reading"), if(left(Input!O231,1)=Input!O$4,1,0),if(O$3="Vocab", if(Input!O231=Input!O$4,1,0),Input!O231))</f>
        <v/>
      </c>
      <c r="P231" s="1" t="str">
        <f>if(or(P$3="Multiple Choice",P$3="Reading"), if(left(Input!P231,1)=Input!P$4,1,0),if(P$3="Vocab", if(Input!P231=Input!P$4,1,0),Input!P231))</f>
        <v/>
      </c>
      <c r="Q231" s="1" t="str">
        <f>if(or(Q$3="Multiple Choice",Q$3="Reading"), if(left(Input!Q231,1)=Input!Q$4,1,0),if(Q$3="Vocab", if(Input!Q231=Input!Q$4,1,0),Input!Q231))</f>
        <v/>
      </c>
      <c r="R231" s="1" t="str">
        <f>if(or(R$3="Multiple Choice",R$3="Reading"), if(left(Input!R231,1)=Input!R$4,1,0),if(R$3="Vocab", if(Input!R231=Input!R$4,1,0),Input!R231))</f>
        <v/>
      </c>
      <c r="S231" s="1" t="str">
        <f>if(or(S$3="Multiple Choice",S$3="Reading"), if(left(Input!S231,1)=Input!S$4,1,0),if(S$3="Vocab", if(Input!S231=Input!S$4,1,0),Input!S231))</f>
        <v/>
      </c>
      <c r="T231" s="1" t="str">
        <f>if(or(T$3="Multiple Choice",T$3="Reading"), if(left(Input!T231,1)=Input!T$4,1,0),if(T$3="Vocab", if(Input!T231=Input!T$4,1,0),Input!T231))</f>
        <v/>
      </c>
      <c r="U231" s="1" t="str">
        <f>if(or(U$3="Multiple Choice",U$3="Reading"), if(left(Input!U231,1)=Input!U$4,1,0),if(U$3="Vocab", if(Input!U231=Input!U$4,1,0),Input!U231))</f>
        <v/>
      </c>
      <c r="V231" s="1" t="str">
        <f>if(or(V$3="Multiple Choice",V$3="Reading"), if(left(Input!V231,1)=Input!V$4,1,0),if(V$3="Vocab", if(Input!V231=Input!V$4,1,0),Input!V231))</f>
        <v/>
      </c>
      <c r="W231" s="1" t="str">
        <f>if(or(W$3="Multiple Choice",W$3="Reading"), if(left(Input!W231,1)=Input!W$4,1,0),if(W$3="Vocab", if(Input!W231=Input!W$4,1,0),Input!W231))</f>
        <v/>
      </c>
      <c r="X231" s="1" t="str">
        <f>if(or(X$3="Multiple Choice",X$3="Reading"), if(left(Input!X231,1)=Input!X$4,1,0),if(X$3="Vocab", if(Input!X231=Input!X$4,1,0),Input!X231))</f>
        <v/>
      </c>
      <c r="Y231" s="1" t="str">
        <f>if(or(Y$3="Multiple Choice",Y$3="Reading"), if(left(Input!Y231,1)=Input!Y$4,1,0),if(Y$3="Vocab", if(Input!Y231=Input!Y$4,1,0),Input!Y231))</f>
        <v/>
      </c>
      <c r="Z231" s="1" t="str">
        <f>if(or(Z$3="Multiple Choice",Z$3="Reading"), if(left(Input!Z231,1)=Input!Z$4,1,0),if(Z$3="Vocab", if(Input!Z231=Input!Z$4,1,0),Input!Z231))</f>
        <v/>
      </c>
    </row>
    <row r="232">
      <c r="B232" s="1">
        <f t="shared" si="2"/>
        <v>0</v>
      </c>
      <c r="C232" s="1" t="str">
        <f t="array" ref="C232">if(B232=0,"", INDEX($E:$Z,row(C232),Input!$C$16+2))</f>
        <v/>
      </c>
      <c r="D232" s="1">
        <f>if(and(E232&gt;=Input!$C$11,E232&lt;=Input!$C$13,not(F232="")),1,0)</f>
        <v>0</v>
      </c>
      <c r="E232" s="1" t="str">
        <f>Input!E232</f>
        <v/>
      </c>
      <c r="F232" s="1" t="str">
        <f>Input!F232</f>
        <v/>
      </c>
      <c r="G232" s="1">
        <f>if(or(G$3="Multiple Choice",G$3="Reading"), if(left(Input!G232,1)=Input!G$4,1,0),if(G$3="Vocab", if(Input!G232=Input!G$4,1,0),Input!G232))</f>
        <v>0</v>
      </c>
      <c r="H232" s="1">
        <f>if(or(H$3="Multiple Choice",H$3="Reading"), if(left(Input!H232,1)=Input!H$4,1,0),if(H$3="Vocab", if(Input!H232=Input!H$4,1,0),Input!H232))</f>
        <v>0</v>
      </c>
      <c r="I232" s="1" t="str">
        <f>if(or(I$3="Multiple Choice",I$3="Reading"), if(left(Input!I232,1)=Input!I$4,1,0),if(I$3="Vocab", if(Input!I232=Input!I$4,1,0),Input!I232))</f>
        <v/>
      </c>
      <c r="J232" s="1">
        <f>if(or(J$3="Multiple Choice",J$3="Reading"), if(left(Input!J232,1)=Input!J$4,1,0),if(J$3="Vocab", if(Input!J232=Input!J$4,1,0),Input!J232))</f>
        <v>0</v>
      </c>
      <c r="K232" s="1" t="str">
        <f>if(or(K$3="Multiple Choice",K$3="Reading"), if(left(Input!K232,1)=Input!K$4,1,0),if(K$3="Vocab", if(Input!K232=Input!K$4,1,0),Input!K232))</f>
        <v/>
      </c>
      <c r="L232" s="1" t="str">
        <f>if(or(L$3="Multiple Choice",L$3="Reading"), if(left(Input!L232,1)=Input!L$4,1,0),if(L$3="Vocab", if(Input!L232=Input!L$4,1,0),Input!L232))</f>
        <v/>
      </c>
      <c r="M232" s="1" t="str">
        <f>if(or(M$3="Multiple Choice",M$3="Reading"), if(left(Input!M232,1)=Input!M$4,1,0),if(M$3="Vocab", if(Input!M232=Input!M$4,1,0),Input!M232))</f>
        <v/>
      </c>
      <c r="N232" s="1" t="str">
        <f>if(or(N$3="Multiple Choice",N$3="Reading"), if(left(Input!N232,1)=Input!N$4,1,0),if(N$3="Vocab", if(Input!N232=Input!N$4,1,0),Input!N232))</f>
        <v/>
      </c>
      <c r="O232" s="1" t="str">
        <f>if(or(O$3="Multiple Choice",O$3="Reading"), if(left(Input!O232,1)=Input!O$4,1,0),if(O$3="Vocab", if(Input!O232=Input!O$4,1,0),Input!O232))</f>
        <v/>
      </c>
      <c r="P232" s="1" t="str">
        <f>if(or(P$3="Multiple Choice",P$3="Reading"), if(left(Input!P232,1)=Input!P$4,1,0),if(P$3="Vocab", if(Input!P232=Input!P$4,1,0),Input!P232))</f>
        <v/>
      </c>
      <c r="Q232" s="1" t="str">
        <f>if(or(Q$3="Multiple Choice",Q$3="Reading"), if(left(Input!Q232,1)=Input!Q$4,1,0),if(Q$3="Vocab", if(Input!Q232=Input!Q$4,1,0),Input!Q232))</f>
        <v/>
      </c>
      <c r="R232" s="1" t="str">
        <f>if(or(R$3="Multiple Choice",R$3="Reading"), if(left(Input!R232,1)=Input!R$4,1,0),if(R$3="Vocab", if(Input!R232=Input!R$4,1,0),Input!R232))</f>
        <v/>
      </c>
      <c r="S232" s="1" t="str">
        <f>if(or(S$3="Multiple Choice",S$3="Reading"), if(left(Input!S232,1)=Input!S$4,1,0),if(S$3="Vocab", if(Input!S232=Input!S$4,1,0),Input!S232))</f>
        <v/>
      </c>
      <c r="T232" s="1" t="str">
        <f>if(or(T$3="Multiple Choice",T$3="Reading"), if(left(Input!T232,1)=Input!T$4,1,0),if(T$3="Vocab", if(Input!T232=Input!T$4,1,0),Input!T232))</f>
        <v/>
      </c>
      <c r="U232" s="1" t="str">
        <f>if(or(U$3="Multiple Choice",U$3="Reading"), if(left(Input!U232,1)=Input!U$4,1,0),if(U$3="Vocab", if(Input!U232=Input!U$4,1,0),Input!U232))</f>
        <v/>
      </c>
      <c r="V232" s="1" t="str">
        <f>if(or(V$3="Multiple Choice",V$3="Reading"), if(left(Input!V232,1)=Input!V$4,1,0),if(V$3="Vocab", if(Input!V232=Input!V$4,1,0),Input!V232))</f>
        <v/>
      </c>
      <c r="W232" s="1" t="str">
        <f>if(or(W$3="Multiple Choice",W$3="Reading"), if(left(Input!W232,1)=Input!W$4,1,0),if(W$3="Vocab", if(Input!W232=Input!W$4,1,0),Input!W232))</f>
        <v/>
      </c>
      <c r="X232" s="1" t="str">
        <f>if(or(X$3="Multiple Choice",X$3="Reading"), if(left(Input!X232,1)=Input!X$4,1,0),if(X$3="Vocab", if(Input!X232=Input!X$4,1,0),Input!X232))</f>
        <v/>
      </c>
      <c r="Y232" s="1" t="str">
        <f>if(or(Y$3="Multiple Choice",Y$3="Reading"), if(left(Input!Y232,1)=Input!Y$4,1,0),if(Y$3="Vocab", if(Input!Y232=Input!Y$4,1,0),Input!Y232))</f>
        <v/>
      </c>
      <c r="Z232" s="1" t="str">
        <f>if(or(Z$3="Multiple Choice",Z$3="Reading"), if(left(Input!Z232,1)=Input!Z$4,1,0),if(Z$3="Vocab", if(Input!Z232=Input!Z$4,1,0),Input!Z232))</f>
        <v/>
      </c>
    </row>
    <row r="233">
      <c r="B233" s="1">
        <f t="shared" si="2"/>
        <v>0</v>
      </c>
      <c r="C233" s="1" t="str">
        <f t="array" ref="C233">if(B233=0,"", INDEX($E:$Z,row(C233),Input!$C$16+2))</f>
        <v/>
      </c>
      <c r="D233" s="1">
        <f>if(and(E233&gt;=Input!$C$11,E233&lt;=Input!$C$13,not(F233="")),1,0)</f>
        <v>0</v>
      </c>
      <c r="E233" s="1" t="str">
        <f>Input!E233</f>
        <v/>
      </c>
      <c r="F233" s="1" t="str">
        <f>Input!F233</f>
        <v/>
      </c>
      <c r="G233" s="1">
        <f>if(or(G$3="Multiple Choice",G$3="Reading"), if(left(Input!G233,1)=Input!G$4,1,0),if(G$3="Vocab", if(Input!G233=Input!G$4,1,0),Input!G233))</f>
        <v>0</v>
      </c>
      <c r="H233" s="1">
        <f>if(or(H$3="Multiple Choice",H$3="Reading"), if(left(Input!H233,1)=Input!H$4,1,0),if(H$3="Vocab", if(Input!H233=Input!H$4,1,0),Input!H233))</f>
        <v>0</v>
      </c>
      <c r="I233" s="1" t="str">
        <f>if(or(I$3="Multiple Choice",I$3="Reading"), if(left(Input!I233,1)=Input!I$4,1,0),if(I$3="Vocab", if(Input!I233=Input!I$4,1,0),Input!I233))</f>
        <v/>
      </c>
      <c r="J233" s="1">
        <f>if(or(J$3="Multiple Choice",J$3="Reading"), if(left(Input!J233,1)=Input!J$4,1,0),if(J$3="Vocab", if(Input!J233=Input!J$4,1,0),Input!J233))</f>
        <v>0</v>
      </c>
      <c r="K233" s="1" t="str">
        <f>if(or(K$3="Multiple Choice",K$3="Reading"), if(left(Input!K233,1)=Input!K$4,1,0),if(K$3="Vocab", if(Input!K233=Input!K$4,1,0),Input!K233))</f>
        <v/>
      </c>
      <c r="L233" s="1" t="str">
        <f>if(or(L$3="Multiple Choice",L$3="Reading"), if(left(Input!L233,1)=Input!L$4,1,0),if(L$3="Vocab", if(Input!L233=Input!L$4,1,0),Input!L233))</f>
        <v/>
      </c>
      <c r="M233" s="1" t="str">
        <f>if(or(M$3="Multiple Choice",M$3="Reading"), if(left(Input!M233,1)=Input!M$4,1,0),if(M$3="Vocab", if(Input!M233=Input!M$4,1,0),Input!M233))</f>
        <v/>
      </c>
      <c r="N233" s="1" t="str">
        <f>if(or(N$3="Multiple Choice",N$3="Reading"), if(left(Input!N233,1)=Input!N$4,1,0),if(N$3="Vocab", if(Input!N233=Input!N$4,1,0),Input!N233))</f>
        <v/>
      </c>
      <c r="O233" s="1" t="str">
        <f>if(or(O$3="Multiple Choice",O$3="Reading"), if(left(Input!O233,1)=Input!O$4,1,0),if(O$3="Vocab", if(Input!O233=Input!O$4,1,0),Input!O233))</f>
        <v/>
      </c>
      <c r="P233" s="1" t="str">
        <f>if(or(P$3="Multiple Choice",P$3="Reading"), if(left(Input!P233,1)=Input!P$4,1,0),if(P$3="Vocab", if(Input!P233=Input!P$4,1,0),Input!P233))</f>
        <v/>
      </c>
      <c r="Q233" s="1" t="str">
        <f>if(or(Q$3="Multiple Choice",Q$3="Reading"), if(left(Input!Q233,1)=Input!Q$4,1,0),if(Q$3="Vocab", if(Input!Q233=Input!Q$4,1,0),Input!Q233))</f>
        <v/>
      </c>
      <c r="R233" s="1" t="str">
        <f>if(or(R$3="Multiple Choice",R$3="Reading"), if(left(Input!R233,1)=Input!R$4,1,0),if(R$3="Vocab", if(Input!R233=Input!R$4,1,0),Input!R233))</f>
        <v/>
      </c>
      <c r="S233" s="1" t="str">
        <f>if(or(S$3="Multiple Choice",S$3="Reading"), if(left(Input!S233,1)=Input!S$4,1,0),if(S$3="Vocab", if(Input!S233=Input!S$4,1,0),Input!S233))</f>
        <v/>
      </c>
      <c r="T233" s="1" t="str">
        <f>if(or(T$3="Multiple Choice",T$3="Reading"), if(left(Input!T233,1)=Input!T$4,1,0),if(T$3="Vocab", if(Input!T233=Input!T$4,1,0),Input!T233))</f>
        <v/>
      </c>
      <c r="U233" s="1" t="str">
        <f>if(or(U$3="Multiple Choice",U$3="Reading"), if(left(Input!U233,1)=Input!U$4,1,0),if(U$3="Vocab", if(Input!U233=Input!U$4,1,0),Input!U233))</f>
        <v/>
      </c>
      <c r="V233" s="1" t="str">
        <f>if(or(V$3="Multiple Choice",V$3="Reading"), if(left(Input!V233,1)=Input!V$4,1,0),if(V$3="Vocab", if(Input!V233=Input!V$4,1,0),Input!V233))</f>
        <v/>
      </c>
      <c r="W233" s="1" t="str">
        <f>if(or(W$3="Multiple Choice",W$3="Reading"), if(left(Input!W233,1)=Input!W$4,1,0),if(W$3="Vocab", if(Input!W233=Input!W$4,1,0),Input!W233))</f>
        <v/>
      </c>
      <c r="X233" s="1" t="str">
        <f>if(or(X$3="Multiple Choice",X$3="Reading"), if(left(Input!X233,1)=Input!X$4,1,0),if(X$3="Vocab", if(Input!X233=Input!X$4,1,0),Input!X233))</f>
        <v/>
      </c>
      <c r="Y233" s="1" t="str">
        <f>if(or(Y$3="Multiple Choice",Y$3="Reading"), if(left(Input!Y233,1)=Input!Y$4,1,0),if(Y$3="Vocab", if(Input!Y233=Input!Y$4,1,0),Input!Y233))</f>
        <v/>
      </c>
      <c r="Z233" s="1" t="str">
        <f>if(or(Z$3="Multiple Choice",Z$3="Reading"), if(left(Input!Z233,1)=Input!Z$4,1,0),if(Z$3="Vocab", if(Input!Z233=Input!Z$4,1,0),Input!Z233))</f>
        <v/>
      </c>
    </row>
    <row r="234">
      <c r="B234" s="1">
        <f t="shared" si="2"/>
        <v>0</v>
      </c>
      <c r="C234" s="1" t="str">
        <f t="array" ref="C234">if(B234=0,"", INDEX($E:$Z,row(C234),Input!$C$16+2))</f>
        <v/>
      </c>
      <c r="D234" s="1">
        <f>if(and(E234&gt;=Input!$C$11,E234&lt;=Input!$C$13,not(F234="")),1,0)</f>
        <v>0</v>
      </c>
      <c r="E234" s="1" t="str">
        <f>Input!E234</f>
        <v/>
      </c>
      <c r="F234" s="1" t="str">
        <f>Input!F234</f>
        <v/>
      </c>
      <c r="G234" s="1">
        <f>if(or(G$3="Multiple Choice",G$3="Reading"), if(left(Input!G234,1)=Input!G$4,1,0),if(G$3="Vocab", if(Input!G234=Input!G$4,1,0),Input!G234))</f>
        <v>0</v>
      </c>
      <c r="H234" s="1">
        <f>if(or(H$3="Multiple Choice",H$3="Reading"), if(left(Input!H234,1)=Input!H$4,1,0),if(H$3="Vocab", if(Input!H234=Input!H$4,1,0),Input!H234))</f>
        <v>0</v>
      </c>
      <c r="I234" s="1" t="str">
        <f>if(or(I$3="Multiple Choice",I$3="Reading"), if(left(Input!I234,1)=Input!I$4,1,0),if(I$3="Vocab", if(Input!I234=Input!I$4,1,0),Input!I234))</f>
        <v/>
      </c>
      <c r="J234" s="1">
        <f>if(or(J$3="Multiple Choice",J$3="Reading"), if(left(Input!J234,1)=Input!J$4,1,0),if(J$3="Vocab", if(Input!J234=Input!J$4,1,0),Input!J234))</f>
        <v>0</v>
      </c>
      <c r="K234" s="1" t="str">
        <f>if(or(K$3="Multiple Choice",K$3="Reading"), if(left(Input!K234,1)=Input!K$4,1,0),if(K$3="Vocab", if(Input!K234=Input!K$4,1,0),Input!K234))</f>
        <v/>
      </c>
      <c r="L234" s="1" t="str">
        <f>if(or(L$3="Multiple Choice",L$3="Reading"), if(left(Input!L234,1)=Input!L$4,1,0),if(L$3="Vocab", if(Input!L234=Input!L$4,1,0),Input!L234))</f>
        <v/>
      </c>
      <c r="M234" s="1" t="str">
        <f>if(or(M$3="Multiple Choice",M$3="Reading"), if(left(Input!M234,1)=Input!M$4,1,0),if(M$3="Vocab", if(Input!M234=Input!M$4,1,0),Input!M234))</f>
        <v/>
      </c>
      <c r="N234" s="1" t="str">
        <f>if(or(N$3="Multiple Choice",N$3="Reading"), if(left(Input!N234,1)=Input!N$4,1,0),if(N$3="Vocab", if(Input!N234=Input!N$4,1,0),Input!N234))</f>
        <v/>
      </c>
      <c r="O234" s="1" t="str">
        <f>if(or(O$3="Multiple Choice",O$3="Reading"), if(left(Input!O234,1)=Input!O$4,1,0),if(O$3="Vocab", if(Input!O234=Input!O$4,1,0),Input!O234))</f>
        <v/>
      </c>
      <c r="P234" s="1" t="str">
        <f>if(or(P$3="Multiple Choice",P$3="Reading"), if(left(Input!P234,1)=Input!P$4,1,0),if(P$3="Vocab", if(Input!P234=Input!P$4,1,0),Input!P234))</f>
        <v/>
      </c>
      <c r="Q234" s="1" t="str">
        <f>if(or(Q$3="Multiple Choice",Q$3="Reading"), if(left(Input!Q234,1)=Input!Q$4,1,0),if(Q$3="Vocab", if(Input!Q234=Input!Q$4,1,0),Input!Q234))</f>
        <v/>
      </c>
      <c r="R234" s="1" t="str">
        <f>if(or(R$3="Multiple Choice",R$3="Reading"), if(left(Input!R234,1)=Input!R$4,1,0),if(R$3="Vocab", if(Input!R234=Input!R$4,1,0),Input!R234))</f>
        <v/>
      </c>
      <c r="S234" s="1" t="str">
        <f>if(or(S$3="Multiple Choice",S$3="Reading"), if(left(Input!S234,1)=Input!S$4,1,0),if(S$3="Vocab", if(Input!S234=Input!S$4,1,0),Input!S234))</f>
        <v/>
      </c>
      <c r="T234" s="1" t="str">
        <f>if(or(T$3="Multiple Choice",T$3="Reading"), if(left(Input!T234,1)=Input!T$4,1,0),if(T$3="Vocab", if(Input!T234=Input!T$4,1,0),Input!T234))</f>
        <v/>
      </c>
      <c r="U234" s="1" t="str">
        <f>if(or(U$3="Multiple Choice",U$3="Reading"), if(left(Input!U234,1)=Input!U$4,1,0),if(U$3="Vocab", if(Input!U234=Input!U$4,1,0),Input!U234))</f>
        <v/>
      </c>
      <c r="V234" s="1" t="str">
        <f>if(or(V$3="Multiple Choice",V$3="Reading"), if(left(Input!V234,1)=Input!V$4,1,0),if(V$3="Vocab", if(Input!V234=Input!V$4,1,0),Input!V234))</f>
        <v/>
      </c>
      <c r="W234" s="1" t="str">
        <f>if(or(W$3="Multiple Choice",W$3="Reading"), if(left(Input!W234,1)=Input!W$4,1,0),if(W$3="Vocab", if(Input!W234=Input!W$4,1,0),Input!W234))</f>
        <v/>
      </c>
      <c r="X234" s="1" t="str">
        <f>if(or(X$3="Multiple Choice",X$3="Reading"), if(left(Input!X234,1)=Input!X$4,1,0),if(X$3="Vocab", if(Input!X234=Input!X$4,1,0),Input!X234))</f>
        <v/>
      </c>
      <c r="Y234" s="1" t="str">
        <f>if(or(Y$3="Multiple Choice",Y$3="Reading"), if(left(Input!Y234,1)=Input!Y$4,1,0),if(Y$3="Vocab", if(Input!Y234=Input!Y$4,1,0),Input!Y234))</f>
        <v/>
      </c>
      <c r="Z234" s="1" t="str">
        <f>if(or(Z$3="Multiple Choice",Z$3="Reading"), if(left(Input!Z234,1)=Input!Z$4,1,0),if(Z$3="Vocab", if(Input!Z234=Input!Z$4,1,0),Input!Z234))</f>
        <v/>
      </c>
    </row>
    <row r="235">
      <c r="B235" s="1">
        <f t="shared" si="2"/>
        <v>0</v>
      </c>
      <c r="C235" s="1" t="str">
        <f t="array" ref="C235">if(B235=0,"", INDEX($E:$Z,row(C235),Input!$C$16+2))</f>
        <v/>
      </c>
      <c r="D235" s="1">
        <f>if(and(E235&gt;=Input!$C$11,E235&lt;=Input!$C$13,not(F235="")),1,0)</f>
        <v>0</v>
      </c>
      <c r="E235" s="1" t="str">
        <f>Input!E235</f>
        <v/>
      </c>
      <c r="F235" s="1" t="str">
        <f>Input!F235</f>
        <v/>
      </c>
      <c r="G235" s="1">
        <f>if(or(G$3="Multiple Choice",G$3="Reading"), if(left(Input!G235,1)=Input!G$4,1,0),if(G$3="Vocab", if(Input!G235=Input!G$4,1,0),Input!G235))</f>
        <v>0</v>
      </c>
      <c r="H235" s="1">
        <f>if(or(H$3="Multiple Choice",H$3="Reading"), if(left(Input!H235,1)=Input!H$4,1,0),if(H$3="Vocab", if(Input!H235=Input!H$4,1,0),Input!H235))</f>
        <v>0</v>
      </c>
      <c r="I235" s="1" t="str">
        <f>if(or(I$3="Multiple Choice",I$3="Reading"), if(left(Input!I235,1)=Input!I$4,1,0),if(I$3="Vocab", if(Input!I235=Input!I$4,1,0),Input!I235))</f>
        <v/>
      </c>
      <c r="J235" s="1">
        <f>if(or(J$3="Multiple Choice",J$3="Reading"), if(left(Input!J235,1)=Input!J$4,1,0),if(J$3="Vocab", if(Input!J235=Input!J$4,1,0),Input!J235))</f>
        <v>0</v>
      </c>
      <c r="K235" s="1" t="str">
        <f>if(or(K$3="Multiple Choice",K$3="Reading"), if(left(Input!K235,1)=Input!K$4,1,0),if(K$3="Vocab", if(Input!K235=Input!K$4,1,0),Input!K235))</f>
        <v/>
      </c>
      <c r="L235" s="1" t="str">
        <f>if(or(L$3="Multiple Choice",L$3="Reading"), if(left(Input!L235,1)=Input!L$4,1,0),if(L$3="Vocab", if(Input!L235=Input!L$4,1,0),Input!L235))</f>
        <v/>
      </c>
      <c r="M235" s="1" t="str">
        <f>if(or(M$3="Multiple Choice",M$3="Reading"), if(left(Input!M235,1)=Input!M$4,1,0),if(M$3="Vocab", if(Input!M235=Input!M$4,1,0),Input!M235))</f>
        <v/>
      </c>
      <c r="N235" s="1" t="str">
        <f>if(or(N$3="Multiple Choice",N$3="Reading"), if(left(Input!N235,1)=Input!N$4,1,0),if(N$3="Vocab", if(Input!N235=Input!N$4,1,0),Input!N235))</f>
        <v/>
      </c>
      <c r="O235" s="1" t="str">
        <f>if(or(O$3="Multiple Choice",O$3="Reading"), if(left(Input!O235,1)=Input!O$4,1,0),if(O$3="Vocab", if(Input!O235=Input!O$4,1,0),Input!O235))</f>
        <v/>
      </c>
      <c r="P235" s="1" t="str">
        <f>if(or(P$3="Multiple Choice",P$3="Reading"), if(left(Input!P235,1)=Input!P$4,1,0),if(P$3="Vocab", if(Input!P235=Input!P$4,1,0),Input!P235))</f>
        <v/>
      </c>
      <c r="Q235" s="1" t="str">
        <f>if(or(Q$3="Multiple Choice",Q$3="Reading"), if(left(Input!Q235,1)=Input!Q$4,1,0),if(Q$3="Vocab", if(Input!Q235=Input!Q$4,1,0),Input!Q235))</f>
        <v/>
      </c>
      <c r="R235" s="1" t="str">
        <f>if(or(R$3="Multiple Choice",R$3="Reading"), if(left(Input!R235,1)=Input!R$4,1,0),if(R$3="Vocab", if(Input!R235=Input!R$4,1,0),Input!R235))</f>
        <v/>
      </c>
      <c r="S235" s="1" t="str">
        <f>if(or(S$3="Multiple Choice",S$3="Reading"), if(left(Input!S235,1)=Input!S$4,1,0),if(S$3="Vocab", if(Input!S235=Input!S$4,1,0),Input!S235))</f>
        <v/>
      </c>
      <c r="T235" s="1" t="str">
        <f>if(or(T$3="Multiple Choice",T$3="Reading"), if(left(Input!T235,1)=Input!T$4,1,0),if(T$3="Vocab", if(Input!T235=Input!T$4,1,0),Input!T235))</f>
        <v/>
      </c>
      <c r="U235" s="1" t="str">
        <f>if(or(U$3="Multiple Choice",U$3="Reading"), if(left(Input!U235,1)=Input!U$4,1,0),if(U$3="Vocab", if(Input!U235=Input!U$4,1,0),Input!U235))</f>
        <v/>
      </c>
      <c r="V235" s="1" t="str">
        <f>if(or(V$3="Multiple Choice",V$3="Reading"), if(left(Input!V235,1)=Input!V$4,1,0),if(V$3="Vocab", if(Input!V235=Input!V$4,1,0),Input!V235))</f>
        <v/>
      </c>
      <c r="W235" s="1" t="str">
        <f>if(or(W$3="Multiple Choice",W$3="Reading"), if(left(Input!W235,1)=Input!W$4,1,0),if(W$3="Vocab", if(Input!W235=Input!W$4,1,0),Input!W235))</f>
        <v/>
      </c>
      <c r="X235" s="1" t="str">
        <f>if(or(X$3="Multiple Choice",X$3="Reading"), if(left(Input!X235,1)=Input!X$4,1,0),if(X$3="Vocab", if(Input!X235=Input!X$4,1,0),Input!X235))</f>
        <v/>
      </c>
      <c r="Y235" s="1" t="str">
        <f>if(or(Y$3="Multiple Choice",Y$3="Reading"), if(left(Input!Y235,1)=Input!Y$4,1,0),if(Y$3="Vocab", if(Input!Y235=Input!Y$4,1,0),Input!Y235))</f>
        <v/>
      </c>
      <c r="Z235" s="1" t="str">
        <f>if(or(Z$3="Multiple Choice",Z$3="Reading"), if(left(Input!Z235,1)=Input!Z$4,1,0),if(Z$3="Vocab", if(Input!Z235=Input!Z$4,1,0),Input!Z235))</f>
        <v/>
      </c>
    </row>
    <row r="236">
      <c r="B236" s="1">
        <f t="shared" si="2"/>
        <v>0</v>
      </c>
      <c r="C236" s="1" t="str">
        <f t="array" ref="C236">if(B236=0,"", INDEX($E:$Z,row(C236),Input!$C$16+2))</f>
        <v/>
      </c>
      <c r="D236" s="1">
        <f>if(and(E236&gt;=Input!$C$11,E236&lt;=Input!$C$13,not(F236="")),1,0)</f>
        <v>0</v>
      </c>
      <c r="E236" s="1" t="str">
        <f>Input!E236</f>
        <v/>
      </c>
      <c r="F236" s="1" t="str">
        <f>Input!F236</f>
        <v/>
      </c>
      <c r="G236" s="1">
        <f>if(or(G$3="Multiple Choice",G$3="Reading"), if(left(Input!G236,1)=Input!G$4,1,0),if(G$3="Vocab", if(Input!G236=Input!G$4,1,0),Input!G236))</f>
        <v>0</v>
      </c>
      <c r="H236" s="1">
        <f>if(or(H$3="Multiple Choice",H$3="Reading"), if(left(Input!H236,1)=Input!H$4,1,0),if(H$3="Vocab", if(Input!H236=Input!H$4,1,0),Input!H236))</f>
        <v>0</v>
      </c>
      <c r="I236" s="1" t="str">
        <f>if(or(I$3="Multiple Choice",I$3="Reading"), if(left(Input!I236,1)=Input!I$4,1,0),if(I$3="Vocab", if(Input!I236=Input!I$4,1,0),Input!I236))</f>
        <v/>
      </c>
      <c r="J236" s="1">
        <f>if(or(J$3="Multiple Choice",J$3="Reading"), if(left(Input!J236,1)=Input!J$4,1,0),if(J$3="Vocab", if(Input!J236=Input!J$4,1,0),Input!J236))</f>
        <v>0</v>
      </c>
      <c r="K236" s="1" t="str">
        <f>if(or(K$3="Multiple Choice",K$3="Reading"), if(left(Input!K236,1)=Input!K$4,1,0),if(K$3="Vocab", if(Input!K236=Input!K$4,1,0),Input!K236))</f>
        <v/>
      </c>
      <c r="L236" s="1" t="str">
        <f>if(or(L$3="Multiple Choice",L$3="Reading"), if(left(Input!L236,1)=Input!L$4,1,0),if(L$3="Vocab", if(Input!L236=Input!L$4,1,0),Input!L236))</f>
        <v/>
      </c>
      <c r="M236" s="1" t="str">
        <f>if(or(M$3="Multiple Choice",M$3="Reading"), if(left(Input!M236,1)=Input!M$4,1,0),if(M$3="Vocab", if(Input!M236=Input!M$4,1,0),Input!M236))</f>
        <v/>
      </c>
      <c r="N236" s="1" t="str">
        <f>if(or(N$3="Multiple Choice",N$3="Reading"), if(left(Input!N236,1)=Input!N$4,1,0),if(N$3="Vocab", if(Input!N236=Input!N$4,1,0),Input!N236))</f>
        <v/>
      </c>
      <c r="O236" s="1" t="str">
        <f>if(or(O$3="Multiple Choice",O$3="Reading"), if(left(Input!O236,1)=Input!O$4,1,0),if(O$3="Vocab", if(Input!O236=Input!O$4,1,0),Input!O236))</f>
        <v/>
      </c>
      <c r="P236" s="1" t="str">
        <f>if(or(P$3="Multiple Choice",P$3="Reading"), if(left(Input!P236,1)=Input!P$4,1,0),if(P$3="Vocab", if(Input!P236=Input!P$4,1,0),Input!P236))</f>
        <v/>
      </c>
      <c r="Q236" s="1" t="str">
        <f>if(or(Q$3="Multiple Choice",Q$3="Reading"), if(left(Input!Q236,1)=Input!Q$4,1,0),if(Q$3="Vocab", if(Input!Q236=Input!Q$4,1,0),Input!Q236))</f>
        <v/>
      </c>
      <c r="R236" s="1" t="str">
        <f>if(or(R$3="Multiple Choice",R$3="Reading"), if(left(Input!R236,1)=Input!R$4,1,0),if(R$3="Vocab", if(Input!R236=Input!R$4,1,0),Input!R236))</f>
        <v/>
      </c>
      <c r="S236" s="1" t="str">
        <f>if(or(S$3="Multiple Choice",S$3="Reading"), if(left(Input!S236,1)=Input!S$4,1,0),if(S$3="Vocab", if(Input!S236=Input!S$4,1,0),Input!S236))</f>
        <v/>
      </c>
      <c r="T236" s="1" t="str">
        <f>if(or(T$3="Multiple Choice",T$3="Reading"), if(left(Input!T236,1)=Input!T$4,1,0),if(T$3="Vocab", if(Input!T236=Input!T$4,1,0),Input!T236))</f>
        <v/>
      </c>
      <c r="U236" s="1" t="str">
        <f>if(or(U$3="Multiple Choice",U$3="Reading"), if(left(Input!U236,1)=Input!U$4,1,0),if(U$3="Vocab", if(Input!U236=Input!U$4,1,0),Input!U236))</f>
        <v/>
      </c>
      <c r="V236" s="1" t="str">
        <f>if(or(V$3="Multiple Choice",V$3="Reading"), if(left(Input!V236,1)=Input!V$4,1,0),if(V$3="Vocab", if(Input!V236=Input!V$4,1,0),Input!V236))</f>
        <v/>
      </c>
      <c r="W236" s="1" t="str">
        <f>if(or(W$3="Multiple Choice",W$3="Reading"), if(left(Input!W236,1)=Input!W$4,1,0),if(W$3="Vocab", if(Input!W236=Input!W$4,1,0),Input!W236))</f>
        <v/>
      </c>
      <c r="X236" s="1" t="str">
        <f>if(or(X$3="Multiple Choice",X$3="Reading"), if(left(Input!X236,1)=Input!X$4,1,0),if(X$3="Vocab", if(Input!X236=Input!X$4,1,0),Input!X236))</f>
        <v/>
      </c>
      <c r="Y236" s="1" t="str">
        <f>if(or(Y$3="Multiple Choice",Y$3="Reading"), if(left(Input!Y236,1)=Input!Y$4,1,0),if(Y$3="Vocab", if(Input!Y236=Input!Y$4,1,0),Input!Y236))</f>
        <v/>
      </c>
      <c r="Z236" s="1" t="str">
        <f>if(or(Z$3="Multiple Choice",Z$3="Reading"), if(left(Input!Z236,1)=Input!Z$4,1,0),if(Z$3="Vocab", if(Input!Z236=Input!Z$4,1,0),Input!Z236))</f>
        <v/>
      </c>
    </row>
    <row r="237">
      <c r="B237" s="1">
        <f t="shared" si="2"/>
        <v>0</v>
      </c>
      <c r="C237" s="1" t="str">
        <f t="array" ref="C237">if(B237=0,"", INDEX($E:$Z,row(C237),Input!$C$16+2))</f>
        <v/>
      </c>
      <c r="D237" s="1">
        <f>if(and(E237&gt;=Input!$C$11,E237&lt;=Input!$C$13,not(F237="")),1,0)</f>
        <v>0</v>
      </c>
      <c r="E237" s="1" t="str">
        <f>Input!E237</f>
        <v/>
      </c>
      <c r="F237" s="1" t="str">
        <f>Input!F237</f>
        <v/>
      </c>
      <c r="G237" s="1">
        <f>if(or(G$3="Multiple Choice",G$3="Reading"), if(left(Input!G237,1)=Input!G$4,1,0),if(G$3="Vocab", if(Input!G237=Input!G$4,1,0),Input!G237))</f>
        <v>0</v>
      </c>
      <c r="H237" s="1">
        <f>if(or(H$3="Multiple Choice",H$3="Reading"), if(left(Input!H237,1)=Input!H$4,1,0),if(H$3="Vocab", if(Input!H237=Input!H$4,1,0),Input!H237))</f>
        <v>0</v>
      </c>
      <c r="I237" s="1" t="str">
        <f>if(or(I$3="Multiple Choice",I$3="Reading"), if(left(Input!I237,1)=Input!I$4,1,0),if(I$3="Vocab", if(Input!I237=Input!I$4,1,0),Input!I237))</f>
        <v/>
      </c>
      <c r="J237" s="1">
        <f>if(or(J$3="Multiple Choice",J$3="Reading"), if(left(Input!J237,1)=Input!J$4,1,0),if(J$3="Vocab", if(Input!J237=Input!J$4,1,0),Input!J237))</f>
        <v>0</v>
      </c>
      <c r="K237" s="1" t="str">
        <f>if(or(K$3="Multiple Choice",K$3="Reading"), if(left(Input!K237,1)=Input!K$4,1,0),if(K$3="Vocab", if(Input!K237=Input!K$4,1,0),Input!K237))</f>
        <v/>
      </c>
      <c r="L237" s="1" t="str">
        <f>if(or(L$3="Multiple Choice",L$3="Reading"), if(left(Input!L237,1)=Input!L$4,1,0),if(L$3="Vocab", if(Input!L237=Input!L$4,1,0),Input!L237))</f>
        <v/>
      </c>
      <c r="M237" s="1" t="str">
        <f>if(or(M$3="Multiple Choice",M$3="Reading"), if(left(Input!M237,1)=Input!M$4,1,0),if(M$3="Vocab", if(Input!M237=Input!M$4,1,0),Input!M237))</f>
        <v/>
      </c>
      <c r="N237" s="1" t="str">
        <f>if(or(N$3="Multiple Choice",N$3="Reading"), if(left(Input!N237,1)=Input!N$4,1,0),if(N$3="Vocab", if(Input!N237=Input!N$4,1,0),Input!N237))</f>
        <v/>
      </c>
      <c r="O237" s="1" t="str">
        <f>if(or(O$3="Multiple Choice",O$3="Reading"), if(left(Input!O237,1)=Input!O$4,1,0),if(O$3="Vocab", if(Input!O237=Input!O$4,1,0),Input!O237))</f>
        <v/>
      </c>
      <c r="P237" s="1" t="str">
        <f>if(or(P$3="Multiple Choice",P$3="Reading"), if(left(Input!P237,1)=Input!P$4,1,0),if(P$3="Vocab", if(Input!P237=Input!P$4,1,0),Input!P237))</f>
        <v/>
      </c>
      <c r="Q237" s="1" t="str">
        <f>if(or(Q$3="Multiple Choice",Q$3="Reading"), if(left(Input!Q237,1)=Input!Q$4,1,0),if(Q$3="Vocab", if(Input!Q237=Input!Q$4,1,0),Input!Q237))</f>
        <v/>
      </c>
      <c r="R237" s="1" t="str">
        <f>if(or(R$3="Multiple Choice",R$3="Reading"), if(left(Input!R237,1)=Input!R$4,1,0),if(R$3="Vocab", if(Input!R237=Input!R$4,1,0),Input!R237))</f>
        <v/>
      </c>
      <c r="S237" s="1" t="str">
        <f>if(or(S$3="Multiple Choice",S$3="Reading"), if(left(Input!S237,1)=Input!S$4,1,0),if(S$3="Vocab", if(Input!S237=Input!S$4,1,0),Input!S237))</f>
        <v/>
      </c>
      <c r="T237" s="1" t="str">
        <f>if(or(T$3="Multiple Choice",T$3="Reading"), if(left(Input!T237,1)=Input!T$4,1,0),if(T$3="Vocab", if(Input!T237=Input!T$4,1,0),Input!T237))</f>
        <v/>
      </c>
      <c r="U237" s="1" t="str">
        <f>if(or(U$3="Multiple Choice",U$3="Reading"), if(left(Input!U237,1)=Input!U$4,1,0),if(U$3="Vocab", if(Input!U237=Input!U$4,1,0),Input!U237))</f>
        <v/>
      </c>
      <c r="V237" s="1" t="str">
        <f>if(or(V$3="Multiple Choice",V$3="Reading"), if(left(Input!V237,1)=Input!V$4,1,0),if(V$3="Vocab", if(Input!V237=Input!V$4,1,0),Input!V237))</f>
        <v/>
      </c>
      <c r="W237" s="1" t="str">
        <f>if(or(W$3="Multiple Choice",W$3="Reading"), if(left(Input!W237,1)=Input!W$4,1,0),if(W$3="Vocab", if(Input!W237=Input!W$4,1,0),Input!W237))</f>
        <v/>
      </c>
      <c r="X237" s="1" t="str">
        <f>if(or(X$3="Multiple Choice",X$3="Reading"), if(left(Input!X237,1)=Input!X$4,1,0),if(X$3="Vocab", if(Input!X237=Input!X$4,1,0),Input!X237))</f>
        <v/>
      </c>
      <c r="Y237" s="1" t="str">
        <f>if(or(Y$3="Multiple Choice",Y$3="Reading"), if(left(Input!Y237,1)=Input!Y$4,1,0),if(Y$3="Vocab", if(Input!Y237=Input!Y$4,1,0),Input!Y237))</f>
        <v/>
      </c>
      <c r="Z237" s="1" t="str">
        <f>if(or(Z$3="Multiple Choice",Z$3="Reading"), if(left(Input!Z237,1)=Input!Z$4,1,0),if(Z$3="Vocab", if(Input!Z237=Input!Z$4,1,0),Input!Z237))</f>
        <v/>
      </c>
    </row>
    <row r="238">
      <c r="B238" s="1">
        <f t="shared" si="2"/>
        <v>0</v>
      </c>
      <c r="C238" s="1" t="str">
        <f t="array" ref="C238">if(B238=0,"", INDEX($E:$Z,row(C238),Input!$C$16+2))</f>
        <v/>
      </c>
      <c r="D238" s="1">
        <f>if(and(E238&gt;=Input!$C$11,E238&lt;=Input!$C$13,not(F238="")),1,0)</f>
        <v>0</v>
      </c>
      <c r="E238" s="1" t="str">
        <f>Input!E238</f>
        <v/>
      </c>
      <c r="F238" s="1" t="str">
        <f>Input!F238</f>
        <v/>
      </c>
      <c r="G238" s="1">
        <f>if(or(G$3="Multiple Choice",G$3="Reading"), if(left(Input!G238,1)=Input!G$4,1,0),if(G$3="Vocab", if(Input!G238=Input!G$4,1,0),Input!G238))</f>
        <v>0</v>
      </c>
      <c r="H238" s="1">
        <f>if(or(H$3="Multiple Choice",H$3="Reading"), if(left(Input!H238,1)=Input!H$4,1,0),if(H$3="Vocab", if(Input!H238=Input!H$4,1,0),Input!H238))</f>
        <v>0</v>
      </c>
      <c r="I238" s="1" t="str">
        <f>if(or(I$3="Multiple Choice",I$3="Reading"), if(left(Input!I238,1)=Input!I$4,1,0),if(I$3="Vocab", if(Input!I238=Input!I$4,1,0),Input!I238))</f>
        <v/>
      </c>
      <c r="J238" s="1">
        <f>if(or(J$3="Multiple Choice",J$3="Reading"), if(left(Input!J238,1)=Input!J$4,1,0),if(J$3="Vocab", if(Input!J238=Input!J$4,1,0),Input!J238))</f>
        <v>0</v>
      </c>
      <c r="K238" s="1" t="str">
        <f>if(or(K$3="Multiple Choice",K$3="Reading"), if(left(Input!K238,1)=Input!K$4,1,0),if(K$3="Vocab", if(Input!K238=Input!K$4,1,0),Input!K238))</f>
        <v/>
      </c>
      <c r="L238" s="1" t="str">
        <f>if(or(L$3="Multiple Choice",L$3="Reading"), if(left(Input!L238,1)=Input!L$4,1,0),if(L$3="Vocab", if(Input!L238=Input!L$4,1,0),Input!L238))</f>
        <v/>
      </c>
      <c r="M238" s="1" t="str">
        <f>if(or(M$3="Multiple Choice",M$3="Reading"), if(left(Input!M238,1)=Input!M$4,1,0),if(M$3="Vocab", if(Input!M238=Input!M$4,1,0),Input!M238))</f>
        <v/>
      </c>
      <c r="N238" s="1" t="str">
        <f>if(or(N$3="Multiple Choice",N$3="Reading"), if(left(Input!N238,1)=Input!N$4,1,0),if(N$3="Vocab", if(Input!N238=Input!N$4,1,0),Input!N238))</f>
        <v/>
      </c>
      <c r="O238" s="1" t="str">
        <f>if(or(O$3="Multiple Choice",O$3="Reading"), if(left(Input!O238,1)=Input!O$4,1,0),if(O$3="Vocab", if(Input!O238=Input!O$4,1,0),Input!O238))</f>
        <v/>
      </c>
      <c r="P238" s="1" t="str">
        <f>if(or(P$3="Multiple Choice",P$3="Reading"), if(left(Input!P238,1)=Input!P$4,1,0),if(P$3="Vocab", if(Input!P238=Input!P$4,1,0),Input!P238))</f>
        <v/>
      </c>
      <c r="Q238" s="1" t="str">
        <f>if(or(Q$3="Multiple Choice",Q$3="Reading"), if(left(Input!Q238,1)=Input!Q$4,1,0),if(Q$3="Vocab", if(Input!Q238=Input!Q$4,1,0),Input!Q238))</f>
        <v/>
      </c>
      <c r="R238" s="1" t="str">
        <f>if(or(R$3="Multiple Choice",R$3="Reading"), if(left(Input!R238,1)=Input!R$4,1,0),if(R$3="Vocab", if(Input!R238=Input!R$4,1,0),Input!R238))</f>
        <v/>
      </c>
      <c r="S238" s="1" t="str">
        <f>if(or(S$3="Multiple Choice",S$3="Reading"), if(left(Input!S238,1)=Input!S$4,1,0),if(S$3="Vocab", if(Input!S238=Input!S$4,1,0),Input!S238))</f>
        <v/>
      </c>
      <c r="T238" s="1" t="str">
        <f>if(or(T$3="Multiple Choice",T$3="Reading"), if(left(Input!T238,1)=Input!T$4,1,0),if(T$3="Vocab", if(Input!T238=Input!T$4,1,0),Input!T238))</f>
        <v/>
      </c>
      <c r="U238" s="1" t="str">
        <f>if(or(U$3="Multiple Choice",U$3="Reading"), if(left(Input!U238,1)=Input!U$4,1,0),if(U$3="Vocab", if(Input!U238=Input!U$4,1,0),Input!U238))</f>
        <v/>
      </c>
      <c r="V238" s="1" t="str">
        <f>if(or(V$3="Multiple Choice",V$3="Reading"), if(left(Input!V238,1)=Input!V$4,1,0),if(V$3="Vocab", if(Input!V238=Input!V$4,1,0),Input!V238))</f>
        <v/>
      </c>
      <c r="W238" s="1" t="str">
        <f>if(or(W$3="Multiple Choice",W$3="Reading"), if(left(Input!W238,1)=Input!W$4,1,0),if(W$3="Vocab", if(Input!W238=Input!W$4,1,0),Input!W238))</f>
        <v/>
      </c>
      <c r="X238" s="1" t="str">
        <f>if(or(X$3="Multiple Choice",X$3="Reading"), if(left(Input!X238,1)=Input!X$4,1,0),if(X$3="Vocab", if(Input!X238=Input!X$4,1,0),Input!X238))</f>
        <v/>
      </c>
      <c r="Y238" s="1" t="str">
        <f>if(or(Y$3="Multiple Choice",Y$3="Reading"), if(left(Input!Y238,1)=Input!Y$4,1,0),if(Y$3="Vocab", if(Input!Y238=Input!Y$4,1,0),Input!Y238))</f>
        <v/>
      </c>
      <c r="Z238" s="1" t="str">
        <f>if(or(Z$3="Multiple Choice",Z$3="Reading"), if(left(Input!Z238,1)=Input!Z$4,1,0),if(Z$3="Vocab", if(Input!Z238=Input!Z$4,1,0),Input!Z238))</f>
        <v/>
      </c>
    </row>
    <row r="239">
      <c r="B239" s="1">
        <f t="shared" si="2"/>
        <v>0</v>
      </c>
      <c r="C239" s="1" t="str">
        <f t="array" ref="C239">if(B239=0,"", INDEX($E:$Z,row(C239),Input!$C$16+2))</f>
        <v/>
      </c>
      <c r="D239" s="1">
        <f>if(and(E239&gt;=Input!$C$11,E239&lt;=Input!$C$13,not(F239="")),1,0)</f>
        <v>0</v>
      </c>
      <c r="E239" s="1" t="str">
        <f>Input!E239</f>
        <v/>
      </c>
      <c r="F239" s="1" t="str">
        <f>Input!F239</f>
        <v/>
      </c>
      <c r="G239" s="1">
        <f>if(or(G$3="Multiple Choice",G$3="Reading"), if(left(Input!G239,1)=Input!G$4,1,0),if(G$3="Vocab", if(Input!G239=Input!G$4,1,0),Input!G239))</f>
        <v>0</v>
      </c>
      <c r="H239" s="1">
        <f>if(or(H$3="Multiple Choice",H$3="Reading"), if(left(Input!H239,1)=Input!H$4,1,0),if(H$3="Vocab", if(Input!H239=Input!H$4,1,0),Input!H239))</f>
        <v>0</v>
      </c>
      <c r="I239" s="1" t="str">
        <f>if(or(I$3="Multiple Choice",I$3="Reading"), if(left(Input!I239,1)=Input!I$4,1,0),if(I$3="Vocab", if(Input!I239=Input!I$4,1,0),Input!I239))</f>
        <v/>
      </c>
      <c r="J239" s="1">
        <f>if(or(J$3="Multiple Choice",J$3="Reading"), if(left(Input!J239,1)=Input!J$4,1,0),if(J$3="Vocab", if(Input!J239=Input!J$4,1,0),Input!J239))</f>
        <v>0</v>
      </c>
      <c r="K239" s="1" t="str">
        <f>if(or(K$3="Multiple Choice",K$3="Reading"), if(left(Input!K239,1)=Input!K$4,1,0),if(K$3="Vocab", if(Input!K239=Input!K$4,1,0),Input!K239))</f>
        <v/>
      </c>
      <c r="L239" s="1" t="str">
        <f>if(or(L$3="Multiple Choice",L$3="Reading"), if(left(Input!L239,1)=Input!L$4,1,0),if(L$3="Vocab", if(Input!L239=Input!L$4,1,0),Input!L239))</f>
        <v/>
      </c>
      <c r="M239" s="1" t="str">
        <f>if(or(M$3="Multiple Choice",M$3="Reading"), if(left(Input!M239,1)=Input!M$4,1,0),if(M$3="Vocab", if(Input!M239=Input!M$4,1,0),Input!M239))</f>
        <v/>
      </c>
      <c r="N239" s="1" t="str">
        <f>if(or(N$3="Multiple Choice",N$3="Reading"), if(left(Input!N239,1)=Input!N$4,1,0),if(N$3="Vocab", if(Input!N239=Input!N$4,1,0),Input!N239))</f>
        <v/>
      </c>
      <c r="O239" s="1" t="str">
        <f>if(or(O$3="Multiple Choice",O$3="Reading"), if(left(Input!O239,1)=Input!O$4,1,0),if(O$3="Vocab", if(Input!O239=Input!O$4,1,0),Input!O239))</f>
        <v/>
      </c>
      <c r="P239" s="1" t="str">
        <f>if(or(P$3="Multiple Choice",P$3="Reading"), if(left(Input!P239,1)=Input!P$4,1,0),if(P$3="Vocab", if(Input!P239=Input!P$4,1,0),Input!P239))</f>
        <v/>
      </c>
      <c r="Q239" s="1" t="str">
        <f>if(or(Q$3="Multiple Choice",Q$3="Reading"), if(left(Input!Q239,1)=Input!Q$4,1,0),if(Q$3="Vocab", if(Input!Q239=Input!Q$4,1,0),Input!Q239))</f>
        <v/>
      </c>
      <c r="R239" s="1" t="str">
        <f>if(or(R$3="Multiple Choice",R$3="Reading"), if(left(Input!R239,1)=Input!R$4,1,0),if(R$3="Vocab", if(Input!R239=Input!R$4,1,0),Input!R239))</f>
        <v/>
      </c>
      <c r="S239" s="1" t="str">
        <f>if(or(S$3="Multiple Choice",S$3="Reading"), if(left(Input!S239,1)=Input!S$4,1,0),if(S$3="Vocab", if(Input!S239=Input!S$4,1,0),Input!S239))</f>
        <v/>
      </c>
      <c r="T239" s="1" t="str">
        <f>if(or(T$3="Multiple Choice",T$3="Reading"), if(left(Input!T239,1)=Input!T$4,1,0),if(T$3="Vocab", if(Input!T239=Input!T$4,1,0),Input!T239))</f>
        <v/>
      </c>
      <c r="U239" s="1" t="str">
        <f>if(or(U$3="Multiple Choice",U$3="Reading"), if(left(Input!U239,1)=Input!U$4,1,0),if(U$3="Vocab", if(Input!U239=Input!U$4,1,0),Input!U239))</f>
        <v/>
      </c>
      <c r="V239" s="1" t="str">
        <f>if(or(V$3="Multiple Choice",V$3="Reading"), if(left(Input!V239,1)=Input!V$4,1,0),if(V$3="Vocab", if(Input!V239=Input!V$4,1,0),Input!V239))</f>
        <v/>
      </c>
      <c r="W239" s="1" t="str">
        <f>if(or(W$3="Multiple Choice",W$3="Reading"), if(left(Input!W239,1)=Input!W$4,1,0),if(W$3="Vocab", if(Input!W239=Input!W$4,1,0),Input!W239))</f>
        <v/>
      </c>
      <c r="X239" s="1" t="str">
        <f>if(or(X$3="Multiple Choice",X$3="Reading"), if(left(Input!X239,1)=Input!X$4,1,0),if(X$3="Vocab", if(Input!X239=Input!X$4,1,0),Input!X239))</f>
        <v/>
      </c>
      <c r="Y239" s="1" t="str">
        <f>if(or(Y$3="Multiple Choice",Y$3="Reading"), if(left(Input!Y239,1)=Input!Y$4,1,0),if(Y$3="Vocab", if(Input!Y239=Input!Y$4,1,0),Input!Y239))</f>
        <v/>
      </c>
      <c r="Z239" s="1" t="str">
        <f>if(or(Z$3="Multiple Choice",Z$3="Reading"), if(left(Input!Z239,1)=Input!Z$4,1,0),if(Z$3="Vocab", if(Input!Z239=Input!Z$4,1,0),Input!Z239))</f>
        <v/>
      </c>
    </row>
    <row r="240">
      <c r="B240" s="1">
        <f t="shared" si="2"/>
        <v>0</v>
      </c>
      <c r="C240" s="1" t="str">
        <f t="array" ref="C240">if(B240=0,"", INDEX($E:$Z,row(C240),Input!$C$16+2))</f>
        <v/>
      </c>
      <c r="D240" s="1">
        <f>if(and(E240&gt;=Input!$C$11,E240&lt;=Input!$C$13,not(F240="")),1,0)</f>
        <v>0</v>
      </c>
      <c r="E240" s="1" t="str">
        <f>Input!E240</f>
        <v/>
      </c>
      <c r="F240" s="1" t="str">
        <f>Input!F240</f>
        <v/>
      </c>
      <c r="G240" s="1">
        <f>if(or(G$3="Multiple Choice",G$3="Reading"), if(left(Input!G240,1)=Input!G$4,1,0),if(G$3="Vocab", if(Input!G240=Input!G$4,1,0),Input!G240))</f>
        <v>0</v>
      </c>
      <c r="H240" s="1">
        <f>if(or(H$3="Multiple Choice",H$3="Reading"), if(left(Input!H240,1)=Input!H$4,1,0),if(H$3="Vocab", if(Input!H240=Input!H$4,1,0),Input!H240))</f>
        <v>0</v>
      </c>
      <c r="I240" s="1" t="str">
        <f>if(or(I$3="Multiple Choice",I$3="Reading"), if(left(Input!I240,1)=Input!I$4,1,0),if(I$3="Vocab", if(Input!I240=Input!I$4,1,0),Input!I240))</f>
        <v/>
      </c>
      <c r="J240" s="1">
        <f>if(or(J$3="Multiple Choice",J$3="Reading"), if(left(Input!J240,1)=Input!J$4,1,0),if(J$3="Vocab", if(Input!J240=Input!J$4,1,0),Input!J240))</f>
        <v>0</v>
      </c>
      <c r="K240" s="1" t="str">
        <f>if(or(K$3="Multiple Choice",K$3="Reading"), if(left(Input!K240,1)=Input!K$4,1,0),if(K$3="Vocab", if(Input!K240=Input!K$4,1,0),Input!K240))</f>
        <v/>
      </c>
      <c r="L240" s="1" t="str">
        <f>if(or(L$3="Multiple Choice",L$3="Reading"), if(left(Input!L240,1)=Input!L$4,1,0),if(L$3="Vocab", if(Input!L240=Input!L$4,1,0),Input!L240))</f>
        <v/>
      </c>
      <c r="M240" s="1" t="str">
        <f>if(or(M$3="Multiple Choice",M$3="Reading"), if(left(Input!M240,1)=Input!M$4,1,0),if(M$3="Vocab", if(Input!M240=Input!M$4,1,0),Input!M240))</f>
        <v/>
      </c>
      <c r="N240" s="1" t="str">
        <f>if(or(N$3="Multiple Choice",N$3="Reading"), if(left(Input!N240,1)=Input!N$4,1,0),if(N$3="Vocab", if(Input!N240=Input!N$4,1,0),Input!N240))</f>
        <v/>
      </c>
      <c r="O240" s="1" t="str">
        <f>if(or(O$3="Multiple Choice",O$3="Reading"), if(left(Input!O240,1)=Input!O$4,1,0),if(O$3="Vocab", if(Input!O240=Input!O$4,1,0),Input!O240))</f>
        <v/>
      </c>
      <c r="P240" s="1" t="str">
        <f>if(or(P$3="Multiple Choice",P$3="Reading"), if(left(Input!P240,1)=Input!P$4,1,0),if(P$3="Vocab", if(Input!P240=Input!P$4,1,0),Input!P240))</f>
        <v/>
      </c>
      <c r="Q240" s="1" t="str">
        <f>if(or(Q$3="Multiple Choice",Q$3="Reading"), if(left(Input!Q240,1)=Input!Q$4,1,0),if(Q$3="Vocab", if(Input!Q240=Input!Q$4,1,0),Input!Q240))</f>
        <v/>
      </c>
      <c r="R240" s="1" t="str">
        <f>if(or(R$3="Multiple Choice",R$3="Reading"), if(left(Input!R240,1)=Input!R$4,1,0),if(R$3="Vocab", if(Input!R240=Input!R$4,1,0),Input!R240))</f>
        <v/>
      </c>
      <c r="S240" s="1" t="str">
        <f>if(or(S$3="Multiple Choice",S$3="Reading"), if(left(Input!S240,1)=Input!S$4,1,0),if(S$3="Vocab", if(Input!S240=Input!S$4,1,0),Input!S240))</f>
        <v/>
      </c>
      <c r="T240" s="1" t="str">
        <f>if(or(T$3="Multiple Choice",T$3="Reading"), if(left(Input!T240,1)=Input!T$4,1,0),if(T$3="Vocab", if(Input!T240=Input!T$4,1,0),Input!T240))</f>
        <v/>
      </c>
      <c r="U240" s="1" t="str">
        <f>if(or(U$3="Multiple Choice",U$3="Reading"), if(left(Input!U240,1)=Input!U$4,1,0),if(U$3="Vocab", if(Input!U240=Input!U$4,1,0),Input!U240))</f>
        <v/>
      </c>
      <c r="V240" s="1" t="str">
        <f>if(or(V$3="Multiple Choice",V$3="Reading"), if(left(Input!V240,1)=Input!V$4,1,0),if(V$3="Vocab", if(Input!V240=Input!V$4,1,0),Input!V240))</f>
        <v/>
      </c>
      <c r="W240" s="1" t="str">
        <f>if(or(W$3="Multiple Choice",W$3="Reading"), if(left(Input!W240,1)=Input!W$4,1,0),if(W$3="Vocab", if(Input!W240=Input!W$4,1,0),Input!W240))</f>
        <v/>
      </c>
      <c r="X240" s="1" t="str">
        <f>if(or(X$3="Multiple Choice",X$3="Reading"), if(left(Input!X240,1)=Input!X$4,1,0),if(X$3="Vocab", if(Input!X240=Input!X$4,1,0),Input!X240))</f>
        <v/>
      </c>
      <c r="Y240" s="1" t="str">
        <f>if(or(Y$3="Multiple Choice",Y$3="Reading"), if(left(Input!Y240,1)=Input!Y$4,1,0),if(Y$3="Vocab", if(Input!Y240=Input!Y$4,1,0),Input!Y240))</f>
        <v/>
      </c>
      <c r="Z240" s="1" t="str">
        <f>if(or(Z$3="Multiple Choice",Z$3="Reading"), if(left(Input!Z240,1)=Input!Z$4,1,0),if(Z$3="Vocab", if(Input!Z240=Input!Z$4,1,0),Input!Z240))</f>
        <v/>
      </c>
    </row>
    <row r="241">
      <c r="B241" s="1">
        <f t="shared" si="2"/>
        <v>0</v>
      </c>
      <c r="C241" s="1" t="str">
        <f t="array" ref="C241">if(B241=0,"", INDEX($E:$Z,row(C241),Input!$C$16+2))</f>
        <v/>
      </c>
      <c r="D241" s="1">
        <f>if(and(E241&gt;=Input!$C$11,E241&lt;=Input!$C$13,not(F241="")),1,0)</f>
        <v>0</v>
      </c>
      <c r="E241" s="1" t="str">
        <f>Input!E241</f>
        <v/>
      </c>
      <c r="F241" s="1" t="str">
        <f>Input!F241</f>
        <v/>
      </c>
      <c r="G241" s="1">
        <f>if(or(G$3="Multiple Choice",G$3="Reading"), if(left(Input!G241,1)=Input!G$4,1,0),if(G$3="Vocab", if(Input!G241=Input!G$4,1,0),Input!G241))</f>
        <v>0</v>
      </c>
      <c r="H241" s="1">
        <f>if(or(H$3="Multiple Choice",H$3="Reading"), if(left(Input!H241,1)=Input!H$4,1,0),if(H$3="Vocab", if(Input!H241=Input!H$4,1,0),Input!H241))</f>
        <v>0</v>
      </c>
      <c r="I241" s="1" t="str">
        <f>if(or(I$3="Multiple Choice",I$3="Reading"), if(left(Input!I241,1)=Input!I$4,1,0),if(I$3="Vocab", if(Input!I241=Input!I$4,1,0),Input!I241))</f>
        <v/>
      </c>
      <c r="J241" s="1">
        <f>if(or(J$3="Multiple Choice",J$3="Reading"), if(left(Input!J241,1)=Input!J$4,1,0),if(J$3="Vocab", if(Input!J241=Input!J$4,1,0),Input!J241))</f>
        <v>0</v>
      </c>
      <c r="K241" s="1" t="str">
        <f>if(or(K$3="Multiple Choice",K$3="Reading"), if(left(Input!K241,1)=Input!K$4,1,0),if(K$3="Vocab", if(Input!K241=Input!K$4,1,0),Input!K241))</f>
        <v/>
      </c>
      <c r="L241" s="1" t="str">
        <f>if(or(L$3="Multiple Choice",L$3="Reading"), if(left(Input!L241,1)=Input!L$4,1,0),if(L$3="Vocab", if(Input!L241=Input!L$4,1,0),Input!L241))</f>
        <v/>
      </c>
      <c r="M241" s="1" t="str">
        <f>if(or(M$3="Multiple Choice",M$3="Reading"), if(left(Input!M241,1)=Input!M$4,1,0),if(M$3="Vocab", if(Input!M241=Input!M$4,1,0),Input!M241))</f>
        <v/>
      </c>
      <c r="N241" s="1" t="str">
        <f>if(or(N$3="Multiple Choice",N$3="Reading"), if(left(Input!N241,1)=Input!N$4,1,0),if(N$3="Vocab", if(Input!N241=Input!N$4,1,0),Input!N241))</f>
        <v/>
      </c>
      <c r="O241" s="1" t="str">
        <f>if(or(O$3="Multiple Choice",O$3="Reading"), if(left(Input!O241,1)=Input!O$4,1,0),if(O$3="Vocab", if(Input!O241=Input!O$4,1,0),Input!O241))</f>
        <v/>
      </c>
      <c r="P241" s="1" t="str">
        <f>if(or(P$3="Multiple Choice",P$3="Reading"), if(left(Input!P241,1)=Input!P$4,1,0),if(P$3="Vocab", if(Input!P241=Input!P$4,1,0),Input!P241))</f>
        <v/>
      </c>
      <c r="Q241" s="1" t="str">
        <f>if(or(Q$3="Multiple Choice",Q$3="Reading"), if(left(Input!Q241,1)=Input!Q$4,1,0),if(Q$3="Vocab", if(Input!Q241=Input!Q$4,1,0),Input!Q241))</f>
        <v/>
      </c>
      <c r="R241" s="1" t="str">
        <f>if(or(R$3="Multiple Choice",R$3="Reading"), if(left(Input!R241,1)=Input!R$4,1,0),if(R$3="Vocab", if(Input!R241=Input!R$4,1,0),Input!R241))</f>
        <v/>
      </c>
      <c r="S241" s="1" t="str">
        <f>if(or(S$3="Multiple Choice",S$3="Reading"), if(left(Input!S241,1)=Input!S$4,1,0),if(S$3="Vocab", if(Input!S241=Input!S$4,1,0),Input!S241))</f>
        <v/>
      </c>
      <c r="T241" s="1" t="str">
        <f>if(or(T$3="Multiple Choice",T$3="Reading"), if(left(Input!T241,1)=Input!T$4,1,0),if(T$3="Vocab", if(Input!T241=Input!T$4,1,0),Input!T241))</f>
        <v/>
      </c>
      <c r="U241" s="1" t="str">
        <f>if(or(U$3="Multiple Choice",U$3="Reading"), if(left(Input!U241,1)=Input!U$4,1,0),if(U$3="Vocab", if(Input!U241=Input!U$4,1,0),Input!U241))</f>
        <v/>
      </c>
      <c r="V241" s="1" t="str">
        <f>if(or(V$3="Multiple Choice",V$3="Reading"), if(left(Input!V241,1)=Input!V$4,1,0),if(V$3="Vocab", if(Input!V241=Input!V$4,1,0),Input!V241))</f>
        <v/>
      </c>
      <c r="W241" s="1" t="str">
        <f>if(or(W$3="Multiple Choice",W$3="Reading"), if(left(Input!W241,1)=Input!W$4,1,0),if(W$3="Vocab", if(Input!W241=Input!W$4,1,0),Input!W241))</f>
        <v/>
      </c>
      <c r="X241" s="1" t="str">
        <f>if(or(X$3="Multiple Choice",X$3="Reading"), if(left(Input!X241,1)=Input!X$4,1,0),if(X$3="Vocab", if(Input!X241=Input!X$4,1,0),Input!X241))</f>
        <v/>
      </c>
      <c r="Y241" s="1" t="str">
        <f>if(or(Y$3="Multiple Choice",Y$3="Reading"), if(left(Input!Y241,1)=Input!Y$4,1,0),if(Y$3="Vocab", if(Input!Y241=Input!Y$4,1,0),Input!Y241))</f>
        <v/>
      </c>
      <c r="Z241" s="1" t="str">
        <f>if(or(Z$3="Multiple Choice",Z$3="Reading"), if(left(Input!Z241,1)=Input!Z$4,1,0),if(Z$3="Vocab", if(Input!Z241=Input!Z$4,1,0),Input!Z241))</f>
        <v/>
      </c>
    </row>
    <row r="242">
      <c r="B242" s="1">
        <f t="shared" si="2"/>
        <v>0</v>
      </c>
      <c r="C242" s="1" t="str">
        <f t="array" ref="C242">if(B242=0,"", INDEX($E:$Z,row(C242),Input!$C$16+2))</f>
        <v/>
      </c>
      <c r="D242" s="1">
        <f>if(and(E242&gt;=Input!$C$11,E242&lt;=Input!$C$13,not(F242="")),1,0)</f>
        <v>0</v>
      </c>
      <c r="E242" s="1" t="str">
        <f>Input!E242</f>
        <v/>
      </c>
      <c r="F242" s="1" t="str">
        <f>Input!F242</f>
        <v/>
      </c>
      <c r="G242" s="1">
        <f>if(or(G$3="Multiple Choice",G$3="Reading"), if(left(Input!G242,1)=Input!G$4,1,0),if(G$3="Vocab", if(Input!G242=Input!G$4,1,0),Input!G242))</f>
        <v>0</v>
      </c>
      <c r="H242" s="1">
        <f>if(or(H$3="Multiple Choice",H$3="Reading"), if(left(Input!H242,1)=Input!H$4,1,0),if(H$3="Vocab", if(Input!H242=Input!H$4,1,0),Input!H242))</f>
        <v>0</v>
      </c>
      <c r="I242" s="1" t="str">
        <f>if(or(I$3="Multiple Choice",I$3="Reading"), if(left(Input!I242,1)=Input!I$4,1,0),if(I$3="Vocab", if(Input!I242=Input!I$4,1,0),Input!I242))</f>
        <v/>
      </c>
      <c r="J242" s="1">
        <f>if(or(J$3="Multiple Choice",J$3="Reading"), if(left(Input!J242,1)=Input!J$4,1,0),if(J$3="Vocab", if(Input!J242=Input!J$4,1,0),Input!J242))</f>
        <v>0</v>
      </c>
      <c r="K242" s="1" t="str">
        <f>if(or(K$3="Multiple Choice",K$3="Reading"), if(left(Input!K242,1)=Input!K$4,1,0),if(K$3="Vocab", if(Input!K242=Input!K$4,1,0),Input!K242))</f>
        <v/>
      </c>
      <c r="L242" s="1" t="str">
        <f>if(or(L$3="Multiple Choice",L$3="Reading"), if(left(Input!L242,1)=Input!L$4,1,0),if(L$3="Vocab", if(Input!L242=Input!L$4,1,0),Input!L242))</f>
        <v/>
      </c>
      <c r="M242" s="1" t="str">
        <f>if(or(M$3="Multiple Choice",M$3="Reading"), if(left(Input!M242,1)=Input!M$4,1,0),if(M$3="Vocab", if(Input!M242=Input!M$4,1,0),Input!M242))</f>
        <v/>
      </c>
      <c r="N242" s="1" t="str">
        <f>if(or(N$3="Multiple Choice",N$3="Reading"), if(left(Input!N242,1)=Input!N$4,1,0),if(N$3="Vocab", if(Input!N242=Input!N$4,1,0),Input!N242))</f>
        <v/>
      </c>
      <c r="O242" s="1" t="str">
        <f>if(or(O$3="Multiple Choice",O$3="Reading"), if(left(Input!O242,1)=Input!O$4,1,0),if(O$3="Vocab", if(Input!O242=Input!O$4,1,0),Input!O242))</f>
        <v/>
      </c>
      <c r="P242" s="1" t="str">
        <f>if(or(P$3="Multiple Choice",P$3="Reading"), if(left(Input!P242,1)=Input!P$4,1,0),if(P$3="Vocab", if(Input!P242=Input!P$4,1,0),Input!P242))</f>
        <v/>
      </c>
      <c r="Q242" s="1" t="str">
        <f>if(or(Q$3="Multiple Choice",Q$3="Reading"), if(left(Input!Q242,1)=Input!Q$4,1,0),if(Q$3="Vocab", if(Input!Q242=Input!Q$4,1,0),Input!Q242))</f>
        <v/>
      </c>
      <c r="R242" s="1" t="str">
        <f>if(or(R$3="Multiple Choice",R$3="Reading"), if(left(Input!R242,1)=Input!R$4,1,0),if(R$3="Vocab", if(Input!R242=Input!R$4,1,0),Input!R242))</f>
        <v/>
      </c>
      <c r="S242" s="1" t="str">
        <f>if(or(S$3="Multiple Choice",S$3="Reading"), if(left(Input!S242,1)=Input!S$4,1,0),if(S$3="Vocab", if(Input!S242=Input!S$4,1,0),Input!S242))</f>
        <v/>
      </c>
      <c r="T242" s="1" t="str">
        <f>if(or(T$3="Multiple Choice",T$3="Reading"), if(left(Input!T242,1)=Input!T$4,1,0),if(T$3="Vocab", if(Input!T242=Input!T$4,1,0),Input!T242))</f>
        <v/>
      </c>
      <c r="U242" s="1" t="str">
        <f>if(or(U$3="Multiple Choice",U$3="Reading"), if(left(Input!U242,1)=Input!U$4,1,0),if(U$3="Vocab", if(Input!U242=Input!U$4,1,0),Input!U242))</f>
        <v/>
      </c>
      <c r="V242" s="1" t="str">
        <f>if(or(V$3="Multiple Choice",V$3="Reading"), if(left(Input!V242,1)=Input!V$4,1,0),if(V$3="Vocab", if(Input!V242=Input!V$4,1,0),Input!V242))</f>
        <v/>
      </c>
      <c r="W242" s="1" t="str">
        <f>if(or(W$3="Multiple Choice",W$3="Reading"), if(left(Input!W242,1)=Input!W$4,1,0),if(W$3="Vocab", if(Input!W242=Input!W$4,1,0),Input!W242))</f>
        <v/>
      </c>
      <c r="X242" s="1" t="str">
        <f>if(or(X$3="Multiple Choice",X$3="Reading"), if(left(Input!X242,1)=Input!X$4,1,0),if(X$3="Vocab", if(Input!X242=Input!X$4,1,0),Input!X242))</f>
        <v/>
      </c>
      <c r="Y242" s="1" t="str">
        <f>if(or(Y$3="Multiple Choice",Y$3="Reading"), if(left(Input!Y242,1)=Input!Y$4,1,0),if(Y$3="Vocab", if(Input!Y242=Input!Y$4,1,0),Input!Y242))</f>
        <v/>
      </c>
      <c r="Z242" s="1" t="str">
        <f>if(or(Z$3="Multiple Choice",Z$3="Reading"), if(left(Input!Z242,1)=Input!Z$4,1,0),if(Z$3="Vocab", if(Input!Z242=Input!Z$4,1,0),Input!Z242))</f>
        <v/>
      </c>
    </row>
    <row r="243">
      <c r="B243" s="1">
        <f t="shared" si="2"/>
        <v>0</v>
      </c>
      <c r="C243" s="1" t="str">
        <f t="array" ref="C243">if(B243=0,"", INDEX($E:$Z,row(C243),Input!$C$16+2))</f>
        <v/>
      </c>
      <c r="D243" s="1">
        <f>if(and(E243&gt;=Input!$C$11,E243&lt;=Input!$C$13,not(F243="")),1,0)</f>
        <v>0</v>
      </c>
      <c r="E243" s="1" t="str">
        <f>Input!E243</f>
        <v/>
      </c>
      <c r="F243" s="1" t="str">
        <f>Input!F243</f>
        <v/>
      </c>
      <c r="G243" s="1">
        <f>if(or(G$3="Multiple Choice",G$3="Reading"), if(left(Input!G243,1)=Input!G$4,1,0),if(G$3="Vocab", if(Input!G243=Input!G$4,1,0),Input!G243))</f>
        <v>0</v>
      </c>
      <c r="H243" s="1">
        <f>if(or(H$3="Multiple Choice",H$3="Reading"), if(left(Input!H243,1)=Input!H$4,1,0),if(H$3="Vocab", if(Input!H243=Input!H$4,1,0),Input!H243))</f>
        <v>0</v>
      </c>
      <c r="I243" s="1" t="str">
        <f>if(or(I$3="Multiple Choice",I$3="Reading"), if(left(Input!I243,1)=Input!I$4,1,0),if(I$3="Vocab", if(Input!I243=Input!I$4,1,0),Input!I243))</f>
        <v/>
      </c>
      <c r="J243" s="1">
        <f>if(or(J$3="Multiple Choice",J$3="Reading"), if(left(Input!J243,1)=Input!J$4,1,0),if(J$3="Vocab", if(Input!J243=Input!J$4,1,0),Input!J243))</f>
        <v>0</v>
      </c>
      <c r="K243" s="1" t="str">
        <f>if(or(K$3="Multiple Choice",K$3="Reading"), if(left(Input!K243,1)=Input!K$4,1,0),if(K$3="Vocab", if(Input!K243=Input!K$4,1,0),Input!K243))</f>
        <v/>
      </c>
      <c r="L243" s="1" t="str">
        <f>if(or(L$3="Multiple Choice",L$3="Reading"), if(left(Input!L243,1)=Input!L$4,1,0),if(L$3="Vocab", if(Input!L243=Input!L$4,1,0),Input!L243))</f>
        <v/>
      </c>
      <c r="M243" s="1" t="str">
        <f>if(or(M$3="Multiple Choice",M$3="Reading"), if(left(Input!M243,1)=Input!M$4,1,0),if(M$3="Vocab", if(Input!M243=Input!M$4,1,0),Input!M243))</f>
        <v/>
      </c>
      <c r="N243" s="1" t="str">
        <f>if(or(N$3="Multiple Choice",N$3="Reading"), if(left(Input!N243,1)=Input!N$4,1,0),if(N$3="Vocab", if(Input!N243=Input!N$4,1,0),Input!N243))</f>
        <v/>
      </c>
      <c r="O243" s="1" t="str">
        <f>if(or(O$3="Multiple Choice",O$3="Reading"), if(left(Input!O243,1)=Input!O$4,1,0),if(O$3="Vocab", if(Input!O243=Input!O$4,1,0),Input!O243))</f>
        <v/>
      </c>
      <c r="P243" s="1" t="str">
        <f>if(or(P$3="Multiple Choice",P$3="Reading"), if(left(Input!P243,1)=Input!P$4,1,0),if(P$3="Vocab", if(Input!P243=Input!P$4,1,0),Input!P243))</f>
        <v/>
      </c>
      <c r="Q243" s="1" t="str">
        <f>if(or(Q$3="Multiple Choice",Q$3="Reading"), if(left(Input!Q243,1)=Input!Q$4,1,0),if(Q$3="Vocab", if(Input!Q243=Input!Q$4,1,0),Input!Q243))</f>
        <v/>
      </c>
      <c r="R243" s="1" t="str">
        <f>if(or(R$3="Multiple Choice",R$3="Reading"), if(left(Input!R243,1)=Input!R$4,1,0),if(R$3="Vocab", if(Input!R243=Input!R$4,1,0),Input!R243))</f>
        <v/>
      </c>
      <c r="S243" s="1" t="str">
        <f>if(or(S$3="Multiple Choice",S$3="Reading"), if(left(Input!S243,1)=Input!S$4,1,0),if(S$3="Vocab", if(Input!S243=Input!S$4,1,0),Input!S243))</f>
        <v/>
      </c>
      <c r="T243" s="1" t="str">
        <f>if(or(T$3="Multiple Choice",T$3="Reading"), if(left(Input!T243,1)=Input!T$4,1,0),if(T$3="Vocab", if(Input!T243=Input!T$4,1,0),Input!T243))</f>
        <v/>
      </c>
      <c r="U243" s="1" t="str">
        <f>if(or(U$3="Multiple Choice",U$3="Reading"), if(left(Input!U243,1)=Input!U$4,1,0),if(U$3="Vocab", if(Input!U243=Input!U$4,1,0),Input!U243))</f>
        <v/>
      </c>
      <c r="V243" s="1" t="str">
        <f>if(or(V$3="Multiple Choice",V$3="Reading"), if(left(Input!V243,1)=Input!V$4,1,0),if(V$3="Vocab", if(Input!V243=Input!V$4,1,0),Input!V243))</f>
        <v/>
      </c>
      <c r="W243" s="1" t="str">
        <f>if(or(W$3="Multiple Choice",W$3="Reading"), if(left(Input!W243,1)=Input!W$4,1,0),if(W$3="Vocab", if(Input!W243=Input!W$4,1,0),Input!W243))</f>
        <v/>
      </c>
      <c r="X243" s="1" t="str">
        <f>if(or(X$3="Multiple Choice",X$3="Reading"), if(left(Input!X243,1)=Input!X$4,1,0),if(X$3="Vocab", if(Input!X243=Input!X$4,1,0),Input!X243))</f>
        <v/>
      </c>
      <c r="Y243" s="1" t="str">
        <f>if(or(Y$3="Multiple Choice",Y$3="Reading"), if(left(Input!Y243,1)=Input!Y$4,1,0),if(Y$3="Vocab", if(Input!Y243=Input!Y$4,1,0),Input!Y243))</f>
        <v/>
      </c>
      <c r="Z243" s="1" t="str">
        <f>if(or(Z$3="Multiple Choice",Z$3="Reading"), if(left(Input!Z243,1)=Input!Z$4,1,0),if(Z$3="Vocab", if(Input!Z243=Input!Z$4,1,0),Input!Z243))</f>
        <v/>
      </c>
    </row>
    <row r="244">
      <c r="B244" s="1">
        <f t="shared" si="2"/>
        <v>0</v>
      </c>
      <c r="C244" s="1" t="str">
        <f t="array" ref="C244">if(B244=0,"", INDEX($E:$Z,row(C244),Input!$C$16+2))</f>
        <v/>
      </c>
      <c r="D244" s="1">
        <f>if(and(E244&gt;=Input!$C$11,E244&lt;=Input!$C$13,not(F244="")),1,0)</f>
        <v>0</v>
      </c>
      <c r="E244" s="1" t="str">
        <f>Input!E244</f>
        <v/>
      </c>
      <c r="F244" s="1" t="str">
        <f>Input!F244</f>
        <v/>
      </c>
      <c r="G244" s="1">
        <f>if(or(G$3="Multiple Choice",G$3="Reading"), if(left(Input!G244,1)=Input!G$4,1,0),if(G$3="Vocab", if(Input!G244=Input!G$4,1,0),Input!G244))</f>
        <v>0</v>
      </c>
      <c r="H244" s="1">
        <f>if(or(H$3="Multiple Choice",H$3="Reading"), if(left(Input!H244,1)=Input!H$4,1,0),if(H$3="Vocab", if(Input!H244=Input!H$4,1,0),Input!H244))</f>
        <v>0</v>
      </c>
      <c r="I244" s="1" t="str">
        <f>if(or(I$3="Multiple Choice",I$3="Reading"), if(left(Input!I244,1)=Input!I$4,1,0),if(I$3="Vocab", if(Input!I244=Input!I$4,1,0),Input!I244))</f>
        <v/>
      </c>
      <c r="J244" s="1">
        <f>if(or(J$3="Multiple Choice",J$3="Reading"), if(left(Input!J244,1)=Input!J$4,1,0),if(J$3="Vocab", if(Input!J244=Input!J$4,1,0),Input!J244))</f>
        <v>0</v>
      </c>
      <c r="K244" s="1" t="str">
        <f>if(or(K$3="Multiple Choice",K$3="Reading"), if(left(Input!K244,1)=Input!K$4,1,0),if(K$3="Vocab", if(Input!K244=Input!K$4,1,0),Input!K244))</f>
        <v/>
      </c>
      <c r="L244" s="1" t="str">
        <f>if(or(L$3="Multiple Choice",L$3="Reading"), if(left(Input!L244,1)=Input!L$4,1,0),if(L$3="Vocab", if(Input!L244=Input!L$4,1,0),Input!L244))</f>
        <v/>
      </c>
      <c r="M244" s="1" t="str">
        <f>if(or(M$3="Multiple Choice",M$3="Reading"), if(left(Input!M244,1)=Input!M$4,1,0),if(M$3="Vocab", if(Input!M244=Input!M$4,1,0),Input!M244))</f>
        <v/>
      </c>
      <c r="N244" s="1" t="str">
        <f>if(or(N$3="Multiple Choice",N$3="Reading"), if(left(Input!N244,1)=Input!N$4,1,0),if(N$3="Vocab", if(Input!N244=Input!N$4,1,0),Input!N244))</f>
        <v/>
      </c>
      <c r="O244" s="1" t="str">
        <f>if(or(O$3="Multiple Choice",O$3="Reading"), if(left(Input!O244,1)=Input!O$4,1,0),if(O$3="Vocab", if(Input!O244=Input!O$4,1,0),Input!O244))</f>
        <v/>
      </c>
      <c r="P244" s="1" t="str">
        <f>if(or(P$3="Multiple Choice",P$3="Reading"), if(left(Input!P244,1)=Input!P$4,1,0),if(P$3="Vocab", if(Input!P244=Input!P$4,1,0),Input!P244))</f>
        <v/>
      </c>
      <c r="Q244" s="1" t="str">
        <f>if(or(Q$3="Multiple Choice",Q$3="Reading"), if(left(Input!Q244,1)=Input!Q$4,1,0),if(Q$3="Vocab", if(Input!Q244=Input!Q$4,1,0),Input!Q244))</f>
        <v/>
      </c>
      <c r="R244" s="1" t="str">
        <f>if(or(R$3="Multiple Choice",R$3="Reading"), if(left(Input!R244,1)=Input!R$4,1,0),if(R$3="Vocab", if(Input!R244=Input!R$4,1,0),Input!R244))</f>
        <v/>
      </c>
      <c r="S244" s="1" t="str">
        <f>if(or(S$3="Multiple Choice",S$3="Reading"), if(left(Input!S244,1)=Input!S$4,1,0),if(S$3="Vocab", if(Input!S244=Input!S$4,1,0),Input!S244))</f>
        <v/>
      </c>
      <c r="T244" s="1" t="str">
        <f>if(or(T$3="Multiple Choice",T$3="Reading"), if(left(Input!T244,1)=Input!T$4,1,0),if(T$3="Vocab", if(Input!T244=Input!T$4,1,0),Input!T244))</f>
        <v/>
      </c>
      <c r="U244" s="1" t="str">
        <f>if(or(U$3="Multiple Choice",U$3="Reading"), if(left(Input!U244,1)=Input!U$4,1,0),if(U$3="Vocab", if(Input!U244=Input!U$4,1,0),Input!U244))</f>
        <v/>
      </c>
      <c r="V244" s="1" t="str">
        <f>if(or(V$3="Multiple Choice",V$3="Reading"), if(left(Input!V244,1)=Input!V$4,1,0),if(V$3="Vocab", if(Input!V244=Input!V$4,1,0),Input!V244))</f>
        <v/>
      </c>
      <c r="W244" s="1" t="str">
        <f>if(or(W$3="Multiple Choice",W$3="Reading"), if(left(Input!W244,1)=Input!W$4,1,0),if(W$3="Vocab", if(Input!W244=Input!W$4,1,0),Input!W244))</f>
        <v/>
      </c>
      <c r="X244" s="1" t="str">
        <f>if(or(X$3="Multiple Choice",X$3="Reading"), if(left(Input!X244,1)=Input!X$4,1,0),if(X$3="Vocab", if(Input!X244=Input!X$4,1,0),Input!X244))</f>
        <v/>
      </c>
      <c r="Y244" s="1" t="str">
        <f>if(or(Y$3="Multiple Choice",Y$3="Reading"), if(left(Input!Y244,1)=Input!Y$4,1,0),if(Y$3="Vocab", if(Input!Y244=Input!Y$4,1,0),Input!Y244))</f>
        <v/>
      </c>
      <c r="Z244" s="1" t="str">
        <f>if(or(Z$3="Multiple Choice",Z$3="Reading"), if(left(Input!Z244,1)=Input!Z$4,1,0),if(Z$3="Vocab", if(Input!Z244=Input!Z$4,1,0),Input!Z244))</f>
        <v/>
      </c>
    </row>
    <row r="245">
      <c r="B245" s="1">
        <f t="shared" si="2"/>
        <v>0</v>
      </c>
      <c r="C245" s="1" t="str">
        <f t="array" ref="C245">if(B245=0,"", INDEX($E:$Z,row(C245),Input!$C$16+2))</f>
        <v/>
      </c>
      <c r="D245" s="1">
        <f>if(and(E245&gt;=Input!$C$11,E245&lt;=Input!$C$13,not(F245="")),1,0)</f>
        <v>0</v>
      </c>
      <c r="E245" s="1" t="str">
        <f>Input!E245</f>
        <v/>
      </c>
      <c r="F245" s="1" t="str">
        <f>Input!F245</f>
        <v/>
      </c>
      <c r="G245" s="1">
        <f>if(or(G$3="Multiple Choice",G$3="Reading"), if(left(Input!G245,1)=Input!G$4,1,0),if(G$3="Vocab", if(Input!G245=Input!G$4,1,0),Input!G245))</f>
        <v>0</v>
      </c>
      <c r="H245" s="1">
        <f>if(or(H$3="Multiple Choice",H$3="Reading"), if(left(Input!H245,1)=Input!H$4,1,0),if(H$3="Vocab", if(Input!H245=Input!H$4,1,0),Input!H245))</f>
        <v>0</v>
      </c>
      <c r="I245" s="1" t="str">
        <f>if(or(I$3="Multiple Choice",I$3="Reading"), if(left(Input!I245,1)=Input!I$4,1,0),if(I$3="Vocab", if(Input!I245=Input!I$4,1,0),Input!I245))</f>
        <v/>
      </c>
      <c r="J245" s="1">
        <f>if(or(J$3="Multiple Choice",J$3="Reading"), if(left(Input!J245,1)=Input!J$4,1,0),if(J$3="Vocab", if(Input!J245=Input!J$4,1,0),Input!J245))</f>
        <v>0</v>
      </c>
      <c r="K245" s="1" t="str">
        <f>if(or(K$3="Multiple Choice",K$3="Reading"), if(left(Input!K245,1)=Input!K$4,1,0),if(K$3="Vocab", if(Input!K245=Input!K$4,1,0),Input!K245))</f>
        <v/>
      </c>
      <c r="L245" s="1" t="str">
        <f>if(or(L$3="Multiple Choice",L$3="Reading"), if(left(Input!L245,1)=Input!L$4,1,0),if(L$3="Vocab", if(Input!L245=Input!L$4,1,0),Input!L245))</f>
        <v/>
      </c>
      <c r="M245" s="1" t="str">
        <f>if(or(M$3="Multiple Choice",M$3="Reading"), if(left(Input!M245,1)=Input!M$4,1,0),if(M$3="Vocab", if(Input!M245=Input!M$4,1,0),Input!M245))</f>
        <v/>
      </c>
      <c r="N245" s="1" t="str">
        <f>if(or(N$3="Multiple Choice",N$3="Reading"), if(left(Input!N245,1)=Input!N$4,1,0),if(N$3="Vocab", if(Input!N245=Input!N$4,1,0),Input!N245))</f>
        <v/>
      </c>
      <c r="O245" s="1" t="str">
        <f>if(or(O$3="Multiple Choice",O$3="Reading"), if(left(Input!O245,1)=Input!O$4,1,0),if(O$3="Vocab", if(Input!O245=Input!O$4,1,0),Input!O245))</f>
        <v/>
      </c>
      <c r="P245" s="1" t="str">
        <f>if(or(P$3="Multiple Choice",P$3="Reading"), if(left(Input!P245,1)=Input!P$4,1,0),if(P$3="Vocab", if(Input!P245=Input!P$4,1,0),Input!P245))</f>
        <v/>
      </c>
      <c r="Q245" s="1" t="str">
        <f>if(or(Q$3="Multiple Choice",Q$3="Reading"), if(left(Input!Q245,1)=Input!Q$4,1,0),if(Q$3="Vocab", if(Input!Q245=Input!Q$4,1,0),Input!Q245))</f>
        <v/>
      </c>
      <c r="R245" s="1" t="str">
        <f>if(or(R$3="Multiple Choice",R$3="Reading"), if(left(Input!R245,1)=Input!R$4,1,0),if(R$3="Vocab", if(Input!R245=Input!R$4,1,0),Input!R245))</f>
        <v/>
      </c>
      <c r="S245" s="1" t="str">
        <f>if(or(S$3="Multiple Choice",S$3="Reading"), if(left(Input!S245,1)=Input!S$4,1,0),if(S$3="Vocab", if(Input!S245=Input!S$4,1,0),Input!S245))</f>
        <v/>
      </c>
      <c r="T245" s="1" t="str">
        <f>if(or(T$3="Multiple Choice",T$3="Reading"), if(left(Input!T245,1)=Input!T$4,1,0),if(T$3="Vocab", if(Input!T245=Input!T$4,1,0),Input!T245))</f>
        <v/>
      </c>
      <c r="U245" s="1" t="str">
        <f>if(or(U$3="Multiple Choice",U$3="Reading"), if(left(Input!U245,1)=Input!U$4,1,0),if(U$3="Vocab", if(Input!U245=Input!U$4,1,0),Input!U245))</f>
        <v/>
      </c>
      <c r="V245" s="1" t="str">
        <f>if(or(V$3="Multiple Choice",V$3="Reading"), if(left(Input!V245,1)=Input!V$4,1,0),if(V$3="Vocab", if(Input!V245=Input!V$4,1,0),Input!V245))</f>
        <v/>
      </c>
      <c r="W245" s="1" t="str">
        <f>if(or(W$3="Multiple Choice",W$3="Reading"), if(left(Input!W245,1)=Input!W$4,1,0),if(W$3="Vocab", if(Input!W245=Input!W$4,1,0),Input!W245))</f>
        <v/>
      </c>
      <c r="X245" s="1" t="str">
        <f>if(or(X$3="Multiple Choice",X$3="Reading"), if(left(Input!X245,1)=Input!X$4,1,0),if(X$3="Vocab", if(Input!X245=Input!X$4,1,0),Input!X245))</f>
        <v/>
      </c>
      <c r="Y245" s="1" t="str">
        <f>if(or(Y$3="Multiple Choice",Y$3="Reading"), if(left(Input!Y245,1)=Input!Y$4,1,0),if(Y$3="Vocab", if(Input!Y245=Input!Y$4,1,0),Input!Y245))</f>
        <v/>
      </c>
      <c r="Z245" s="1" t="str">
        <f>if(or(Z$3="Multiple Choice",Z$3="Reading"), if(left(Input!Z245,1)=Input!Z$4,1,0),if(Z$3="Vocab", if(Input!Z245=Input!Z$4,1,0),Input!Z245))</f>
        <v/>
      </c>
    </row>
    <row r="246">
      <c r="B246" s="1">
        <f t="shared" si="2"/>
        <v>0</v>
      </c>
      <c r="C246" s="1" t="str">
        <f t="array" ref="C246">if(B246=0,"", INDEX($E:$Z,row(C246),Input!$C$16+2))</f>
        <v/>
      </c>
      <c r="D246" s="1">
        <f>if(and(E246&gt;=Input!$C$11,E246&lt;=Input!$C$13,not(F246="")),1,0)</f>
        <v>0</v>
      </c>
      <c r="E246" s="1" t="str">
        <f>Input!E246</f>
        <v/>
      </c>
      <c r="F246" s="1" t="str">
        <f>Input!F246</f>
        <v/>
      </c>
      <c r="G246" s="1">
        <f>if(or(G$3="Multiple Choice",G$3="Reading"), if(left(Input!G246,1)=Input!G$4,1,0),if(G$3="Vocab", if(Input!G246=Input!G$4,1,0),Input!G246))</f>
        <v>0</v>
      </c>
      <c r="H246" s="1">
        <f>if(or(H$3="Multiple Choice",H$3="Reading"), if(left(Input!H246,1)=Input!H$4,1,0),if(H$3="Vocab", if(Input!H246=Input!H$4,1,0),Input!H246))</f>
        <v>0</v>
      </c>
      <c r="I246" s="1" t="str">
        <f>if(or(I$3="Multiple Choice",I$3="Reading"), if(left(Input!I246,1)=Input!I$4,1,0),if(I$3="Vocab", if(Input!I246=Input!I$4,1,0),Input!I246))</f>
        <v/>
      </c>
      <c r="J246" s="1">
        <f>if(or(J$3="Multiple Choice",J$3="Reading"), if(left(Input!J246,1)=Input!J$4,1,0),if(J$3="Vocab", if(Input!J246=Input!J$4,1,0),Input!J246))</f>
        <v>0</v>
      </c>
      <c r="K246" s="1" t="str">
        <f>if(or(K$3="Multiple Choice",K$3="Reading"), if(left(Input!K246,1)=Input!K$4,1,0),if(K$3="Vocab", if(Input!K246=Input!K$4,1,0),Input!K246))</f>
        <v/>
      </c>
      <c r="L246" s="1" t="str">
        <f>if(or(L$3="Multiple Choice",L$3="Reading"), if(left(Input!L246,1)=Input!L$4,1,0),if(L$3="Vocab", if(Input!L246=Input!L$4,1,0),Input!L246))</f>
        <v/>
      </c>
      <c r="M246" s="1" t="str">
        <f>if(or(M$3="Multiple Choice",M$3="Reading"), if(left(Input!M246,1)=Input!M$4,1,0),if(M$3="Vocab", if(Input!M246=Input!M$4,1,0),Input!M246))</f>
        <v/>
      </c>
      <c r="N246" s="1" t="str">
        <f>if(or(N$3="Multiple Choice",N$3="Reading"), if(left(Input!N246,1)=Input!N$4,1,0),if(N$3="Vocab", if(Input!N246=Input!N$4,1,0),Input!N246))</f>
        <v/>
      </c>
      <c r="O246" s="1" t="str">
        <f>if(or(O$3="Multiple Choice",O$3="Reading"), if(left(Input!O246,1)=Input!O$4,1,0),if(O$3="Vocab", if(Input!O246=Input!O$4,1,0),Input!O246))</f>
        <v/>
      </c>
      <c r="P246" s="1" t="str">
        <f>if(or(P$3="Multiple Choice",P$3="Reading"), if(left(Input!P246,1)=Input!P$4,1,0),if(P$3="Vocab", if(Input!P246=Input!P$4,1,0),Input!P246))</f>
        <v/>
      </c>
      <c r="Q246" s="1" t="str">
        <f>if(or(Q$3="Multiple Choice",Q$3="Reading"), if(left(Input!Q246,1)=Input!Q$4,1,0),if(Q$3="Vocab", if(Input!Q246=Input!Q$4,1,0),Input!Q246))</f>
        <v/>
      </c>
      <c r="R246" s="1" t="str">
        <f>if(or(R$3="Multiple Choice",R$3="Reading"), if(left(Input!R246,1)=Input!R$4,1,0),if(R$3="Vocab", if(Input!R246=Input!R$4,1,0),Input!R246))</f>
        <v/>
      </c>
      <c r="S246" s="1" t="str">
        <f>if(or(S$3="Multiple Choice",S$3="Reading"), if(left(Input!S246,1)=Input!S$4,1,0),if(S$3="Vocab", if(Input!S246=Input!S$4,1,0),Input!S246))</f>
        <v/>
      </c>
      <c r="T246" s="1" t="str">
        <f>if(or(T$3="Multiple Choice",T$3="Reading"), if(left(Input!T246,1)=Input!T$4,1,0),if(T$3="Vocab", if(Input!T246=Input!T$4,1,0),Input!T246))</f>
        <v/>
      </c>
      <c r="U246" s="1" t="str">
        <f>if(or(U$3="Multiple Choice",U$3="Reading"), if(left(Input!U246,1)=Input!U$4,1,0),if(U$3="Vocab", if(Input!U246=Input!U$4,1,0),Input!U246))</f>
        <v/>
      </c>
      <c r="V246" s="1" t="str">
        <f>if(or(V$3="Multiple Choice",V$3="Reading"), if(left(Input!V246,1)=Input!V$4,1,0),if(V$3="Vocab", if(Input!V246=Input!V$4,1,0),Input!V246))</f>
        <v/>
      </c>
      <c r="W246" s="1" t="str">
        <f>if(or(W$3="Multiple Choice",W$3="Reading"), if(left(Input!W246,1)=Input!W$4,1,0),if(W$3="Vocab", if(Input!W246=Input!W$4,1,0),Input!W246))</f>
        <v/>
      </c>
      <c r="X246" s="1" t="str">
        <f>if(or(X$3="Multiple Choice",X$3="Reading"), if(left(Input!X246,1)=Input!X$4,1,0),if(X$3="Vocab", if(Input!X246=Input!X$4,1,0),Input!X246))</f>
        <v/>
      </c>
      <c r="Y246" s="1" t="str">
        <f>if(or(Y$3="Multiple Choice",Y$3="Reading"), if(left(Input!Y246,1)=Input!Y$4,1,0),if(Y$3="Vocab", if(Input!Y246=Input!Y$4,1,0),Input!Y246))</f>
        <v/>
      </c>
      <c r="Z246" s="1" t="str">
        <f>if(or(Z$3="Multiple Choice",Z$3="Reading"), if(left(Input!Z246,1)=Input!Z$4,1,0),if(Z$3="Vocab", if(Input!Z246=Input!Z$4,1,0),Input!Z246))</f>
        <v/>
      </c>
    </row>
    <row r="247">
      <c r="B247" s="1">
        <f t="shared" si="2"/>
        <v>0</v>
      </c>
      <c r="C247" s="1" t="str">
        <f t="array" ref="C247">if(B247=0,"", INDEX($E:$Z,row(C247),Input!$C$16+2))</f>
        <v/>
      </c>
      <c r="D247" s="1">
        <f>if(and(E247&gt;=Input!$C$11,E247&lt;=Input!$C$13,not(F247="")),1,0)</f>
        <v>0</v>
      </c>
      <c r="E247" s="1" t="str">
        <f>Input!E247</f>
        <v/>
      </c>
      <c r="F247" s="1" t="str">
        <f>Input!F247</f>
        <v/>
      </c>
      <c r="G247" s="1">
        <f>if(or(G$3="Multiple Choice",G$3="Reading"), if(left(Input!G247,1)=Input!G$4,1,0),if(G$3="Vocab", if(Input!G247=Input!G$4,1,0),Input!G247))</f>
        <v>0</v>
      </c>
      <c r="H247" s="1">
        <f>if(or(H$3="Multiple Choice",H$3="Reading"), if(left(Input!H247,1)=Input!H$4,1,0),if(H$3="Vocab", if(Input!H247=Input!H$4,1,0),Input!H247))</f>
        <v>0</v>
      </c>
      <c r="I247" s="1" t="str">
        <f>if(or(I$3="Multiple Choice",I$3="Reading"), if(left(Input!I247,1)=Input!I$4,1,0),if(I$3="Vocab", if(Input!I247=Input!I$4,1,0),Input!I247))</f>
        <v/>
      </c>
      <c r="J247" s="1">
        <f>if(or(J$3="Multiple Choice",J$3="Reading"), if(left(Input!J247,1)=Input!J$4,1,0),if(J$3="Vocab", if(Input!J247=Input!J$4,1,0),Input!J247))</f>
        <v>0</v>
      </c>
      <c r="K247" s="1" t="str">
        <f>if(or(K$3="Multiple Choice",K$3="Reading"), if(left(Input!K247,1)=Input!K$4,1,0),if(K$3="Vocab", if(Input!K247=Input!K$4,1,0),Input!K247))</f>
        <v/>
      </c>
      <c r="L247" s="1" t="str">
        <f>if(or(L$3="Multiple Choice",L$3="Reading"), if(left(Input!L247,1)=Input!L$4,1,0),if(L$3="Vocab", if(Input!L247=Input!L$4,1,0),Input!L247))</f>
        <v/>
      </c>
      <c r="M247" s="1" t="str">
        <f>if(or(M$3="Multiple Choice",M$3="Reading"), if(left(Input!M247,1)=Input!M$4,1,0),if(M$3="Vocab", if(Input!M247=Input!M$4,1,0),Input!M247))</f>
        <v/>
      </c>
      <c r="N247" s="1" t="str">
        <f>if(or(N$3="Multiple Choice",N$3="Reading"), if(left(Input!N247,1)=Input!N$4,1,0),if(N$3="Vocab", if(Input!N247=Input!N$4,1,0),Input!N247))</f>
        <v/>
      </c>
      <c r="O247" s="1" t="str">
        <f>if(or(O$3="Multiple Choice",O$3="Reading"), if(left(Input!O247,1)=Input!O$4,1,0),if(O$3="Vocab", if(Input!O247=Input!O$4,1,0),Input!O247))</f>
        <v/>
      </c>
      <c r="P247" s="1" t="str">
        <f>if(or(P$3="Multiple Choice",P$3="Reading"), if(left(Input!P247,1)=Input!P$4,1,0),if(P$3="Vocab", if(Input!P247=Input!P$4,1,0),Input!P247))</f>
        <v/>
      </c>
      <c r="Q247" s="1" t="str">
        <f>if(or(Q$3="Multiple Choice",Q$3="Reading"), if(left(Input!Q247,1)=Input!Q$4,1,0),if(Q$3="Vocab", if(Input!Q247=Input!Q$4,1,0),Input!Q247))</f>
        <v/>
      </c>
      <c r="R247" s="1" t="str">
        <f>if(or(R$3="Multiple Choice",R$3="Reading"), if(left(Input!R247,1)=Input!R$4,1,0),if(R$3="Vocab", if(Input!R247=Input!R$4,1,0),Input!R247))</f>
        <v/>
      </c>
      <c r="S247" s="1" t="str">
        <f>if(or(S$3="Multiple Choice",S$3="Reading"), if(left(Input!S247,1)=Input!S$4,1,0),if(S$3="Vocab", if(Input!S247=Input!S$4,1,0),Input!S247))</f>
        <v/>
      </c>
      <c r="T247" s="1" t="str">
        <f>if(or(T$3="Multiple Choice",T$3="Reading"), if(left(Input!T247,1)=Input!T$4,1,0),if(T$3="Vocab", if(Input!T247=Input!T$4,1,0),Input!T247))</f>
        <v/>
      </c>
      <c r="U247" s="1" t="str">
        <f>if(or(U$3="Multiple Choice",U$3="Reading"), if(left(Input!U247,1)=Input!U$4,1,0),if(U$3="Vocab", if(Input!U247=Input!U$4,1,0),Input!U247))</f>
        <v/>
      </c>
      <c r="V247" s="1" t="str">
        <f>if(or(V$3="Multiple Choice",V$3="Reading"), if(left(Input!V247,1)=Input!V$4,1,0),if(V$3="Vocab", if(Input!V247=Input!V$4,1,0),Input!V247))</f>
        <v/>
      </c>
      <c r="W247" s="1" t="str">
        <f>if(or(W$3="Multiple Choice",W$3="Reading"), if(left(Input!W247,1)=Input!W$4,1,0),if(W$3="Vocab", if(Input!W247=Input!W$4,1,0),Input!W247))</f>
        <v/>
      </c>
      <c r="X247" s="1" t="str">
        <f>if(or(X$3="Multiple Choice",X$3="Reading"), if(left(Input!X247,1)=Input!X$4,1,0),if(X$3="Vocab", if(Input!X247=Input!X$4,1,0),Input!X247))</f>
        <v/>
      </c>
      <c r="Y247" s="1" t="str">
        <f>if(or(Y$3="Multiple Choice",Y$3="Reading"), if(left(Input!Y247,1)=Input!Y$4,1,0),if(Y$3="Vocab", if(Input!Y247=Input!Y$4,1,0),Input!Y247))</f>
        <v/>
      </c>
      <c r="Z247" s="1" t="str">
        <f>if(or(Z$3="Multiple Choice",Z$3="Reading"), if(left(Input!Z247,1)=Input!Z$4,1,0),if(Z$3="Vocab", if(Input!Z247=Input!Z$4,1,0),Input!Z247))</f>
        <v/>
      </c>
    </row>
    <row r="248">
      <c r="B248" s="1">
        <f t="shared" si="2"/>
        <v>0</v>
      </c>
      <c r="C248" s="1" t="str">
        <f t="array" ref="C248">if(B248=0,"", INDEX($E:$Z,row(C248),Input!$C$16+2))</f>
        <v/>
      </c>
      <c r="D248" s="1">
        <f>if(and(E248&gt;=Input!$C$11,E248&lt;=Input!$C$13,not(F248="")),1,0)</f>
        <v>0</v>
      </c>
      <c r="E248" s="1" t="str">
        <f>Input!E248</f>
        <v/>
      </c>
      <c r="F248" s="1" t="str">
        <f>Input!F248</f>
        <v/>
      </c>
      <c r="G248" s="1">
        <f>if(or(G$3="Multiple Choice",G$3="Reading"), if(left(Input!G248,1)=Input!G$4,1,0),if(G$3="Vocab", if(Input!G248=Input!G$4,1,0),Input!G248))</f>
        <v>0</v>
      </c>
      <c r="H248" s="1">
        <f>if(or(H$3="Multiple Choice",H$3="Reading"), if(left(Input!H248,1)=Input!H$4,1,0),if(H$3="Vocab", if(Input!H248=Input!H$4,1,0),Input!H248))</f>
        <v>0</v>
      </c>
      <c r="I248" s="1" t="str">
        <f>if(or(I$3="Multiple Choice",I$3="Reading"), if(left(Input!I248,1)=Input!I$4,1,0),if(I$3="Vocab", if(Input!I248=Input!I$4,1,0),Input!I248))</f>
        <v/>
      </c>
      <c r="J248" s="1">
        <f>if(or(J$3="Multiple Choice",J$3="Reading"), if(left(Input!J248,1)=Input!J$4,1,0),if(J$3="Vocab", if(Input!J248=Input!J$4,1,0),Input!J248))</f>
        <v>0</v>
      </c>
      <c r="K248" s="1" t="str">
        <f>if(or(K$3="Multiple Choice",K$3="Reading"), if(left(Input!K248,1)=Input!K$4,1,0),if(K$3="Vocab", if(Input!K248=Input!K$4,1,0),Input!K248))</f>
        <v/>
      </c>
      <c r="L248" s="1" t="str">
        <f>if(or(L$3="Multiple Choice",L$3="Reading"), if(left(Input!L248,1)=Input!L$4,1,0),if(L$3="Vocab", if(Input!L248=Input!L$4,1,0),Input!L248))</f>
        <v/>
      </c>
      <c r="M248" s="1" t="str">
        <f>if(or(M$3="Multiple Choice",M$3="Reading"), if(left(Input!M248,1)=Input!M$4,1,0),if(M$3="Vocab", if(Input!M248=Input!M$4,1,0),Input!M248))</f>
        <v/>
      </c>
      <c r="N248" s="1" t="str">
        <f>if(or(N$3="Multiple Choice",N$3="Reading"), if(left(Input!N248,1)=Input!N$4,1,0),if(N$3="Vocab", if(Input!N248=Input!N$4,1,0),Input!N248))</f>
        <v/>
      </c>
      <c r="O248" s="1" t="str">
        <f>if(or(O$3="Multiple Choice",O$3="Reading"), if(left(Input!O248,1)=Input!O$4,1,0),if(O$3="Vocab", if(Input!O248=Input!O$4,1,0),Input!O248))</f>
        <v/>
      </c>
      <c r="P248" s="1" t="str">
        <f>if(or(P$3="Multiple Choice",P$3="Reading"), if(left(Input!P248,1)=Input!P$4,1,0),if(P$3="Vocab", if(Input!P248=Input!P$4,1,0),Input!P248))</f>
        <v/>
      </c>
      <c r="Q248" s="1" t="str">
        <f>if(or(Q$3="Multiple Choice",Q$3="Reading"), if(left(Input!Q248,1)=Input!Q$4,1,0),if(Q$3="Vocab", if(Input!Q248=Input!Q$4,1,0),Input!Q248))</f>
        <v/>
      </c>
      <c r="R248" s="1" t="str">
        <f>if(or(R$3="Multiple Choice",R$3="Reading"), if(left(Input!R248,1)=Input!R$4,1,0),if(R$3="Vocab", if(Input!R248=Input!R$4,1,0),Input!R248))</f>
        <v/>
      </c>
      <c r="S248" s="1" t="str">
        <f>if(or(S$3="Multiple Choice",S$3="Reading"), if(left(Input!S248,1)=Input!S$4,1,0),if(S$3="Vocab", if(Input!S248=Input!S$4,1,0),Input!S248))</f>
        <v/>
      </c>
      <c r="T248" s="1" t="str">
        <f>if(or(T$3="Multiple Choice",T$3="Reading"), if(left(Input!T248,1)=Input!T$4,1,0),if(T$3="Vocab", if(Input!T248=Input!T$4,1,0),Input!T248))</f>
        <v/>
      </c>
      <c r="U248" s="1" t="str">
        <f>if(or(U$3="Multiple Choice",U$3="Reading"), if(left(Input!U248,1)=Input!U$4,1,0),if(U$3="Vocab", if(Input!U248=Input!U$4,1,0),Input!U248))</f>
        <v/>
      </c>
      <c r="V248" s="1" t="str">
        <f>if(or(V$3="Multiple Choice",V$3="Reading"), if(left(Input!V248,1)=Input!V$4,1,0),if(V$3="Vocab", if(Input!V248=Input!V$4,1,0),Input!V248))</f>
        <v/>
      </c>
      <c r="W248" s="1" t="str">
        <f>if(or(W$3="Multiple Choice",W$3="Reading"), if(left(Input!W248,1)=Input!W$4,1,0),if(W$3="Vocab", if(Input!W248=Input!W$4,1,0),Input!W248))</f>
        <v/>
      </c>
      <c r="X248" s="1" t="str">
        <f>if(or(X$3="Multiple Choice",X$3="Reading"), if(left(Input!X248,1)=Input!X$4,1,0),if(X$3="Vocab", if(Input!X248=Input!X$4,1,0),Input!X248))</f>
        <v/>
      </c>
      <c r="Y248" s="1" t="str">
        <f>if(or(Y$3="Multiple Choice",Y$3="Reading"), if(left(Input!Y248,1)=Input!Y$4,1,0),if(Y$3="Vocab", if(Input!Y248=Input!Y$4,1,0),Input!Y248))</f>
        <v/>
      </c>
      <c r="Z248" s="1" t="str">
        <f>if(or(Z$3="Multiple Choice",Z$3="Reading"), if(left(Input!Z248,1)=Input!Z$4,1,0),if(Z$3="Vocab", if(Input!Z248=Input!Z$4,1,0),Input!Z248))</f>
        <v/>
      </c>
    </row>
    <row r="249">
      <c r="B249" s="1">
        <f t="shared" si="2"/>
        <v>0</v>
      </c>
      <c r="C249" s="1" t="str">
        <f t="array" ref="C249">if(B249=0,"", INDEX($E:$Z,row(C249),Input!$C$16+2))</f>
        <v/>
      </c>
      <c r="D249" s="1">
        <f>if(and(E249&gt;=Input!$C$11,E249&lt;=Input!$C$13,not(F249="")),1,0)</f>
        <v>0</v>
      </c>
      <c r="E249" s="1" t="str">
        <f>Input!E249</f>
        <v/>
      </c>
      <c r="F249" s="1" t="str">
        <f>Input!F249</f>
        <v/>
      </c>
      <c r="G249" s="1">
        <f>if(or(G$3="Multiple Choice",G$3="Reading"), if(left(Input!G249,1)=Input!G$4,1,0),if(G$3="Vocab", if(Input!G249=Input!G$4,1,0),Input!G249))</f>
        <v>0</v>
      </c>
      <c r="H249" s="1">
        <f>if(or(H$3="Multiple Choice",H$3="Reading"), if(left(Input!H249,1)=Input!H$4,1,0),if(H$3="Vocab", if(Input!H249=Input!H$4,1,0),Input!H249))</f>
        <v>0</v>
      </c>
      <c r="I249" s="1" t="str">
        <f>if(or(I$3="Multiple Choice",I$3="Reading"), if(left(Input!I249,1)=Input!I$4,1,0),if(I$3="Vocab", if(Input!I249=Input!I$4,1,0),Input!I249))</f>
        <v/>
      </c>
      <c r="J249" s="1">
        <f>if(or(J$3="Multiple Choice",J$3="Reading"), if(left(Input!J249,1)=Input!J$4,1,0),if(J$3="Vocab", if(Input!J249=Input!J$4,1,0),Input!J249))</f>
        <v>0</v>
      </c>
      <c r="K249" s="1" t="str">
        <f>if(or(K$3="Multiple Choice",K$3="Reading"), if(left(Input!K249,1)=Input!K$4,1,0),if(K$3="Vocab", if(Input!K249=Input!K$4,1,0),Input!K249))</f>
        <v/>
      </c>
      <c r="L249" s="1" t="str">
        <f>if(or(L$3="Multiple Choice",L$3="Reading"), if(left(Input!L249,1)=Input!L$4,1,0),if(L$3="Vocab", if(Input!L249=Input!L$4,1,0),Input!L249))</f>
        <v/>
      </c>
      <c r="M249" s="1" t="str">
        <f>if(or(M$3="Multiple Choice",M$3="Reading"), if(left(Input!M249,1)=Input!M$4,1,0),if(M$3="Vocab", if(Input!M249=Input!M$4,1,0),Input!M249))</f>
        <v/>
      </c>
      <c r="N249" s="1" t="str">
        <f>if(or(N$3="Multiple Choice",N$3="Reading"), if(left(Input!N249,1)=Input!N$4,1,0),if(N$3="Vocab", if(Input!N249=Input!N$4,1,0),Input!N249))</f>
        <v/>
      </c>
      <c r="O249" s="1" t="str">
        <f>if(or(O$3="Multiple Choice",O$3="Reading"), if(left(Input!O249,1)=Input!O$4,1,0),if(O$3="Vocab", if(Input!O249=Input!O$4,1,0),Input!O249))</f>
        <v/>
      </c>
      <c r="P249" s="1" t="str">
        <f>if(or(P$3="Multiple Choice",P$3="Reading"), if(left(Input!P249,1)=Input!P$4,1,0),if(P$3="Vocab", if(Input!P249=Input!P$4,1,0),Input!P249))</f>
        <v/>
      </c>
      <c r="Q249" s="1" t="str">
        <f>if(or(Q$3="Multiple Choice",Q$3="Reading"), if(left(Input!Q249,1)=Input!Q$4,1,0),if(Q$3="Vocab", if(Input!Q249=Input!Q$4,1,0),Input!Q249))</f>
        <v/>
      </c>
      <c r="R249" s="1" t="str">
        <f>if(or(R$3="Multiple Choice",R$3="Reading"), if(left(Input!R249,1)=Input!R$4,1,0),if(R$3="Vocab", if(Input!R249=Input!R$4,1,0),Input!R249))</f>
        <v/>
      </c>
      <c r="S249" s="1" t="str">
        <f>if(or(S$3="Multiple Choice",S$3="Reading"), if(left(Input!S249,1)=Input!S$4,1,0),if(S$3="Vocab", if(Input!S249=Input!S$4,1,0),Input!S249))</f>
        <v/>
      </c>
      <c r="T249" s="1" t="str">
        <f>if(or(T$3="Multiple Choice",T$3="Reading"), if(left(Input!T249,1)=Input!T$4,1,0),if(T$3="Vocab", if(Input!T249=Input!T$4,1,0),Input!T249))</f>
        <v/>
      </c>
      <c r="U249" s="1" t="str">
        <f>if(or(U$3="Multiple Choice",U$3="Reading"), if(left(Input!U249,1)=Input!U$4,1,0),if(U$3="Vocab", if(Input!U249=Input!U$4,1,0),Input!U249))</f>
        <v/>
      </c>
      <c r="V249" s="1" t="str">
        <f>if(or(V$3="Multiple Choice",V$3="Reading"), if(left(Input!V249,1)=Input!V$4,1,0),if(V$3="Vocab", if(Input!V249=Input!V$4,1,0),Input!V249))</f>
        <v/>
      </c>
      <c r="W249" s="1" t="str">
        <f>if(or(W$3="Multiple Choice",W$3="Reading"), if(left(Input!W249,1)=Input!W$4,1,0),if(W$3="Vocab", if(Input!W249=Input!W$4,1,0),Input!W249))</f>
        <v/>
      </c>
      <c r="X249" s="1" t="str">
        <f>if(or(X$3="Multiple Choice",X$3="Reading"), if(left(Input!X249,1)=Input!X$4,1,0),if(X$3="Vocab", if(Input!X249=Input!X$4,1,0),Input!X249))</f>
        <v/>
      </c>
      <c r="Y249" s="1" t="str">
        <f>if(or(Y$3="Multiple Choice",Y$3="Reading"), if(left(Input!Y249,1)=Input!Y$4,1,0),if(Y$3="Vocab", if(Input!Y249=Input!Y$4,1,0),Input!Y249))</f>
        <v/>
      </c>
      <c r="Z249" s="1" t="str">
        <f>if(or(Z$3="Multiple Choice",Z$3="Reading"), if(left(Input!Z249,1)=Input!Z$4,1,0),if(Z$3="Vocab", if(Input!Z249=Input!Z$4,1,0),Input!Z249))</f>
        <v/>
      </c>
    </row>
    <row r="250">
      <c r="B250" s="1">
        <f t="shared" si="2"/>
        <v>0</v>
      </c>
      <c r="C250" s="1" t="str">
        <f t="array" ref="C250">if(B250=0,"", INDEX($E:$Z,row(C250),Input!$C$16+2))</f>
        <v/>
      </c>
      <c r="D250" s="1">
        <f>if(and(E250&gt;=Input!$C$11,E250&lt;=Input!$C$13,not(F250="")),1,0)</f>
        <v>0</v>
      </c>
      <c r="E250" s="1" t="str">
        <f>Input!E250</f>
        <v/>
      </c>
      <c r="F250" s="1" t="str">
        <f>Input!F250</f>
        <v/>
      </c>
      <c r="G250" s="1">
        <f>if(or(G$3="Multiple Choice",G$3="Reading"), if(left(Input!G250,1)=Input!G$4,1,0),if(G$3="Vocab", if(Input!G250=Input!G$4,1,0),Input!G250))</f>
        <v>0</v>
      </c>
      <c r="H250" s="1">
        <f>if(or(H$3="Multiple Choice",H$3="Reading"), if(left(Input!H250,1)=Input!H$4,1,0),if(H$3="Vocab", if(Input!H250=Input!H$4,1,0),Input!H250))</f>
        <v>0</v>
      </c>
      <c r="I250" s="1" t="str">
        <f>if(or(I$3="Multiple Choice",I$3="Reading"), if(left(Input!I250,1)=Input!I$4,1,0),if(I$3="Vocab", if(Input!I250=Input!I$4,1,0),Input!I250))</f>
        <v/>
      </c>
      <c r="J250" s="1">
        <f>if(or(J$3="Multiple Choice",J$3="Reading"), if(left(Input!J250,1)=Input!J$4,1,0),if(J$3="Vocab", if(Input!J250=Input!J$4,1,0),Input!J250))</f>
        <v>0</v>
      </c>
      <c r="K250" s="1" t="str">
        <f>if(or(K$3="Multiple Choice",K$3="Reading"), if(left(Input!K250,1)=Input!K$4,1,0),if(K$3="Vocab", if(Input!K250=Input!K$4,1,0),Input!K250))</f>
        <v/>
      </c>
      <c r="L250" s="1" t="str">
        <f>if(or(L$3="Multiple Choice",L$3="Reading"), if(left(Input!L250,1)=Input!L$4,1,0),if(L$3="Vocab", if(Input!L250=Input!L$4,1,0),Input!L250))</f>
        <v/>
      </c>
      <c r="M250" s="1" t="str">
        <f>if(or(M$3="Multiple Choice",M$3="Reading"), if(left(Input!M250,1)=Input!M$4,1,0),if(M$3="Vocab", if(Input!M250=Input!M$4,1,0),Input!M250))</f>
        <v/>
      </c>
      <c r="N250" s="1" t="str">
        <f>if(or(N$3="Multiple Choice",N$3="Reading"), if(left(Input!N250,1)=Input!N$4,1,0),if(N$3="Vocab", if(Input!N250=Input!N$4,1,0),Input!N250))</f>
        <v/>
      </c>
      <c r="O250" s="1" t="str">
        <f>if(or(O$3="Multiple Choice",O$3="Reading"), if(left(Input!O250,1)=Input!O$4,1,0),if(O$3="Vocab", if(Input!O250=Input!O$4,1,0),Input!O250))</f>
        <v/>
      </c>
      <c r="P250" s="1" t="str">
        <f>if(or(P$3="Multiple Choice",P$3="Reading"), if(left(Input!P250,1)=Input!P$4,1,0),if(P$3="Vocab", if(Input!P250=Input!P$4,1,0),Input!P250))</f>
        <v/>
      </c>
      <c r="Q250" s="1" t="str">
        <f>if(or(Q$3="Multiple Choice",Q$3="Reading"), if(left(Input!Q250,1)=Input!Q$4,1,0),if(Q$3="Vocab", if(Input!Q250=Input!Q$4,1,0),Input!Q250))</f>
        <v/>
      </c>
      <c r="R250" s="1" t="str">
        <f>if(or(R$3="Multiple Choice",R$3="Reading"), if(left(Input!R250,1)=Input!R$4,1,0),if(R$3="Vocab", if(Input!R250=Input!R$4,1,0),Input!R250))</f>
        <v/>
      </c>
      <c r="S250" s="1" t="str">
        <f>if(or(S$3="Multiple Choice",S$3="Reading"), if(left(Input!S250,1)=Input!S$4,1,0),if(S$3="Vocab", if(Input!S250=Input!S$4,1,0),Input!S250))</f>
        <v/>
      </c>
      <c r="T250" s="1" t="str">
        <f>if(or(T$3="Multiple Choice",T$3="Reading"), if(left(Input!T250,1)=Input!T$4,1,0),if(T$3="Vocab", if(Input!T250=Input!T$4,1,0),Input!T250))</f>
        <v/>
      </c>
      <c r="U250" s="1" t="str">
        <f>if(or(U$3="Multiple Choice",U$3="Reading"), if(left(Input!U250,1)=Input!U$4,1,0),if(U$3="Vocab", if(Input!U250=Input!U$4,1,0),Input!U250))</f>
        <v/>
      </c>
      <c r="V250" s="1" t="str">
        <f>if(or(V$3="Multiple Choice",V$3="Reading"), if(left(Input!V250,1)=Input!V$4,1,0),if(V$3="Vocab", if(Input!V250=Input!V$4,1,0),Input!V250))</f>
        <v/>
      </c>
      <c r="W250" s="1" t="str">
        <f>if(or(W$3="Multiple Choice",W$3="Reading"), if(left(Input!W250,1)=Input!W$4,1,0),if(W$3="Vocab", if(Input!W250=Input!W$4,1,0),Input!W250))</f>
        <v/>
      </c>
      <c r="X250" s="1" t="str">
        <f>if(or(X$3="Multiple Choice",X$3="Reading"), if(left(Input!X250,1)=Input!X$4,1,0),if(X$3="Vocab", if(Input!X250=Input!X$4,1,0),Input!X250))</f>
        <v/>
      </c>
      <c r="Y250" s="1" t="str">
        <f>if(or(Y$3="Multiple Choice",Y$3="Reading"), if(left(Input!Y250,1)=Input!Y$4,1,0),if(Y$3="Vocab", if(Input!Y250=Input!Y$4,1,0),Input!Y250))</f>
        <v/>
      </c>
      <c r="Z250" s="1" t="str">
        <f>if(or(Z$3="Multiple Choice",Z$3="Reading"), if(left(Input!Z250,1)=Input!Z$4,1,0),if(Z$3="Vocab", if(Input!Z250=Input!Z$4,1,0),Input!Z250))</f>
        <v/>
      </c>
    </row>
    <row r="251">
      <c r="B251" s="1">
        <f t="shared" si="2"/>
        <v>0</v>
      </c>
      <c r="C251" s="1" t="str">
        <f t="array" ref="C251">if(B251=0,"", INDEX($E:$Z,row(C251),Input!$C$16+2))</f>
        <v/>
      </c>
      <c r="D251" s="1">
        <f>if(and(E251&gt;=Input!$C$11,E251&lt;=Input!$C$13,not(F251="")),1,0)</f>
        <v>0</v>
      </c>
      <c r="E251" s="1" t="str">
        <f>Input!E251</f>
        <v/>
      </c>
      <c r="F251" s="1" t="str">
        <f>Input!F251</f>
        <v/>
      </c>
      <c r="G251" s="1">
        <f>if(or(G$3="Multiple Choice",G$3="Reading"), if(left(Input!G251,1)=Input!G$4,1,0),if(G$3="Vocab", if(Input!G251=Input!G$4,1,0),Input!G251))</f>
        <v>0</v>
      </c>
      <c r="H251" s="1">
        <f>if(or(H$3="Multiple Choice",H$3="Reading"), if(left(Input!H251,1)=Input!H$4,1,0),if(H$3="Vocab", if(Input!H251=Input!H$4,1,0),Input!H251))</f>
        <v>0</v>
      </c>
      <c r="I251" s="1" t="str">
        <f>if(or(I$3="Multiple Choice",I$3="Reading"), if(left(Input!I251,1)=Input!I$4,1,0),if(I$3="Vocab", if(Input!I251=Input!I$4,1,0),Input!I251))</f>
        <v/>
      </c>
      <c r="J251" s="1">
        <f>if(or(J$3="Multiple Choice",J$3="Reading"), if(left(Input!J251,1)=Input!J$4,1,0),if(J$3="Vocab", if(Input!J251=Input!J$4,1,0),Input!J251))</f>
        <v>0</v>
      </c>
      <c r="K251" s="1" t="str">
        <f>if(or(K$3="Multiple Choice",K$3="Reading"), if(left(Input!K251,1)=Input!K$4,1,0),if(K$3="Vocab", if(Input!K251=Input!K$4,1,0),Input!K251))</f>
        <v/>
      </c>
      <c r="L251" s="1" t="str">
        <f>if(or(L$3="Multiple Choice",L$3="Reading"), if(left(Input!L251,1)=Input!L$4,1,0),if(L$3="Vocab", if(Input!L251=Input!L$4,1,0),Input!L251))</f>
        <v/>
      </c>
      <c r="M251" s="1" t="str">
        <f>if(or(M$3="Multiple Choice",M$3="Reading"), if(left(Input!M251,1)=Input!M$4,1,0),if(M$3="Vocab", if(Input!M251=Input!M$4,1,0),Input!M251))</f>
        <v/>
      </c>
      <c r="N251" s="1" t="str">
        <f>if(or(N$3="Multiple Choice",N$3="Reading"), if(left(Input!N251,1)=Input!N$4,1,0),if(N$3="Vocab", if(Input!N251=Input!N$4,1,0),Input!N251))</f>
        <v/>
      </c>
      <c r="O251" s="1" t="str">
        <f>if(or(O$3="Multiple Choice",O$3="Reading"), if(left(Input!O251,1)=Input!O$4,1,0),if(O$3="Vocab", if(Input!O251=Input!O$4,1,0),Input!O251))</f>
        <v/>
      </c>
      <c r="P251" s="1" t="str">
        <f>if(or(P$3="Multiple Choice",P$3="Reading"), if(left(Input!P251,1)=Input!P$4,1,0),if(P$3="Vocab", if(Input!P251=Input!P$4,1,0),Input!P251))</f>
        <v/>
      </c>
      <c r="Q251" s="1" t="str">
        <f>if(or(Q$3="Multiple Choice",Q$3="Reading"), if(left(Input!Q251,1)=Input!Q$4,1,0),if(Q$3="Vocab", if(Input!Q251=Input!Q$4,1,0),Input!Q251))</f>
        <v/>
      </c>
      <c r="R251" s="1" t="str">
        <f>if(or(R$3="Multiple Choice",R$3="Reading"), if(left(Input!R251,1)=Input!R$4,1,0),if(R$3="Vocab", if(Input!R251=Input!R$4,1,0),Input!R251))</f>
        <v/>
      </c>
      <c r="S251" s="1" t="str">
        <f>if(or(S$3="Multiple Choice",S$3="Reading"), if(left(Input!S251,1)=Input!S$4,1,0),if(S$3="Vocab", if(Input!S251=Input!S$4,1,0),Input!S251))</f>
        <v/>
      </c>
      <c r="T251" s="1" t="str">
        <f>if(or(T$3="Multiple Choice",T$3="Reading"), if(left(Input!T251,1)=Input!T$4,1,0),if(T$3="Vocab", if(Input!T251=Input!T$4,1,0),Input!T251))</f>
        <v/>
      </c>
      <c r="U251" s="1" t="str">
        <f>if(or(U$3="Multiple Choice",U$3="Reading"), if(left(Input!U251,1)=Input!U$4,1,0),if(U$3="Vocab", if(Input!U251=Input!U$4,1,0),Input!U251))</f>
        <v/>
      </c>
      <c r="V251" s="1" t="str">
        <f>if(or(V$3="Multiple Choice",V$3="Reading"), if(left(Input!V251,1)=Input!V$4,1,0),if(V$3="Vocab", if(Input!V251=Input!V$4,1,0),Input!V251))</f>
        <v/>
      </c>
      <c r="W251" s="1" t="str">
        <f>if(or(W$3="Multiple Choice",W$3="Reading"), if(left(Input!W251,1)=Input!W$4,1,0),if(W$3="Vocab", if(Input!W251=Input!W$4,1,0),Input!W251))</f>
        <v/>
      </c>
      <c r="X251" s="1" t="str">
        <f>if(or(X$3="Multiple Choice",X$3="Reading"), if(left(Input!X251,1)=Input!X$4,1,0),if(X$3="Vocab", if(Input!X251=Input!X$4,1,0),Input!X251))</f>
        <v/>
      </c>
      <c r="Y251" s="1" t="str">
        <f>if(or(Y$3="Multiple Choice",Y$3="Reading"), if(left(Input!Y251,1)=Input!Y$4,1,0),if(Y$3="Vocab", if(Input!Y251=Input!Y$4,1,0),Input!Y251))</f>
        <v/>
      </c>
      <c r="Z251" s="1" t="str">
        <f>if(or(Z$3="Multiple Choice",Z$3="Reading"), if(left(Input!Z251,1)=Input!Z$4,1,0),if(Z$3="Vocab", if(Input!Z251=Input!Z$4,1,0),Input!Z251))</f>
        <v/>
      </c>
    </row>
    <row r="252">
      <c r="B252" s="1">
        <f t="shared" si="2"/>
        <v>0</v>
      </c>
      <c r="C252" s="1" t="str">
        <f t="array" ref="C252">if(B252=0,"", INDEX($E:$Z,row(C252),Input!$C$16+2))</f>
        <v/>
      </c>
      <c r="D252" s="1">
        <f>if(and(E252&gt;=Input!$C$11,E252&lt;=Input!$C$13,not(F252="")),1,0)</f>
        <v>0</v>
      </c>
      <c r="E252" s="1" t="str">
        <f>Input!E252</f>
        <v/>
      </c>
      <c r="F252" s="1" t="str">
        <f>Input!F252</f>
        <v/>
      </c>
      <c r="G252" s="1">
        <f>if(or(G$3="Multiple Choice",G$3="Reading"), if(left(Input!G252,1)=Input!G$4,1,0),if(G$3="Vocab", if(Input!G252=Input!G$4,1,0),Input!G252))</f>
        <v>0</v>
      </c>
      <c r="H252" s="1">
        <f>if(or(H$3="Multiple Choice",H$3="Reading"), if(left(Input!H252,1)=Input!H$4,1,0),if(H$3="Vocab", if(Input!H252=Input!H$4,1,0),Input!H252))</f>
        <v>0</v>
      </c>
      <c r="I252" s="1" t="str">
        <f>if(or(I$3="Multiple Choice",I$3="Reading"), if(left(Input!I252,1)=Input!I$4,1,0),if(I$3="Vocab", if(Input!I252=Input!I$4,1,0),Input!I252))</f>
        <v/>
      </c>
      <c r="J252" s="1">
        <f>if(or(J$3="Multiple Choice",J$3="Reading"), if(left(Input!J252,1)=Input!J$4,1,0),if(J$3="Vocab", if(Input!J252=Input!J$4,1,0),Input!J252))</f>
        <v>0</v>
      </c>
      <c r="K252" s="1" t="str">
        <f>if(or(K$3="Multiple Choice",K$3="Reading"), if(left(Input!K252,1)=Input!K$4,1,0),if(K$3="Vocab", if(Input!K252=Input!K$4,1,0),Input!K252))</f>
        <v/>
      </c>
      <c r="L252" s="1" t="str">
        <f>if(or(L$3="Multiple Choice",L$3="Reading"), if(left(Input!L252,1)=Input!L$4,1,0),if(L$3="Vocab", if(Input!L252=Input!L$4,1,0),Input!L252))</f>
        <v/>
      </c>
      <c r="M252" s="1" t="str">
        <f>if(or(M$3="Multiple Choice",M$3="Reading"), if(left(Input!M252,1)=Input!M$4,1,0),if(M$3="Vocab", if(Input!M252=Input!M$4,1,0),Input!M252))</f>
        <v/>
      </c>
      <c r="N252" s="1" t="str">
        <f>if(or(N$3="Multiple Choice",N$3="Reading"), if(left(Input!N252,1)=Input!N$4,1,0),if(N$3="Vocab", if(Input!N252=Input!N$4,1,0),Input!N252))</f>
        <v/>
      </c>
      <c r="O252" s="1" t="str">
        <f>if(or(O$3="Multiple Choice",O$3="Reading"), if(left(Input!O252,1)=Input!O$4,1,0),if(O$3="Vocab", if(Input!O252=Input!O$4,1,0),Input!O252))</f>
        <v/>
      </c>
      <c r="P252" s="1" t="str">
        <f>if(or(P$3="Multiple Choice",P$3="Reading"), if(left(Input!P252,1)=Input!P$4,1,0),if(P$3="Vocab", if(Input!P252=Input!P$4,1,0),Input!P252))</f>
        <v/>
      </c>
      <c r="Q252" s="1" t="str">
        <f>if(or(Q$3="Multiple Choice",Q$3="Reading"), if(left(Input!Q252,1)=Input!Q$4,1,0),if(Q$3="Vocab", if(Input!Q252=Input!Q$4,1,0),Input!Q252))</f>
        <v/>
      </c>
      <c r="R252" s="1" t="str">
        <f>if(or(R$3="Multiple Choice",R$3="Reading"), if(left(Input!R252,1)=Input!R$4,1,0),if(R$3="Vocab", if(Input!R252=Input!R$4,1,0),Input!R252))</f>
        <v/>
      </c>
      <c r="S252" s="1" t="str">
        <f>if(or(S$3="Multiple Choice",S$3="Reading"), if(left(Input!S252,1)=Input!S$4,1,0),if(S$3="Vocab", if(Input!S252=Input!S$4,1,0),Input!S252))</f>
        <v/>
      </c>
      <c r="T252" s="1" t="str">
        <f>if(or(T$3="Multiple Choice",T$3="Reading"), if(left(Input!T252,1)=Input!T$4,1,0),if(T$3="Vocab", if(Input!T252=Input!T$4,1,0),Input!T252))</f>
        <v/>
      </c>
      <c r="U252" s="1" t="str">
        <f>if(or(U$3="Multiple Choice",U$3="Reading"), if(left(Input!U252,1)=Input!U$4,1,0),if(U$3="Vocab", if(Input!U252=Input!U$4,1,0),Input!U252))</f>
        <v/>
      </c>
      <c r="V252" s="1" t="str">
        <f>if(or(V$3="Multiple Choice",V$3="Reading"), if(left(Input!V252,1)=Input!V$4,1,0),if(V$3="Vocab", if(Input!V252=Input!V$4,1,0),Input!V252))</f>
        <v/>
      </c>
      <c r="W252" s="1" t="str">
        <f>if(or(W$3="Multiple Choice",W$3="Reading"), if(left(Input!W252,1)=Input!W$4,1,0),if(W$3="Vocab", if(Input!W252=Input!W$4,1,0),Input!W252))</f>
        <v/>
      </c>
      <c r="X252" s="1" t="str">
        <f>if(or(X$3="Multiple Choice",X$3="Reading"), if(left(Input!X252,1)=Input!X$4,1,0),if(X$3="Vocab", if(Input!X252=Input!X$4,1,0),Input!X252))</f>
        <v/>
      </c>
      <c r="Y252" s="1" t="str">
        <f>if(or(Y$3="Multiple Choice",Y$3="Reading"), if(left(Input!Y252,1)=Input!Y$4,1,0),if(Y$3="Vocab", if(Input!Y252=Input!Y$4,1,0),Input!Y252))</f>
        <v/>
      </c>
      <c r="Z252" s="1" t="str">
        <f>if(or(Z$3="Multiple Choice",Z$3="Reading"), if(left(Input!Z252,1)=Input!Z$4,1,0),if(Z$3="Vocab", if(Input!Z252=Input!Z$4,1,0),Input!Z252))</f>
        <v/>
      </c>
    </row>
    <row r="253">
      <c r="B253" s="1">
        <f t="shared" si="2"/>
        <v>0</v>
      </c>
      <c r="C253" s="1" t="str">
        <f t="array" ref="C253">if(B253=0,"", INDEX($E:$Z,row(C253),Input!$C$16+2))</f>
        <v/>
      </c>
      <c r="D253" s="1">
        <f>if(and(E253&gt;=Input!$C$11,E253&lt;=Input!$C$13,not(F253="")),1,0)</f>
        <v>0</v>
      </c>
      <c r="E253" s="1" t="str">
        <f>Input!E253</f>
        <v/>
      </c>
      <c r="F253" s="1" t="str">
        <f>Input!F253</f>
        <v/>
      </c>
      <c r="G253" s="1">
        <f>if(or(G$3="Multiple Choice",G$3="Reading"), if(left(Input!G253,1)=Input!G$4,1,0),if(G$3="Vocab", if(Input!G253=Input!G$4,1,0),Input!G253))</f>
        <v>0</v>
      </c>
      <c r="H253" s="1">
        <f>if(or(H$3="Multiple Choice",H$3="Reading"), if(left(Input!H253,1)=Input!H$4,1,0),if(H$3="Vocab", if(Input!H253=Input!H$4,1,0),Input!H253))</f>
        <v>0</v>
      </c>
      <c r="I253" s="1" t="str">
        <f>if(or(I$3="Multiple Choice",I$3="Reading"), if(left(Input!I253,1)=Input!I$4,1,0),if(I$3="Vocab", if(Input!I253=Input!I$4,1,0),Input!I253))</f>
        <v/>
      </c>
      <c r="J253" s="1">
        <f>if(or(J$3="Multiple Choice",J$3="Reading"), if(left(Input!J253,1)=Input!J$4,1,0),if(J$3="Vocab", if(Input!J253=Input!J$4,1,0),Input!J253))</f>
        <v>0</v>
      </c>
      <c r="K253" s="1" t="str">
        <f>if(or(K$3="Multiple Choice",K$3="Reading"), if(left(Input!K253,1)=Input!K$4,1,0),if(K$3="Vocab", if(Input!K253=Input!K$4,1,0),Input!K253))</f>
        <v/>
      </c>
      <c r="L253" s="1" t="str">
        <f>if(or(L$3="Multiple Choice",L$3="Reading"), if(left(Input!L253,1)=Input!L$4,1,0),if(L$3="Vocab", if(Input!L253=Input!L$4,1,0),Input!L253))</f>
        <v/>
      </c>
      <c r="M253" s="1" t="str">
        <f>if(or(M$3="Multiple Choice",M$3="Reading"), if(left(Input!M253,1)=Input!M$4,1,0),if(M$3="Vocab", if(Input!M253=Input!M$4,1,0),Input!M253))</f>
        <v/>
      </c>
      <c r="N253" s="1" t="str">
        <f>if(or(N$3="Multiple Choice",N$3="Reading"), if(left(Input!N253,1)=Input!N$4,1,0),if(N$3="Vocab", if(Input!N253=Input!N$4,1,0),Input!N253))</f>
        <v/>
      </c>
      <c r="O253" s="1" t="str">
        <f>if(or(O$3="Multiple Choice",O$3="Reading"), if(left(Input!O253,1)=Input!O$4,1,0),if(O$3="Vocab", if(Input!O253=Input!O$4,1,0),Input!O253))</f>
        <v/>
      </c>
      <c r="P253" s="1" t="str">
        <f>if(or(P$3="Multiple Choice",P$3="Reading"), if(left(Input!P253,1)=Input!P$4,1,0),if(P$3="Vocab", if(Input!P253=Input!P$4,1,0),Input!P253))</f>
        <v/>
      </c>
      <c r="Q253" s="1" t="str">
        <f>if(or(Q$3="Multiple Choice",Q$3="Reading"), if(left(Input!Q253,1)=Input!Q$4,1,0),if(Q$3="Vocab", if(Input!Q253=Input!Q$4,1,0),Input!Q253))</f>
        <v/>
      </c>
      <c r="R253" s="1" t="str">
        <f>if(or(R$3="Multiple Choice",R$3="Reading"), if(left(Input!R253,1)=Input!R$4,1,0),if(R$3="Vocab", if(Input!R253=Input!R$4,1,0),Input!R253))</f>
        <v/>
      </c>
      <c r="S253" s="1" t="str">
        <f>if(or(S$3="Multiple Choice",S$3="Reading"), if(left(Input!S253,1)=Input!S$4,1,0),if(S$3="Vocab", if(Input!S253=Input!S$4,1,0),Input!S253))</f>
        <v/>
      </c>
      <c r="T253" s="1" t="str">
        <f>if(or(T$3="Multiple Choice",T$3="Reading"), if(left(Input!T253,1)=Input!T$4,1,0),if(T$3="Vocab", if(Input!T253=Input!T$4,1,0),Input!T253))</f>
        <v/>
      </c>
      <c r="U253" s="1" t="str">
        <f>if(or(U$3="Multiple Choice",U$3="Reading"), if(left(Input!U253,1)=Input!U$4,1,0),if(U$3="Vocab", if(Input!U253=Input!U$4,1,0),Input!U253))</f>
        <v/>
      </c>
      <c r="V253" s="1" t="str">
        <f>if(or(V$3="Multiple Choice",V$3="Reading"), if(left(Input!V253,1)=Input!V$4,1,0),if(V$3="Vocab", if(Input!V253=Input!V$4,1,0),Input!V253))</f>
        <v/>
      </c>
      <c r="W253" s="1" t="str">
        <f>if(or(W$3="Multiple Choice",W$3="Reading"), if(left(Input!W253,1)=Input!W$4,1,0),if(W$3="Vocab", if(Input!W253=Input!W$4,1,0),Input!W253))</f>
        <v/>
      </c>
      <c r="X253" s="1" t="str">
        <f>if(or(X$3="Multiple Choice",X$3="Reading"), if(left(Input!X253,1)=Input!X$4,1,0),if(X$3="Vocab", if(Input!X253=Input!X$4,1,0),Input!X253))</f>
        <v/>
      </c>
      <c r="Y253" s="1" t="str">
        <f>if(or(Y$3="Multiple Choice",Y$3="Reading"), if(left(Input!Y253,1)=Input!Y$4,1,0),if(Y$3="Vocab", if(Input!Y253=Input!Y$4,1,0),Input!Y253))</f>
        <v/>
      </c>
      <c r="Z253" s="1" t="str">
        <f>if(or(Z$3="Multiple Choice",Z$3="Reading"), if(left(Input!Z253,1)=Input!Z$4,1,0),if(Z$3="Vocab", if(Input!Z253=Input!Z$4,1,0),Input!Z253))</f>
        <v/>
      </c>
    </row>
    <row r="254">
      <c r="B254" s="1">
        <f t="shared" si="2"/>
        <v>0</v>
      </c>
      <c r="C254" s="1" t="str">
        <f t="array" ref="C254">if(B254=0,"", INDEX($E:$Z,row(C254),Input!$C$16+2))</f>
        <v/>
      </c>
      <c r="D254" s="1">
        <f>if(and(E254&gt;=Input!$C$11,E254&lt;=Input!$C$13,not(F254="")),1,0)</f>
        <v>0</v>
      </c>
      <c r="E254" s="1" t="str">
        <f>Input!E254</f>
        <v/>
      </c>
      <c r="F254" s="1" t="str">
        <f>Input!F254</f>
        <v/>
      </c>
      <c r="G254" s="1">
        <f>if(or(G$3="Multiple Choice",G$3="Reading"), if(left(Input!G254,1)=Input!G$4,1,0),if(G$3="Vocab", if(Input!G254=Input!G$4,1,0),Input!G254))</f>
        <v>0</v>
      </c>
      <c r="H254" s="1">
        <f>if(or(H$3="Multiple Choice",H$3="Reading"), if(left(Input!H254,1)=Input!H$4,1,0),if(H$3="Vocab", if(Input!H254=Input!H$4,1,0),Input!H254))</f>
        <v>0</v>
      </c>
      <c r="I254" s="1" t="str">
        <f>if(or(I$3="Multiple Choice",I$3="Reading"), if(left(Input!I254,1)=Input!I$4,1,0),if(I$3="Vocab", if(Input!I254=Input!I$4,1,0),Input!I254))</f>
        <v/>
      </c>
      <c r="J254" s="1">
        <f>if(or(J$3="Multiple Choice",J$3="Reading"), if(left(Input!J254,1)=Input!J$4,1,0),if(J$3="Vocab", if(Input!J254=Input!J$4,1,0),Input!J254))</f>
        <v>0</v>
      </c>
      <c r="K254" s="1" t="str">
        <f>if(or(K$3="Multiple Choice",K$3="Reading"), if(left(Input!K254,1)=Input!K$4,1,0),if(K$3="Vocab", if(Input!K254=Input!K$4,1,0),Input!K254))</f>
        <v/>
      </c>
      <c r="L254" s="1" t="str">
        <f>if(or(L$3="Multiple Choice",L$3="Reading"), if(left(Input!L254,1)=Input!L$4,1,0),if(L$3="Vocab", if(Input!L254=Input!L$4,1,0),Input!L254))</f>
        <v/>
      </c>
      <c r="M254" s="1" t="str">
        <f>if(or(M$3="Multiple Choice",M$3="Reading"), if(left(Input!M254,1)=Input!M$4,1,0),if(M$3="Vocab", if(Input!M254=Input!M$4,1,0),Input!M254))</f>
        <v/>
      </c>
      <c r="N254" s="1" t="str">
        <f>if(or(N$3="Multiple Choice",N$3="Reading"), if(left(Input!N254,1)=Input!N$4,1,0),if(N$3="Vocab", if(Input!N254=Input!N$4,1,0),Input!N254))</f>
        <v/>
      </c>
      <c r="O254" s="1" t="str">
        <f>if(or(O$3="Multiple Choice",O$3="Reading"), if(left(Input!O254,1)=Input!O$4,1,0),if(O$3="Vocab", if(Input!O254=Input!O$4,1,0),Input!O254))</f>
        <v/>
      </c>
      <c r="P254" s="1" t="str">
        <f>if(or(P$3="Multiple Choice",P$3="Reading"), if(left(Input!P254,1)=Input!P$4,1,0),if(P$3="Vocab", if(Input!P254=Input!P$4,1,0),Input!P254))</f>
        <v/>
      </c>
      <c r="Q254" s="1" t="str">
        <f>if(or(Q$3="Multiple Choice",Q$3="Reading"), if(left(Input!Q254,1)=Input!Q$4,1,0),if(Q$3="Vocab", if(Input!Q254=Input!Q$4,1,0),Input!Q254))</f>
        <v/>
      </c>
      <c r="R254" s="1" t="str">
        <f>if(or(R$3="Multiple Choice",R$3="Reading"), if(left(Input!R254,1)=Input!R$4,1,0),if(R$3="Vocab", if(Input!R254=Input!R$4,1,0),Input!R254))</f>
        <v/>
      </c>
      <c r="S254" s="1" t="str">
        <f>if(or(S$3="Multiple Choice",S$3="Reading"), if(left(Input!S254,1)=Input!S$4,1,0),if(S$3="Vocab", if(Input!S254=Input!S$4,1,0),Input!S254))</f>
        <v/>
      </c>
      <c r="T254" s="1" t="str">
        <f>if(or(T$3="Multiple Choice",T$3="Reading"), if(left(Input!T254,1)=Input!T$4,1,0),if(T$3="Vocab", if(Input!T254=Input!T$4,1,0),Input!T254))</f>
        <v/>
      </c>
      <c r="U254" s="1" t="str">
        <f>if(or(U$3="Multiple Choice",U$3="Reading"), if(left(Input!U254,1)=Input!U$4,1,0),if(U$3="Vocab", if(Input!U254=Input!U$4,1,0),Input!U254))</f>
        <v/>
      </c>
      <c r="V254" s="1" t="str">
        <f>if(or(V$3="Multiple Choice",V$3="Reading"), if(left(Input!V254,1)=Input!V$4,1,0),if(V$3="Vocab", if(Input!V254=Input!V$4,1,0),Input!V254))</f>
        <v/>
      </c>
      <c r="W254" s="1" t="str">
        <f>if(or(W$3="Multiple Choice",W$3="Reading"), if(left(Input!W254,1)=Input!W$4,1,0),if(W$3="Vocab", if(Input!W254=Input!W$4,1,0),Input!W254))</f>
        <v/>
      </c>
      <c r="X254" s="1" t="str">
        <f>if(or(X$3="Multiple Choice",X$3="Reading"), if(left(Input!X254,1)=Input!X$4,1,0),if(X$3="Vocab", if(Input!X254=Input!X$4,1,0),Input!X254))</f>
        <v/>
      </c>
      <c r="Y254" s="1" t="str">
        <f>if(or(Y$3="Multiple Choice",Y$3="Reading"), if(left(Input!Y254,1)=Input!Y$4,1,0),if(Y$3="Vocab", if(Input!Y254=Input!Y$4,1,0),Input!Y254))</f>
        <v/>
      </c>
      <c r="Z254" s="1" t="str">
        <f>if(or(Z$3="Multiple Choice",Z$3="Reading"), if(left(Input!Z254,1)=Input!Z$4,1,0),if(Z$3="Vocab", if(Input!Z254=Input!Z$4,1,0),Input!Z254))</f>
        <v/>
      </c>
    </row>
    <row r="255">
      <c r="B255" s="1">
        <f t="shared" si="2"/>
        <v>0</v>
      </c>
      <c r="C255" s="1" t="str">
        <f t="array" ref="C255">if(B255=0,"", INDEX($E:$Z,row(C255),Input!$C$16+2))</f>
        <v/>
      </c>
      <c r="D255" s="1">
        <f>if(and(E255&gt;=Input!$C$11,E255&lt;=Input!$C$13,not(F255="")),1,0)</f>
        <v>0</v>
      </c>
      <c r="E255" s="1" t="str">
        <f>Input!E255</f>
        <v/>
      </c>
      <c r="F255" s="1" t="str">
        <f>Input!F255</f>
        <v/>
      </c>
      <c r="G255" s="1">
        <f>if(or(G$3="Multiple Choice",G$3="Reading"), if(left(Input!G255,1)=Input!G$4,1,0),if(G$3="Vocab", if(Input!G255=Input!G$4,1,0),Input!G255))</f>
        <v>0</v>
      </c>
      <c r="H255" s="1">
        <f>if(or(H$3="Multiple Choice",H$3="Reading"), if(left(Input!H255,1)=Input!H$4,1,0),if(H$3="Vocab", if(Input!H255=Input!H$4,1,0),Input!H255))</f>
        <v>0</v>
      </c>
      <c r="I255" s="1" t="str">
        <f>if(or(I$3="Multiple Choice",I$3="Reading"), if(left(Input!I255,1)=Input!I$4,1,0),if(I$3="Vocab", if(Input!I255=Input!I$4,1,0),Input!I255))</f>
        <v/>
      </c>
      <c r="J255" s="1">
        <f>if(or(J$3="Multiple Choice",J$3="Reading"), if(left(Input!J255,1)=Input!J$4,1,0),if(J$3="Vocab", if(Input!J255=Input!J$4,1,0),Input!J255))</f>
        <v>0</v>
      </c>
      <c r="K255" s="1" t="str">
        <f>if(or(K$3="Multiple Choice",K$3="Reading"), if(left(Input!K255,1)=Input!K$4,1,0),if(K$3="Vocab", if(Input!K255=Input!K$4,1,0),Input!K255))</f>
        <v/>
      </c>
      <c r="L255" s="1" t="str">
        <f>if(or(L$3="Multiple Choice",L$3="Reading"), if(left(Input!L255,1)=Input!L$4,1,0),if(L$3="Vocab", if(Input!L255=Input!L$4,1,0),Input!L255))</f>
        <v/>
      </c>
      <c r="M255" s="1" t="str">
        <f>if(or(M$3="Multiple Choice",M$3="Reading"), if(left(Input!M255,1)=Input!M$4,1,0),if(M$3="Vocab", if(Input!M255=Input!M$4,1,0),Input!M255))</f>
        <v/>
      </c>
      <c r="N255" s="1" t="str">
        <f>if(or(N$3="Multiple Choice",N$3="Reading"), if(left(Input!N255,1)=Input!N$4,1,0),if(N$3="Vocab", if(Input!N255=Input!N$4,1,0),Input!N255))</f>
        <v/>
      </c>
      <c r="O255" s="1" t="str">
        <f>if(or(O$3="Multiple Choice",O$3="Reading"), if(left(Input!O255,1)=Input!O$4,1,0),if(O$3="Vocab", if(Input!O255=Input!O$4,1,0),Input!O255))</f>
        <v/>
      </c>
      <c r="P255" s="1" t="str">
        <f>if(or(P$3="Multiple Choice",P$3="Reading"), if(left(Input!P255,1)=Input!P$4,1,0),if(P$3="Vocab", if(Input!P255=Input!P$4,1,0),Input!P255))</f>
        <v/>
      </c>
      <c r="Q255" s="1" t="str">
        <f>if(or(Q$3="Multiple Choice",Q$3="Reading"), if(left(Input!Q255,1)=Input!Q$4,1,0),if(Q$3="Vocab", if(Input!Q255=Input!Q$4,1,0),Input!Q255))</f>
        <v/>
      </c>
      <c r="R255" s="1" t="str">
        <f>if(or(R$3="Multiple Choice",R$3="Reading"), if(left(Input!R255,1)=Input!R$4,1,0),if(R$3="Vocab", if(Input!R255=Input!R$4,1,0),Input!R255))</f>
        <v/>
      </c>
      <c r="S255" s="1" t="str">
        <f>if(or(S$3="Multiple Choice",S$3="Reading"), if(left(Input!S255,1)=Input!S$4,1,0),if(S$3="Vocab", if(Input!S255=Input!S$4,1,0),Input!S255))</f>
        <v/>
      </c>
      <c r="T255" s="1" t="str">
        <f>if(or(T$3="Multiple Choice",T$3="Reading"), if(left(Input!T255,1)=Input!T$4,1,0),if(T$3="Vocab", if(Input!T255=Input!T$4,1,0),Input!T255))</f>
        <v/>
      </c>
      <c r="U255" s="1" t="str">
        <f>if(or(U$3="Multiple Choice",U$3="Reading"), if(left(Input!U255,1)=Input!U$4,1,0),if(U$3="Vocab", if(Input!U255=Input!U$4,1,0),Input!U255))</f>
        <v/>
      </c>
      <c r="V255" s="1" t="str">
        <f>if(or(V$3="Multiple Choice",V$3="Reading"), if(left(Input!V255,1)=Input!V$4,1,0),if(V$3="Vocab", if(Input!V255=Input!V$4,1,0),Input!V255))</f>
        <v/>
      </c>
      <c r="W255" s="1" t="str">
        <f>if(or(W$3="Multiple Choice",W$3="Reading"), if(left(Input!W255,1)=Input!W$4,1,0),if(W$3="Vocab", if(Input!W255=Input!W$4,1,0),Input!W255))</f>
        <v/>
      </c>
      <c r="X255" s="1" t="str">
        <f>if(or(X$3="Multiple Choice",X$3="Reading"), if(left(Input!X255,1)=Input!X$4,1,0),if(X$3="Vocab", if(Input!X255=Input!X$4,1,0),Input!X255))</f>
        <v/>
      </c>
      <c r="Y255" s="1" t="str">
        <f>if(or(Y$3="Multiple Choice",Y$3="Reading"), if(left(Input!Y255,1)=Input!Y$4,1,0),if(Y$3="Vocab", if(Input!Y255=Input!Y$4,1,0),Input!Y255))</f>
        <v/>
      </c>
      <c r="Z255" s="1" t="str">
        <f>if(or(Z$3="Multiple Choice",Z$3="Reading"), if(left(Input!Z255,1)=Input!Z$4,1,0),if(Z$3="Vocab", if(Input!Z255=Input!Z$4,1,0),Input!Z255))</f>
        <v/>
      </c>
    </row>
    <row r="256">
      <c r="B256" s="1">
        <f t="shared" si="2"/>
        <v>0</v>
      </c>
      <c r="C256" s="1" t="str">
        <f t="array" ref="C256">if(B256=0,"", INDEX($E:$Z,row(C256),Input!$C$16+2))</f>
        <v/>
      </c>
      <c r="D256" s="1">
        <f>if(and(E256&gt;=Input!$C$11,E256&lt;=Input!$C$13,not(F256="")),1,0)</f>
        <v>0</v>
      </c>
      <c r="E256" s="1" t="str">
        <f>Input!E256</f>
        <v/>
      </c>
      <c r="F256" s="1" t="str">
        <f>Input!F256</f>
        <v/>
      </c>
      <c r="G256" s="1">
        <f>if(or(G$3="Multiple Choice",G$3="Reading"), if(left(Input!G256,1)=Input!G$4,1,0),if(G$3="Vocab", if(Input!G256=Input!G$4,1,0),Input!G256))</f>
        <v>0</v>
      </c>
      <c r="H256" s="1">
        <f>if(or(H$3="Multiple Choice",H$3="Reading"), if(left(Input!H256,1)=Input!H$4,1,0),if(H$3="Vocab", if(Input!H256=Input!H$4,1,0),Input!H256))</f>
        <v>0</v>
      </c>
      <c r="I256" s="1" t="str">
        <f>if(or(I$3="Multiple Choice",I$3="Reading"), if(left(Input!I256,1)=Input!I$4,1,0),if(I$3="Vocab", if(Input!I256=Input!I$4,1,0),Input!I256))</f>
        <v/>
      </c>
      <c r="J256" s="1">
        <f>if(or(J$3="Multiple Choice",J$3="Reading"), if(left(Input!J256,1)=Input!J$4,1,0),if(J$3="Vocab", if(Input!J256=Input!J$4,1,0),Input!J256))</f>
        <v>0</v>
      </c>
      <c r="K256" s="1" t="str">
        <f>if(or(K$3="Multiple Choice",K$3="Reading"), if(left(Input!K256,1)=Input!K$4,1,0),if(K$3="Vocab", if(Input!K256=Input!K$4,1,0),Input!K256))</f>
        <v/>
      </c>
      <c r="L256" s="1" t="str">
        <f>if(or(L$3="Multiple Choice",L$3="Reading"), if(left(Input!L256,1)=Input!L$4,1,0),if(L$3="Vocab", if(Input!L256=Input!L$4,1,0),Input!L256))</f>
        <v/>
      </c>
      <c r="M256" s="1" t="str">
        <f>if(or(M$3="Multiple Choice",M$3="Reading"), if(left(Input!M256,1)=Input!M$4,1,0),if(M$3="Vocab", if(Input!M256=Input!M$4,1,0),Input!M256))</f>
        <v/>
      </c>
      <c r="N256" s="1" t="str">
        <f>if(or(N$3="Multiple Choice",N$3="Reading"), if(left(Input!N256,1)=Input!N$4,1,0),if(N$3="Vocab", if(Input!N256=Input!N$4,1,0),Input!N256))</f>
        <v/>
      </c>
      <c r="O256" s="1" t="str">
        <f>if(or(O$3="Multiple Choice",O$3="Reading"), if(left(Input!O256,1)=Input!O$4,1,0),if(O$3="Vocab", if(Input!O256=Input!O$4,1,0),Input!O256))</f>
        <v/>
      </c>
      <c r="P256" s="1" t="str">
        <f>if(or(P$3="Multiple Choice",P$3="Reading"), if(left(Input!P256,1)=Input!P$4,1,0),if(P$3="Vocab", if(Input!P256=Input!P$4,1,0),Input!P256))</f>
        <v/>
      </c>
      <c r="Q256" s="1" t="str">
        <f>if(or(Q$3="Multiple Choice",Q$3="Reading"), if(left(Input!Q256,1)=Input!Q$4,1,0),if(Q$3="Vocab", if(Input!Q256=Input!Q$4,1,0),Input!Q256))</f>
        <v/>
      </c>
      <c r="R256" s="1" t="str">
        <f>if(or(R$3="Multiple Choice",R$3="Reading"), if(left(Input!R256,1)=Input!R$4,1,0),if(R$3="Vocab", if(Input!R256=Input!R$4,1,0),Input!R256))</f>
        <v/>
      </c>
      <c r="S256" s="1" t="str">
        <f>if(or(S$3="Multiple Choice",S$3="Reading"), if(left(Input!S256,1)=Input!S$4,1,0),if(S$3="Vocab", if(Input!S256=Input!S$4,1,0),Input!S256))</f>
        <v/>
      </c>
      <c r="T256" s="1" t="str">
        <f>if(or(T$3="Multiple Choice",T$3="Reading"), if(left(Input!T256,1)=Input!T$4,1,0),if(T$3="Vocab", if(Input!T256=Input!T$4,1,0),Input!T256))</f>
        <v/>
      </c>
      <c r="U256" s="1" t="str">
        <f>if(or(U$3="Multiple Choice",U$3="Reading"), if(left(Input!U256,1)=Input!U$4,1,0),if(U$3="Vocab", if(Input!U256=Input!U$4,1,0),Input!U256))</f>
        <v/>
      </c>
      <c r="V256" s="1" t="str">
        <f>if(or(V$3="Multiple Choice",V$3="Reading"), if(left(Input!V256,1)=Input!V$4,1,0),if(V$3="Vocab", if(Input!V256=Input!V$4,1,0),Input!V256))</f>
        <v/>
      </c>
      <c r="W256" s="1" t="str">
        <f>if(or(W$3="Multiple Choice",W$3="Reading"), if(left(Input!W256,1)=Input!W$4,1,0),if(W$3="Vocab", if(Input!W256=Input!W$4,1,0),Input!W256))</f>
        <v/>
      </c>
      <c r="X256" s="1" t="str">
        <f>if(or(X$3="Multiple Choice",X$3="Reading"), if(left(Input!X256,1)=Input!X$4,1,0),if(X$3="Vocab", if(Input!X256=Input!X$4,1,0),Input!X256))</f>
        <v/>
      </c>
      <c r="Y256" s="1" t="str">
        <f>if(or(Y$3="Multiple Choice",Y$3="Reading"), if(left(Input!Y256,1)=Input!Y$4,1,0),if(Y$3="Vocab", if(Input!Y256=Input!Y$4,1,0),Input!Y256))</f>
        <v/>
      </c>
      <c r="Z256" s="1" t="str">
        <f>if(or(Z$3="Multiple Choice",Z$3="Reading"), if(left(Input!Z256,1)=Input!Z$4,1,0),if(Z$3="Vocab", if(Input!Z256=Input!Z$4,1,0),Input!Z256))</f>
        <v/>
      </c>
    </row>
    <row r="257">
      <c r="B257" s="1">
        <f t="shared" si="2"/>
        <v>0</v>
      </c>
      <c r="C257" s="1" t="str">
        <f t="array" ref="C257">if(B257=0,"", INDEX($E:$Z,row(C257),Input!$C$16+2))</f>
        <v/>
      </c>
      <c r="D257" s="1">
        <f>if(and(E257&gt;=Input!$C$11,E257&lt;=Input!$C$13,not(F257="")),1,0)</f>
        <v>0</v>
      </c>
      <c r="E257" s="1" t="str">
        <f>Input!E257</f>
        <v/>
      </c>
      <c r="F257" s="1" t="str">
        <f>Input!F257</f>
        <v/>
      </c>
      <c r="G257" s="1">
        <f>if(or(G$3="Multiple Choice",G$3="Reading"), if(left(Input!G257,1)=Input!G$4,1,0),if(G$3="Vocab", if(Input!G257=Input!G$4,1,0),Input!G257))</f>
        <v>0</v>
      </c>
      <c r="H257" s="1">
        <f>if(or(H$3="Multiple Choice",H$3="Reading"), if(left(Input!H257,1)=Input!H$4,1,0),if(H$3="Vocab", if(Input!H257=Input!H$4,1,0),Input!H257))</f>
        <v>0</v>
      </c>
      <c r="I257" s="1" t="str">
        <f>if(or(I$3="Multiple Choice",I$3="Reading"), if(left(Input!I257,1)=Input!I$4,1,0),if(I$3="Vocab", if(Input!I257=Input!I$4,1,0),Input!I257))</f>
        <v/>
      </c>
      <c r="J257" s="1">
        <f>if(or(J$3="Multiple Choice",J$3="Reading"), if(left(Input!J257,1)=Input!J$4,1,0),if(J$3="Vocab", if(Input!J257=Input!J$4,1,0),Input!J257))</f>
        <v>0</v>
      </c>
      <c r="K257" s="1" t="str">
        <f>if(or(K$3="Multiple Choice",K$3="Reading"), if(left(Input!K257,1)=Input!K$4,1,0),if(K$3="Vocab", if(Input!K257=Input!K$4,1,0),Input!K257))</f>
        <v/>
      </c>
      <c r="L257" s="1" t="str">
        <f>if(or(L$3="Multiple Choice",L$3="Reading"), if(left(Input!L257,1)=Input!L$4,1,0),if(L$3="Vocab", if(Input!L257=Input!L$4,1,0),Input!L257))</f>
        <v/>
      </c>
      <c r="M257" s="1" t="str">
        <f>if(or(M$3="Multiple Choice",M$3="Reading"), if(left(Input!M257,1)=Input!M$4,1,0),if(M$3="Vocab", if(Input!M257=Input!M$4,1,0),Input!M257))</f>
        <v/>
      </c>
      <c r="N257" s="1" t="str">
        <f>if(or(N$3="Multiple Choice",N$3="Reading"), if(left(Input!N257,1)=Input!N$4,1,0),if(N$3="Vocab", if(Input!N257=Input!N$4,1,0),Input!N257))</f>
        <v/>
      </c>
      <c r="O257" s="1" t="str">
        <f>if(or(O$3="Multiple Choice",O$3="Reading"), if(left(Input!O257,1)=Input!O$4,1,0),if(O$3="Vocab", if(Input!O257=Input!O$4,1,0),Input!O257))</f>
        <v/>
      </c>
      <c r="P257" s="1" t="str">
        <f>if(or(P$3="Multiple Choice",P$3="Reading"), if(left(Input!P257,1)=Input!P$4,1,0),if(P$3="Vocab", if(Input!P257=Input!P$4,1,0),Input!P257))</f>
        <v/>
      </c>
      <c r="Q257" s="1" t="str">
        <f>if(or(Q$3="Multiple Choice",Q$3="Reading"), if(left(Input!Q257,1)=Input!Q$4,1,0),if(Q$3="Vocab", if(Input!Q257=Input!Q$4,1,0),Input!Q257))</f>
        <v/>
      </c>
      <c r="R257" s="1" t="str">
        <f>if(or(R$3="Multiple Choice",R$3="Reading"), if(left(Input!R257,1)=Input!R$4,1,0),if(R$3="Vocab", if(Input!R257=Input!R$4,1,0),Input!R257))</f>
        <v/>
      </c>
      <c r="S257" s="1" t="str">
        <f>if(or(S$3="Multiple Choice",S$3="Reading"), if(left(Input!S257,1)=Input!S$4,1,0),if(S$3="Vocab", if(Input!S257=Input!S$4,1,0),Input!S257))</f>
        <v/>
      </c>
      <c r="T257" s="1" t="str">
        <f>if(or(T$3="Multiple Choice",T$3="Reading"), if(left(Input!T257,1)=Input!T$4,1,0),if(T$3="Vocab", if(Input!T257=Input!T$4,1,0),Input!T257))</f>
        <v/>
      </c>
      <c r="U257" s="1" t="str">
        <f>if(or(U$3="Multiple Choice",U$3="Reading"), if(left(Input!U257,1)=Input!U$4,1,0),if(U$3="Vocab", if(Input!U257=Input!U$4,1,0),Input!U257))</f>
        <v/>
      </c>
      <c r="V257" s="1" t="str">
        <f>if(or(V$3="Multiple Choice",V$3="Reading"), if(left(Input!V257,1)=Input!V$4,1,0),if(V$3="Vocab", if(Input!V257=Input!V$4,1,0),Input!V257))</f>
        <v/>
      </c>
      <c r="W257" s="1" t="str">
        <f>if(or(W$3="Multiple Choice",W$3="Reading"), if(left(Input!W257,1)=Input!W$4,1,0),if(W$3="Vocab", if(Input!W257=Input!W$4,1,0),Input!W257))</f>
        <v/>
      </c>
      <c r="X257" s="1" t="str">
        <f>if(or(X$3="Multiple Choice",X$3="Reading"), if(left(Input!X257,1)=Input!X$4,1,0),if(X$3="Vocab", if(Input!X257=Input!X$4,1,0),Input!X257))</f>
        <v/>
      </c>
      <c r="Y257" s="1" t="str">
        <f>if(or(Y$3="Multiple Choice",Y$3="Reading"), if(left(Input!Y257,1)=Input!Y$4,1,0),if(Y$3="Vocab", if(Input!Y257=Input!Y$4,1,0),Input!Y257))</f>
        <v/>
      </c>
      <c r="Z257" s="1" t="str">
        <f>if(or(Z$3="Multiple Choice",Z$3="Reading"), if(left(Input!Z257,1)=Input!Z$4,1,0),if(Z$3="Vocab", if(Input!Z257=Input!Z$4,1,0),Input!Z257))</f>
        <v/>
      </c>
    </row>
    <row r="258">
      <c r="B258" s="1">
        <f t="shared" si="2"/>
        <v>0</v>
      </c>
      <c r="C258" s="1" t="str">
        <f t="array" ref="C258">if(B258=0,"", INDEX($E:$Z,row(C258),Input!$C$16+2))</f>
        <v/>
      </c>
      <c r="D258" s="1">
        <f>if(and(E258&gt;=Input!$C$11,E258&lt;=Input!$C$13,not(F258="")),1,0)</f>
        <v>0</v>
      </c>
      <c r="E258" s="1" t="str">
        <f>Input!E258</f>
        <v/>
      </c>
      <c r="F258" s="1" t="str">
        <f>Input!F258</f>
        <v/>
      </c>
      <c r="G258" s="1">
        <f>if(or(G$3="Multiple Choice",G$3="Reading"), if(left(Input!G258,1)=Input!G$4,1,0),if(G$3="Vocab", if(Input!G258=Input!G$4,1,0),Input!G258))</f>
        <v>0</v>
      </c>
      <c r="H258" s="1">
        <f>if(or(H$3="Multiple Choice",H$3="Reading"), if(left(Input!H258,1)=Input!H$4,1,0),if(H$3="Vocab", if(Input!H258=Input!H$4,1,0),Input!H258))</f>
        <v>0</v>
      </c>
      <c r="I258" s="1" t="str">
        <f>if(or(I$3="Multiple Choice",I$3="Reading"), if(left(Input!I258,1)=Input!I$4,1,0),if(I$3="Vocab", if(Input!I258=Input!I$4,1,0),Input!I258))</f>
        <v/>
      </c>
      <c r="J258" s="1">
        <f>if(or(J$3="Multiple Choice",J$3="Reading"), if(left(Input!J258,1)=Input!J$4,1,0),if(J$3="Vocab", if(Input!J258=Input!J$4,1,0),Input!J258))</f>
        <v>0</v>
      </c>
      <c r="K258" s="1" t="str">
        <f>if(or(K$3="Multiple Choice",K$3="Reading"), if(left(Input!K258,1)=Input!K$4,1,0),if(K$3="Vocab", if(Input!K258=Input!K$4,1,0),Input!K258))</f>
        <v/>
      </c>
      <c r="L258" s="1" t="str">
        <f>if(or(L$3="Multiple Choice",L$3="Reading"), if(left(Input!L258,1)=Input!L$4,1,0),if(L$3="Vocab", if(Input!L258=Input!L$4,1,0),Input!L258))</f>
        <v/>
      </c>
      <c r="M258" s="1" t="str">
        <f>if(or(M$3="Multiple Choice",M$3="Reading"), if(left(Input!M258,1)=Input!M$4,1,0),if(M$3="Vocab", if(Input!M258=Input!M$4,1,0),Input!M258))</f>
        <v/>
      </c>
      <c r="N258" s="1" t="str">
        <f>if(or(N$3="Multiple Choice",N$3="Reading"), if(left(Input!N258,1)=Input!N$4,1,0),if(N$3="Vocab", if(Input!N258=Input!N$4,1,0),Input!N258))</f>
        <v/>
      </c>
      <c r="O258" s="1" t="str">
        <f>if(or(O$3="Multiple Choice",O$3="Reading"), if(left(Input!O258,1)=Input!O$4,1,0),if(O$3="Vocab", if(Input!O258=Input!O$4,1,0),Input!O258))</f>
        <v/>
      </c>
      <c r="P258" s="1" t="str">
        <f>if(or(P$3="Multiple Choice",P$3="Reading"), if(left(Input!P258,1)=Input!P$4,1,0),if(P$3="Vocab", if(Input!P258=Input!P$4,1,0),Input!P258))</f>
        <v/>
      </c>
      <c r="Q258" s="1" t="str">
        <f>if(or(Q$3="Multiple Choice",Q$3="Reading"), if(left(Input!Q258,1)=Input!Q$4,1,0),if(Q$3="Vocab", if(Input!Q258=Input!Q$4,1,0),Input!Q258))</f>
        <v/>
      </c>
      <c r="R258" s="1" t="str">
        <f>if(or(R$3="Multiple Choice",R$3="Reading"), if(left(Input!R258,1)=Input!R$4,1,0),if(R$3="Vocab", if(Input!R258=Input!R$4,1,0),Input!R258))</f>
        <v/>
      </c>
      <c r="S258" s="1" t="str">
        <f>if(or(S$3="Multiple Choice",S$3="Reading"), if(left(Input!S258,1)=Input!S$4,1,0),if(S$3="Vocab", if(Input!S258=Input!S$4,1,0),Input!S258))</f>
        <v/>
      </c>
      <c r="T258" s="1" t="str">
        <f>if(or(T$3="Multiple Choice",T$3="Reading"), if(left(Input!T258,1)=Input!T$4,1,0),if(T$3="Vocab", if(Input!T258=Input!T$4,1,0),Input!T258))</f>
        <v/>
      </c>
      <c r="U258" s="1" t="str">
        <f>if(or(U$3="Multiple Choice",U$3="Reading"), if(left(Input!U258,1)=Input!U$4,1,0),if(U$3="Vocab", if(Input!U258=Input!U$4,1,0),Input!U258))</f>
        <v/>
      </c>
      <c r="V258" s="1" t="str">
        <f>if(or(V$3="Multiple Choice",V$3="Reading"), if(left(Input!V258,1)=Input!V$4,1,0),if(V$3="Vocab", if(Input!V258=Input!V$4,1,0),Input!V258))</f>
        <v/>
      </c>
      <c r="W258" s="1" t="str">
        <f>if(or(W$3="Multiple Choice",W$3="Reading"), if(left(Input!W258,1)=Input!W$4,1,0),if(W$3="Vocab", if(Input!W258=Input!W$4,1,0),Input!W258))</f>
        <v/>
      </c>
      <c r="X258" s="1" t="str">
        <f>if(or(X$3="Multiple Choice",X$3="Reading"), if(left(Input!X258,1)=Input!X$4,1,0),if(X$3="Vocab", if(Input!X258=Input!X$4,1,0),Input!X258))</f>
        <v/>
      </c>
      <c r="Y258" s="1" t="str">
        <f>if(or(Y$3="Multiple Choice",Y$3="Reading"), if(left(Input!Y258,1)=Input!Y$4,1,0),if(Y$3="Vocab", if(Input!Y258=Input!Y$4,1,0),Input!Y258))</f>
        <v/>
      </c>
      <c r="Z258" s="1" t="str">
        <f>if(or(Z$3="Multiple Choice",Z$3="Reading"), if(left(Input!Z258,1)=Input!Z$4,1,0),if(Z$3="Vocab", if(Input!Z258=Input!Z$4,1,0),Input!Z258))</f>
        <v/>
      </c>
    </row>
    <row r="259">
      <c r="B259" s="1">
        <f t="shared" si="2"/>
        <v>0</v>
      </c>
      <c r="C259" s="1" t="str">
        <f t="array" ref="C259">if(B259=0,"", INDEX($E:$Z,row(C259),Input!$C$16+2))</f>
        <v/>
      </c>
      <c r="D259" s="1">
        <f>if(and(E259&gt;=Input!$C$11,E259&lt;=Input!$C$13,not(F259="")),1,0)</f>
        <v>0</v>
      </c>
      <c r="E259" s="1" t="str">
        <f>Input!E259</f>
        <v/>
      </c>
      <c r="F259" s="1" t="str">
        <f>Input!F259</f>
        <v/>
      </c>
      <c r="G259" s="1">
        <f>if(or(G$3="Multiple Choice",G$3="Reading"), if(left(Input!G259,1)=Input!G$4,1,0),if(G$3="Vocab", if(Input!G259=Input!G$4,1,0),Input!G259))</f>
        <v>0</v>
      </c>
      <c r="H259" s="1">
        <f>if(or(H$3="Multiple Choice",H$3="Reading"), if(left(Input!H259,1)=Input!H$4,1,0),if(H$3="Vocab", if(Input!H259=Input!H$4,1,0),Input!H259))</f>
        <v>0</v>
      </c>
      <c r="I259" s="1" t="str">
        <f>if(or(I$3="Multiple Choice",I$3="Reading"), if(left(Input!I259,1)=Input!I$4,1,0),if(I$3="Vocab", if(Input!I259=Input!I$4,1,0),Input!I259))</f>
        <v/>
      </c>
      <c r="J259" s="1">
        <f>if(or(J$3="Multiple Choice",J$3="Reading"), if(left(Input!J259,1)=Input!J$4,1,0),if(J$3="Vocab", if(Input!J259=Input!J$4,1,0),Input!J259))</f>
        <v>0</v>
      </c>
      <c r="K259" s="1" t="str">
        <f>if(or(K$3="Multiple Choice",K$3="Reading"), if(left(Input!K259,1)=Input!K$4,1,0),if(K$3="Vocab", if(Input!K259=Input!K$4,1,0),Input!K259))</f>
        <v/>
      </c>
      <c r="L259" s="1" t="str">
        <f>if(or(L$3="Multiple Choice",L$3="Reading"), if(left(Input!L259,1)=Input!L$4,1,0),if(L$3="Vocab", if(Input!L259=Input!L$4,1,0),Input!L259))</f>
        <v/>
      </c>
      <c r="M259" s="1" t="str">
        <f>if(or(M$3="Multiple Choice",M$3="Reading"), if(left(Input!M259,1)=Input!M$4,1,0),if(M$3="Vocab", if(Input!M259=Input!M$4,1,0),Input!M259))</f>
        <v/>
      </c>
      <c r="N259" s="1" t="str">
        <f>if(or(N$3="Multiple Choice",N$3="Reading"), if(left(Input!N259,1)=Input!N$4,1,0),if(N$3="Vocab", if(Input!N259=Input!N$4,1,0),Input!N259))</f>
        <v/>
      </c>
      <c r="O259" s="1" t="str">
        <f>if(or(O$3="Multiple Choice",O$3="Reading"), if(left(Input!O259,1)=Input!O$4,1,0),if(O$3="Vocab", if(Input!O259=Input!O$4,1,0),Input!O259))</f>
        <v/>
      </c>
      <c r="P259" s="1" t="str">
        <f>if(or(P$3="Multiple Choice",P$3="Reading"), if(left(Input!P259,1)=Input!P$4,1,0),if(P$3="Vocab", if(Input!P259=Input!P$4,1,0),Input!P259))</f>
        <v/>
      </c>
      <c r="Q259" s="1" t="str">
        <f>if(or(Q$3="Multiple Choice",Q$3="Reading"), if(left(Input!Q259,1)=Input!Q$4,1,0),if(Q$3="Vocab", if(Input!Q259=Input!Q$4,1,0),Input!Q259))</f>
        <v/>
      </c>
      <c r="R259" s="1" t="str">
        <f>if(or(R$3="Multiple Choice",R$3="Reading"), if(left(Input!R259,1)=Input!R$4,1,0),if(R$3="Vocab", if(Input!R259=Input!R$4,1,0),Input!R259))</f>
        <v/>
      </c>
      <c r="S259" s="1" t="str">
        <f>if(or(S$3="Multiple Choice",S$3="Reading"), if(left(Input!S259,1)=Input!S$4,1,0),if(S$3="Vocab", if(Input!S259=Input!S$4,1,0),Input!S259))</f>
        <v/>
      </c>
      <c r="T259" s="1" t="str">
        <f>if(or(T$3="Multiple Choice",T$3="Reading"), if(left(Input!T259,1)=Input!T$4,1,0),if(T$3="Vocab", if(Input!T259=Input!T$4,1,0),Input!T259))</f>
        <v/>
      </c>
      <c r="U259" s="1" t="str">
        <f>if(or(U$3="Multiple Choice",U$3="Reading"), if(left(Input!U259,1)=Input!U$4,1,0),if(U$3="Vocab", if(Input!U259=Input!U$4,1,0),Input!U259))</f>
        <v/>
      </c>
      <c r="V259" s="1" t="str">
        <f>if(or(V$3="Multiple Choice",V$3="Reading"), if(left(Input!V259,1)=Input!V$4,1,0),if(V$3="Vocab", if(Input!V259=Input!V$4,1,0),Input!V259))</f>
        <v/>
      </c>
      <c r="W259" s="1" t="str">
        <f>if(or(W$3="Multiple Choice",W$3="Reading"), if(left(Input!W259,1)=Input!W$4,1,0),if(W$3="Vocab", if(Input!W259=Input!W$4,1,0),Input!W259))</f>
        <v/>
      </c>
      <c r="X259" s="1" t="str">
        <f>if(or(X$3="Multiple Choice",X$3="Reading"), if(left(Input!X259,1)=Input!X$4,1,0),if(X$3="Vocab", if(Input!X259=Input!X$4,1,0),Input!X259))</f>
        <v/>
      </c>
      <c r="Y259" s="1" t="str">
        <f>if(or(Y$3="Multiple Choice",Y$3="Reading"), if(left(Input!Y259,1)=Input!Y$4,1,0),if(Y$3="Vocab", if(Input!Y259=Input!Y$4,1,0),Input!Y259))</f>
        <v/>
      </c>
      <c r="Z259" s="1" t="str">
        <f>if(or(Z$3="Multiple Choice",Z$3="Reading"), if(left(Input!Z259,1)=Input!Z$4,1,0),if(Z$3="Vocab", if(Input!Z259=Input!Z$4,1,0),Input!Z259))</f>
        <v/>
      </c>
    </row>
    <row r="260">
      <c r="B260" s="1">
        <f t="shared" si="2"/>
        <v>0</v>
      </c>
      <c r="C260" s="1" t="str">
        <f t="array" ref="C260">if(B260=0,"", INDEX($E:$Z,row(C260),Input!$C$16+2))</f>
        <v/>
      </c>
      <c r="D260" s="1">
        <f>if(and(E260&gt;=Input!$C$11,E260&lt;=Input!$C$13,not(F260="")),1,0)</f>
        <v>0</v>
      </c>
      <c r="E260" s="1" t="str">
        <f>Input!E260</f>
        <v/>
      </c>
      <c r="F260" s="1" t="str">
        <f>Input!F260</f>
        <v/>
      </c>
      <c r="G260" s="1">
        <f>if(or(G$3="Multiple Choice",G$3="Reading"), if(left(Input!G260,1)=Input!G$4,1,0),if(G$3="Vocab", if(Input!G260=Input!G$4,1,0),Input!G260))</f>
        <v>0</v>
      </c>
      <c r="H260" s="1">
        <f>if(or(H$3="Multiple Choice",H$3="Reading"), if(left(Input!H260,1)=Input!H$4,1,0),if(H$3="Vocab", if(Input!H260=Input!H$4,1,0),Input!H260))</f>
        <v>0</v>
      </c>
      <c r="I260" s="1" t="str">
        <f>if(or(I$3="Multiple Choice",I$3="Reading"), if(left(Input!I260,1)=Input!I$4,1,0),if(I$3="Vocab", if(Input!I260=Input!I$4,1,0),Input!I260))</f>
        <v/>
      </c>
      <c r="J260" s="1">
        <f>if(or(J$3="Multiple Choice",J$3="Reading"), if(left(Input!J260,1)=Input!J$4,1,0),if(J$3="Vocab", if(Input!J260=Input!J$4,1,0),Input!J260))</f>
        <v>0</v>
      </c>
      <c r="K260" s="1" t="str">
        <f>if(or(K$3="Multiple Choice",K$3="Reading"), if(left(Input!K260,1)=Input!K$4,1,0),if(K$3="Vocab", if(Input!K260=Input!K$4,1,0),Input!K260))</f>
        <v/>
      </c>
      <c r="L260" s="1" t="str">
        <f>if(or(L$3="Multiple Choice",L$3="Reading"), if(left(Input!L260,1)=Input!L$4,1,0),if(L$3="Vocab", if(Input!L260=Input!L$4,1,0),Input!L260))</f>
        <v/>
      </c>
      <c r="M260" s="1" t="str">
        <f>if(or(M$3="Multiple Choice",M$3="Reading"), if(left(Input!M260,1)=Input!M$4,1,0),if(M$3="Vocab", if(Input!M260=Input!M$4,1,0),Input!M260))</f>
        <v/>
      </c>
      <c r="N260" s="1" t="str">
        <f>if(or(N$3="Multiple Choice",N$3="Reading"), if(left(Input!N260,1)=Input!N$4,1,0),if(N$3="Vocab", if(Input!N260=Input!N$4,1,0),Input!N260))</f>
        <v/>
      </c>
      <c r="O260" s="1" t="str">
        <f>if(or(O$3="Multiple Choice",O$3="Reading"), if(left(Input!O260,1)=Input!O$4,1,0),if(O$3="Vocab", if(Input!O260=Input!O$4,1,0),Input!O260))</f>
        <v/>
      </c>
      <c r="P260" s="1" t="str">
        <f>if(or(P$3="Multiple Choice",P$3="Reading"), if(left(Input!P260,1)=Input!P$4,1,0),if(P$3="Vocab", if(Input!P260=Input!P$4,1,0),Input!P260))</f>
        <v/>
      </c>
      <c r="Q260" s="1" t="str">
        <f>if(or(Q$3="Multiple Choice",Q$3="Reading"), if(left(Input!Q260,1)=Input!Q$4,1,0),if(Q$3="Vocab", if(Input!Q260=Input!Q$4,1,0),Input!Q260))</f>
        <v/>
      </c>
      <c r="R260" s="1" t="str">
        <f>if(or(R$3="Multiple Choice",R$3="Reading"), if(left(Input!R260,1)=Input!R$4,1,0),if(R$3="Vocab", if(Input!R260=Input!R$4,1,0),Input!R260))</f>
        <v/>
      </c>
      <c r="S260" s="1" t="str">
        <f>if(or(S$3="Multiple Choice",S$3="Reading"), if(left(Input!S260,1)=Input!S$4,1,0),if(S$3="Vocab", if(Input!S260=Input!S$4,1,0),Input!S260))</f>
        <v/>
      </c>
      <c r="T260" s="1" t="str">
        <f>if(or(T$3="Multiple Choice",T$3="Reading"), if(left(Input!T260,1)=Input!T$4,1,0),if(T$3="Vocab", if(Input!T260=Input!T$4,1,0),Input!T260))</f>
        <v/>
      </c>
      <c r="U260" s="1" t="str">
        <f>if(or(U$3="Multiple Choice",U$3="Reading"), if(left(Input!U260,1)=Input!U$4,1,0),if(U$3="Vocab", if(Input!U260=Input!U$4,1,0),Input!U260))</f>
        <v/>
      </c>
      <c r="V260" s="1" t="str">
        <f>if(or(V$3="Multiple Choice",V$3="Reading"), if(left(Input!V260,1)=Input!V$4,1,0),if(V$3="Vocab", if(Input!V260=Input!V$4,1,0),Input!V260))</f>
        <v/>
      </c>
      <c r="W260" s="1" t="str">
        <f>if(or(W$3="Multiple Choice",W$3="Reading"), if(left(Input!W260,1)=Input!W$4,1,0),if(W$3="Vocab", if(Input!W260=Input!W$4,1,0),Input!W260))</f>
        <v/>
      </c>
      <c r="X260" s="1" t="str">
        <f>if(or(X$3="Multiple Choice",X$3="Reading"), if(left(Input!X260,1)=Input!X$4,1,0),if(X$3="Vocab", if(Input!X260=Input!X$4,1,0),Input!X260))</f>
        <v/>
      </c>
      <c r="Y260" s="1" t="str">
        <f>if(or(Y$3="Multiple Choice",Y$3="Reading"), if(left(Input!Y260,1)=Input!Y$4,1,0),if(Y$3="Vocab", if(Input!Y260=Input!Y$4,1,0),Input!Y260))</f>
        <v/>
      </c>
      <c r="Z260" s="1" t="str">
        <f>if(or(Z$3="Multiple Choice",Z$3="Reading"), if(left(Input!Z260,1)=Input!Z$4,1,0),if(Z$3="Vocab", if(Input!Z260=Input!Z$4,1,0),Input!Z260))</f>
        <v/>
      </c>
    </row>
    <row r="261">
      <c r="B261" s="1">
        <f t="shared" si="2"/>
        <v>0</v>
      </c>
      <c r="C261" s="1" t="str">
        <f t="array" ref="C261">if(B261=0,"", INDEX($E:$Z,row(C261),Input!$C$16+2))</f>
        <v/>
      </c>
      <c r="D261" s="1">
        <f>if(and(E261&gt;=Input!$C$11,E261&lt;=Input!$C$13,not(F261="")),1,0)</f>
        <v>0</v>
      </c>
      <c r="E261" s="1" t="str">
        <f>Input!E261</f>
        <v/>
      </c>
      <c r="F261" s="1" t="str">
        <f>Input!F261</f>
        <v/>
      </c>
      <c r="G261" s="1">
        <f>if(or(G$3="Multiple Choice",G$3="Reading"), if(left(Input!G261,1)=Input!G$4,1,0),if(G$3="Vocab", if(Input!G261=Input!G$4,1,0),Input!G261))</f>
        <v>0</v>
      </c>
      <c r="H261" s="1">
        <f>if(or(H$3="Multiple Choice",H$3="Reading"), if(left(Input!H261,1)=Input!H$4,1,0),if(H$3="Vocab", if(Input!H261=Input!H$4,1,0),Input!H261))</f>
        <v>0</v>
      </c>
      <c r="I261" s="1" t="str">
        <f>if(or(I$3="Multiple Choice",I$3="Reading"), if(left(Input!I261,1)=Input!I$4,1,0),if(I$3="Vocab", if(Input!I261=Input!I$4,1,0),Input!I261))</f>
        <v/>
      </c>
      <c r="J261" s="1">
        <f>if(or(J$3="Multiple Choice",J$3="Reading"), if(left(Input!J261,1)=Input!J$4,1,0),if(J$3="Vocab", if(Input!J261=Input!J$4,1,0),Input!J261))</f>
        <v>0</v>
      </c>
      <c r="K261" s="1" t="str">
        <f>if(or(K$3="Multiple Choice",K$3="Reading"), if(left(Input!K261,1)=Input!K$4,1,0),if(K$3="Vocab", if(Input!K261=Input!K$4,1,0),Input!K261))</f>
        <v/>
      </c>
      <c r="L261" s="1" t="str">
        <f>if(or(L$3="Multiple Choice",L$3="Reading"), if(left(Input!L261,1)=Input!L$4,1,0),if(L$3="Vocab", if(Input!L261=Input!L$4,1,0),Input!L261))</f>
        <v/>
      </c>
      <c r="M261" s="1" t="str">
        <f>if(or(M$3="Multiple Choice",M$3="Reading"), if(left(Input!M261,1)=Input!M$4,1,0),if(M$3="Vocab", if(Input!M261=Input!M$4,1,0),Input!M261))</f>
        <v/>
      </c>
      <c r="N261" s="1" t="str">
        <f>if(or(N$3="Multiple Choice",N$3="Reading"), if(left(Input!N261,1)=Input!N$4,1,0),if(N$3="Vocab", if(Input!N261=Input!N$4,1,0),Input!N261))</f>
        <v/>
      </c>
      <c r="O261" s="1" t="str">
        <f>if(or(O$3="Multiple Choice",O$3="Reading"), if(left(Input!O261,1)=Input!O$4,1,0),if(O$3="Vocab", if(Input!O261=Input!O$4,1,0),Input!O261))</f>
        <v/>
      </c>
      <c r="P261" s="1" t="str">
        <f>if(or(P$3="Multiple Choice",P$3="Reading"), if(left(Input!P261,1)=Input!P$4,1,0),if(P$3="Vocab", if(Input!P261=Input!P$4,1,0),Input!P261))</f>
        <v/>
      </c>
      <c r="Q261" s="1" t="str">
        <f>if(or(Q$3="Multiple Choice",Q$3="Reading"), if(left(Input!Q261,1)=Input!Q$4,1,0),if(Q$3="Vocab", if(Input!Q261=Input!Q$4,1,0),Input!Q261))</f>
        <v/>
      </c>
      <c r="R261" s="1" t="str">
        <f>if(or(R$3="Multiple Choice",R$3="Reading"), if(left(Input!R261,1)=Input!R$4,1,0),if(R$3="Vocab", if(Input!R261=Input!R$4,1,0),Input!R261))</f>
        <v/>
      </c>
      <c r="S261" s="1" t="str">
        <f>if(or(S$3="Multiple Choice",S$3="Reading"), if(left(Input!S261,1)=Input!S$4,1,0),if(S$3="Vocab", if(Input!S261=Input!S$4,1,0),Input!S261))</f>
        <v/>
      </c>
      <c r="T261" s="1" t="str">
        <f>if(or(T$3="Multiple Choice",T$3="Reading"), if(left(Input!T261,1)=Input!T$4,1,0),if(T$3="Vocab", if(Input!T261=Input!T$4,1,0),Input!T261))</f>
        <v/>
      </c>
      <c r="U261" s="1" t="str">
        <f>if(or(U$3="Multiple Choice",U$3="Reading"), if(left(Input!U261,1)=Input!U$4,1,0),if(U$3="Vocab", if(Input!U261=Input!U$4,1,0),Input!U261))</f>
        <v/>
      </c>
      <c r="V261" s="1" t="str">
        <f>if(or(V$3="Multiple Choice",V$3="Reading"), if(left(Input!V261,1)=Input!V$4,1,0),if(V$3="Vocab", if(Input!V261=Input!V$4,1,0),Input!V261))</f>
        <v/>
      </c>
      <c r="W261" s="1" t="str">
        <f>if(or(W$3="Multiple Choice",W$3="Reading"), if(left(Input!W261,1)=Input!W$4,1,0),if(W$3="Vocab", if(Input!W261=Input!W$4,1,0),Input!W261))</f>
        <v/>
      </c>
      <c r="X261" s="1" t="str">
        <f>if(or(X$3="Multiple Choice",X$3="Reading"), if(left(Input!X261,1)=Input!X$4,1,0),if(X$3="Vocab", if(Input!X261=Input!X$4,1,0),Input!X261))</f>
        <v/>
      </c>
      <c r="Y261" s="1" t="str">
        <f>if(or(Y$3="Multiple Choice",Y$3="Reading"), if(left(Input!Y261,1)=Input!Y$4,1,0),if(Y$3="Vocab", if(Input!Y261=Input!Y$4,1,0),Input!Y261))</f>
        <v/>
      </c>
      <c r="Z261" s="1" t="str">
        <f>if(or(Z$3="Multiple Choice",Z$3="Reading"), if(left(Input!Z261,1)=Input!Z$4,1,0),if(Z$3="Vocab", if(Input!Z261=Input!Z$4,1,0),Input!Z261))</f>
        <v/>
      </c>
    </row>
    <row r="262">
      <c r="B262" s="1">
        <f t="shared" si="2"/>
        <v>0</v>
      </c>
      <c r="C262" s="1" t="str">
        <f t="array" ref="C262">if(B262=0,"", INDEX($E:$Z,row(C262),Input!$C$16+2))</f>
        <v/>
      </c>
      <c r="D262" s="1">
        <f>if(and(E262&gt;=Input!$C$11,E262&lt;=Input!$C$13,not(F262="")),1,0)</f>
        <v>0</v>
      </c>
      <c r="E262" s="1" t="str">
        <f>Input!E262</f>
        <v/>
      </c>
      <c r="F262" s="1" t="str">
        <f>Input!F262</f>
        <v/>
      </c>
      <c r="G262" s="1">
        <f>if(or(G$3="Multiple Choice",G$3="Reading"), if(left(Input!G262,1)=Input!G$4,1,0),if(G$3="Vocab", if(Input!G262=Input!G$4,1,0),Input!G262))</f>
        <v>0</v>
      </c>
      <c r="H262" s="1">
        <f>if(or(H$3="Multiple Choice",H$3="Reading"), if(left(Input!H262,1)=Input!H$4,1,0),if(H$3="Vocab", if(Input!H262=Input!H$4,1,0),Input!H262))</f>
        <v>0</v>
      </c>
      <c r="I262" s="1" t="str">
        <f>if(or(I$3="Multiple Choice",I$3="Reading"), if(left(Input!I262,1)=Input!I$4,1,0),if(I$3="Vocab", if(Input!I262=Input!I$4,1,0),Input!I262))</f>
        <v/>
      </c>
      <c r="J262" s="1">
        <f>if(or(J$3="Multiple Choice",J$3="Reading"), if(left(Input!J262,1)=Input!J$4,1,0),if(J$3="Vocab", if(Input!J262=Input!J$4,1,0),Input!J262))</f>
        <v>0</v>
      </c>
      <c r="K262" s="1" t="str">
        <f>if(or(K$3="Multiple Choice",K$3="Reading"), if(left(Input!K262,1)=Input!K$4,1,0),if(K$3="Vocab", if(Input!K262=Input!K$4,1,0),Input!K262))</f>
        <v/>
      </c>
      <c r="L262" s="1" t="str">
        <f>if(or(L$3="Multiple Choice",L$3="Reading"), if(left(Input!L262,1)=Input!L$4,1,0),if(L$3="Vocab", if(Input!L262=Input!L$4,1,0),Input!L262))</f>
        <v/>
      </c>
      <c r="M262" s="1" t="str">
        <f>if(or(M$3="Multiple Choice",M$3="Reading"), if(left(Input!M262,1)=Input!M$4,1,0),if(M$3="Vocab", if(Input!M262=Input!M$4,1,0),Input!M262))</f>
        <v/>
      </c>
      <c r="N262" s="1" t="str">
        <f>if(or(N$3="Multiple Choice",N$3="Reading"), if(left(Input!N262,1)=Input!N$4,1,0),if(N$3="Vocab", if(Input!N262=Input!N$4,1,0),Input!N262))</f>
        <v/>
      </c>
      <c r="O262" s="1" t="str">
        <f>if(or(O$3="Multiple Choice",O$3="Reading"), if(left(Input!O262,1)=Input!O$4,1,0),if(O$3="Vocab", if(Input!O262=Input!O$4,1,0),Input!O262))</f>
        <v/>
      </c>
      <c r="P262" s="1" t="str">
        <f>if(or(P$3="Multiple Choice",P$3="Reading"), if(left(Input!P262,1)=Input!P$4,1,0),if(P$3="Vocab", if(Input!P262=Input!P$4,1,0),Input!P262))</f>
        <v/>
      </c>
      <c r="Q262" s="1" t="str">
        <f>if(or(Q$3="Multiple Choice",Q$3="Reading"), if(left(Input!Q262,1)=Input!Q$4,1,0),if(Q$3="Vocab", if(Input!Q262=Input!Q$4,1,0),Input!Q262))</f>
        <v/>
      </c>
      <c r="R262" s="1" t="str">
        <f>if(or(R$3="Multiple Choice",R$3="Reading"), if(left(Input!R262,1)=Input!R$4,1,0),if(R$3="Vocab", if(Input!R262=Input!R$4,1,0),Input!R262))</f>
        <v/>
      </c>
      <c r="S262" s="1" t="str">
        <f>if(or(S$3="Multiple Choice",S$3="Reading"), if(left(Input!S262,1)=Input!S$4,1,0),if(S$3="Vocab", if(Input!S262=Input!S$4,1,0),Input!S262))</f>
        <v/>
      </c>
      <c r="T262" s="1" t="str">
        <f>if(or(T$3="Multiple Choice",T$3="Reading"), if(left(Input!T262,1)=Input!T$4,1,0),if(T$3="Vocab", if(Input!T262=Input!T$4,1,0),Input!T262))</f>
        <v/>
      </c>
      <c r="U262" s="1" t="str">
        <f>if(or(U$3="Multiple Choice",U$3="Reading"), if(left(Input!U262,1)=Input!U$4,1,0),if(U$3="Vocab", if(Input!U262=Input!U$4,1,0),Input!U262))</f>
        <v/>
      </c>
      <c r="V262" s="1" t="str">
        <f>if(or(V$3="Multiple Choice",V$3="Reading"), if(left(Input!V262,1)=Input!V$4,1,0),if(V$3="Vocab", if(Input!V262=Input!V$4,1,0),Input!V262))</f>
        <v/>
      </c>
      <c r="W262" s="1" t="str">
        <f>if(or(W$3="Multiple Choice",W$3="Reading"), if(left(Input!W262,1)=Input!W$4,1,0),if(W$3="Vocab", if(Input!W262=Input!W$4,1,0),Input!W262))</f>
        <v/>
      </c>
      <c r="X262" s="1" t="str">
        <f>if(or(X$3="Multiple Choice",X$3="Reading"), if(left(Input!X262,1)=Input!X$4,1,0),if(X$3="Vocab", if(Input!X262=Input!X$4,1,0),Input!X262))</f>
        <v/>
      </c>
      <c r="Y262" s="1" t="str">
        <f>if(or(Y$3="Multiple Choice",Y$3="Reading"), if(left(Input!Y262,1)=Input!Y$4,1,0),if(Y$3="Vocab", if(Input!Y262=Input!Y$4,1,0),Input!Y262))</f>
        <v/>
      </c>
      <c r="Z262" s="1" t="str">
        <f>if(or(Z$3="Multiple Choice",Z$3="Reading"), if(left(Input!Z262,1)=Input!Z$4,1,0),if(Z$3="Vocab", if(Input!Z262=Input!Z$4,1,0),Input!Z262))</f>
        <v/>
      </c>
    </row>
    <row r="263">
      <c r="B263" s="1">
        <f t="shared" si="2"/>
        <v>0</v>
      </c>
      <c r="C263" s="1" t="str">
        <f t="array" ref="C263">if(B263=0,"", INDEX($E:$Z,row(C263),Input!$C$16+2))</f>
        <v/>
      </c>
      <c r="D263" s="1">
        <f>if(and(E263&gt;=Input!$C$11,E263&lt;=Input!$C$13,not(F263="")),1,0)</f>
        <v>0</v>
      </c>
      <c r="E263" s="1" t="str">
        <f>Input!E263</f>
        <v/>
      </c>
      <c r="F263" s="1" t="str">
        <f>Input!F263</f>
        <v/>
      </c>
      <c r="G263" s="1">
        <f>if(or(G$3="Multiple Choice",G$3="Reading"), if(left(Input!G263,1)=Input!G$4,1,0),if(G$3="Vocab", if(Input!G263=Input!G$4,1,0),Input!G263))</f>
        <v>0</v>
      </c>
      <c r="H263" s="1">
        <f>if(or(H$3="Multiple Choice",H$3="Reading"), if(left(Input!H263,1)=Input!H$4,1,0),if(H$3="Vocab", if(Input!H263=Input!H$4,1,0),Input!H263))</f>
        <v>0</v>
      </c>
      <c r="I263" s="1" t="str">
        <f>if(or(I$3="Multiple Choice",I$3="Reading"), if(left(Input!I263,1)=Input!I$4,1,0),if(I$3="Vocab", if(Input!I263=Input!I$4,1,0),Input!I263))</f>
        <v/>
      </c>
      <c r="J263" s="1">
        <f>if(or(J$3="Multiple Choice",J$3="Reading"), if(left(Input!J263,1)=Input!J$4,1,0),if(J$3="Vocab", if(Input!J263=Input!J$4,1,0),Input!J263))</f>
        <v>0</v>
      </c>
      <c r="K263" s="1" t="str">
        <f>if(or(K$3="Multiple Choice",K$3="Reading"), if(left(Input!K263,1)=Input!K$4,1,0),if(K$3="Vocab", if(Input!K263=Input!K$4,1,0),Input!K263))</f>
        <v/>
      </c>
      <c r="L263" s="1" t="str">
        <f>if(or(L$3="Multiple Choice",L$3="Reading"), if(left(Input!L263,1)=Input!L$4,1,0),if(L$3="Vocab", if(Input!L263=Input!L$4,1,0),Input!L263))</f>
        <v/>
      </c>
      <c r="M263" s="1" t="str">
        <f>if(or(M$3="Multiple Choice",M$3="Reading"), if(left(Input!M263,1)=Input!M$4,1,0),if(M$3="Vocab", if(Input!M263=Input!M$4,1,0),Input!M263))</f>
        <v/>
      </c>
      <c r="N263" s="1" t="str">
        <f>if(or(N$3="Multiple Choice",N$3="Reading"), if(left(Input!N263,1)=Input!N$4,1,0),if(N$3="Vocab", if(Input!N263=Input!N$4,1,0),Input!N263))</f>
        <v/>
      </c>
      <c r="O263" s="1" t="str">
        <f>if(or(O$3="Multiple Choice",O$3="Reading"), if(left(Input!O263,1)=Input!O$4,1,0),if(O$3="Vocab", if(Input!O263=Input!O$4,1,0),Input!O263))</f>
        <v/>
      </c>
      <c r="P263" s="1" t="str">
        <f>if(or(P$3="Multiple Choice",P$3="Reading"), if(left(Input!P263,1)=Input!P$4,1,0),if(P$3="Vocab", if(Input!P263=Input!P$4,1,0),Input!P263))</f>
        <v/>
      </c>
      <c r="Q263" s="1" t="str">
        <f>if(or(Q$3="Multiple Choice",Q$3="Reading"), if(left(Input!Q263,1)=Input!Q$4,1,0),if(Q$3="Vocab", if(Input!Q263=Input!Q$4,1,0),Input!Q263))</f>
        <v/>
      </c>
      <c r="R263" s="1" t="str">
        <f>if(or(R$3="Multiple Choice",R$3="Reading"), if(left(Input!R263,1)=Input!R$4,1,0),if(R$3="Vocab", if(Input!R263=Input!R$4,1,0),Input!R263))</f>
        <v/>
      </c>
      <c r="S263" s="1" t="str">
        <f>if(or(S$3="Multiple Choice",S$3="Reading"), if(left(Input!S263,1)=Input!S$4,1,0),if(S$3="Vocab", if(Input!S263=Input!S$4,1,0),Input!S263))</f>
        <v/>
      </c>
      <c r="T263" s="1" t="str">
        <f>if(or(T$3="Multiple Choice",T$3="Reading"), if(left(Input!T263,1)=Input!T$4,1,0),if(T$3="Vocab", if(Input!T263=Input!T$4,1,0),Input!T263))</f>
        <v/>
      </c>
      <c r="U263" s="1" t="str">
        <f>if(or(U$3="Multiple Choice",U$3="Reading"), if(left(Input!U263,1)=Input!U$4,1,0),if(U$3="Vocab", if(Input!U263=Input!U$4,1,0),Input!U263))</f>
        <v/>
      </c>
      <c r="V263" s="1" t="str">
        <f>if(or(V$3="Multiple Choice",V$3="Reading"), if(left(Input!V263,1)=Input!V$4,1,0),if(V$3="Vocab", if(Input!V263=Input!V$4,1,0),Input!V263))</f>
        <v/>
      </c>
      <c r="W263" s="1" t="str">
        <f>if(or(W$3="Multiple Choice",W$3="Reading"), if(left(Input!W263,1)=Input!W$4,1,0),if(W$3="Vocab", if(Input!W263=Input!W$4,1,0),Input!W263))</f>
        <v/>
      </c>
      <c r="X263" s="1" t="str">
        <f>if(or(X$3="Multiple Choice",X$3="Reading"), if(left(Input!X263,1)=Input!X$4,1,0),if(X$3="Vocab", if(Input!X263=Input!X$4,1,0),Input!X263))</f>
        <v/>
      </c>
      <c r="Y263" s="1" t="str">
        <f>if(or(Y$3="Multiple Choice",Y$3="Reading"), if(left(Input!Y263,1)=Input!Y$4,1,0),if(Y$3="Vocab", if(Input!Y263=Input!Y$4,1,0),Input!Y263))</f>
        <v/>
      </c>
      <c r="Z263" s="1" t="str">
        <f>if(or(Z$3="Multiple Choice",Z$3="Reading"), if(left(Input!Z263,1)=Input!Z$4,1,0),if(Z$3="Vocab", if(Input!Z263=Input!Z$4,1,0),Input!Z263))</f>
        <v/>
      </c>
    </row>
    <row r="264">
      <c r="B264" s="1">
        <f t="shared" si="2"/>
        <v>0</v>
      </c>
      <c r="C264" s="1" t="str">
        <f t="array" ref="C264">if(B264=0,"", INDEX($E:$Z,row(C264),Input!$C$16+2))</f>
        <v/>
      </c>
      <c r="D264" s="1">
        <f>if(and(E264&gt;=Input!$C$11,E264&lt;=Input!$C$13,not(F264="")),1,0)</f>
        <v>0</v>
      </c>
      <c r="E264" s="1" t="str">
        <f>Input!E264</f>
        <v/>
      </c>
      <c r="F264" s="1" t="str">
        <f>Input!F264</f>
        <v/>
      </c>
      <c r="G264" s="1">
        <f>if(or(G$3="Multiple Choice",G$3="Reading"), if(left(Input!G264,1)=Input!G$4,1,0),if(G$3="Vocab", if(Input!G264=Input!G$4,1,0),Input!G264))</f>
        <v>0</v>
      </c>
      <c r="H264" s="1">
        <f>if(or(H$3="Multiple Choice",H$3="Reading"), if(left(Input!H264,1)=Input!H$4,1,0),if(H$3="Vocab", if(Input!H264=Input!H$4,1,0),Input!H264))</f>
        <v>0</v>
      </c>
      <c r="I264" s="1" t="str">
        <f>if(or(I$3="Multiple Choice",I$3="Reading"), if(left(Input!I264,1)=Input!I$4,1,0),if(I$3="Vocab", if(Input!I264=Input!I$4,1,0),Input!I264))</f>
        <v/>
      </c>
      <c r="J264" s="1">
        <f>if(or(J$3="Multiple Choice",J$3="Reading"), if(left(Input!J264,1)=Input!J$4,1,0),if(J$3="Vocab", if(Input!J264=Input!J$4,1,0),Input!J264))</f>
        <v>0</v>
      </c>
      <c r="K264" s="1" t="str">
        <f>if(or(K$3="Multiple Choice",K$3="Reading"), if(left(Input!K264,1)=Input!K$4,1,0),if(K$3="Vocab", if(Input!K264=Input!K$4,1,0),Input!K264))</f>
        <v/>
      </c>
      <c r="L264" s="1" t="str">
        <f>if(or(L$3="Multiple Choice",L$3="Reading"), if(left(Input!L264,1)=Input!L$4,1,0),if(L$3="Vocab", if(Input!L264=Input!L$4,1,0),Input!L264))</f>
        <v/>
      </c>
      <c r="M264" s="1" t="str">
        <f>if(or(M$3="Multiple Choice",M$3="Reading"), if(left(Input!M264,1)=Input!M$4,1,0),if(M$3="Vocab", if(Input!M264=Input!M$4,1,0),Input!M264))</f>
        <v/>
      </c>
      <c r="N264" s="1" t="str">
        <f>if(or(N$3="Multiple Choice",N$3="Reading"), if(left(Input!N264,1)=Input!N$4,1,0),if(N$3="Vocab", if(Input!N264=Input!N$4,1,0),Input!N264))</f>
        <v/>
      </c>
      <c r="O264" s="1" t="str">
        <f>if(or(O$3="Multiple Choice",O$3="Reading"), if(left(Input!O264,1)=Input!O$4,1,0),if(O$3="Vocab", if(Input!O264=Input!O$4,1,0),Input!O264))</f>
        <v/>
      </c>
      <c r="P264" s="1" t="str">
        <f>if(or(P$3="Multiple Choice",P$3="Reading"), if(left(Input!P264,1)=Input!P$4,1,0),if(P$3="Vocab", if(Input!P264=Input!P$4,1,0),Input!P264))</f>
        <v/>
      </c>
      <c r="Q264" s="1" t="str">
        <f>if(or(Q$3="Multiple Choice",Q$3="Reading"), if(left(Input!Q264,1)=Input!Q$4,1,0),if(Q$3="Vocab", if(Input!Q264=Input!Q$4,1,0),Input!Q264))</f>
        <v/>
      </c>
      <c r="R264" s="1" t="str">
        <f>if(or(R$3="Multiple Choice",R$3="Reading"), if(left(Input!R264,1)=Input!R$4,1,0),if(R$3="Vocab", if(Input!R264=Input!R$4,1,0),Input!R264))</f>
        <v/>
      </c>
      <c r="S264" s="1" t="str">
        <f>if(or(S$3="Multiple Choice",S$3="Reading"), if(left(Input!S264,1)=Input!S$4,1,0),if(S$3="Vocab", if(Input!S264=Input!S$4,1,0),Input!S264))</f>
        <v/>
      </c>
      <c r="T264" s="1" t="str">
        <f>if(or(T$3="Multiple Choice",T$3="Reading"), if(left(Input!T264,1)=Input!T$4,1,0),if(T$3="Vocab", if(Input!T264=Input!T$4,1,0),Input!T264))</f>
        <v/>
      </c>
      <c r="U264" s="1" t="str">
        <f>if(or(U$3="Multiple Choice",U$3="Reading"), if(left(Input!U264,1)=Input!U$4,1,0),if(U$3="Vocab", if(Input!U264=Input!U$4,1,0),Input!U264))</f>
        <v/>
      </c>
      <c r="V264" s="1" t="str">
        <f>if(or(V$3="Multiple Choice",V$3="Reading"), if(left(Input!V264,1)=Input!V$4,1,0),if(V$3="Vocab", if(Input!V264=Input!V$4,1,0),Input!V264))</f>
        <v/>
      </c>
      <c r="W264" s="1" t="str">
        <f>if(or(W$3="Multiple Choice",W$3="Reading"), if(left(Input!W264,1)=Input!W$4,1,0),if(W$3="Vocab", if(Input!W264=Input!W$4,1,0),Input!W264))</f>
        <v/>
      </c>
      <c r="X264" s="1" t="str">
        <f>if(or(X$3="Multiple Choice",X$3="Reading"), if(left(Input!X264,1)=Input!X$4,1,0),if(X$3="Vocab", if(Input!X264=Input!X$4,1,0),Input!X264))</f>
        <v/>
      </c>
      <c r="Y264" s="1" t="str">
        <f>if(or(Y$3="Multiple Choice",Y$3="Reading"), if(left(Input!Y264,1)=Input!Y$4,1,0),if(Y$3="Vocab", if(Input!Y264=Input!Y$4,1,0),Input!Y264))</f>
        <v/>
      </c>
      <c r="Z264" s="1" t="str">
        <f>if(or(Z$3="Multiple Choice",Z$3="Reading"), if(left(Input!Z264,1)=Input!Z$4,1,0),if(Z$3="Vocab", if(Input!Z264=Input!Z$4,1,0),Input!Z264))</f>
        <v/>
      </c>
    </row>
    <row r="265">
      <c r="B265" s="1">
        <f t="shared" si="2"/>
        <v>0</v>
      </c>
      <c r="C265" s="1" t="str">
        <f t="array" ref="C265">if(B265=0,"", INDEX($E:$Z,row(C265),Input!$C$16+2))</f>
        <v/>
      </c>
      <c r="D265" s="1">
        <f>if(and(E265&gt;=Input!$C$11,E265&lt;=Input!$C$13,not(F265="")),1,0)</f>
        <v>0</v>
      </c>
      <c r="E265" s="1" t="str">
        <f>Input!E265</f>
        <v/>
      </c>
      <c r="F265" s="1" t="str">
        <f>Input!F265</f>
        <v/>
      </c>
      <c r="G265" s="1">
        <f>if(or(G$3="Multiple Choice",G$3="Reading"), if(left(Input!G265,1)=Input!G$4,1,0),if(G$3="Vocab", if(Input!G265=Input!G$4,1,0),Input!G265))</f>
        <v>0</v>
      </c>
      <c r="H265" s="1">
        <f>if(or(H$3="Multiple Choice",H$3="Reading"), if(left(Input!H265,1)=Input!H$4,1,0),if(H$3="Vocab", if(Input!H265=Input!H$4,1,0),Input!H265))</f>
        <v>0</v>
      </c>
      <c r="I265" s="1" t="str">
        <f>if(or(I$3="Multiple Choice",I$3="Reading"), if(left(Input!I265,1)=Input!I$4,1,0),if(I$3="Vocab", if(Input!I265=Input!I$4,1,0),Input!I265))</f>
        <v/>
      </c>
      <c r="J265" s="1">
        <f>if(or(J$3="Multiple Choice",J$3="Reading"), if(left(Input!J265,1)=Input!J$4,1,0),if(J$3="Vocab", if(Input!J265=Input!J$4,1,0),Input!J265))</f>
        <v>0</v>
      </c>
      <c r="K265" s="1" t="str">
        <f>if(or(K$3="Multiple Choice",K$3="Reading"), if(left(Input!K265,1)=Input!K$4,1,0),if(K$3="Vocab", if(Input!K265=Input!K$4,1,0),Input!K265))</f>
        <v/>
      </c>
      <c r="L265" s="1" t="str">
        <f>if(or(L$3="Multiple Choice",L$3="Reading"), if(left(Input!L265,1)=Input!L$4,1,0),if(L$3="Vocab", if(Input!L265=Input!L$4,1,0),Input!L265))</f>
        <v/>
      </c>
      <c r="M265" s="1" t="str">
        <f>if(or(M$3="Multiple Choice",M$3="Reading"), if(left(Input!M265,1)=Input!M$4,1,0),if(M$3="Vocab", if(Input!M265=Input!M$4,1,0),Input!M265))</f>
        <v/>
      </c>
      <c r="N265" s="1" t="str">
        <f>if(or(N$3="Multiple Choice",N$3="Reading"), if(left(Input!N265,1)=Input!N$4,1,0),if(N$3="Vocab", if(Input!N265=Input!N$4,1,0),Input!N265))</f>
        <v/>
      </c>
      <c r="O265" s="1" t="str">
        <f>if(or(O$3="Multiple Choice",O$3="Reading"), if(left(Input!O265,1)=Input!O$4,1,0),if(O$3="Vocab", if(Input!O265=Input!O$4,1,0),Input!O265))</f>
        <v/>
      </c>
      <c r="P265" s="1" t="str">
        <f>if(or(P$3="Multiple Choice",P$3="Reading"), if(left(Input!P265,1)=Input!P$4,1,0),if(P$3="Vocab", if(Input!P265=Input!P$4,1,0),Input!P265))</f>
        <v/>
      </c>
      <c r="Q265" s="1" t="str">
        <f>if(or(Q$3="Multiple Choice",Q$3="Reading"), if(left(Input!Q265,1)=Input!Q$4,1,0),if(Q$3="Vocab", if(Input!Q265=Input!Q$4,1,0),Input!Q265))</f>
        <v/>
      </c>
      <c r="R265" s="1" t="str">
        <f>if(or(R$3="Multiple Choice",R$3="Reading"), if(left(Input!R265,1)=Input!R$4,1,0),if(R$3="Vocab", if(Input!R265=Input!R$4,1,0),Input!R265))</f>
        <v/>
      </c>
      <c r="S265" s="1" t="str">
        <f>if(or(S$3="Multiple Choice",S$3="Reading"), if(left(Input!S265,1)=Input!S$4,1,0),if(S$3="Vocab", if(Input!S265=Input!S$4,1,0),Input!S265))</f>
        <v/>
      </c>
      <c r="T265" s="1" t="str">
        <f>if(or(T$3="Multiple Choice",T$3="Reading"), if(left(Input!T265,1)=Input!T$4,1,0),if(T$3="Vocab", if(Input!T265=Input!T$4,1,0),Input!T265))</f>
        <v/>
      </c>
      <c r="U265" s="1" t="str">
        <f>if(or(U$3="Multiple Choice",U$3="Reading"), if(left(Input!U265,1)=Input!U$4,1,0),if(U$3="Vocab", if(Input!U265=Input!U$4,1,0),Input!U265))</f>
        <v/>
      </c>
      <c r="V265" s="1" t="str">
        <f>if(or(V$3="Multiple Choice",V$3="Reading"), if(left(Input!V265,1)=Input!V$4,1,0),if(V$3="Vocab", if(Input!V265=Input!V$4,1,0),Input!V265))</f>
        <v/>
      </c>
      <c r="W265" s="1" t="str">
        <f>if(or(W$3="Multiple Choice",W$3="Reading"), if(left(Input!W265,1)=Input!W$4,1,0),if(W$3="Vocab", if(Input!W265=Input!W$4,1,0),Input!W265))</f>
        <v/>
      </c>
      <c r="X265" s="1" t="str">
        <f>if(or(X$3="Multiple Choice",X$3="Reading"), if(left(Input!X265,1)=Input!X$4,1,0),if(X$3="Vocab", if(Input!X265=Input!X$4,1,0),Input!X265))</f>
        <v/>
      </c>
      <c r="Y265" s="1" t="str">
        <f>if(or(Y$3="Multiple Choice",Y$3="Reading"), if(left(Input!Y265,1)=Input!Y$4,1,0),if(Y$3="Vocab", if(Input!Y265=Input!Y$4,1,0),Input!Y265))</f>
        <v/>
      </c>
      <c r="Z265" s="1" t="str">
        <f>if(or(Z$3="Multiple Choice",Z$3="Reading"), if(left(Input!Z265,1)=Input!Z$4,1,0),if(Z$3="Vocab", if(Input!Z265=Input!Z$4,1,0),Input!Z265))</f>
        <v/>
      </c>
    </row>
    <row r="266">
      <c r="B266" s="1">
        <f t="shared" si="2"/>
        <v>0</v>
      </c>
      <c r="C266" s="1" t="str">
        <f t="array" ref="C266">if(B266=0,"", INDEX($E:$Z,row(C266),Input!$C$16+2))</f>
        <v/>
      </c>
      <c r="D266" s="1">
        <f>if(and(E266&gt;=Input!$C$11,E266&lt;=Input!$C$13,not(F266="")),1,0)</f>
        <v>0</v>
      </c>
      <c r="E266" s="1" t="str">
        <f>Input!E266</f>
        <v/>
      </c>
      <c r="F266" s="1" t="str">
        <f>Input!F266</f>
        <v/>
      </c>
      <c r="G266" s="1">
        <f>if(or(G$3="Multiple Choice",G$3="Reading"), if(left(Input!G266,1)=Input!G$4,1,0),if(G$3="Vocab", if(Input!G266=Input!G$4,1,0),Input!G266))</f>
        <v>0</v>
      </c>
      <c r="H266" s="1">
        <f>if(or(H$3="Multiple Choice",H$3="Reading"), if(left(Input!H266,1)=Input!H$4,1,0),if(H$3="Vocab", if(Input!H266=Input!H$4,1,0),Input!H266))</f>
        <v>0</v>
      </c>
      <c r="I266" s="1" t="str">
        <f>if(or(I$3="Multiple Choice",I$3="Reading"), if(left(Input!I266,1)=Input!I$4,1,0),if(I$3="Vocab", if(Input!I266=Input!I$4,1,0),Input!I266))</f>
        <v/>
      </c>
      <c r="J266" s="1">
        <f>if(or(J$3="Multiple Choice",J$3="Reading"), if(left(Input!J266,1)=Input!J$4,1,0),if(J$3="Vocab", if(Input!J266=Input!J$4,1,0),Input!J266))</f>
        <v>0</v>
      </c>
      <c r="K266" s="1" t="str">
        <f>if(or(K$3="Multiple Choice",K$3="Reading"), if(left(Input!K266,1)=Input!K$4,1,0),if(K$3="Vocab", if(Input!K266=Input!K$4,1,0),Input!K266))</f>
        <v/>
      </c>
      <c r="L266" s="1" t="str">
        <f>if(or(L$3="Multiple Choice",L$3="Reading"), if(left(Input!L266,1)=Input!L$4,1,0),if(L$3="Vocab", if(Input!L266=Input!L$4,1,0),Input!L266))</f>
        <v/>
      </c>
      <c r="M266" s="1" t="str">
        <f>if(or(M$3="Multiple Choice",M$3="Reading"), if(left(Input!M266,1)=Input!M$4,1,0),if(M$3="Vocab", if(Input!M266=Input!M$4,1,0),Input!M266))</f>
        <v/>
      </c>
      <c r="N266" s="1" t="str">
        <f>if(or(N$3="Multiple Choice",N$3="Reading"), if(left(Input!N266,1)=Input!N$4,1,0),if(N$3="Vocab", if(Input!N266=Input!N$4,1,0),Input!N266))</f>
        <v/>
      </c>
      <c r="O266" s="1" t="str">
        <f>if(or(O$3="Multiple Choice",O$3="Reading"), if(left(Input!O266,1)=Input!O$4,1,0),if(O$3="Vocab", if(Input!O266=Input!O$4,1,0),Input!O266))</f>
        <v/>
      </c>
      <c r="P266" s="1" t="str">
        <f>if(or(P$3="Multiple Choice",P$3="Reading"), if(left(Input!P266,1)=Input!P$4,1,0),if(P$3="Vocab", if(Input!P266=Input!P$4,1,0),Input!P266))</f>
        <v/>
      </c>
      <c r="Q266" s="1" t="str">
        <f>if(or(Q$3="Multiple Choice",Q$3="Reading"), if(left(Input!Q266,1)=Input!Q$4,1,0),if(Q$3="Vocab", if(Input!Q266=Input!Q$4,1,0),Input!Q266))</f>
        <v/>
      </c>
      <c r="R266" s="1" t="str">
        <f>if(or(R$3="Multiple Choice",R$3="Reading"), if(left(Input!R266,1)=Input!R$4,1,0),if(R$3="Vocab", if(Input!R266=Input!R$4,1,0),Input!R266))</f>
        <v/>
      </c>
      <c r="S266" s="1" t="str">
        <f>if(or(S$3="Multiple Choice",S$3="Reading"), if(left(Input!S266,1)=Input!S$4,1,0),if(S$3="Vocab", if(Input!S266=Input!S$4,1,0),Input!S266))</f>
        <v/>
      </c>
      <c r="T266" s="1" t="str">
        <f>if(or(T$3="Multiple Choice",T$3="Reading"), if(left(Input!T266,1)=Input!T$4,1,0),if(T$3="Vocab", if(Input!T266=Input!T$4,1,0),Input!T266))</f>
        <v/>
      </c>
      <c r="U266" s="1" t="str">
        <f>if(or(U$3="Multiple Choice",U$3="Reading"), if(left(Input!U266,1)=Input!U$4,1,0),if(U$3="Vocab", if(Input!U266=Input!U$4,1,0),Input!U266))</f>
        <v/>
      </c>
      <c r="V266" s="1" t="str">
        <f>if(or(V$3="Multiple Choice",V$3="Reading"), if(left(Input!V266,1)=Input!V$4,1,0),if(V$3="Vocab", if(Input!V266=Input!V$4,1,0),Input!V266))</f>
        <v/>
      </c>
      <c r="W266" s="1" t="str">
        <f>if(or(W$3="Multiple Choice",W$3="Reading"), if(left(Input!W266,1)=Input!W$4,1,0),if(W$3="Vocab", if(Input!W266=Input!W$4,1,0),Input!W266))</f>
        <v/>
      </c>
      <c r="X266" s="1" t="str">
        <f>if(or(X$3="Multiple Choice",X$3="Reading"), if(left(Input!X266,1)=Input!X$4,1,0),if(X$3="Vocab", if(Input!X266=Input!X$4,1,0),Input!X266))</f>
        <v/>
      </c>
      <c r="Y266" s="1" t="str">
        <f>if(or(Y$3="Multiple Choice",Y$3="Reading"), if(left(Input!Y266,1)=Input!Y$4,1,0),if(Y$3="Vocab", if(Input!Y266=Input!Y$4,1,0),Input!Y266))</f>
        <v/>
      </c>
      <c r="Z266" s="1" t="str">
        <f>if(or(Z$3="Multiple Choice",Z$3="Reading"), if(left(Input!Z266,1)=Input!Z$4,1,0),if(Z$3="Vocab", if(Input!Z266=Input!Z$4,1,0),Input!Z266))</f>
        <v/>
      </c>
    </row>
    <row r="267">
      <c r="B267" s="1">
        <f t="shared" si="2"/>
        <v>0</v>
      </c>
      <c r="C267" s="1" t="str">
        <f t="array" ref="C267">if(B267=0,"", INDEX($E:$Z,row(C267),Input!$C$16+2))</f>
        <v/>
      </c>
      <c r="D267" s="1">
        <f>if(and(E267&gt;=Input!$C$11,E267&lt;=Input!$C$13,not(F267="")),1,0)</f>
        <v>0</v>
      </c>
      <c r="E267" s="1" t="str">
        <f>Input!E267</f>
        <v/>
      </c>
      <c r="F267" s="1" t="str">
        <f>Input!F267</f>
        <v/>
      </c>
      <c r="G267" s="1">
        <f>if(or(G$3="Multiple Choice",G$3="Reading"), if(left(Input!G267,1)=Input!G$4,1,0),if(G$3="Vocab", if(Input!G267=Input!G$4,1,0),Input!G267))</f>
        <v>0</v>
      </c>
      <c r="H267" s="1">
        <f>if(or(H$3="Multiple Choice",H$3="Reading"), if(left(Input!H267,1)=Input!H$4,1,0),if(H$3="Vocab", if(Input!H267=Input!H$4,1,0),Input!H267))</f>
        <v>0</v>
      </c>
      <c r="I267" s="1" t="str">
        <f>if(or(I$3="Multiple Choice",I$3="Reading"), if(left(Input!I267,1)=Input!I$4,1,0),if(I$3="Vocab", if(Input!I267=Input!I$4,1,0),Input!I267))</f>
        <v/>
      </c>
      <c r="J267" s="1">
        <f>if(or(J$3="Multiple Choice",J$3="Reading"), if(left(Input!J267,1)=Input!J$4,1,0),if(J$3="Vocab", if(Input!J267=Input!J$4,1,0),Input!J267))</f>
        <v>0</v>
      </c>
      <c r="K267" s="1" t="str">
        <f>if(or(K$3="Multiple Choice",K$3="Reading"), if(left(Input!K267,1)=Input!K$4,1,0),if(K$3="Vocab", if(Input!K267=Input!K$4,1,0),Input!K267))</f>
        <v/>
      </c>
      <c r="L267" s="1" t="str">
        <f>if(or(L$3="Multiple Choice",L$3="Reading"), if(left(Input!L267,1)=Input!L$4,1,0),if(L$3="Vocab", if(Input!L267=Input!L$4,1,0),Input!L267))</f>
        <v/>
      </c>
      <c r="M267" s="1" t="str">
        <f>if(or(M$3="Multiple Choice",M$3="Reading"), if(left(Input!M267,1)=Input!M$4,1,0),if(M$3="Vocab", if(Input!M267=Input!M$4,1,0),Input!M267))</f>
        <v/>
      </c>
      <c r="N267" s="1" t="str">
        <f>if(or(N$3="Multiple Choice",N$3="Reading"), if(left(Input!N267,1)=Input!N$4,1,0),if(N$3="Vocab", if(Input!N267=Input!N$4,1,0),Input!N267))</f>
        <v/>
      </c>
      <c r="O267" s="1" t="str">
        <f>if(or(O$3="Multiple Choice",O$3="Reading"), if(left(Input!O267,1)=Input!O$4,1,0),if(O$3="Vocab", if(Input!O267=Input!O$4,1,0),Input!O267))</f>
        <v/>
      </c>
      <c r="P267" s="1" t="str">
        <f>if(or(P$3="Multiple Choice",P$3="Reading"), if(left(Input!P267,1)=Input!P$4,1,0),if(P$3="Vocab", if(Input!P267=Input!P$4,1,0),Input!P267))</f>
        <v/>
      </c>
      <c r="Q267" s="1" t="str">
        <f>if(or(Q$3="Multiple Choice",Q$3="Reading"), if(left(Input!Q267,1)=Input!Q$4,1,0),if(Q$3="Vocab", if(Input!Q267=Input!Q$4,1,0),Input!Q267))</f>
        <v/>
      </c>
      <c r="R267" s="1" t="str">
        <f>if(or(R$3="Multiple Choice",R$3="Reading"), if(left(Input!R267,1)=Input!R$4,1,0),if(R$3="Vocab", if(Input!R267=Input!R$4,1,0),Input!R267))</f>
        <v/>
      </c>
      <c r="S267" s="1" t="str">
        <f>if(or(S$3="Multiple Choice",S$3="Reading"), if(left(Input!S267,1)=Input!S$4,1,0),if(S$3="Vocab", if(Input!S267=Input!S$4,1,0),Input!S267))</f>
        <v/>
      </c>
      <c r="T267" s="1" t="str">
        <f>if(or(T$3="Multiple Choice",T$3="Reading"), if(left(Input!T267,1)=Input!T$4,1,0),if(T$3="Vocab", if(Input!T267=Input!T$4,1,0),Input!T267))</f>
        <v/>
      </c>
      <c r="U267" s="1" t="str">
        <f>if(or(U$3="Multiple Choice",U$3="Reading"), if(left(Input!U267,1)=Input!U$4,1,0),if(U$3="Vocab", if(Input!U267=Input!U$4,1,0),Input!U267))</f>
        <v/>
      </c>
      <c r="V267" s="1" t="str">
        <f>if(or(V$3="Multiple Choice",V$3="Reading"), if(left(Input!V267,1)=Input!V$4,1,0),if(V$3="Vocab", if(Input!V267=Input!V$4,1,0),Input!V267))</f>
        <v/>
      </c>
      <c r="W267" s="1" t="str">
        <f>if(or(W$3="Multiple Choice",W$3="Reading"), if(left(Input!W267,1)=Input!W$4,1,0),if(W$3="Vocab", if(Input!W267=Input!W$4,1,0),Input!W267))</f>
        <v/>
      </c>
      <c r="X267" s="1" t="str">
        <f>if(or(X$3="Multiple Choice",X$3="Reading"), if(left(Input!X267,1)=Input!X$4,1,0),if(X$3="Vocab", if(Input!X267=Input!X$4,1,0),Input!X267))</f>
        <v/>
      </c>
      <c r="Y267" s="1" t="str">
        <f>if(or(Y$3="Multiple Choice",Y$3="Reading"), if(left(Input!Y267,1)=Input!Y$4,1,0),if(Y$3="Vocab", if(Input!Y267=Input!Y$4,1,0),Input!Y267))</f>
        <v/>
      </c>
      <c r="Z267" s="1" t="str">
        <f>if(or(Z$3="Multiple Choice",Z$3="Reading"), if(left(Input!Z267,1)=Input!Z$4,1,0),if(Z$3="Vocab", if(Input!Z267=Input!Z$4,1,0),Input!Z267))</f>
        <v/>
      </c>
    </row>
    <row r="268">
      <c r="B268" s="1">
        <f t="shared" si="2"/>
        <v>0</v>
      </c>
      <c r="C268" s="1" t="str">
        <f t="array" ref="C268">if(B268=0,"", INDEX($E:$Z,row(C268),Input!$C$16+2))</f>
        <v/>
      </c>
      <c r="D268" s="1">
        <f>if(and(E268&gt;=Input!$C$11,E268&lt;=Input!$C$13,not(F268="")),1,0)</f>
        <v>0</v>
      </c>
      <c r="E268" s="1" t="str">
        <f>Input!E268</f>
        <v/>
      </c>
      <c r="F268" s="1" t="str">
        <f>Input!F268</f>
        <v/>
      </c>
      <c r="G268" s="1">
        <f>if(or(G$3="Multiple Choice",G$3="Reading"), if(left(Input!G268,1)=Input!G$4,1,0),if(G$3="Vocab", if(Input!G268=Input!G$4,1,0),Input!G268))</f>
        <v>0</v>
      </c>
      <c r="H268" s="1">
        <f>if(or(H$3="Multiple Choice",H$3="Reading"), if(left(Input!H268,1)=Input!H$4,1,0),if(H$3="Vocab", if(Input!H268=Input!H$4,1,0),Input!H268))</f>
        <v>0</v>
      </c>
      <c r="I268" s="1" t="str">
        <f>if(or(I$3="Multiple Choice",I$3="Reading"), if(left(Input!I268,1)=Input!I$4,1,0),if(I$3="Vocab", if(Input!I268=Input!I$4,1,0),Input!I268))</f>
        <v/>
      </c>
      <c r="J268" s="1">
        <f>if(or(J$3="Multiple Choice",J$3="Reading"), if(left(Input!J268,1)=Input!J$4,1,0),if(J$3="Vocab", if(Input!J268=Input!J$4,1,0),Input!J268))</f>
        <v>0</v>
      </c>
      <c r="K268" s="1" t="str">
        <f>if(or(K$3="Multiple Choice",K$3="Reading"), if(left(Input!K268,1)=Input!K$4,1,0),if(K$3="Vocab", if(Input!K268=Input!K$4,1,0),Input!K268))</f>
        <v/>
      </c>
      <c r="L268" s="1" t="str">
        <f>if(or(L$3="Multiple Choice",L$3="Reading"), if(left(Input!L268,1)=Input!L$4,1,0),if(L$3="Vocab", if(Input!L268=Input!L$4,1,0),Input!L268))</f>
        <v/>
      </c>
      <c r="M268" s="1" t="str">
        <f>if(or(M$3="Multiple Choice",M$3="Reading"), if(left(Input!M268,1)=Input!M$4,1,0),if(M$3="Vocab", if(Input!M268=Input!M$4,1,0),Input!M268))</f>
        <v/>
      </c>
      <c r="N268" s="1" t="str">
        <f>if(or(N$3="Multiple Choice",N$3="Reading"), if(left(Input!N268,1)=Input!N$4,1,0),if(N$3="Vocab", if(Input!N268=Input!N$4,1,0),Input!N268))</f>
        <v/>
      </c>
      <c r="O268" s="1" t="str">
        <f>if(or(O$3="Multiple Choice",O$3="Reading"), if(left(Input!O268,1)=Input!O$4,1,0),if(O$3="Vocab", if(Input!O268=Input!O$4,1,0),Input!O268))</f>
        <v/>
      </c>
      <c r="P268" s="1" t="str">
        <f>if(or(P$3="Multiple Choice",P$3="Reading"), if(left(Input!P268,1)=Input!P$4,1,0),if(P$3="Vocab", if(Input!P268=Input!P$4,1,0),Input!P268))</f>
        <v/>
      </c>
      <c r="Q268" s="1" t="str">
        <f>if(or(Q$3="Multiple Choice",Q$3="Reading"), if(left(Input!Q268,1)=Input!Q$4,1,0),if(Q$3="Vocab", if(Input!Q268=Input!Q$4,1,0),Input!Q268))</f>
        <v/>
      </c>
      <c r="R268" s="1" t="str">
        <f>if(or(R$3="Multiple Choice",R$3="Reading"), if(left(Input!R268,1)=Input!R$4,1,0),if(R$3="Vocab", if(Input!R268=Input!R$4,1,0),Input!R268))</f>
        <v/>
      </c>
      <c r="S268" s="1" t="str">
        <f>if(or(S$3="Multiple Choice",S$3="Reading"), if(left(Input!S268,1)=Input!S$4,1,0),if(S$3="Vocab", if(Input!S268=Input!S$4,1,0),Input!S268))</f>
        <v/>
      </c>
      <c r="T268" s="1" t="str">
        <f>if(or(T$3="Multiple Choice",T$3="Reading"), if(left(Input!T268,1)=Input!T$4,1,0),if(T$3="Vocab", if(Input!T268=Input!T$4,1,0),Input!T268))</f>
        <v/>
      </c>
      <c r="U268" s="1" t="str">
        <f>if(or(U$3="Multiple Choice",U$3="Reading"), if(left(Input!U268,1)=Input!U$4,1,0),if(U$3="Vocab", if(Input!U268=Input!U$4,1,0),Input!U268))</f>
        <v/>
      </c>
      <c r="V268" s="1" t="str">
        <f>if(or(V$3="Multiple Choice",V$3="Reading"), if(left(Input!V268,1)=Input!V$4,1,0),if(V$3="Vocab", if(Input!V268=Input!V$4,1,0),Input!V268))</f>
        <v/>
      </c>
      <c r="W268" s="1" t="str">
        <f>if(or(W$3="Multiple Choice",W$3="Reading"), if(left(Input!W268,1)=Input!W$4,1,0),if(W$3="Vocab", if(Input!W268=Input!W$4,1,0),Input!W268))</f>
        <v/>
      </c>
      <c r="X268" s="1" t="str">
        <f>if(or(X$3="Multiple Choice",X$3="Reading"), if(left(Input!X268,1)=Input!X$4,1,0),if(X$3="Vocab", if(Input!X268=Input!X$4,1,0),Input!X268))</f>
        <v/>
      </c>
      <c r="Y268" s="1" t="str">
        <f>if(or(Y$3="Multiple Choice",Y$3="Reading"), if(left(Input!Y268,1)=Input!Y$4,1,0),if(Y$3="Vocab", if(Input!Y268=Input!Y$4,1,0),Input!Y268))</f>
        <v/>
      </c>
      <c r="Z268" s="1" t="str">
        <f>if(or(Z$3="Multiple Choice",Z$3="Reading"), if(left(Input!Z268,1)=Input!Z$4,1,0),if(Z$3="Vocab", if(Input!Z268=Input!Z$4,1,0),Input!Z268))</f>
        <v/>
      </c>
    </row>
    <row r="269">
      <c r="B269" s="1">
        <f t="shared" si="2"/>
        <v>0</v>
      </c>
      <c r="C269" s="1" t="str">
        <f t="array" ref="C269">if(B269=0,"", INDEX($E:$Z,row(C269),Input!$C$16+2))</f>
        <v/>
      </c>
      <c r="D269" s="1">
        <f>if(and(E269&gt;=Input!$C$11,E269&lt;=Input!$C$13,not(F269="")),1,0)</f>
        <v>0</v>
      </c>
      <c r="E269" s="1" t="str">
        <f>Input!E269</f>
        <v/>
      </c>
      <c r="F269" s="1" t="str">
        <f>Input!F269</f>
        <v/>
      </c>
      <c r="G269" s="1">
        <f>if(or(G$3="Multiple Choice",G$3="Reading"), if(left(Input!G269,1)=Input!G$4,1,0),if(G$3="Vocab", if(Input!G269=Input!G$4,1,0),Input!G269))</f>
        <v>0</v>
      </c>
      <c r="H269" s="1">
        <f>if(or(H$3="Multiple Choice",H$3="Reading"), if(left(Input!H269,1)=Input!H$4,1,0),if(H$3="Vocab", if(Input!H269=Input!H$4,1,0),Input!H269))</f>
        <v>0</v>
      </c>
      <c r="I269" s="1" t="str">
        <f>if(or(I$3="Multiple Choice",I$3="Reading"), if(left(Input!I269,1)=Input!I$4,1,0),if(I$3="Vocab", if(Input!I269=Input!I$4,1,0),Input!I269))</f>
        <v/>
      </c>
      <c r="J269" s="1">
        <f>if(or(J$3="Multiple Choice",J$3="Reading"), if(left(Input!J269,1)=Input!J$4,1,0),if(J$3="Vocab", if(Input!J269=Input!J$4,1,0),Input!J269))</f>
        <v>0</v>
      </c>
      <c r="K269" s="1" t="str">
        <f>if(or(K$3="Multiple Choice",K$3="Reading"), if(left(Input!K269,1)=Input!K$4,1,0),if(K$3="Vocab", if(Input!K269=Input!K$4,1,0),Input!K269))</f>
        <v/>
      </c>
      <c r="L269" s="1" t="str">
        <f>if(or(L$3="Multiple Choice",L$3="Reading"), if(left(Input!L269,1)=Input!L$4,1,0),if(L$3="Vocab", if(Input!L269=Input!L$4,1,0),Input!L269))</f>
        <v/>
      </c>
      <c r="M269" s="1" t="str">
        <f>if(or(M$3="Multiple Choice",M$3="Reading"), if(left(Input!M269,1)=Input!M$4,1,0),if(M$3="Vocab", if(Input!M269=Input!M$4,1,0),Input!M269))</f>
        <v/>
      </c>
      <c r="N269" s="1" t="str">
        <f>if(or(N$3="Multiple Choice",N$3="Reading"), if(left(Input!N269,1)=Input!N$4,1,0),if(N$3="Vocab", if(Input!N269=Input!N$4,1,0),Input!N269))</f>
        <v/>
      </c>
      <c r="O269" s="1" t="str">
        <f>if(or(O$3="Multiple Choice",O$3="Reading"), if(left(Input!O269,1)=Input!O$4,1,0),if(O$3="Vocab", if(Input!O269=Input!O$4,1,0),Input!O269))</f>
        <v/>
      </c>
      <c r="P269" s="1" t="str">
        <f>if(or(P$3="Multiple Choice",P$3="Reading"), if(left(Input!P269,1)=Input!P$4,1,0),if(P$3="Vocab", if(Input!P269=Input!P$4,1,0),Input!P269))</f>
        <v/>
      </c>
      <c r="Q269" s="1" t="str">
        <f>if(or(Q$3="Multiple Choice",Q$3="Reading"), if(left(Input!Q269,1)=Input!Q$4,1,0),if(Q$3="Vocab", if(Input!Q269=Input!Q$4,1,0),Input!Q269))</f>
        <v/>
      </c>
      <c r="R269" s="1" t="str">
        <f>if(or(R$3="Multiple Choice",R$3="Reading"), if(left(Input!R269,1)=Input!R$4,1,0),if(R$3="Vocab", if(Input!R269=Input!R$4,1,0),Input!R269))</f>
        <v/>
      </c>
      <c r="S269" s="1" t="str">
        <f>if(or(S$3="Multiple Choice",S$3="Reading"), if(left(Input!S269,1)=Input!S$4,1,0),if(S$3="Vocab", if(Input!S269=Input!S$4,1,0),Input!S269))</f>
        <v/>
      </c>
      <c r="T269" s="1" t="str">
        <f>if(or(T$3="Multiple Choice",T$3="Reading"), if(left(Input!T269,1)=Input!T$4,1,0),if(T$3="Vocab", if(Input!T269=Input!T$4,1,0),Input!T269))</f>
        <v/>
      </c>
      <c r="U269" s="1" t="str">
        <f>if(or(U$3="Multiple Choice",U$3="Reading"), if(left(Input!U269,1)=Input!U$4,1,0),if(U$3="Vocab", if(Input!U269=Input!U$4,1,0),Input!U269))</f>
        <v/>
      </c>
      <c r="V269" s="1" t="str">
        <f>if(or(V$3="Multiple Choice",V$3="Reading"), if(left(Input!V269,1)=Input!V$4,1,0),if(V$3="Vocab", if(Input!V269=Input!V$4,1,0),Input!V269))</f>
        <v/>
      </c>
      <c r="W269" s="1" t="str">
        <f>if(or(W$3="Multiple Choice",W$3="Reading"), if(left(Input!W269,1)=Input!W$4,1,0),if(W$3="Vocab", if(Input!W269=Input!W$4,1,0),Input!W269))</f>
        <v/>
      </c>
      <c r="X269" s="1" t="str">
        <f>if(or(X$3="Multiple Choice",X$3="Reading"), if(left(Input!X269,1)=Input!X$4,1,0),if(X$3="Vocab", if(Input!X269=Input!X$4,1,0),Input!X269))</f>
        <v/>
      </c>
      <c r="Y269" s="1" t="str">
        <f>if(or(Y$3="Multiple Choice",Y$3="Reading"), if(left(Input!Y269,1)=Input!Y$4,1,0),if(Y$3="Vocab", if(Input!Y269=Input!Y$4,1,0),Input!Y269))</f>
        <v/>
      </c>
      <c r="Z269" s="1" t="str">
        <f>if(or(Z$3="Multiple Choice",Z$3="Reading"), if(left(Input!Z269,1)=Input!Z$4,1,0),if(Z$3="Vocab", if(Input!Z269=Input!Z$4,1,0),Input!Z269))</f>
        <v/>
      </c>
    </row>
    <row r="270">
      <c r="B270" s="1">
        <f t="shared" si="2"/>
        <v>0</v>
      </c>
      <c r="C270" s="1" t="str">
        <f t="array" ref="C270">if(B270=0,"", INDEX($E:$Z,row(C270),Input!$C$16+2))</f>
        <v/>
      </c>
      <c r="D270" s="1">
        <f>if(and(E270&gt;=Input!$C$11,E270&lt;=Input!$C$13,not(F270="")),1,0)</f>
        <v>0</v>
      </c>
      <c r="E270" s="1" t="str">
        <f>Input!E270</f>
        <v/>
      </c>
      <c r="F270" s="1" t="str">
        <f>Input!F270</f>
        <v/>
      </c>
      <c r="G270" s="1">
        <f>if(or(G$3="Multiple Choice",G$3="Reading"), if(left(Input!G270,1)=Input!G$4,1,0),if(G$3="Vocab", if(Input!G270=Input!G$4,1,0),Input!G270))</f>
        <v>0</v>
      </c>
      <c r="H270" s="1">
        <f>if(or(H$3="Multiple Choice",H$3="Reading"), if(left(Input!H270,1)=Input!H$4,1,0),if(H$3="Vocab", if(Input!H270=Input!H$4,1,0),Input!H270))</f>
        <v>0</v>
      </c>
      <c r="I270" s="1" t="str">
        <f>if(or(I$3="Multiple Choice",I$3="Reading"), if(left(Input!I270,1)=Input!I$4,1,0),if(I$3="Vocab", if(Input!I270=Input!I$4,1,0),Input!I270))</f>
        <v/>
      </c>
      <c r="J270" s="1">
        <f>if(or(J$3="Multiple Choice",J$3="Reading"), if(left(Input!J270,1)=Input!J$4,1,0),if(J$3="Vocab", if(Input!J270=Input!J$4,1,0),Input!J270))</f>
        <v>0</v>
      </c>
      <c r="K270" s="1" t="str">
        <f>if(or(K$3="Multiple Choice",K$3="Reading"), if(left(Input!K270,1)=Input!K$4,1,0),if(K$3="Vocab", if(Input!K270=Input!K$4,1,0),Input!K270))</f>
        <v/>
      </c>
      <c r="L270" s="1" t="str">
        <f>if(or(L$3="Multiple Choice",L$3="Reading"), if(left(Input!L270,1)=Input!L$4,1,0),if(L$3="Vocab", if(Input!L270=Input!L$4,1,0),Input!L270))</f>
        <v/>
      </c>
      <c r="M270" s="1" t="str">
        <f>if(or(M$3="Multiple Choice",M$3="Reading"), if(left(Input!M270,1)=Input!M$4,1,0),if(M$3="Vocab", if(Input!M270=Input!M$4,1,0),Input!M270))</f>
        <v/>
      </c>
      <c r="N270" s="1" t="str">
        <f>if(or(N$3="Multiple Choice",N$3="Reading"), if(left(Input!N270,1)=Input!N$4,1,0),if(N$3="Vocab", if(Input!N270=Input!N$4,1,0),Input!N270))</f>
        <v/>
      </c>
      <c r="O270" s="1" t="str">
        <f>if(or(O$3="Multiple Choice",O$3="Reading"), if(left(Input!O270,1)=Input!O$4,1,0),if(O$3="Vocab", if(Input!O270=Input!O$4,1,0),Input!O270))</f>
        <v/>
      </c>
      <c r="P270" s="1" t="str">
        <f>if(or(P$3="Multiple Choice",P$3="Reading"), if(left(Input!P270,1)=Input!P$4,1,0),if(P$3="Vocab", if(Input!P270=Input!P$4,1,0),Input!P270))</f>
        <v/>
      </c>
      <c r="Q270" s="1" t="str">
        <f>if(or(Q$3="Multiple Choice",Q$3="Reading"), if(left(Input!Q270,1)=Input!Q$4,1,0),if(Q$3="Vocab", if(Input!Q270=Input!Q$4,1,0),Input!Q270))</f>
        <v/>
      </c>
      <c r="R270" s="1" t="str">
        <f>if(or(R$3="Multiple Choice",R$3="Reading"), if(left(Input!R270,1)=Input!R$4,1,0),if(R$3="Vocab", if(Input!R270=Input!R$4,1,0),Input!R270))</f>
        <v/>
      </c>
      <c r="S270" s="1" t="str">
        <f>if(or(S$3="Multiple Choice",S$3="Reading"), if(left(Input!S270,1)=Input!S$4,1,0),if(S$3="Vocab", if(Input!S270=Input!S$4,1,0),Input!S270))</f>
        <v/>
      </c>
      <c r="T270" s="1" t="str">
        <f>if(or(T$3="Multiple Choice",T$3="Reading"), if(left(Input!T270,1)=Input!T$4,1,0),if(T$3="Vocab", if(Input!T270=Input!T$4,1,0),Input!T270))</f>
        <v/>
      </c>
      <c r="U270" s="1" t="str">
        <f>if(or(U$3="Multiple Choice",U$3="Reading"), if(left(Input!U270,1)=Input!U$4,1,0),if(U$3="Vocab", if(Input!U270=Input!U$4,1,0),Input!U270))</f>
        <v/>
      </c>
      <c r="V270" s="1" t="str">
        <f>if(or(V$3="Multiple Choice",V$3="Reading"), if(left(Input!V270,1)=Input!V$4,1,0),if(V$3="Vocab", if(Input!V270=Input!V$4,1,0),Input!V270))</f>
        <v/>
      </c>
      <c r="W270" s="1" t="str">
        <f>if(or(W$3="Multiple Choice",W$3="Reading"), if(left(Input!W270,1)=Input!W$4,1,0),if(W$3="Vocab", if(Input!W270=Input!W$4,1,0),Input!W270))</f>
        <v/>
      </c>
      <c r="X270" s="1" t="str">
        <f>if(or(X$3="Multiple Choice",X$3="Reading"), if(left(Input!X270,1)=Input!X$4,1,0),if(X$3="Vocab", if(Input!X270=Input!X$4,1,0),Input!X270))</f>
        <v/>
      </c>
      <c r="Y270" s="1" t="str">
        <f>if(or(Y$3="Multiple Choice",Y$3="Reading"), if(left(Input!Y270,1)=Input!Y$4,1,0),if(Y$3="Vocab", if(Input!Y270=Input!Y$4,1,0),Input!Y270))</f>
        <v/>
      </c>
      <c r="Z270" s="1" t="str">
        <f>if(or(Z$3="Multiple Choice",Z$3="Reading"), if(left(Input!Z270,1)=Input!Z$4,1,0),if(Z$3="Vocab", if(Input!Z270=Input!Z$4,1,0),Input!Z270))</f>
        <v/>
      </c>
    </row>
    <row r="271">
      <c r="B271" s="1">
        <f t="shared" si="2"/>
        <v>0</v>
      </c>
      <c r="C271" s="1" t="str">
        <f t="array" ref="C271">if(B271=0,"", INDEX($E:$Z,row(C271),Input!$C$16+2))</f>
        <v/>
      </c>
      <c r="D271" s="1">
        <f>if(and(E271&gt;=Input!$C$11,E271&lt;=Input!$C$13,not(F271="")),1,0)</f>
        <v>0</v>
      </c>
      <c r="E271" s="1" t="str">
        <f>Input!E271</f>
        <v/>
      </c>
      <c r="F271" s="1" t="str">
        <f>Input!F271</f>
        <v/>
      </c>
      <c r="G271" s="1">
        <f>if(or(G$3="Multiple Choice",G$3="Reading"), if(left(Input!G271,1)=Input!G$4,1,0),if(G$3="Vocab", if(Input!G271=Input!G$4,1,0),Input!G271))</f>
        <v>0</v>
      </c>
      <c r="H271" s="1">
        <f>if(or(H$3="Multiple Choice",H$3="Reading"), if(left(Input!H271,1)=Input!H$4,1,0),if(H$3="Vocab", if(Input!H271=Input!H$4,1,0),Input!H271))</f>
        <v>0</v>
      </c>
      <c r="I271" s="1" t="str">
        <f>if(or(I$3="Multiple Choice",I$3="Reading"), if(left(Input!I271,1)=Input!I$4,1,0),if(I$3="Vocab", if(Input!I271=Input!I$4,1,0),Input!I271))</f>
        <v/>
      </c>
      <c r="J271" s="1">
        <f>if(or(J$3="Multiple Choice",J$3="Reading"), if(left(Input!J271,1)=Input!J$4,1,0),if(J$3="Vocab", if(Input!J271=Input!J$4,1,0),Input!J271))</f>
        <v>0</v>
      </c>
      <c r="K271" s="1" t="str">
        <f>if(or(K$3="Multiple Choice",K$3="Reading"), if(left(Input!K271,1)=Input!K$4,1,0),if(K$3="Vocab", if(Input!K271=Input!K$4,1,0),Input!K271))</f>
        <v/>
      </c>
      <c r="L271" s="1" t="str">
        <f>if(or(L$3="Multiple Choice",L$3="Reading"), if(left(Input!L271,1)=Input!L$4,1,0),if(L$3="Vocab", if(Input!L271=Input!L$4,1,0),Input!L271))</f>
        <v/>
      </c>
      <c r="M271" s="1" t="str">
        <f>if(or(M$3="Multiple Choice",M$3="Reading"), if(left(Input!M271,1)=Input!M$4,1,0),if(M$3="Vocab", if(Input!M271=Input!M$4,1,0),Input!M271))</f>
        <v/>
      </c>
      <c r="N271" s="1" t="str">
        <f>if(or(N$3="Multiple Choice",N$3="Reading"), if(left(Input!N271,1)=Input!N$4,1,0),if(N$3="Vocab", if(Input!N271=Input!N$4,1,0),Input!N271))</f>
        <v/>
      </c>
      <c r="O271" s="1" t="str">
        <f>if(or(O$3="Multiple Choice",O$3="Reading"), if(left(Input!O271,1)=Input!O$4,1,0),if(O$3="Vocab", if(Input!O271=Input!O$4,1,0),Input!O271))</f>
        <v/>
      </c>
      <c r="P271" s="1" t="str">
        <f>if(or(P$3="Multiple Choice",P$3="Reading"), if(left(Input!P271,1)=Input!P$4,1,0),if(P$3="Vocab", if(Input!P271=Input!P$4,1,0),Input!P271))</f>
        <v/>
      </c>
      <c r="Q271" s="1" t="str">
        <f>if(or(Q$3="Multiple Choice",Q$3="Reading"), if(left(Input!Q271,1)=Input!Q$4,1,0),if(Q$3="Vocab", if(Input!Q271=Input!Q$4,1,0),Input!Q271))</f>
        <v/>
      </c>
      <c r="R271" s="1" t="str">
        <f>if(or(R$3="Multiple Choice",R$3="Reading"), if(left(Input!R271,1)=Input!R$4,1,0),if(R$3="Vocab", if(Input!R271=Input!R$4,1,0),Input!R271))</f>
        <v/>
      </c>
      <c r="S271" s="1" t="str">
        <f>if(or(S$3="Multiple Choice",S$3="Reading"), if(left(Input!S271,1)=Input!S$4,1,0),if(S$3="Vocab", if(Input!S271=Input!S$4,1,0),Input!S271))</f>
        <v/>
      </c>
      <c r="T271" s="1" t="str">
        <f>if(or(T$3="Multiple Choice",T$3="Reading"), if(left(Input!T271,1)=Input!T$4,1,0),if(T$3="Vocab", if(Input!T271=Input!T$4,1,0),Input!T271))</f>
        <v/>
      </c>
      <c r="U271" s="1" t="str">
        <f>if(or(U$3="Multiple Choice",U$3="Reading"), if(left(Input!U271,1)=Input!U$4,1,0),if(U$3="Vocab", if(Input!U271=Input!U$4,1,0),Input!U271))</f>
        <v/>
      </c>
      <c r="V271" s="1" t="str">
        <f>if(or(V$3="Multiple Choice",V$3="Reading"), if(left(Input!V271,1)=Input!V$4,1,0),if(V$3="Vocab", if(Input!V271=Input!V$4,1,0),Input!V271))</f>
        <v/>
      </c>
      <c r="W271" s="1" t="str">
        <f>if(or(W$3="Multiple Choice",W$3="Reading"), if(left(Input!W271,1)=Input!W$4,1,0),if(W$3="Vocab", if(Input!W271=Input!W$4,1,0),Input!W271))</f>
        <v/>
      </c>
      <c r="X271" s="1" t="str">
        <f>if(or(X$3="Multiple Choice",X$3="Reading"), if(left(Input!X271,1)=Input!X$4,1,0),if(X$3="Vocab", if(Input!X271=Input!X$4,1,0),Input!X271))</f>
        <v/>
      </c>
      <c r="Y271" s="1" t="str">
        <f>if(or(Y$3="Multiple Choice",Y$3="Reading"), if(left(Input!Y271,1)=Input!Y$4,1,0),if(Y$3="Vocab", if(Input!Y271=Input!Y$4,1,0),Input!Y271))</f>
        <v/>
      </c>
      <c r="Z271" s="1" t="str">
        <f>if(or(Z$3="Multiple Choice",Z$3="Reading"), if(left(Input!Z271,1)=Input!Z$4,1,0),if(Z$3="Vocab", if(Input!Z271=Input!Z$4,1,0),Input!Z271))</f>
        <v/>
      </c>
    </row>
    <row r="272">
      <c r="B272" s="1">
        <f t="shared" si="2"/>
        <v>0</v>
      </c>
      <c r="C272" s="1" t="str">
        <f t="array" ref="C272">if(B272=0,"", INDEX($E:$Z,row(C272),Input!$C$16+2))</f>
        <v/>
      </c>
      <c r="D272" s="1">
        <f>if(and(E272&gt;=Input!$C$11,E272&lt;=Input!$C$13,not(F272="")),1,0)</f>
        <v>0</v>
      </c>
      <c r="E272" s="1" t="str">
        <f>Input!E272</f>
        <v/>
      </c>
      <c r="F272" s="1" t="str">
        <f>Input!F272</f>
        <v/>
      </c>
      <c r="G272" s="1">
        <f>if(or(G$3="Multiple Choice",G$3="Reading"), if(left(Input!G272,1)=Input!G$4,1,0),if(G$3="Vocab", if(Input!G272=Input!G$4,1,0),Input!G272))</f>
        <v>0</v>
      </c>
      <c r="H272" s="1">
        <f>if(or(H$3="Multiple Choice",H$3="Reading"), if(left(Input!H272,1)=Input!H$4,1,0),if(H$3="Vocab", if(Input!H272=Input!H$4,1,0),Input!H272))</f>
        <v>0</v>
      </c>
      <c r="I272" s="1" t="str">
        <f>if(or(I$3="Multiple Choice",I$3="Reading"), if(left(Input!I272,1)=Input!I$4,1,0),if(I$3="Vocab", if(Input!I272=Input!I$4,1,0),Input!I272))</f>
        <v/>
      </c>
      <c r="J272" s="1">
        <f>if(or(J$3="Multiple Choice",J$3="Reading"), if(left(Input!J272,1)=Input!J$4,1,0),if(J$3="Vocab", if(Input!J272=Input!J$4,1,0),Input!J272))</f>
        <v>0</v>
      </c>
      <c r="K272" s="1" t="str">
        <f>if(or(K$3="Multiple Choice",K$3="Reading"), if(left(Input!K272,1)=Input!K$4,1,0),if(K$3="Vocab", if(Input!K272=Input!K$4,1,0),Input!K272))</f>
        <v/>
      </c>
      <c r="L272" s="1" t="str">
        <f>if(or(L$3="Multiple Choice",L$3="Reading"), if(left(Input!L272,1)=Input!L$4,1,0),if(L$3="Vocab", if(Input!L272=Input!L$4,1,0),Input!L272))</f>
        <v/>
      </c>
      <c r="M272" s="1" t="str">
        <f>if(or(M$3="Multiple Choice",M$3="Reading"), if(left(Input!M272,1)=Input!M$4,1,0),if(M$3="Vocab", if(Input!M272=Input!M$4,1,0),Input!M272))</f>
        <v/>
      </c>
      <c r="N272" s="1" t="str">
        <f>if(or(N$3="Multiple Choice",N$3="Reading"), if(left(Input!N272,1)=Input!N$4,1,0),if(N$3="Vocab", if(Input!N272=Input!N$4,1,0),Input!N272))</f>
        <v/>
      </c>
      <c r="O272" s="1" t="str">
        <f>if(or(O$3="Multiple Choice",O$3="Reading"), if(left(Input!O272,1)=Input!O$4,1,0),if(O$3="Vocab", if(Input!O272=Input!O$4,1,0),Input!O272))</f>
        <v/>
      </c>
      <c r="P272" s="1" t="str">
        <f>if(or(P$3="Multiple Choice",P$3="Reading"), if(left(Input!P272,1)=Input!P$4,1,0),if(P$3="Vocab", if(Input!P272=Input!P$4,1,0),Input!P272))</f>
        <v/>
      </c>
      <c r="Q272" s="1" t="str">
        <f>if(or(Q$3="Multiple Choice",Q$3="Reading"), if(left(Input!Q272,1)=Input!Q$4,1,0),if(Q$3="Vocab", if(Input!Q272=Input!Q$4,1,0),Input!Q272))</f>
        <v/>
      </c>
      <c r="R272" s="1" t="str">
        <f>if(or(R$3="Multiple Choice",R$3="Reading"), if(left(Input!R272,1)=Input!R$4,1,0),if(R$3="Vocab", if(Input!R272=Input!R$4,1,0),Input!R272))</f>
        <v/>
      </c>
      <c r="S272" s="1" t="str">
        <f>if(or(S$3="Multiple Choice",S$3="Reading"), if(left(Input!S272,1)=Input!S$4,1,0),if(S$3="Vocab", if(Input!S272=Input!S$4,1,0),Input!S272))</f>
        <v/>
      </c>
      <c r="T272" s="1" t="str">
        <f>if(or(T$3="Multiple Choice",T$3="Reading"), if(left(Input!T272,1)=Input!T$4,1,0),if(T$3="Vocab", if(Input!T272=Input!T$4,1,0),Input!T272))</f>
        <v/>
      </c>
      <c r="U272" s="1" t="str">
        <f>if(or(U$3="Multiple Choice",U$3="Reading"), if(left(Input!U272,1)=Input!U$4,1,0),if(U$3="Vocab", if(Input!U272=Input!U$4,1,0),Input!U272))</f>
        <v/>
      </c>
      <c r="V272" s="1" t="str">
        <f>if(or(V$3="Multiple Choice",V$3="Reading"), if(left(Input!V272,1)=Input!V$4,1,0),if(V$3="Vocab", if(Input!V272=Input!V$4,1,0),Input!V272))</f>
        <v/>
      </c>
      <c r="W272" s="1" t="str">
        <f>if(or(W$3="Multiple Choice",W$3="Reading"), if(left(Input!W272,1)=Input!W$4,1,0),if(W$3="Vocab", if(Input!W272=Input!W$4,1,0),Input!W272))</f>
        <v/>
      </c>
      <c r="X272" s="1" t="str">
        <f>if(or(X$3="Multiple Choice",X$3="Reading"), if(left(Input!X272,1)=Input!X$4,1,0),if(X$3="Vocab", if(Input!X272=Input!X$4,1,0),Input!X272))</f>
        <v/>
      </c>
      <c r="Y272" s="1" t="str">
        <f>if(or(Y$3="Multiple Choice",Y$3="Reading"), if(left(Input!Y272,1)=Input!Y$4,1,0),if(Y$3="Vocab", if(Input!Y272=Input!Y$4,1,0),Input!Y272))</f>
        <v/>
      </c>
      <c r="Z272" s="1" t="str">
        <f>if(or(Z$3="Multiple Choice",Z$3="Reading"), if(left(Input!Z272,1)=Input!Z$4,1,0),if(Z$3="Vocab", if(Input!Z272=Input!Z$4,1,0),Input!Z272))</f>
        <v/>
      </c>
    </row>
    <row r="273">
      <c r="B273" s="1">
        <f t="shared" si="2"/>
        <v>0</v>
      </c>
      <c r="C273" s="1" t="str">
        <f t="array" ref="C273">if(B273=0,"", INDEX($E:$Z,row(C273),Input!$C$16+2))</f>
        <v/>
      </c>
      <c r="D273" s="1">
        <f>if(and(E273&gt;=Input!$C$11,E273&lt;=Input!$C$13,not(F273="")),1,0)</f>
        <v>0</v>
      </c>
      <c r="E273" s="1" t="str">
        <f>Input!E273</f>
        <v/>
      </c>
      <c r="F273" s="1" t="str">
        <f>Input!F273</f>
        <v/>
      </c>
      <c r="G273" s="1">
        <f>if(or(G$3="Multiple Choice",G$3="Reading"), if(left(Input!G273,1)=Input!G$4,1,0),if(G$3="Vocab", if(Input!G273=Input!G$4,1,0),Input!G273))</f>
        <v>0</v>
      </c>
      <c r="H273" s="1">
        <f>if(or(H$3="Multiple Choice",H$3="Reading"), if(left(Input!H273,1)=Input!H$4,1,0),if(H$3="Vocab", if(Input!H273=Input!H$4,1,0),Input!H273))</f>
        <v>0</v>
      </c>
      <c r="I273" s="1" t="str">
        <f>if(or(I$3="Multiple Choice",I$3="Reading"), if(left(Input!I273,1)=Input!I$4,1,0),if(I$3="Vocab", if(Input!I273=Input!I$4,1,0),Input!I273))</f>
        <v/>
      </c>
      <c r="J273" s="1">
        <f>if(or(J$3="Multiple Choice",J$3="Reading"), if(left(Input!J273,1)=Input!J$4,1,0),if(J$3="Vocab", if(Input!J273=Input!J$4,1,0),Input!J273))</f>
        <v>0</v>
      </c>
      <c r="K273" s="1" t="str">
        <f>if(or(K$3="Multiple Choice",K$3="Reading"), if(left(Input!K273,1)=Input!K$4,1,0),if(K$3="Vocab", if(Input!K273=Input!K$4,1,0),Input!K273))</f>
        <v/>
      </c>
      <c r="L273" s="1" t="str">
        <f>if(or(L$3="Multiple Choice",L$3="Reading"), if(left(Input!L273,1)=Input!L$4,1,0),if(L$3="Vocab", if(Input!L273=Input!L$4,1,0),Input!L273))</f>
        <v/>
      </c>
      <c r="M273" s="1" t="str">
        <f>if(or(M$3="Multiple Choice",M$3="Reading"), if(left(Input!M273,1)=Input!M$4,1,0),if(M$3="Vocab", if(Input!M273=Input!M$4,1,0),Input!M273))</f>
        <v/>
      </c>
      <c r="N273" s="1" t="str">
        <f>if(or(N$3="Multiple Choice",N$3="Reading"), if(left(Input!N273,1)=Input!N$4,1,0),if(N$3="Vocab", if(Input!N273=Input!N$4,1,0),Input!N273))</f>
        <v/>
      </c>
      <c r="O273" s="1" t="str">
        <f>if(or(O$3="Multiple Choice",O$3="Reading"), if(left(Input!O273,1)=Input!O$4,1,0),if(O$3="Vocab", if(Input!O273=Input!O$4,1,0),Input!O273))</f>
        <v/>
      </c>
      <c r="P273" s="1" t="str">
        <f>if(or(P$3="Multiple Choice",P$3="Reading"), if(left(Input!P273,1)=Input!P$4,1,0),if(P$3="Vocab", if(Input!P273=Input!P$4,1,0),Input!P273))</f>
        <v/>
      </c>
      <c r="Q273" s="1" t="str">
        <f>if(or(Q$3="Multiple Choice",Q$3="Reading"), if(left(Input!Q273,1)=Input!Q$4,1,0),if(Q$3="Vocab", if(Input!Q273=Input!Q$4,1,0),Input!Q273))</f>
        <v/>
      </c>
      <c r="R273" s="1" t="str">
        <f>if(or(R$3="Multiple Choice",R$3="Reading"), if(left(Input!R273,1)=Input!R$4,1,0),if(R$3="Vocab", if(Input!R273=Input!R$4,1,0),Input!R273))</f>
        <v/>
      </c>
      <c r="S273" s="1" t="str">
        <f>if(or(S$3="Multiple Choice",S$3="Reading"), if(left(Input!S273,1)=Input!S$4,1,0),if(S$3="Vocab", if(Input!S273=Input!S$4,1,0),Input!S273))</f>
        <v/>
      </c>
      <c r="T273" s="1" t="str">
        <f>if(or(T$3="Multiple Choice",T$3="Reading"), if(left(Input!T273,1)=Input!T$4,1,0),if(T$3="Vocab", if(Input!T273=Input!T$4,1,0),Input!T273))</f>
        <v/>
      </c>
      <c r="U273" s="1" t="str">
        <f>if(or(U$3="Multiple Choice",U$3="Reading"), if(left(Input!U273,1)=Input!U$4,1,0),if(U$3="Vocab", if(Input!U273=Input!U$4,1,0),Input!U273))</f>
        <v/>
      </c>
      <c r="V273" s="1" t="str">
        <f>if(or(V$3="Multiple Choice",V$3="Reading"), if(left(Input!V273,1)=Input!V$4,1,0),if(V$3="Vocab", if(Input!V273=Input!V$4,1,0),Input!V273))</f>
        <v/>
      </c>
      <c r="W273" s="1" t="str">
        <f>if(or(W$3="Multiple Choice",W$3="Reading"), if(left(Input!W273,1)=Input!W$4,1,0),if(W$3="Vocab", if(Input!W273=Input!W$4,1,0),Input!W273))</f>
        <v/>
      </c>
      <c r="X273" s="1" t="str">
        <f>if(or(X$3="Multiple Choice",X$3="Reading"), if(left(Input!X273,1)=Input!X$4,1,0),if(X$3="Vocab", if(Input!X273=Input!X$4,1,0),Input!X273))</f>
        <v/>
      </c>
      <c r="Y273" s="1" t="str">
        <f>if(or(Y$3="Multiple Choice",Y$3="Reading"), if(left(Input!Y273,1)=Input!Y$4,1,0),if(Y$3="Vocab", if(Input!Y273=Input!Y$4,1,0),Input!Y273))</f>
        <v/>
      </c>
      <c r="Z273" s="1" t="str">
        <f>if(or(Z$3="Multiple Choice",Z$3="Reading"), if(left(Input!Z273,1)=Input!Z$4,1,0),if(Z$3="Vocab", if(Input!Z273=Input!Z$4,1,0),Input!Z273))</f>
        <v/>
      </c>
    </row>
    <row r="274">
      <c r="B274" s="1">
        <f t="shared" si="2"/>
        <v>0</v>
      </c>
      <c r="C274" s="1" t="str">
        <f t="array" ref="C274">if(B274=0,"", INDEX($E:$Z,row(C274),Input!$C$16+2))</f>
        <v/>
      </c>
      <c r="D274" s="1">
        <f>if(and(E274&gt;=Input!$C$11,E274&lt;=Input!$C$13,not(F274="")),1,0)</f>
        <v>0</v>
      </c>
      <c r="E274" s="1" t="str">
        <f>Input!E274</f>
        <v/>
      </c>
      <c r="F274" s="1" t="str">
        <f>Input!F274</f>
        <v/>
      </c>
      <c r="G274" s="1">
        <f>if(or(G$3="Multiple Choice",G$3="Reading"), if(left(Input!G274,1)=Input!G$4,1,0),if(G$3="Vocab", if(Input!G274=Input!G$4,1,0),Input!G274))</f>
        <v>0</v>
      </c>
      <c r="H274" s="1">
        <f>if(or(H$3="Multiple Choice",H$3="Reading"), if(left(Input!H274,1)=Input!H$4,1,0),if(H$3="Vocab", if(Input!H274=Input!H$4,1,0),Input!H274))</f>
        <v>0</v>
      </c>
      <c r="I274" s="1" t="str">
        <f>if(or(I$3="Multiple Choice",I$3="Reading"), if(left(Input!I274,1)=Input!I$4,1,0),if(I$3="Vocab", if(Input!I274=Input!I$4,1,0),Input!I274))</f>
        <v/>
      </c>
      <c r="J274" s="1">
        <f>if(or(J$3="Multiple Choice",J$3="Reading"), if(left(Input!J274,1)=Input!J$4,1,0),if(J$3="Vocab", if(Input!J274=Input!J$4,1,0),Input!J274))</f>
        <v>0</v>
      </c>
      <c r="K274" s="1" t="str">
        <f>if(or(K$3="Multiple Choice",K$3="Reading"), if(left(Input!K274,1)=Input!K$4,1,0),if(K$3="Vocab", if(Input!K274=Input!K$4,1,0),Input!K274))</f>
        <v/>
      </c>
      <c r="L274" s="1" t="str">
        <f>if(or(L$3="Multiple Choice",L$3="Reading"), if(left(Input!L274,1)=Input!L$4,1,0),if(L$3="Vocab", if(Input!L274=Input!L$4,1,0),Input!L274))</f>
        <v/>
      </c>
      <c r="M274" s="1" t="str">
        <f>if(or(M$3="Multiple Choice",M$3="Reading"), if(left(Input!M274,1)=Input!M$4,1,0),if(M$3="Vocab", if(Input!M274=Input!M$4,1,0),Input!M274))</f>
        <v/>
      </c>
      <c r="N274" s="1" t="str">
        <f>if(or(N$3="Multiple Choice",N$3="Reading"), if(left(Input!N274,1)=Input!N$4,1,0),if(N$3="Vocab", if(Input!N274=Input!N$4,1,0),Input!N274))</f>
        <v/>
      </c>
      <c r="O274" s="1" t="str">
        <f>if(or(O$3="Multiple Choice",O$3="Reading"), if(left(Input!O274,1)=Input!O$4,1,0),if(O$3="Vocab", if(Input!O274=Input!O$4,1,0),Input!O274))</f>
        <v/>
      </c>
      <c r="P274" s="1" t="str">
        <f>if(or(P$3="Multiple Choice",P$3="Reading"), if(left(Input!P274,1)=Input!P$4,1,0),if(P$3="Vocab", if(Input!P274=Input!P$4,1,0),Input!P274))</f>
        <v/>
      </c>
      <c r="Q274" s="1" t="str">
        <f>if(or(Q$3="Multiple Choice",Q$3="Reading"), if(left(Input!Q274,1)=Input!Q$4,1,0),if(Q$3="Vocab", if(Input!Q274=Input!Q$4,1,0),Input!Q274))</f>
        <v/>
      </c>
      <c r="R274" s="1" t="str">
        <f>if(or(R$3="Multiple Choice",R$3="Reading"), if(left(Input!R274,1)=Input!R$4,1,0),if(R$3="Vocab", if(Input!R274=Input!R$4,1,0),Input!R274))</f>
        <v/>
      </c>
      <c r="S274" s="1" t="str">
        <f>if(or(S$3="Multiple Choice",S$3="Reading"), if(left(Input!S274,1)=Input!S$4,1,0),if(S$3="Vocab", if(Input!S274=Input!S$4,1,0),Input!S274))</f>
        <v/>
      </c>
      <c r="T274" s="1" t="str">
        <f>if(or(T$3="Multiple Choice",T$3="Reading"), if(left(Input!T274,1)=Input!T$4,1,0),if(T$3="Vocab", if(Input!T274=Input!T$4,1,0),Input!T274))</f>
        <v/>
      </c>
      <c r="U274" s="1" t="str">
        <f>if(or(U$3="Multiple Choice",U$3="Reading"), if(left(Input!U274,1)=Input!U$4,1,0),if(U$3="Vocab", if(Input!U274=Input!U$4,1,0),Input!U274))</f>
        <v/>
      </c>
      <c r="V274" s="1" t="str">
        <f>if(or(V$3="Multiple Choice",V$3="Reading"), if(left(Input!V274,1)=Input!V$4,1,0),if(V$3="Vocab", if(Input!V274=Input!V$4,1,0),Input!V274))</f>
        <v/>
      </c>
      <c r="W274" s="1" t="str">
        <f>if(or(W$3="Multiple Choice",W$3="Reading"), if(left(Input!W274,1)=Input!W$4,1,0),if(W$3="Vocab", if(Input!W274=Input!W$4,1,0),Input!W274))</f>
        <v/>
      </c>
      <c r="X274" s="1" t="str">
        <f>if(or(X$3="Multiple Choice",X$3="Reading"), if(left(Input!X274,1)=Input!X$4,1,0),if(X$3="Vocab", if(Input!X274=Input!X$4,1,0),Input!X274))</f>
        <v/>
      </c>
      <c r="Y274" s="1" t="str">
        <f>if(or(Y$3="Multiple Choice",Y$3="Reading"), if(left(Input!Y274,1)=Input!Y$4,1,0),if(Y$3="Vocab", if(Input!Y274=Input!Y$4,1,0),Input!Y274))</f>
        <v/>
      </c>
      <c r="Z274" s="1" t="str">
        <f>if(or(Z$3="Multiple Choice",Z$3="Reading"), if(left(Input!Z274,1)=Input!Z$4,1,0),if(Z$3="Vocab", if(Input!Z274=Input!Z$4,1,0),Input!Z274))</f>
        <v/>
      </c>
    </row>
    <row r="275">
      <c r="B275" s="1">
        <f t="shared" si="2"/>
        <v>0</v>
      </c>
      <c r="C275" s="1" t="str">
        <f t="array" ref="C275">if(B275=0,"", INDEX($E:$Z,row(C275),Input!$C$16+2))</f>
        <v/>
      </c>
      <c r="D275" s="1">
        <f>if(and(E275&gt;=Input!$C$11,E275&lt;=Input!$C$13,not(F275="")),1,0)</f>
        <v>0</v>
      </c>
      <c r="E275" s="1" t="str">
        <f>Input!E275</f>
        <v/>
      </c>
      <c r="F275" s="1" t="str">
        <f>Input!F275</f>
        <v/>
      </c>
      <c r="G275" s="1">
        <f>if(or(G$3="Multiple Choice",G$3="Reading"), if(left(Input!G275,1)=Input!G$4,1,0),if(G$3="Vocab", if(Input!G275=Input!G$4,1,0),Input!G275))</f>
        <v>0</v>
      </c>
      <c r="H275" s="1">
        <f>if(or(H$3="Multiple Choice",H$3="Reading"), if(left(Input!H275,1)=Input!H$4,1,0),if(H$3="Vocab", if(Input!H275=Input!H$4,1,0),Input!H275))</f>
        <v>0</v>
      </c>
      <c r="I275" s="1" t="str">
        <f>if(or(I$3="Multiple Choice",I$3="Reading"), if(left(Input!I275,1)=Input!I$4,1,0),if(I$3="Vocab", if(Input!I275=Input!I$4,1,0),Input!I275))</f>
        <v/>
      </c>
      <c r="J275" s="1">
        <f>if(or(J$3="Multiple Choice",J$3="Reading"), if(left(Input!J275,1)=Input!J$4,1,0),if(J$3="Vocab", if(Input!J275=Input!J$4,1,0),Input!J275))</f>
        <v>0</v>
      </c>
      <c r="K275" s="1" t="str">
        <f>if(or(K$3="Multiple Choice",K$3="Reading"), if(left(Input!K275,1)=Input!K$4,1,0),if(K$3="Vocab", if(Input!K275=Input!K$4,1,0),Input!K275))</f>
        <v/>
      </c>
      <c r="L275" s="1" t="str">
        <f>if(or(L$3="Multiple Choice",L$3="Reading"), if(left(Input!L275,1)=Input!L$4,1,0),if(L$3="Vocab", if(Input!L275=Input!L$4,1,0),Input!L275))</f>
        <v/>
      </c>
      <c r="M275" s="1" t="str">
        <f>if(or(M$3="Multiple Choice",M$3="Reading"), if(left(Input!M275,1)=Input!M$4,1,0),if(M$3="Vocab", if(Input!M275=Input!M$4,1,0),Input!M275))</f>
        <v/>
      </c>
      <c r="N275" s="1" t="str">
        <f>if(or(N$3="Multiple Choice",N$3="Reading"), if(left(Input!N275,1)=Input!N$4,1,0),if(N$3="Vocab", if(Input!N275=Input!N$4,1,0),Input!N275))</f>
        <v/>
      </c>
      <c r="O275" s="1" t="str">
        <f>if(or(O$3="Multiple Choice",O$3="Reading"), if(left(Input!O275,1)=Input!O$4,1,0),if(O$3="Vocab", if(Input!O275=Input!O$4,1,0),Input!O275))</f>
        <v/>
      </c>
      <c r="P275" s="1" t="str">
        <f>if(or(P$3="Multiple Choice",P$3="Reading"), if(left(Input!P275,1)=Input!P$4,1,0),if(P$3="Vocab", if(Input!P275=Input!P$4,1,0),Input!P275))</f>
        <v/>
      </c>
      <c r="Q275" s="1" t="str">
        <f>if(or(Q$3="Multiple Choice",Q$3="Reading"), if(left(Input!Q275,1)=Input!Q$4,1,0),if(Q$3="Vocab", if(Input!Q275=Input!Q$4,1,0),Input!Q275))</f>
        <v/>
      </c>
      <c r="R275" s="1" t="str">
        <f>if(or(R$3="Multiple Choice",R$3="Reading"), if(left(Input!R275,1)=Input!R$4,1,0),if(R$3="Vocab", if(Input!R275=Input!R$4,1,0),Input!R275))</f>
        <v/>
      </c>
      <c r="S275" s="1" t="str">
        <f>if(or(S$3="Multiple Choice",S$3="Reading"), if(left(Input!S275,1)=Input!S$4,1,0),if(S$3="Vocab", if(Input!S275=Input!S$4,1,0),Input!S275))</f>
        <v/>
      </c>
      <c r="T275" s="1" t="str">
        <f>if(or(T$3="Multiple Choice",T$3="Reading"), if(left(Input!T275,1)=Input!T$4,1,0),if(T$3="Vocab", if(Input!T275=Input!T$4,1,0),Input!T275))</f>
        <v/>
      </c>
      <c r="U275" s="1" t="str">
        <f>if(or(U$3="Multiple Choice",U$3="Reading"), if(left(Input!U275,1)=Input!U$4,1,0),if(U$3="Vocab", if(Input!U275=Input!U$4,1,0),Input!U275))</f>
        <v/>
      </c>
      <c r="V275" s="1" t="str">
        <f>if(or(V$3="Multiple Choice",V$3="Reading"), if(left(Input!V275,1)=Input!V$4,1,0),if(V$3="Vocab", if(Input!V275=Input!V$4,1,0),Input!V275))</f>
        <v/>
      </c>
      <c r="W275" s="1" t="str">
        <f>if(or(W$3="Multiple Choice",W$3="Reading"), if(left(Input!W275,1)=Input!W$4,1,0),if(W$3="Vocab", if(Input!W275=Input!W$4,1,0),Input!W275))</f>
        <v/>
      </c>
      <c r="X275" s="1" t="str">
        <f>if(or(X$3="Multiple Choice",X$3="Reading"), if(left(Input!X275,1)=Input!X$4,1,0),if(X$3="Vocab", if(Input!X275=Input!X$4,1,0),Input!X275))</f>
        <v/>
      </c>
      <c r="Y275" s="1" t="str">
        <f>if(or(Y$3="Multiple Choice",Y$3="Reading"), if(left(Input!Y275,1)=Input!Y$4,1,0),if(Y$3="Vocab", if(Input!Y275=Input!Y$4,1,0),Input!Y275))</f>
        <v/>
      </c>
      <c r="Z275" s="1" t="str">
        <f>if(or(Z$3="Multiple Choice",Z$3="Reading"), if(left(Input!Z275,1)=Input!Z$4,1,0),if(Z$3="Vocab", if(Input!Z275=Input!Z$4,1,0),Input!Z275))</f>
        <v/>
      </c>
    </row>
    <row r="276">
      <c r="B276" s="1">
        <f t="shared" si="2"/>
        <v>0</v>
      </c>
      <c r="C276" s="1" t="str">
        <f t="array" ref="C276">if(B276=0,"", INDEX($E:$Z,row(C276),Input!$C$16+2))</f>
        <v/>
      </c>
      <c r="D276" s="1">
        <f>if(and(E276&gt;=Input!$C$11,E276&lt;=Input!$C$13,not(F276="")),1,0)</f>
        <v>0</v>
      </c>
      <c r="E276" s="1" t="str">
        <f>Input!E276</f>
        <v/>
      </c>
      <c r="F276" s="1" t="str">
        <f>Input!F276</f>
        <v/>
      </c>
      <c r="G276" s="1">
        <f>if(or(G$3="Multiple Choice",G$3="Reading"), if(left(Input!G276,1)=Input!G$4,1,0),if(G$3="Vocab", if(Input!G276=Input!G$4,1,0),Input!G276))</f>
        <v>0</v>
      </c>
      <c r="H276" s="1">
        <f>if(or(H$3="Multiple Choice",H$3="Reading"), if(left(Input!H276,1)=Input!H$4,1,0),if(H$3="Vocab", if(Input!H276=Input!H$4,1,0),Input!H276))</f>
        <v>0</v>
      </c>
      <c r="I276" s="1" t="str">
        <f>if(or(I$3="Multiple Choice",I$3="Reading"), if(left(Input!I276,1)=Input!I$4,1,0),if(I$3="Vocab", if(Input!I276=Input!I$4,1,0),Input!I276))</f>
        <v/>
      </c>
      <c r="J276" s="1">
        <f>if(or(J$3="Multiple Choice",J$3="Reading"), if(left(Input!J276,1)=Input!J$4,1,0),if(J$3="Vocab", if(Input!J276=Input!J$4,1,0),Input!J276))</f>
        <v>0</v>
      </c>
      <c r="K276" s="1" t="str">
        <f>if(or(K$3="Multiple Choice",K$3="Reading"), if(left(Input!K276,1)=Input!K$4,1,0),if(K$3="Vocab", if(Input!K276=Input!K$4,1,0),Input!K276))</f>
        <v/>
      </c>
      <c r="L276" s="1" t="str">
        <f>if(or(L$3="Multiple Choice",L$3="Reading"), if(left(Input!L276,1)=Input!L$4,1,0),if(L$3="Vocab", if(Input!L276=Input!L$4,1,0),Input!L276))</f>
        <v/>
      </c>
      <c r="M276" s="1" t="str">
        <f>if(or(M$3="Multiple Choice",M$3="Reading"), if(left(Input!M276,1)=Input!M$4,1,0),if(M$3="Vocab", if(Input!M276=Input!M$4,1,0),Input!M276))</f>
        <v/>
      </c>
      <c r="N276" s="1" t="str">
        <f>if(or(N$3="Multiple Choice",N$3="Reading"), if(left(Input!N276,1)=Input!N$4,1,0),if(N$3="Vocab", if(Input!N276=Input!N$4,1,0),Input!N276))</f>
        <v/>
      </c>
      <c r="O276" s="1" t="str">
        <f>if(or(O$3="Multiple Choice",O$3="Reading"), if(left(Input!O276,1)=Input!O$4,1,0),if(O$3="Vocab", if(Input!O276=Input!O$4,1,0),Input!O276))</f>
        <v/>
      </c>
      <c r="P276" s="1" t="str">
        <f>if(or(P$3="Multiple Choice",P$3="Reading"), if(left(Input!P276,1)=Input!P$4,1,0),if(P$3="Vocab", if(Input!P276=Input!P$4,1,0),Input!P276))</f>
        <v/>
      </c>
      <c r="Q276" s="1" t="str">
        <f>if(or(Q$3="Multiple Choice",Q$3="Reading"), if(left(Input!Q276,1)=Input!Q$4,1,0),if(Q$3="Vocab", if(Input!Q276=Input!Q$4,1,0),Input!Q276))</f>
        <v/>
      </c>
      <c r="R276" s="1" t="str">
        <f>if(or(R$3="Multiple Choice",R$3="Reading"), if(left(Input!R276,1)=Input!R$4,1,0),if(R$3="Vocab", if(Input!R276=Input!R$4,1,0),Input!R276))</f>
        <v/>
      </c>
      <c r="S276" s="1" t="str">
        <f>if(or(S$3="Multiple Choice",S$3="Reading"), if(left(Input!S276,1)=Input!S$4,1,0),if(S$3="Vocab", if(Input!S276=Input!S$4,1,0),Input!S276))</f>
        <v/>
      </c>
      <c r="T276" s="1" t="str">
        <f>if(or(T$3="Multiple Choice",T$3="Reading"), if(left(Input!T276,1)=Input!T$4,1,0),if(T$3="Vocab", if(Input!T276=Input!T$4,1,0),Input!T276))</f>
        <v/>
      </c>
      <c r="U276" s="1" t="str">
        <f>if(or(U$3="Multiple Choice",U$3="Reading"), if(left(Input!U276,1)=Input!U$4,1,0),if(U$3="Vocab", if(Input!U276=Input!U$4,1,0),Input!U276))</f>
        <v/>
      </c>
      <c r="V276" s="1" t="str">
        <f>if(or(V$3="Multiple Choice",V$3="Reading"), if(left(Input!V276,1)=Input!V$4,1,0),if(V$3="Vocab", if(Input!V276=Input!V$4,1,0),Input!V276))</f>
        <v/>
      </c>
      <c r="W276" s="1" t="str">
        <f>if(or(W$3="Multiple Choice",W$3="Reading"), if(left(Input!W276,1)=Input!W$4,1,0),if(W$3="Vocab", if(Input!W276=Input!W$4,1,0),Input!W276))</f>
        <v/>
      </c>
      <c r="X276" s="1" t="str">
        <f>if(or(X$3="Multiple Choice",X$3="Reading"), if(left(Input!X276,1)=Input!X$4,1,0),if(X$3="Vocab", if(Input!X276=Input!X$4,1,0),Input!X276))</f>
        <v/>
      </c>
      <c r="Y276" s="1" t="str">
        <f>if(or(Y$3="Multiple Choice",Y$3="Reading"), if(left(Input!Y276,1)=Input!Y$4,1,0),if(Y$3="Vocab", if(Input!Y276=Input!Y$4,1,0),Input!Y276))</f>
        <v/>
      </c>
      <c r="Z276" s="1" t="str">
        <f>if(or(Z$3="Multiple Choice",Z$3="Reading"), if(left(Input!Z276,1)=Input!Z$4,1,0),if(Z$3="Vocab", if(Input!Z276=Input!Z$4,1,0),Input!Z276))</f>
        <v/>
      </c>
    </row>
    <row r="277">
      <c r="B277" s="1">
        <f t="shared" si="2"/>
        <v>0</v>
      </c>
      <c r="C277" s="1" t="str">
        <f t="array" ref="C277">if(B277=0,"", INDEX($E:$Z,row(C277),Input!$C$16+2))</f>
        <v/>
      </c>
      <c r="D277" s="1">
        <f>if(and(E277&gt;=Input!$C$11,E277&lt;=Input!$C$13,not(F277="")),1,0)</f>
        <v>0</v>
      </c>
      <c r="E277" s="1" t="str">
        <f>Input!E277</f>
        <v/>
      </c>
      <c r="F277" s="1" t="str">
        <f>Input!F277</f>
        <v/>
      </c>
      <c r="G277" s="1">
        <f>if(or(G$3="Multiple Choice",G$3="Reading"), if(left(Input!G277,1)=Input!G$4,1,0),if(G$3="Vocab", if(Input!G277=Input!G$4,1,0),Input!G277))</f>
        <v>0</v>
      </c>
      <c r="H277" s="1">
        <f>if(or(H$3="Multiple Choice",H$3="Reading"), if(left(Input!H277,1)=Input!H$4,1,0),if(H$3="Vocab", if(Input!H277=Input!H$4,1,0),Input!H277))</f>
        <v>0</v>
      </c>
      <c r="I277" s="1" t="str">
        <f>if(or(I$3="Multiple Choice",I$3="Reading"), if(left(Input!I277,1)=Input!I$4,1,0),if(I$3="Vocab", if(Input!I277=Input!I$4,1,0),Input!I277))</f>
        <v/>
      </c>
      <c r="J277" s="1">
        <f>if(or(J$3="Multiple Choice",J$3="Reading"), if(left(Input!J277,1)=Input!J$4,1,0),if(J$3="Vocab", if(Input!J277=Input!J$4,1,0),Input!J277))</f>
        <v>0</v>
      </c>
      <c r="K277" s="1" t="str">
        <f>if(or(K$3="Multiple Choice",K$3="Reading"), if(left(Input!K277,1)=Input!K$4,1,0),if(K$3="Vocab", if(Input!K277=Input!K$4,1,0),Input!K277))</f>
        <v/>
      </c>
      <c r="L277" s="1" t="str">
        <f>if(or(L$3="Multiple Choice",L$3="Reading"), if(left(Input!L277,1)=Input!L$4,1,0),if(L$3="Vocab", if(Input!L277=Input!L$4,1,0),Input!L277))</f>
        <v/>
      </c>
      <c r="M277" s="1" t="str">
        <f>if(or(M$3="Multiple Choice",M$3="Reading"), if(left(Input!M277,1)=Input!M$4,1,0),if(M$3="Vocab", if(Input!M277=Input!M$4,1,0),Input!M277))</f>
        <v/>
      </c>
      <c r="N277" s="1" t="str">
        <f>if(or(N$3="Multiple Choice",N$3="Reading"), if(left(Input!N277,1)=Input!N$4,1,0),if(N$3="Vocab", if(Input!N277=Input!N$4,1,0),Input!N277))</f>
        <v/>
      </c>
      <c r="O277" s="1" t="str">
        <f>if(or(O$3="Multiple Choice",O$3="Reading"), if(left(Input!O277,1)=Input!O$4,1,0),if(O$3="Vocab", if(Input!O277=Input!O$4,1,0),Input!O277))</f>
        <v/>
      </c>
      <c r="P277" s="1" t="str">
        <f>if(or(P$3="Multiple Choice",P$3="Reading"), if(left(Input!P277,1)=Input!P$4,1,0),if(P$3="Vocab", if(Input!P277=Input!P$4,1,0),Input!P277))</f>
        <v/>
      </c>
      <c r="Q277" s="1" t="str">
        <f>if(or(Q$3="Multiple Choice",Q$3="Reading"), if(left(Input!Q277,1)=Input!Q$4,1,0),if(Q$3="Vocab", if(Input!Q277=Input!Q$4,1,0),Input!Q277))</f>
        <v/>
      </c>
      <c r="R277" s="1" t="str">
        <f>if(or(R$3="Multiple Choice",R$3="Reading"), if(left(Input!R277,1)=Input!R$4,1,0),if(R$3="Vocab", if(Input!R277=Input!R$4,1,0),Input!R277))</f>
        <v/>
      </c>
      <c r="S277" s="1" t="str">
        <f>if(or(S$3="Multiple Choice",S$3="Reading"), if(left(Input!S277,1)=Input!S$4,1,0),if(S$3="Vocab", if(Input!S277=Input!S$4,1,0),Input!S277))</f>
        <v/>
      </c>
      <c r="T277" s="1" t="str">
        <f>if(or(T$3="Multiple Choice",T$3="Reading"), if(left(Input!T277,1)=Input!T$4,1,0),if(T$3="Vocab", if(Input!T277=Input!T$4,1,0),Input!T277))</f>
        <v/>
      </c>
      <c r="U277" s="1" t="str">
        <f>if(or(U$3="Multiple Choice",U$3="Reading"), if(left(Input!U277,1)=Input!U$4,1,0),if(U$3="Vocab", if(Input!U277=Input!U$4,1,0),Input!U277))</f>
        <v/>
      </c>
      <c r="V277" s="1" t="str">
        <f>if(or(V$3="Multiple Choice",V$3="Reading"), if(left(Input!V277,1)=Input!V$4,1,0),if(V$3="Vocab", if(Input!V277=Input!V$4,1,0),Input!V277))</f>
        <v/>
      </c>
      <c r="W277" s="1" t="str">
        <f>if(or(W$3="Multiple Choice",W$3="Reading"), if(left(Input!W277,1)=Input!W$4,1,0),if(W$3="Vocab", if(Input!W277=Input!W$4,1,0),Input!W277))</f>
        <v/>
      </c>
      <c r="X277" s="1" t="str">
        <f>if(or(X$3="Multiple Choice",X$3="Reading"), if(left(Input!X277,1)=Input!X$4,1,0),if(X$3="Vocab", if(Input!X277=Input!X$4,1,0),Input!X277))</f>
        <v/>
      </c>
      <c r="Y277" s="1" t="str">
        <f>if(or(Y$3="Multiple Choice",Y$3="Reading"), if(left(Input!Y277,1)=Input!Y$4,1,0),if(Y$3="Vocab", if(Input!Y277=Input!Y$4,1,0),Input!Y277))</f>
        <v/>
      </c>
      <c r="Z277" s="1" t="str">
        <f>if(or(Z$3="Multiple Choice",Z$3="Reading"), if(left(Input!Z277,1)=Input!Z$4,1,0),if(Z$3="Vocab", if(Input!Z277=Input!Z$4,1,0),Input!Z277))</f>
        <v/>
      </c>
    </row>
    <row r="278">
      <c r="B278" s="1">
        <f t="shared" si="2"/>
        <v>0</v>
      </c>
      <c r="C278" s="1" t="str">
        <f t="array" ref="C278">if(B278=0,"", INDEX($E:$Z,row(C278),Input!$C$16+2))</f>
        <v/>
      </c>
      <c r="D278" s="1">
        <f>if(and(E278&gt;=Input!$C$11,E278&lt;=Input!$C$13,not(F278="")),1,0)</f>
        <v>0</v>
      </c>
      <c r="E278" s="1" t="str">
        <f>Input!E278</f>
        <v/>
      </c>
      <c r="F278" s="1" t="str">
        <f>Input!F278</f>
        <v/>
      </c>
      <c r="G278" s="1">
        <f>if(or(G$3="Multiple Choice",G$3="Reading"), if(left(Input!G278,1)=Input!G$4,1,0),if(G$3="Vocab", if(Input!G278=Input!G$4,1,0),Input!G278))</f>
        <v>0</v>
      </c>
      <c r="H278" s="1">
        <f>if(or(H$3="Multiple Choice",H$3="Reading"), if(left(Input!H278,1)=Input!H$4,1,0),if(H$3="Vocab", if(Input!H278=Input!H$4,1,0),Input!H278))</f>
        <v>0</v>
      </c>
      <c r="I278" s="1" t="str">
        <f>if(or(I$3="Multiple Choice",I$3="Reading"), if(left(Input!I278,1)=Input!I$4,1,0),if(I$3="Vocab", if(Input!I278=Input!I$4,1,0),Input!I278))</f>
        <v/>
      </c>
      <c r="J278" s="1">
        <f>if(or(J$3="Multiple Choice",J$3="Reading"), if(left(Input!J278,1)=Input!J$4,1,0),if(J$3="Vocab", if(Input!J278=Input!J$4,1,0),Input!J278))</f>
        <v>0</v>
      </c>
      <c r="K278" s="1" t="str">
        <f>if(or(K$3="Multiple Choice",K$3="Reading"), if(left(Input!K278,1)=Input!K$4,1,0),if(K$3="Vocab", if(Input!K278=Input!K$4,1,0),Input!K278))</f>
        <v/>
      </c>
      <c r="L278" s="1" t="str">
        <f>if(or(L$3="Multiple Choice",L$3="Reading"), if(left(Input!L278,1)=Input!L$4,1,0),if(L$3="Vocab", if(Input!L278=Input!L$4,1,0),Input!L278))</f>
        <v/>
      </c>
      <c r="M278" s="1" t="str">
        <f>if(or(M$3="Multiple Choice",M$3="Reading"), if(left(Input!M278,1)=Input!M$4,1,0),if(M$3="Vocab", if(Input!M278=Input!M$4,1,0),Input!M278))</f>
        <v/>
      </c>
      <c r="N278" s="1" t="str">
        <f>if(or(N$3="Multiple Choice",N$3="Reading"), if(left(Input!N278,1)=Input!N$4,1,0),if(N$3="Vocab", if(Input!N278=Input!N$4,1,0),Input!N278))</f>
        <v/>
      </c>
      <c r="O278" s="1" t="str">
        <f>if(or(O$3="Multiple Choice",O$3="Reading"), if(left(Input!O278,1)=Input!O$4,1,0),if(O$3="Vocab", if(Input!O278=Input!O$4,1,0),Input!O278))</f>
        <v/>
      </c>
      <c r="P278" s="1" t="str">
        <f>if(or(P$3="Multiple Choice",P$3="Reading"), if(left(Input!P278,1)=Input!P$4,1,0),if(P$3="Vocab", if(Input!P278=Input!P$4,1,0),Input!P278))</f>
        <v/>
      </c>
      <c r="Q278" s="1" t="str">
        <f>if(or(Q$3="Multiple Choice",Q$3="Reading"), if(left(Input!Q278,1)=Input!Q$4,1,0),if(Q$3="Vocab", if(Input!Q278=Input!Q$4,1,0),Input!Q278))</f>
        <v/>
      </c>
      <c r="R278" s="1" t="str">
        <f>if(or(R$3="Multiple Choice",R$3="Reading"), if(left(Input!R278,1)=Input!R$4,1,0),if(R$3="Vocab", if(Input!R278=Input!R$4,1,0),Input!R278))</f>
        <v/>
      </c>
      <c r="S278" s="1" t="str">
        <f>if(or(S$3="Multiple Choice",S$3="Reading"), if(left(Input!S278,1)=Input!S$4,1,0),if(S$3="Vocab", if(Input!S278=Input!S$4,1,0),Input!S278))</f>
        <v/>
      </c>
      <c r="T278" s="1" t="str">
        <f>if(or(T$3="Multiple Choice",T$3="Reading"), if(left(Input!T278,1)=Input!T$4,1,0),if(T$3="Vocab", if(Input!T278=Input!T$4,1,0),Input!T278))</f>
        <v/>
      </c>
      <c r="U278" s="1" t="str">
        <f>if(or(U$3="Multiple Choice",U$3="Reading"), if(left(Input!U278,1)=Input!U$4,1,0),if(U$3="Vocab", if(Input!U278=Input!U$4,1,0),Input!U278))</f>
        <v/>
      </c>
      <c r="V278" s="1" t="str">
        <f>if(or(V$3="Multiple Choice",V$3="Reading"), if(left(Input!V278,1)=Input!V$4,1,0),if(V$3="Vocab", if(Input!V278=Input!V$4,1,0),Input!V278))</f>
        <v/>
      </c>
      <c r="W278" s="1" t="str">
        <f>if(or(W$3="Multiple Choice",W$3="Reading"), if(left(Input!W278,1)=Input!W$4,1,0),if(W$3="Vocab", if(Input!W278=Input!W$4,1,0),Input!W278))</f>
        <v/>
      </c>
      <c r="X278" s="1" t="str">
        <f>if(or(X$3="Multiple Choice",X$3="Reading"), if(left(Input!X278,1)=Input!X$4,1,0),if(X$3="Vocab", if(Input!X278=Input!X$4,1,0),Input!X278))</f>
        <v/>
      </c>
      <c r="Y278" s="1" t="str">
        <f>if(or(Y$3="Multiple Choice",Y$3="Reading"), if(left(Input!Y278,1)=Input!Y$4,1,0),if(Y$3="Vocab", if(Input!Y278=Input!Y$4,1,0),Input!Y278))</f>
        <v/>
      </c>
      <c r="Z278" s="1" t="str">
        <f>if(or(Z$3="Multiple Choice",Z$3="Reading"), if(left(Input!Z278,1)=Input!Z$4,1,0),if(Z$3="Vocab", if(Input!Z278=Input!Z$4,1,0),Input!Z278))</f>
        <v/>
      </c>
    </row>
    <row r="279">
      <c r="B279" s="1">
        <f t="shared" si="2"/>
        <v>0</v>
      </c>
      <c r="C279" s="1" t="str">
        <f t="array" ref="C279">if(B279=0,"", INDEX($E:$Z,row(C279),Input!$C$16+2))</f>
        <v/>
      </c>
      <c r="D279" s="1">
        <f>if(and(E279&gt;=Input!$C$11,E279&lt;=Input!$C$13,not(F279="")),1,0)</f>
        <v>0</v>
      </c>
      <c r="E279" s="1" t="str">
        <f>Input!E279</f>
        <v/>
      </c>
      <c r="F279" s="1" t="str">
        <f>Input!F279</f>
        <v/>
      </c>
      <c r="G279" s="1">
        <f>if(or(G$3="Multiple Choice",G$3="Reading"), if(left(Input!G279,1)=Input!G$4,1,0),if(G$3="Vocab", if(Input!G279=Input!G$4,1,0),Input!G279))</f>
        <v>0</v>
      </c>
      <c r="H279" s="1">
        <f>if(or(H$3="Multiple Choice",H$3="Reading"), if(left(Input!H279,1)=Input!H$4,1,0),if(H$3="Vocab", if(Input!H279=Input!H$4,1,0),Input!H279))</f>
        <v>0</v>
      </c>
      <c r="I279" s="1" t="str">
        <f>if(or(I$3="Multiple Choice",I$3="Reading"), if(left(Input!I279,1)=Input!I$4,1,0),if(I$3="Vocab", if(Input!I279=Input!I$4,1,0),Input!I279))</f>
        <v/>
      </c>
      <c r="J279" s="1">
        <f>if(or(J$3="Multiple Choice",J$3="Reading"), if(left(Input!J279,1)=Input!J$4,1,0),if(J$3="Vocab", if(Input!J279=Input!J$4,1,0),Input!J279))</f>
        <v>0</v>
      </c>
      <c r="K279" s="1" t="str">
        <f>if(or(K$3="Multiple Choice",K$3="Reading"), if(left(Input!K279,1)=Input!K$4,1,0),if(K$3="Vocab", if(Input!K279=Input!K$4,1,0),Input!K279))</f>
        <v/>
      </c>
      <c r="L279" s="1" t="str">
        <f>if(or(L$3="Multiple Choice",L$3="Reading"), if(left(Input!L279,1)=Input!L$4,1,0),if(L$3="Vocab", if(Input!L279=Input!L$4,1,0),Input!L279))</f>
        <v/>
      </c>
      <c r="M279" s="1" t="str">
        <f>if(or(M$3="Multiple Choice",M$3="Reading"), if(left(Input!M279,1)=Input!M$4,1,0),if(M$3="Vocab", if(Input!M279=Input!M$4,1,0),Input!M279))</f>
        <v/>
      </c>
      <c r="N279" s="1" t="str">
        <f>if(or(N$3="Multiple Choice",N$3="Reading"), if(left(Input!N279,1)=Input!N$4,1,0),if(N$3="Vocab", if(Input!N279=Input!N$4,1,0),Input!N279))</f>
        <v/>
      </c>
      <c r="O279" s="1" t="str">
        <f>if(or(O$3="Multiple Choice",O$3="Reading"), if(left(Input!O279,1)=Input!O$4,1,0),if(O$3="Vocab", if(Input!O279=Input!O$4,1,0),Input!O279))</f>
        <v/>
      </c>
      <c r="P279" s="1" t="str">
        <f>if(or(P$3="Multiple Choice",P$3="Reading"), if(left(Input!P279,1)=Input!P$4,1,0),if(P$3="Vocab", if(Input!P279=Input!P$4,1,0),Input!P279))</f>
        <v/>
      </c>
      <c r="Q279" s="1" t="str">
        <f>if(or(Q$3="Multiple Choice",Q$3="Reading"), if(left(Input!Q279,1)=Input!Q$4,1,0),if(Q$3="Vocab", if(Input!Q279=Input!Q$4,1,0),Input!Q279))</f>
        <v/>
      </c>
      <c r="R279" s="1" t="str">
        <f>if(or(R$3="Multiple Choice",R$3="Reading"), if(left(Input!R279,1)=Input!R$4,1,0),if(R$3="Vocab", if(Input!R279=Input!R$4,1,0),Input!R279))</f>
        <v/>
      </c>
      <c r="S279" s="1" t="str">
        <f>if(or(S$3="Multiple Choice",S$3="Reading"), if(left(Input!S279,1)=Input!S$4,1,0),if(S$3="Vocab", if(Input!S279=Input!S$4,1,0),Input!S279))</f>
        <v/>
      </c>
      <c r="T279" s="1" t="str">
        <f>if(or(T$3="Multiple Choice",T$3="Reading"), if(left(Input!T279,1)=Input!T$4,1,0),if(T$3="Vocab", if(Input!T279=Input!T$4,1,0),Input!T279))</f>
        <v/>
      </c>
      <c r="U279" s="1" t="str">
        <f>if(or(U$3="Multiple Choice",U$3="Reading"), if(left(Input!U279,1)=Input!U$4,1,0),if(U$3="Vocab", if(Input!U279=Input!U$4,1,0),Input!U279))</f>
        <v/>
      </c>
      <c r="V279" s="1" t="str">
        <f>if(or(V$3="Multiple Choice",V$3="Reading"), if(left(Input!V279,1)=Input!V$4,1,0),if(V$3="Vocab", if(Input!V279=Input!V$4,1,0),Input!V279))</f>
        <v/>
      </c>
      <c r="W279" s="1" t="str">
        <f>if(or(W$3="Multiple Choice",W$3="Reading"), if(left(Input!W279,1)=Input!W$4,1,0),if(W$3="Vocab", if(Input!W279=Input!W$4,1,0),Input!W279))</f>
        <v/>
      </c>
      <c r="X279" s="1" t="str">
        <f>if(or(X$3="Multiple Choice",X$3="Reading"), if(left(Input!X279,1)=Input!X$4,1,0),if(X$3="Vocab", if(Input!X279=Input!X$4,1,0),Input!X279))</f>
        <v/>
      </c>
      <c r="Y279" s="1" t="str">
        <f>if(or(Y$3="Multiple Choice",Y$3="Reading"), if(left(Input!Y279,1)=Input!Y$4,1,0),if(Y$3="Vocab", if(Input!Y279=Input!Y$4,1,0),Input!Y279))</f>
        <v/>
      </c>
      <c r="Z279" s="1" t="str">
        <f>if(or(Z$3="Multiple Choice",Z$3="Reading"), if(left(Input!Z279,1)=Input!Z$4,1,0),if(Z$3="Vocab", if(Input!Z279=Input!Z$4,1,0),Input!Z279))</f>
        <v/>
      </c>
    </row>
    <row r="280">
      <c r="B280" s="1">
        <f t="shared" si="2"/>
        <v>0</v>
      </c>
      <c r="C280" s="1" t="str">
        <f t="array" ref="C280">if(B280=0,"", INDEX($E:$Z,row(C280),Input!$C$16+2))</f>
        <v/>
      </c>
      <c r="D280" s="1">
        <f>if(and(E280&gt;=Input!$C$11,E280&lt;=Input!$C$13,not(F280="")),1,0)</f>
        <v>0</v>
      </c>
      <c r="E280" s="1" t="str">
        <f>Input!E280</f>
        <v/>
      </c>
      <c r="F280" s="1" t="str">
        <f>Input!F280</f>
        <v/>
      </c>
      <c r="G280" s="1">
        <f>if(or(G$3="Multiple Choice",G$3="Reading"), if(left(Input!G280,1)=Input!G$4,1,0),if(G$3="Vocab", if(Input!G280=Input!G$4,1,0),Input!G280))</f>
        <v>0</v>
      </c>
      <c r="H280" s="1">
        <f>if(or(H$3="Multiple Choice",H$3="Reading"), if(left(Input!H280,1)=Input!H$4,1,0),if(H$3="Vocab", if(Input!H280=Input!H$4,1,0),Input!H280))</f>
        <v>0</v>
      </c>
      <c r="I280" s="1" t="str">
        <f>if(or(I$3="Multiple Choice",I$3="Reading"), if(left(Input!I280,1)=Input!I$4,1,0),if(I$3="Vocab", if(Input!I280=Input!I$4,1,0),Input!I280))</f>
        <v/>
      </c>
      <c r="J280" s="1">
        <f>if(or(J$3="Multiple Choice",J$3="Reading"), if(left(Input!J280,1)=Input!J$4,1,0),if(J$3="Vocab", if(Input!J280=Input!J$4,1,0),Input!J280))</f>
        <v>0</v>
      </c>
      <c r="K280" s="1" t="str">
        <f>if(or(K$3="Multiple Choice",K$3="Reading"), if(left(Input!K280,1)=Input!K$4,1,0),if(K$3="Vocab", if(Input!K280=Input!K$4,1,0),Input!K280))</f>
        <v/>
      </c>
      <c r="L280" s="1" t="str">
        <f>if(or(L$3="Multiple Choice",L$3="Reading"), if(left(Input!L280,1)=Input!L$4,1,0),if(L$3="Vocab", if(Input!L280=Input!L$4,1,0),Input!L280))</f>
        <v/>
      </c>
      <c r="M280" s="1" t="str">
        <f>if(or(M$3="Multiple Choice",M$3="Reading"), if(left(Input!M280,1)=Input!M$4,1,0),if(M$3="Vocab", if(Input!M280=Input!M$4,1,0),Input!M280))</f>
        <v/>
      </c>
      <c r="N280" s="1" t="str">
        <f>if(or(N$3="Multiple Choice",N$3="Reading"), if(left(Input!N280,1)=Input!N$4,1,0),if(N$3="Vocab", if(Input!N280=Input!N$4,1,0),Input!N280))</f>
        <v/>
      </c>
      <c r="O280" s="1" t="str">
        <f>if(or(O$3="Multiple Choice",O$3="Reading"), if(left(Input!O280,1)=Input!O$4,1,0),if(O$3="Vocab", if(Input!O280=Input!O$4,1,0),Input!O280))</f>
        <v/>
      </c>
      <c r="P280" s="1" t="str">
        <f>if(or(P$3="Multiple Choice",P$3="Reading"), if(left(Input!P280,1)=Input!P$4,1,0),if(P$3="Vocab", if(Input!P280=Input!P$4,1,0),Input!P280))</f>
        <v/>
      </c>
      <c r="Q280" s="1" t="str">
        <f>if(or(Q$3="Multiple Choice",Q$3="Reading"), if(left(Input!Q280,1)=Input!Q$4,1,0),if(Q$3="Vocab", if(Input!Q280=Input!Q$4,1,0),Input!Q280))</f>
        <v/>
      </c>
      <c r="R280" s="1" t="str">
        <f>if(or(R$3="Multiple Choice",R$3="Reading"), if(left(Input!R280,1)=Input!R$4,1,0),if(R$3="Vocab", if(Input!R280=Input!R$4,1,0),Input!R280))</f>
        <v/>
      </c>
      <c r="S280" s="1" t="str">
        <f>if(or(S$3="Multiple Choice",S$3="Reading"), if(left(Input!S280,1)=Input!S$4,1,0),if(S$3="Vocab", if(Input!S280=Input!S$4,1,0),Input!S280))</f>
        <v/>
      </c>
      <c r="T280" s="1" t="str">
        <f>if(or(T$3="Multiple Choice",T$3="Reading"), if(left(Input!T280,1)=Input!T$4,1,0),if(T$3="Vocab", if(Input!T280=Input!T$4,1,0),Input!T280))</f>
        <v/>
      </c>
      <c r="U280" s="1" t="str">
        <f>if(or(U$3="Multiple Choice",U$3="Reading"), if(left(Input!U280,1)=Input!U$4,1,0),if(U$3="Vocab", if(Input!U280=Input!U$4,1,0),Input!U280))</f>
        <v/>
      </c>
      <c r="V280" s="1" t="str">
        <f>if(or(V$3="Multiple Choice",V$3="Reading"), if(left(Input!V280,1)=Input!V$4,1,0),if(V$3="Vocab", if(Input!V280=Input!V$4,1,0),Input!V280))</f>
        <v/>
      </c>
      <c r="W280" s="1" t="str">
        <f>if(or(W$3="Multiple Choice",W$3="Reading"), if(left(Input!W280,1)=Input!W$4,1,0),if(W$3="Vocab", if(Input!W280=Input!W$4,1,0),Input!W280))</f>
        <v/>
      </c>
      <c r="X280" s="1" t="str">
        <f>if(or(X$3="Multiple Choice",X$3="Reading"), if(left(Input!X280,1)=Input!X$4,1,0),if(X$3="Vocab", if(Input!X280=Input!X$4,1,0),Input!X280))</f>
        <v/>
      </c>
      <c r="Y280" s="1" t="str">
        <f>if(or(Y$3="Multiple Choice",Y$3="Reading"), if(left(Input!Y280,1)=Input!Y$4,1,0),if(Y$3="Vocab", if(Input!Y280=Input!Y$4,1,0),Input!Y280))</f>
        <v/>
      </c>
      <c r="Z280" s="1" t="str">
        <f>if(or(Z$3="Multiple Choice",Z$3="Reading"), if(left(Input!Z280,1)=Input!Z$4,1,0),if(Z$3="Vocab", if(Input!Z280=Input!Z$4,1,0),Input!Z280))</f>
        <v/>
      </c>
    </row>
    <row r="281">
      <c r="B281" s="1">
        <f t="shared" si="2"/>
        <v>0</v>
      </c>
      <c r="C281" s="1" t="str">
        <f t="array" ref="C281">if(B281=0,"", INDEX($E:$Z,row(C281),Input!$C$16+2))</f>
        <v/>
      </c>
      <c r="D281" s="1">
        <f>if(and(E281&gt;=Input!$C$11,E281&lt;=Input!$C$13,not(F281="")),1,0)</f>
        <v>0</v>
      </c>
      <c r="E281" s="1" t="str">
        <f>Input!E281</f>
        <v/>
      </c>
      <c r="F281" s="1" t="str">
        <f>Input!F281</f>
        <v/>
      </c>
      <c r="G281" s="1">
        <f>if(or(G$3="Multiple Choice",G$3="Reading"), if(left(Input!G281,1)=Input!G$4,1,0),if(G$3="Vocab", if(Input!G281=Input!G$4,1,0),Input!G281))</f>
        <v>0</v>
      </c>
      <c r="H281" s="1">
        <f>if(or(H$3="Multiple Choice",H$3="Reading"), if(left(Input!H281,1)=Input!H$4,1,0),if(H$3="Vocab", if(Input!H281=Input!H$4,1,0),Input!H281))</f>
        <v>0</v>
      </c>
      <c r="I281" s="1" t="str">
        <f>if(or(I$3="Multiple Choice",I$3="Reading"), if(left(Input!I281,1)=Input!I$4,1,0),if(I$3="Vocab", if(Input!I281=Input!I$4,1,0),Input!I281))</f>
        <v/>
      </c>
      <c r="J281" s="1">
        <f>if(or(J$3="Multiple Choice",J$3="Reading"), if(left(Input!J281,1)=Input!J$4,1,0),if(J$3="Vocab", if(Input!J281=Input!J$4,1,0),Input!J281))</f>
        <v>0</v>
      </c>
      <c r="K281" s="1" t="str">
        <f>if(or(K$3="Multiple Choice",K$3="Reading"), if(left(Input!K281,1)=Input!K$4,1,0),if(K$3="Vocab", if(Input!K281=Input!K$4,1,0),Input!K281))</f>
        <v/>
      </c>
      <c r="L281" s="1" t="str">
        <f>if(or(L$3="Multiple Choice",L$3="Reading"), if(left(Input!L281,1)=Input!L$4,1,0),if(L$3="Vocab", if(Input!L281=Input!L$4,1,0),Input!L281))</f>
        <v/>
      </c>
      <c r="M281" s="1" t="str">
        <f>if(or(M$3="Multiple Choice",M$3="Reading"), if(left(Input!M281,1)=Input!M$4,1,0),if(M$3="Vocab", if(Input!M281=Input!M$4,1,0),Input!M281))</f>
        <v/>
      </c>
      <c r="N281" s="1" t="str">
        <f>if(or(N$3="Multiple Choice",N$3="Reading"), if(left(Input!N281,1)=Input!N$4,1,0),if(N$3="Vocab", if(Input!N281=Input!N$4,1,0),Input!N281))</f>
        <v/>
      </c>
      <c r="O281" s="1" t="str">
        <f>if(or(O$3="Multiple Choice",O$3="Reading"), if(left(Input!O281,1)=Input!O$4,1,0),if(O$3="Vocab", if(Input!O281=Input!O$4,1,0),Input!O281))</f>
        <v/>
      </c>
      <c r="P281" s="1" t="str">
        <f>if(or(P$3="Multiple Choice",P$3="Reading"), if(left(Input!P281,1)=Input!P$4,1,0),if(P$3="Vocab", if(Input!P281=Input!P$4,1,0),Input!P281))</f>
        <v/>
      </c>
      <c r="Q281" s="1" t="str">
        <f>if(or(Q$3="Multiple Choice",Q$3="Reading"), if(left(Input!Q281,1)=Input!Q$4,1,0),if(Q$3="Vocab", if(Input!Q281=Input!Q$4,1,0),Input!Q281))</f>
        <v/>
      </c>
      <c r="R281" s="1" t="str">
        <f>if(or(R$3="Multiple Choice",R$3="Reading"), if(left(Input!R281,1)=Input!R$4,1,0),if(R$3="Vocab", if(Input!R281=Input!R$4,1,0),Input!R281))</f>
        <v/>
      </c>
      <c r="S281" s="1" t="str">
        <f>if(or(S$3="Multiple Choice",S$3="Reading"), if(left(Input!S281,1)=Input!S$4,1,0),if(S$3="Vocab", if(Input!S281=Input!S$4,1,0),Input!S281))</f>
        <v/>
      </c>
      <c r="T281" s="1" t="str">
        <f>if(or(T$3="Multiple Choice",T$3="Reading"), if(left(Input!T281,1)=Input!T$4,1,0),if(T$3="Vocab", if(Input!T281=Input!T$4,1,0),Input!T281))</f>
        <v/>
      </c>
      <c r="U281" s="1" t="str">
        <f>if(or(U$3="Multiple Choice",U$3="Reading"), if(left(Input!U281,1)=Input!U$4,1,0),if(U$3="Vocab", if(Input!U281=Input!U$4,1,0),Input!U281))</f>
        <v/>
      </c>
      <c r="V281" s="1" t="str">
        <f>if(or(V$3="Multiple Choice",V$3="Reading"), if(left(Input!V281,1)=Input!V$4,1,0),if(V$3="Vocab", if(Input!V281=Input!V$4,1,0),Input!V281))</f>
        <v/>
      </c>
      <c r="W281" s="1" t="str">
        <f>if(or(W$3="Multiple Choice",W$3="Reading"), if(left(Input!W281,1)=Input!W$4,1,0),if(W$3="Vocab", if(Input!W281=Input!W$4,1,0),Input!W281))</f>
        <v/>
      </c>
      <c r="X281" s="1" t="str">
        <f>if(or(X$3="Multiple Choice",X$3="Reading"), if(left(Input!X281,1)=Input!X$4,1,0),if(X$3="Vocab", if(Input!X281=Input!X$4,1,0),Input!X281))</f>
        <v/>
      </c>
      <c r="Y281" s="1" t="str">
        <f>if(or(Y$3="Multiple Choice",Y$3="Reading"), if(left(Input!Y281,1)=Input!Y$4,1,0),if(Y$3="Vocab", if(Input!Y281=Input!Y$4,1,0),Input!Y281))</f>
        <v/>
      </c>
      <c r="Z281" s="1" t="str">
        <f>if(or(Z$3="Multiple Choice",Z$3="Reading"), if(left(Input!Z281,1)=Input!Z$4,1,0),if(Z$3="Vocab", if(Input!Z281=Input!Z$4,1,0),Input!Z281))</f>
        <v/>
      </c>
    </row>
    <row r="282">
      <c r="B282" s="1">
        <f t="shared" si="2"/>
        <v>0</v>
      </c>
      <c r="C282" s="1" t="str">
        <f t="array" ref="C282">if(B282=0,"", INDEX($E:$Z,row(C282),Input!$C$16+2))</f>
        <v/>
      </c>
      <c r="D282" s="1">
        <f>if(and(E282&gt;=Input!$C$11,E282&lt;=Input!$C$13,not(F282="")),1,0)</f>
        <v>0</v>
      </c>
      <c r="E282" s="1" t="str">
        <f>Input!E282</f>
        <v/>
      </c>
      <c r="F282" s="1" t="str">
        <f>Input!F282</f>
        <v/>
      </c>
      <c r="G282" s="1">
        <f>if(or(G$3="Multiple Choice",G$3="Reading"), if(left(Input!G282,1)=Input!G$4,1,0),if(G$3="Vocab", if(Input!G282=Input!G$4,1,0),Input!G282))</f>
        <v>0</v>
      </c>
      <c r="H282" s="1">
        <f>if(or(H$3="Multiple Choice",H$3="Reading"), if(left(Input!H282,1)=Input!H$4,1,0),if(H$3="Vocab", if(Input!H282=Input!H$4,1,0),Input!H282))</f>
        <v>0</v>
      </c>
      <c r="I282" s="1" t="str">
        <f>if(or(I$3="Multiple Choice",I$3="Reading"), if(left(Input!I282,1)=Input!I$4,1,0),if(I$3="Vocab", if(Input!I282=Input!I$4,1,0),Input!I282))</f>
        <v/>
      </c>
      <c r="J282" s="1">
        <f>if(or(J$3="Multiple Choice",J$3="Reading"), if(left(Input!J282,1)=Input!J$4,1,0),if(J$3="Vocab", if(Input!J282=Input!J$4,1,0),Input!J282))</f>
        <v>0</v>
      </c>
      <c r="K282" s="1" t="str">
        <f>if(or(K$3="Multiple Choice",K$3="Reading"), if(left(Input!K282,1)=Input!K$4,1,0),if(K$3="Vocab", if(Input!K282=Input!K$4,1,0),Input!K282))</f>
        <v/>
      </c>
      <c r="L282" s="1" t="str">
        <f>if(or(L$3="Multiple Choice",L$3="Reading"), if(left(Input!L282,1)=Input!L$4,1,0),if(L$3="Vocab", if(Input!L282=Input!L$4,1,0),Input!L282))</f>
        <v/>
      </c>
      <c r="M282" s="1" t="str">
        <f>if(or(M$3="Multiple Choice",M$3="Reading"), if(left(Input!M282,1)=Input!M$4,1,0),if(M$3="Vocab", if(Input!M282=Input!M$4,1,0),Input!M282))</f>
        <v/>
      </c>
      <c r="N282" s="1" t="str">
        <f>if(or(N$3="Multiple Choice",N$3="Reading"), if(left(Input!N282,1)=Input!N$4,1,0),if(N$3="Vocab", if(Input!N282=Input!N$4,1,0),Input!N282))</f>
        <v/>
      </c>
      <c r="O282" s="1" t="str">
        <f>if(or(O$3="Multiple Choice",O$3="Reading"), if(left(Input!O282,1)=Input!O$4,1,0),if(O$3="Vocab", if(Input!O282=Input!O$4,1,0),Input!O282))</f>
        <v/>
      </c>
      <c r="P282" s="1" t="str">
        <f>if(or(P$3="Multiple Choice",P$3="Reading"), if(left(Input!P282,1)=Input!P$4,1,0),if(P$3="Vocab", if(Input!P282=Input!P$4,1,0),Input!P282))</f>
        <v/>
      </c>
      <c r="Q282" s="1" t="str">
        <f>if(or(Q$3="Multiple Choice",Q$3="Reading"), if(left(Input!Q282,1)=Input!Q$4,1,0),if(Q$3="Vocab", if(Input!Q282=Input!Q$4,1,0),Input!Q282))</f>
        <v/>
      </c>
      <c r="R282" s="1" t="str">
        <f>if(or(R$3="Multiple Choice",R$3="Reading"), if(left(Input!R282,1)=Input!R$4,1,0),if(R$3="Vocab", if(Input!R282=Input!R$4,1,0),Input!R282))</f>
        <v/>
      </c>
      <c r="S282" s="1" t="str">
        <f>if(or(S$3="Multiple Choice",S$3="Reading"), if(left(Input!S282,1)=Input!S$4,1,0),if(S$3="Vocab", if(Input!S282=Input!S$4,1,0),Input!S282))</f>
        <v/>
      </c>
      <c r="T282" s="1" t="str">
        <f>if(or(T$3="Multiple Choice",T$3="Reading"), if(left(Input!T282,1)=Input!T$4,1,0),if(T$3="Vocab", if(Input!T282=Input!T$4,1,0),Input!T282))</f>
        <v/>
      </c>
      <c r="U282" s="1" t="str">
        <f>if(or(U$3="Multiple Choice",U$3="Reading"), if(left(Input!U282,1)=Input!U$4,1,0),if(U$3="Vocab", if(Input!U282=Input!U$4,1,0),Input!U282))</f>
        <v/>
      </c>
      <c r="V282" s="1" t="str">
        <f>if(or(V$3="Multiple Choice",V$3="Reading"), if(left(Input!V282,1)=Input!V$4,1,0),if(V$3="Vocab", if(Input!V282=Input!V$4,1,0),Input!V282))</f>
        <v/>
      </c>
      <c r="W282" s="1" t="str">
        <f>if(or(W$3="Multiple Choice",W$3="Reading"), if(left(Input!W282,1)=Input!W$4,1,0),if(W$3="Vocab", if(Input!W282=Input!W$4,1,0),Input!W282))</f>
        <v/>
      </c>
      <c r="X282" s="1" t="str">
        <f>if(or(X$3="Multiple Choice",X$3="Reading"), if(left(Input!X282,1)=Input!X$4,1,0),if(X$3="Vocab", if(Input!X282=Input!X$4,1,0),Input!X282))</f>
        <v/>
      </c>
      <c r="Y282" s="1" t="str">
        <f>if(or(Y$3="Multiple Choice",Y$3="Reading"), if(left(Input!Y282,1)=Input!Y$4,1,0),if(Y$3="Vocab", if(Input!Y282=Input!Y$4,1,0),Input!Y282))</f>
        <v/>
      </c>
      <c r="Z282" s="1" t="str">
        <f>if(or(Z$3="Multiple Choice",Z$3="Reading"), if(left(Input!Z282,1)=Input!Z$4,1,0),if(Z$3="Vocab", if(Input!Z282=Input!Z$4,1,0),Input!Z282))</f>
        <v/>
      </c>
    </row>
    <row r="283">
      <c r="B283" s="1">
        <f t="shared" si="2"/>
        <v>0</v>
      </c>
      <c r="C283" s="1" t="str">
        <f t="array" ref="C283">if(B283=0,"", INDEX($E:$Z,row(C283),Input!$C$16+2))</f>
        <v/>
      </c>
      <c r="D283" s="1">
        <f>if(and(E283&gt;=Input!$C$11,E283&lt;=Input!$C$13,not(F283="")),1,0)</f>
        <v>0</v>
      </c>
      <c r="E283" s="1" t="str">
        <f>Input!E283</f>
        <v/>
      </c>
      <c r="F283" s="1" t="str">
        <f>Input!F283</f>
        <v/>
      </c>
      <c r="G283" s="1">
        <f>if(or(G$3="Multiple Choice",G$3="Reading"), if(left(Input!G283,1)=Input!G$4,1,0),if(G$3="Vocab", if(Input!G283=Input!G$4,1,0),Input!G283))</f>
        <v>0</v>
      </c>
      <c r="H283" s="1">
        <f>if(or(H$3="Multiple Choice",H$3="Reading"), if(left(Input!H283,1)=Input!H$4,1,0),if(H$3="Vocab", if(Input!H283=Input!H$4,1,0),Input!H283))</f>
        <v>0</v>
      </c>
      <c r="I283" s="1" t="str">
        <f>if(or(I$3="Multiple Choice",I$3="Reading"), if(left(Input!I283,1)=Input!I$4,1,0),if(I$3="Vocab", if(Input!I283=Input!I$4,1,0),Input!I283))</f>
        <v/>
      </c>
      <c r="J283" s="1">
        <f>if(or(J$3="Multiple Choice",J$3="Reading"), if(left(Input!J283,1)=Input!J$4,1,0),if(J$3="Vocab", if(Input!J283=Input!J$4,1,0),Input!J283))</f>
        <v>0</v>
      </c>
      <c r="K283" s="1" t="str">
        <f>if(or(K$3="Multiple Choice",K$3="Reading"), if(left(Input!K283,1)=Input!K$4,1,0),if(K$3="Vocab", if(Input!K283=Input!K$4,1,0),Input!K283))</f>
        <v/>
      </c>
      <c r="L283" s="1" t="str">
        <f>if(or(L$3="Multiple Choice",L$3="Reading"), if(left(Input!L283,1)=Input!L$4,1,0),if(L$3="Vocab", if(Input!L283=Input!L$4,1,0),Input!L283))</f>
        <v/>
      </c>
      <c r="M283" s="1" t="str">
        <f>if(or(M$3="Multiple Choice",M$3="Reading"), if(left(Input!M283,1)=Input!M$4,1,0),if(M$3="Vocab", if(Input!M283=Input!M$4,1,0),Input!M283))</f>
        <v/>
      </c>
      <c r="N283" s="1" t="str">
        <f>if(or(N$3="Multiple Choice",N$3="Reading"), if(left(Input!N283,1)=Input!N$4,1,0),if(N$3="Vocab", if(Input!N283=Input!N$4,1,0),Input!N283))</f>
        <v/>
      </c>
      <c r="O283" s="1" t="str">
        <f>if(or(O$3="Multiple Choice",O$3="Reading"), if(left(Input!O283,1)=Input!O$4,1,0),if(O$3="Vocab", if(Input!O283=Input!O$4,1,0),Input!O283))</f>
        <v/>
      </c>
      <c r="P283" s="1" t="str">
        <f>if(or(P$3="Multiple Choice",P$3="Reading"), if(left(Input!P283,1)=Input!P$4,1,0),if(P$3="Vocab", if(Input!P283=Input!P$4,1,0),Input!P283))</f>
        <v/>
      </c>
      <c r="Q283" s="1" t="str">
        <f>if(or(Q$3="Multiple Choice",Q$3="Reading"), if(left(Input!Q283,1)=Input!Q$4,1,0),if(Q$3="Vocab", if(Input!Q283=Input!Q$4,1,0),Input!Q283))</f>
        <v/>
      </c>
      <c r="R283" s="1" t="str">
        <f>if(or(R$3="Multiple Choice",R$3="Reading"), if(left(Input!R283,1)=Input!R$4,1,0),if(R$3="Vocab", if(Input!R283=Input!R$4,1,0),Input!R283))</f>
        <v/>
      </c>
      <c r="S283" s="1" t="str">
        <f>if(or(S$3="Multiple Choice",S$3="Reading"), if(left(Input!S283,1)=Input!S$4,1,0),if(S$3="Vocab", if(Input!S283=Input!S$4,1,0),Input!S283))</f>
        <v/>
      </c>
      <c r="T283" s="1" t="str">
        <f>if(or(T$3="Multiple Choice",T$3="Reading"), if(left(Input!T283,1)=Input!T$4,1,0),if(T$3="Vocab", if(Input!T283=Input!T$4,1,0),Input!T283))</f>
        <v/>
      </c>
      <c r="U283" s="1" t="str">
        <f>if(or(U$3="Multiple Choice",U$3="Reading"), if(left(Input!U283,1)=Input!U$4,1,0),if(U$3="Vocab", if(Input!U283=Input!U$4,1,0),Input!U283))</f>
        <v/>
      </c>
      <c r="V283" s="1" t="str">
        <f>if(or(V$3="Multiple Choice",V$3="Reading"), if(left(Input!V283,1)=Input!V$4,1,0),if(V$3="Vocab", if(Input!V283=Input!V$4,1,0),Input!V283))</f>
        <v/>
      </c>
      <c r="W283" s="1" t="str">
        <f>if(or(W$3="Multiple Choice",W$3="Reading"), if(left(Input!W283,1)=Input!W$4,1,0),if(W$3="Vocab", if(Input!W283=Input!W$4,1,0),Input!W283))</f>
        <v/>
      </c>
      <c r="X283" s="1" t="str">
        <f>if(or(X$3="Multiple Choice",X$3="Reading"), if(left(Input!X283,1)=Input!X$4,1,0),if(X$3="Vocab", if(Input!X283=Input!X$4,1,0),Input!X283))</f>
        <v/>
      </c>
      <c r="Y283" s="1" t="str">
        <f>if(or(Y$3="Multiple Choice",Y$3="Reading"), if(left(Input!Y283,1)=Input!Y$4,1,0),if(Y$3="Vocab", if(Input!Y283=Input!Y$4,1,0),Input!Y283))</f>
        <v/>
      </c>
      <c r="Z283" s="1" t="str">
        <f>if(or(Z$3="Multiple Choice",Z$3="Reading"), if(left(Input!Z283,1)=Input!Z$4,1,0),if(Z$3="Vocab", if(Input!Z283=Input!Z$4,1,0),Input!Z283))</f>
        <v/>
      </c>
    </row>
    <row r="284">
      <c r="B284" s="1">
        <f t="shared" si="2"/>
        <v>0</v>
      </c>
      <c r="C284" s="1" t="str">
        <f t="array" ref="C284">if(B284=0,"", INDEX($E:$Z,row(C284),Input!$C$16+2))</f>
        <v/>
      </c>
      <c r="D284" s="1">
        <f>if(and(E284&gt;=Input!$C$11,E284&lt;=Input!$C$13,not(F284="")),1,0)</f>
        <v>0</v>
      </c>
      <c r="E284" s="1" t="str">
        <f>Input!E284</f>
        <v/>
      </c>
      <c r="F284" s="1" t="str">
        <f>Input!F284</f>
        <v/>
      </c>
      <c r="G284" s="1">
        <f>if(or(G$3="Multiple Choice",G$3="Reading"), if(left(Input!G284,1)=Input!G$4,1,0),if(G$3="Vocab", if(Input!G284=Input!G$4,1,0),Input!G284))</f>
        <v>0</v>
      </c>
      <c r="H284" s="1">
        <f>if(or(H$3="Multiple Choice",H$3="Reading"), if(left(Input!H284,1)=Input!H$4,1,0),if(H$3="Vocab", if(Input!H284=Input!H$4,1,0),Input!H284))</f>
        <v>0</v>
      </c>
      <c r="I284" s="1" t="str">
        <f>if(or(I$3="Multiple Choice",I$3="Reading"), if(left(Input!I284,1)=Input!I$4,1,0),if(I$3="Vocab", if(Input!I284=Input!I$4,1,0),Input!I284))</f>
        <v/>
      </c>
      <c r="J284" s="1">
        <f>if(or(J$3="Multiple Choice",J$3="Reading"), if(left(Input!J284,1)=Input!J$4,1,0),if(J$3="Vocab", if(Input!J284=Input!J$4,1,0),Input!J284))</f>
        <v>0</v>
      </c>
      <c r="K284" s="1" t="str">
        <f>if(or(K$3="Multiple Choice",K$3="Reading"), if(left(Input!K284,1)=Input!K$4,1,0),if(K$3="Vocab", if(Input!K284=Input!K$4,1,0),Input!K284))</f>
        <v/>
      </c>
      <c r="L284" s="1" t="str">
        <f>if(or(L$3="Multiple Choice",L$3="Reading"), if(left(Input!L284,1)=Input!L$4,1,0),if(L$3="Vocab", if(Input!L284=Input!L$4,1,0),Input!L284))</f>
        <v/>
      </c>
      <c r="M284" s="1" t="str">
        <f>if(or(M$3="Multiple Choice",M$3="Reading"), if(left(Input!M284,1)=Input!M$4,1,0),if(M$3="Vocab", if(Input!M284=Input!M$4,1,0),Input!M284))</f>
        <v/>
      </c>
      <c r="N284" s="1" t="str">
        <f>if(or(N$3="Multiple Choice",N$3="Reading"), if(left(Input!N284,1)=Input!N$4,1,0),if(N$3="Vocab", if(Input!N284=Input!N$4,1,0),Input!N284))</f>
        <v/>
      </c>
      <c r="O284" s="1" t="str">
        <f>if(or(O$3="Multiple Choice",O$3="Reading"), if(left(Input!O284,1)=Input!O$4,1,0),if(O$3="Vocab", if(Input!O284=Input!O$4,1,0),Input!O284))</f>
        <v/>
      </c>
      <c r="P284" s="1" t="str">
        <f>if(or(P$3="Multiple Choice",P$3="Reading"), if(left(Input!P284,1)=Input!P$4,1,0),if(P$3="Vocab", if(Input!P284=Input!P$4,1,0),Input!P284))</f>
        <v/>
      </c>
      <c r="Q284" s="1" t="str">
        <f>if(or(Q$3="Multiple Choice",Q$3="Reading"), if(left(Input!Q284,1)=Input!Q$4,1,0),if(Q$3="Vocab", if(Input!Q284=Input!Q$4,1,0),Input!Q284))</f>
        <v/>
      </c>
      <c r="R284" s="1" t="str">
        <f>if(or(R$3="Multiple Choice",R$3="Reading"), if(left(Input!R284,1)=Input!R$4,1,0),if(R$3="Vocab", if(Input!R284=Input!R$4,1,0),Input!R284))</f>
        <v/>
      </c>
      <c r="S284" s="1" t="str">
        <f>if(or(S$3="Multiple Choice",S$3="Reading"), if(left(Input!S284,1)=Input!S$4,1,0),if(S$3="Vocab", if(Input!S284=Input!S$4,1,0),Input!S284))</f>
        <v/>
      </c>
      <c r="T284" s="1" t="str">
        <f>if(or(T$3="Multiple Choice",T$3="Reading"), if(left(Input!T284,1)=Input!T$4,1,0),if(T$3="Vocab", if(Input!T284=Input!T$4,1,0),Input!T284))</f>
        <v/>
      </c>
      <c r="U284" s="1" t="str">
        <f>if(or(U$3="Multiple Choice",U$3="Reading"), if(left(Input!U284,1)=Input!U$4,1,0),if(U$3="Vocab", if(Input!U284=Input!U$4,1,0),Input!U284))</f>
        <v/>
      </c>
      <c r="V284" s="1" t="str">
        <f>if(or(V$3="Multiple Choice",V$3="Reading"), if(left(Input!V284,1)=Input!V$4,1,0),if(V$3="Vocab", if(Input!V284=Input!V$4,1,0),Input!V284))</f>
        <v/>
      </c>
      <c r="W284" s="1" t="str">
        <f>if(or(W$3="Multiple Choice",W$3="Reading"), if(left(Input!W284,1)=Input!W$4,1,0),if(W$3="Vocab", if(Input!W284=Input!W$4,1,0),Input!W284))</f>
        <v/>
      </c>
      <c r="X284" s="1" t="str">
        <f>if(or(X$3="Multiple Choice",X$3="Reading"), if(left(Input!X284,1)=Input!X$4,1,0),if(X$3="Vocab", if(Input!X284=Input!X$4,1,0),Input!X284))</f>
        <v/>
      </c>
      <c r="Y284" s="1" t="str">
        <f>if(or(Y$3="Multiple Choice",Y$3="Reading"), if(left(Input!Y284,1)=Input!Y$4,1,0),if(Y$3="Vocab", if(Input!Y284=Input!Y$4,1,0),Input!Y284))</f>
        <v/>
      </c>
      <c r="Z284" s="1" t="str">
        <f>if(or(Z$3="Multiple Choice",Z$3="Reading"), if(left(Input!Z284,1)=Input!Z$4,1,0),if(Z$3="Vocab", if(Input!Z284=Input!Z$4,1,0),Input!Z284))</f>
        <v/>
      </c>
    </row>
    <row r="285">
      <c r="B285" s="1">
        <f t="shared" si="2"/>
        <v>0</v>
      </c>
      <c r="C285" s="1" t="str">
        <f t="array" ref="C285">if(B285=0,"", INDEX($E:$Z,row(C285),Input!$C$16+2))</f>
        <v/>
      </c>
      <c r="D285" s="1">
        <f>if(and(E285&gt;=Input!$C$11,E285&lt;=Input!$C$13,not(F285="")),1,0)</f>
        <v>0</v>
      </c>
      <c r="E285" s="1" t="str">
        <f>Input!E285</f>
        <v/>
      </c>
      <c r="F285" s="1" t="str">
        <f>Input!F285</f>
        <v/>
      </c>
      <c r="G285" s="1">
        <f>if(or(G$3="Multiple Choice",G$3="Reading"), if(left(Input!G285,1)=Input!G$4,1,0),if(G$3="Vocab", if(Input!G285=Input!G$4,1,0),Input!G285))</f>
        <v>0</v>
      </c>
      <c r="H285" s="1">
        <f>if(or(H$3="Multiple Choice",H$3="Reading"), if(left(Input!H285,1)=Input!H$4,1,0),if(H$3="Vocab", if(Input!H285=Input!H$4,1,0),Input!H285))</f>
        <v>0</v>
      </c>
      <c r="I285" s="1" t="str">
        <f>if(or(I$3="Multiple Choice",I$3="Reading"), if(left(Input!I285,1)=Input!I$4,1,0),if(I$3="Vocab", if(Input!I285=Input!I$4,1,0),Input!I285))</f>
        <v/>
      </c>
      <c r="J285" s="1">
        <f>if(or(J$3="Multiple Choice",J$3="Reading"), if(left(Input!J285,1)=Input!J$4,1,0),if(J$3="Vocab", if(Input!J285=Input!J$4,1,0),Input!J285))</f>
        <v>0</v>
      </c>
      <c r="K285" s="1" t="str">
        <f>if(or(K$3="Multiple Choice",K$3="Reading"), if(left(Input!K285,1)=Input!K$4,1,0),if(K$3="Vocab", if(Input!K285=Input!K$4,1,0),Input!K285))</f>
        <v/>
      </c>
      <c r="L285" s="1" t="str">
        <f>if(or(L$3="Multiple Choice",L$3="Reading"), if(left(Input!L285,1)=Input!L$4,1,0),if(L$3="Vocab", if(Input!L285=Input!L$4,1,0),Input!L285))</f>
        <v/>
      </c>
      <c r="M285" s="1" t="str">
        <f>if(or(M$3="Multiple Choice",M$3="Reading"), if(left(Input!M285,1)=Input!M$4,1,0),if(M$3="Vocab", if(Input!M285=Input!M$4,1,0),Input!M285))</f>
        <v/>
      </c>
      <c r="N285" s="1" t="str">
        <f>if(or(N$3="Multiple Choice",N$3="Reading"), if(left(Input!N285,1)=Input!N$4,1,0),if(N$3="Vocab", if(Input!N285=Input!N$4,1,0),Input!N285))</f>
        <v/>
      </c>
      <c r="O285" s="1" t="str">
        <f>if(or(O$3="Multiple Choice",O$3="Reading"), if(left(Input!O285,1)=Input!O$4,1,0),if(O$3="Vocab", if(Input!O285=Input!O$4,1,0),Input!O285))</f>
        <v/>
      </c>
      <c r="P285" s="1" t="str">
        <f>if(or(P$3="Multiple Choice",P$3="Reading"), if(left(Input!P285,1)=Input!P$4,1,0),if(P$3="Vocab", if(Input!P285=Input!P$4,1,0),Input!P285))</f>
        <v/>
      </c>
      <c r="Q285" s="1" t="str">
        <f>if(or(Q$3="Multiple Choice",Q$3="Reading"), if(left(Input!Q285,1)=Input!Q$4,1,0),if(Q$3="Vocab", if(Input!Q285=Input!Q$4,1,0),Input!Q285))</f>
        <v/>
      </c>
      <c r="R285" s="1" t="str">
        <f>if(or(R$3="Multiple Choice",R$3="Reading"), if(left(Input!R285,1)=Input!R$4,1,0),if(R$3="Vocab", if(Input!R285=Input!R$4,1,0),Input!R285))</f>
        <v/>
      </c>
      <c r="S285" s="1" t="str">
        <f>if(or(S$3="Multiple Choice",S$3="Reading"), if(left(Input!S285,1)=Input!S$4,1,0),if(S$3="Vocab", if(Input!S285=Input!S$4,1,0),Input!S285))</f>
        <v/>
      </c>
      <c r="T285" s="1" t="str">
        <f>if(or(T$3="Multiple Choice",T$3="Reading"), if(left(Input!T285,1)=Input!T$4,1,0),if(T$3="Vocab", if(Input!T285=Input!T$4,1,0),Input!T285))</f>
        <v/>
      </c>
      <c r="U285" s="1" t="str">
        <f>if(or(U$3="Multiple Choice",U$3="Reading"), if(left(Input!U285,1)=Input!U$4,1,0),if(U$3="Vocab", if(Input!U285=Input!U$4,1,0),Input!U285))</f>
        <v/>
      </c>
      <c r="V285" s="1" t="str">
        <f>if(or(V$3="Multiple Choice",V$3="Reading"), if(left(Input!V285,1)=Input!V$4,1,0),if(V$3="Vocab", if(Input!V285=Input!V$4,1,0),Input!V285))</f>
        <v/>
      </c>
      <c r="W285" s="1" t="str">
        <f>if(or(W$3="Multiple Choice",W$3="Reading"), if(left(Input!W285,1)=Input!W$4,1,0),if(W$3="Vocab", if(Input!W285=Input!W$4,1,0),Input!W285))</f>
        <v/>
      </c>
      <c r="X285" s="1" t="str">
        <f>if(or(X$3="Multiple Choice",X$3="Reading"), if(left(Input!X285,1)=Input!X$4,1,0),if(X$3="Vocab", if(Input!X285=Input!X$4,1,0),Input!X285))</f>
        <v/>
      </c>
      <c r="Y285" s="1" t="str">
        <f>if(or(Y$3="Multiple Choice",Y$3="Reading"), if(left(Input!Y285,1)=Input!Y$4,1,0),if(Y$3="Vocab", if(Input!Y285=Input!Y$4,1,0),Input!Y285))</f>
        <v/>
      </c>
      <c r="Z285" s="1" t="str">
        <f>if(or(Z$3="Multiple Choice",Z$3="Reading"), if(left(Input!Z285,1)=Input!Z$4,1,0),if(Z$3="Vocab", if(Input!Z285=Input!Z$4,1,0),Input!Z285))</f>
        <v/>
      </c>
    </row>
    <row r="286">
      <c r="B286" s="1">
        <f t="shared" si="2"/>
        <v>0</v>
      </c>
      <c r="C286" s="1" t="str">
        <f t="array" ref="C286">if(B286=0,"", INDEX($E:$Z,row(C286),Input!$C$16+2))</f>
        <v/>
      </c>
      <c r="D286" s="1">
        <f>if(and(E286&gt;=Input!$C$11,E286&lt;=Input!$C$13,not(F286="")),1,0)</f>
        <v>0</v>
      </c>
      <c r="E286" s="1" t="str">
        <f>Input!E286</f>
        <v/>
      </c>
      <c r="F286" s="1" t="str">
        <f>Input!F286</f>
        <v/>
      </c>
      <c r="G286" s="1">
        <f>if(or(G$3="Multiple Choice",G$3="Reading"), if(left(Input!G286,1)=Input!G$4,1,0),if(G$3="Vocab", if(Input!G286=Input!G$4,1,0),Input!G286))</f>
        <v>0</v>
      </c>
      <c r="H286" s="1">
        <f>if(or(H$3="Multiple Choice",H$3="Reading"), if(left(Input!H286,1)=Input!H$4,1,0),if(H$3="Vocab", if(Input!H286=Input!H$4,1,0),Input!H286))</f>
        <v>0</v>
      </c>
      <c r="I286" s="1" t="str">
        <f>if(or(I$3="Multiple Choice",I$3="Reading"), if(left(Input!I286,1)=Input!I$4,1,0),if(I$3="Vocab", if(Input!I286=Input!I$4,1,0),Input!I286))</f>
        <v/>
      </c>
      <c r="J286" s="1">
        <f>if(or(J$3="Multiple Choice",J$3="Reading"), if(left(Input!J286,1)=Input!J$4,1,0),if(J$3="Vocab", if(Input!J286=Input!J$4,1,0),Input!J286))</f>
        <v>0</v>
      </c>
      <c r="K286" s="1" t="str">
        <f>if(or(K$3="Multiple Choice",K$3="Reading"), if(left(Input!K286,1)=Input!K$4,1,0),if(K$3="Vocab", if(Input!K286=Input!K$4,1,0),Input!K286))</f>
        <v/>
      </c>
      <c r="L286" s="1" t="str">
        <f>if(or(L$3="Multiple Choice",L$3="Reading"), if(left(Input!L286,1)=Input!L$4,1,0),if(L$3="Vocab", if(Input!L286=Input!L$4,1,0),Input!L286))</f>
        <v/>
      </c>
      <c r="M286" s="1" t="str">
        <f>if(or(M$3="Multiple Choice",M$3="Reading"), if(left(Input!M286,1)=Input!M$4,1,0),if(M$3="Vocab", if(Input!M286=Input!M$4,1,0),Input!M286))</f>
        <v/>
      </c>
      <c r="N286" s="1" t="str">
        <f>if(or(N$3="Multiple Choice",N$3="Reading"), if(left(Input!N286,1)=Input!N$4,1,0),if(N$3="Vocab", if(Input!N286=Input!N$4,1,0),Input!N286))</f>
        <v/>
      </c>
      <c r="O286" s="1" t="str">
        <f>if(or(O$3="Multiple Choice",O$3="Reading"), if(left(Input!O286,1)=Input!O$4,1,0),if(O$3="Vocab", if(Input!O286=Input!O$4,1,0),Input!O286))</f>
        <v/>
      </c>
      <c r="P286" s="1" t="str">
        <f>if(or(P$3="Multiple Choice",P$3="Reading"), if(left(Input!P286,1)=Input!P$4,1,0),if(P$3="Vocab", if(Input!P286=Input!P$4,1,0),Input!P286))</f>
        <v/>
      </c>
      <c r="Q286" s="1" t="str">
        <f>if(or(Q$3="Multiple Choice",Q$3="Reading"), if(left(Input!Q286,1)=Input!Q$4,1,0),if(Q$3="Vocab", if(Input!Q286=Input!Q$4,1,0),Input!Q286))</f>
        <v/>
      </c>
      <c r="R286" s="1" t="str">
        <f>if(or(R$3="Multiple Choice",R$3="Reading"), if(left(Input!R286,1)=Input!R$4,1,0),if(R$3="Vocab", if(Input!R286=Input!R$4,1,0),Input!R286))</f>
        <v/>
      </c>
      <c r="S286" s="1" t="str">
        <f>if(or(S$3="Multiple Choice",S$3="Reading"), if(left(Input!S286,1)=Input!S$4,1,0),if(S$3="Vocab", if(Input!S286=Input!S$4,1,0),Input!S286))</f>
        <v/>
      </c>
      <c r="T286" s="1" t="str">
        <f>if(or(T$3="Multiple Choice",T$3="Reading"), if(left(Input!T286,1)=Input!T$4,1,0),if(T$3="Vocab", if(Input!T286=Input!T$4,1,0),Input!T286))</f>
        <v/>
      </c>
      <c r="U286" s="1" t="str">
        <f>if(or(U$3="Multiple Choice",U$3="Reading"), if(left(Input!U286,1)=Input!U$4,1,0),if(U$3="Vocab", if(Input!U286=Input!U$4,1,0),Input!U286))</f>
        <v/>
      </c>
      <c r="V286" s="1" t="str">
        <f>if(or(V$3="Multiple Choice",V$3="Reading"), if(left(Input!V286,1)=Input!V$4,1,0),if(V$3="Vocab", if(Input!V286=Input!V$4,1,0),Input!V286))</f>
        <v/>
      </c>
      <c r="W286" s="1" t="str">
        <f>if(or(W$3="Multiple Choice",W$3="Reading"), if(left(Input!W286,1)=Input!W$4,1,0),if(W$3="Vocab", if(Input!W286=Input!W$4,1,0),Input!W286))</f>
        <v/>
      </c>
      <c r="X286" s="1" t="str">
        <f>if(or(X$3="Multiple Choice",X$3="Reading"), if(left(Input!X286,1)=Input!X$4,1,0),if(X$3="Vocab", if(Input!X286=Input!X$4,1,0),Input!X286))</f>
        <v/>
      </c>
      <c r="Y286" s="1" t="str">
        <f>if(or(Y$3="Multiple Choice",Y$3="Reading"), if(left(Input!Y286,1)=Input!Y$4,1,0),if(Y$3="Vocab", if(Input!Y286=Input!Y$4,1,0),Input!Y286))</f>
        <v/>
      </c>
      <c r="Z286" s="1" t="str">
        <f>if(or(Z$3="Multiple Choice",Z$3="Reading"), if(left(Input!Z286,1)=Input!Z$4,1,0),if(Z$3="Vocab", if(Input!Z286=Input!Z$4,1,0),Input!Z286))</f>
        <v/>
      </c>
    </row>
    <row r="287">
      <c r="B287" s="1">
        <f t="shared" si="2"/>
        <v>0</v>
      </c>
      <c r="C287" s="1" t="str">
        <f t="array" ref="C287">if(B287=0,"", INDEX($E:$Z,row(C287),Input!$C$16+2))</f>
        <v/>
      </c>
      <c r="D287" s="1">
        <f>if(and(E287&gt;=Input!$C$11,E287&lt;=Input!$C$13,not(F287="")),1,0)</f>
        <v>0</v>
      </c>
      <c r="E287" s="1" t="str">
        <f>Input!E287</f>
        <v/>
      </c>
      <c r="F287" s="1" t="str">
        <f>Input!F287</f>
        <v/>
      </c>
      <c r="G287" s="1">
        <f>if(or(G$3="Multiple Choice",G$3="Reading"), if(left(Input!G287,1)=Input!G$4,1,0),if(G$3="Vocab", if(Input!G287=Input!G$4,1,0),Input!G287))</f>
        <v>0</v>
      </c>
      <c r="H287" s="1">
        <f>if(or(H$3="Multiple Choice",H$3="Reading"), if(left(Input!H287,1)=Input!H$4,1,0),if(H$3="Vocab", if(Input!H287=Input!H$4,1,0),Input!H287))</f>
        <v>0</v>
      </c>
      <c r="I287" s="1" t="str">
        <f>if(or(I$3="Multiple Choice",I$3="Reading"), if(left(Input!I287,1)=Input!I$4,1,0),if(I$3="Vocab", if(Input!I287=Input!I$4,1,0),Input!I287))</f>
        <v/>
      </c>
      <c r="J287" s="1">
        <f>if(or(J$3="Multiple Choice",J$3="Reading"), if(left(Input!J287,1)=Input!J$4,1,0),if(J$3="Vocab", if(Input!J287=Input!J$4,1,0),Input!J287))</f>
        <v>0</v>
      </c>
      <c r="K287" s="1" t="str">
        <f>if(or(K$3="Multiple Choice",K$3="Reading"), if(left(Input!K287,1)=Input!K$4,1,0),if(K$3="Vocab", if(Input!K287=Input!K$4,1,0),Input!K287))</f>
        <v/>
      </c>
      <c r="L287" s="1" t="str">
        <f>if(or(L$3="Multiple Choice",L$3="Reading"), if(left(Input!L287,1)=Input!L$4,1,0),if(L$3="Vocab", if(Input!L287=Input!L$4,1,0),Input!L287))</f>
        <v/>
      </c>
      <c r="M287" s="1" t="str">
        <f>if(or(M$3="Multiple Choice",M$3="Reading"), if(left(Input!M287,1)=Input!M$4,1,0),if(M$3="Vocab", if(Input!M287=Input!M$4,1,0),Input!M287))</f>
        <v/>
      </c>
      <c r="N287" s="1" t="str">
        <f>if(or(N$3="Multiple Choice",N$3="Reading"), if(left(Input!N287,1)=Input!N$4,1,0),if(N$3="Vocab", if(Input!N287=Input!N$4,1,0),Input!N287))</f>
        <v/>
      </c>
      <c r="O287" s="1" t="str">
        <f>if(or(O$3="Multiple Choice",O$3="Reading"), if(left(Input!O287,1)=Input!O$4,1,0),if(O$3="Vocab", if(Input!O287=Input!O$4,1,0),Input!O287))</f>
        <v/>
      </c>
      <c r="P287" s="1" t="str">
        <f>if(or(P$3="Multiple Choice",P$3="Reading"), if(left(Input!P287,1)=Input!P$4,1,0),if(P$3="Vocab", if(Input!P287=Input!P$4,1,0),Input!P287))</f>
        <v/>
      </c>
      <c r="Q287" s="1" t="str">
        <f>if(or(Q$3="Multiple Choice",Q$3="Reading"), if(left(Input!Q287,1)=Input!Q$4,1,0),if(Q$3="Vocab", if(Input!Q287=Input!Q$4,1,0),Input!Q287))</f>
        <v/>
      </c>
      <c r="R287" s="1" t="str">
        <f>if(or(R$3="Multiple Choice",R$3="Reading"), if(left(Input!R287,1)=Input!R$4,1,0),if(R$3="Vocab", if(Input!R287=Input!R$4,1,0),Input!R287))</f>
        <v/>
      </c>
      <c r="S287" s="1" t="str">
        <f>if(or(S$3="Multiple Choice",S$3="Reading"), if(left(Input!S287,1)=Input!S$4,1,0),if(S$3="Vocab", if(Input!S287=Input!S$4,1,0),Input!S287))</f>
        <v/>
      </c>
      <c r="T287" s="1" t="str">
        <f>if(or(T$3="Multiple Choice",T$3="Reading"), if(left(Input!T287,1)=Input!T$4,1,0),if(T$3="Vocab", if(Input!T287=Input!T$4,1,0),Input!T287))</f>
        <v/>
      </c>
      <c r="U287" s="1" t="str">
        <f>if(or(U$3="Multiple Choice",U$3="Reading"), if(left(Input!U287,1)=Input!U$4,1,0),if(U$3="Vocab", if(Input!U287=Input!U$4,1,0),Input!U287))</f>
        <v/>
      </c>
      <c r="V287" s="1" t="str">
        <f>if(or(V$3="Multiple Choice",V$3="Reading"), if(left(Input!V287,1)=Input!V$4,1,0),if(V$3="Vocab", if(Input!V287=Input!V$4,1,0),Input!V287))</f>
        <v/>
      </c>
      <c r="W287" s="1" t="str">
        <f>if(or(W$3="Multiple Choice",W$3="Reading"), if(left(Input!W287,1)=Input!W$4,1,0),if(W$3="Vocab", if(Input!W287=Input!W$4,1,0),Input!W287))</f>
        <v/>
      </c>
      <c r="X287" s="1" t="str">
        <f>if(or(X$3="Multiple Choice",X$3="Reading"), if(left(Input!X287,1)=Input!X$4,1,0),if(X$3="Vocab", if(Input!X287=Input!X$4,1,0),Input!X287))</f>
        <v/>
      </c>
      <c r="Y287" s="1" t="str">
        <f>if(or(Y$3="Multiple Choice",Y$3="Reading"), if(left(Input!Y287,1)=Input!Y$4,1,0),if(Y$3="Vocab", if(Input!Y287=Input!Y$4,1,0),Input!Y287))</f>
        <v/>
      </c>
      <c r="Z287" s="1" t="str">
        <f>if(or(Z$3="Multiple Choice",Z$3="Reading"), if(left(Input!Z287,1)=Input!Z$4,1,0),if(Z$3="Vocab", if(Input!Z287=Input!Z$4,1,0),Input!Z287))</f>
        <v/>
      </c>
    </row>
    <row r="288">
      <c r="B288" s="1">
        <f t="shared" si="2"/>
        <v>0</v>
      </c>
      <c r="C288" s="1" t="str">
        <f t="array" ref="C288">if(B288=0,"", INDEX($E:$Z,row(C288),Input!$C$16+2))</f>
        <v/>
      </c>
      <c r="D288" s="1">
        <f>if(and(E288&gt;=Input!$C$11,E288&lt;=Input!$C$13,not(F288="")),1,0)</f>
        <v>0</v>
      </c>
      <c r="E288" s="1" t="str">
        <f>Input!E288</f>
        <v/>
      </c>
      <c r="F288" s="1" t="str">
        <f>Input!F288</f>
        <v/>
      </c>
      <c r="G288" s="1">
        <f>if(or(G$3="Multiple Choice",G$3="Reading"), if(left(Input!G288,1)=Input!G$4,1,0),if(G$3="Vocab", if(Input!G288=Input!G$4,1,0),Input!G288))</f>
        <v>0</v>
      </c>
      <c r="H288" s="1">
        <f>if(or(H$3="Multiple Choice",H$3="Reading"), if(left(Input!H288,1)=Input!H$4,1,0),if(H$3="Vocab", if(Input!H288=Input!H$4,1,0),Input!H288))</f>
        <v>0</v>
      </c>
      <c r="I288" s="1" t="str">
        <f>if(or(I$3="Multiple Choice",I$3="Reading"), if(left(Input!I288,1)=Input!I$4,1,0),if(I$3="Vocab", if(Input!I288=Input!I$4,1,0),Input!I288))</f>
        <v/>
      </c>
      <c r="J288" s="1">
        <f>if(or(J$3="Multiple Choice",J$3="Reading"), if(left(Input!J288,1)=Input!J$4,1,0),if(J$3="Vocab", if(Input!J288=Input!J$4,1,0),Input!J288))</f>
        <v>0</v>
      </c>
      <c r="K288" s="1" t="str">
        <f>if(or(K$3="Multiple Choice",K$3="Reading"), if(left(Input!K288,1)=Input!K$4,1,0),if(K$3="Vocab", if(Input!K288=Input!K$4,1,0),Input!K288))</f>
        <v/>
      </c>
      <c r="L288" s="1" t="str">
        <f>if(or(L$3="Multiple Choice",L$3="Reading"), if(left(Input!L288,1)=Input!L$4,1,0),if(L$3="Vocab", if(Input!L288=Input!L$4,1,0),Input!L288))</f>
        <v/>
      </c>
      <c r="M288" s="1" t="str">
        <f>if(or(M$3="Multiple Choice",M$3="Reading"), if(left(Input!M288,1)=Input!M$4,1,0),if(M$3="Vocab", if(Input!M288=Input!M$4,1,0),Input!M288))</f>
        <v/>
      </c>
      <c r="N288" s="1" t="str">
        <f>if(or(N$3="Multiple Choice",N$3="Reading"), if(left(Input!N288,1)=Input!N$4,1,0),if(N$3="Vocab", if(Input!N288=Input!N$4,1,0),Input!N288))</f>
        <v/>
      </c>
      <c r="O288" s="1" t="str">
        <f>if(or(O$3="Multiple Choice",O$3="Reading"), if(left(Input!O288,1)=Input!O$4,1,0),if(O$3="Vocab", if(Input!O288=Input!O$4,1,0),Input!O288))</f>
        <v/>
      </c>
      <c r="P288" s="1" t="str">
        <f>if(or(P$3="Multiple Choice",P$3="Reading"), if(left(Input!P288,1)=Input!P$4,1,0),if(P$3="Vocab", if(Input!P288=Input!P$4,1,0),Input!P288))</f>
        <v/>
      </c>
      <c r="Q288" s="1" t="str">
        <f>if(or(Q$3="Multiple Choice",Q$3="Reading"), if(left(Input!Q288,1)=Input!Q$4,1,0),if(Q$3="Vocab", if(Input!Q288=Input!Q$4,1,0),Input!Q288))</f>
        <v/>
      </c>
      <c r="R288" s="1" t="str">
        <f>if(or(R$3="Multiple Choice",R$3="Reading"), if(left(Input!R288,1)=Input!R$4,1,0),if(R$3="Vocab", if(Input!R288=Input!R$4,1,0),Input!R288))</f>
        <v/>
      </c>
      <c r="S288" s="1" t="str">
        <f>if(or(S$3="Multiple Choice",S$3="Reading"), if(left(Input!S288,1)=Input!S$4,1,0),if(S$3="Vocab", if(Input!S288=Input!S$4,1,0),Input!S288))</f>
        <v/>
      </c>
      <c r="T288" s="1" t="str">
        <f>if(or(T$3="Multiple Choice",T$3="Reading"), if(left(Input!T288,1)=Input!T$4,1,0),if(T$3="Vocab", if(Input!T288=Input!T$4,1,0),Input!T288))</f>
        <v/>
      </c>
      <c r="U288" s="1" t="str">
        <f>if(or(U$3="Multiple Choice",U$3="Reading"), if(left(Input!U288,1)=Input!U$4,1,0),if(U$3="Vocab", if(Input!U288=Input!U$4,1,0),Input!U288))</f>
        <v/>
      </c>
      <c r="V288" s="1" t="str">
        <f>if(or(V$3="Multiple Choice",V$3="Reading"), if(left(Input!V288,1)=Input!V$4,1,0),if(V$3="Vocab", if(Input!V288=Input!V$4,1,0),Input!V288))</f>
        <v/>
      </c>
      <c r="W288" s="1" t="str">
        <f>if(or(W$3="Multiple Choice",W$3="Reading"), if(left(Input!W288,1)=Input!W$4,1,0),if(W$3="Vocab", if(Input!W288=Input!W$4,1,0),Input!W288))</f>
        <v/>
      </c>
      <c r="X288" s="1" t="str">
        <f>if(or(X$3="Multiple Choice",X$3="Reading"), if(left(Input!X288,1)=Input!X$4,1,0),if(X$3="Vocab", if(Input!X288=Input!X$4,1,0),Input!X288))</f>
        <v/>
      </c>
      <c r="Y288" s="1" t="str">
        <f>if(or(Y$3="Multiple Choice",Y$3="Reading"), if(left(Input!Y288,1)=Input!Y$4,1,0),if(Y$3="Vocab", if(Input!Y288=Input!Y$4,1,0),Input!Y288))</f>
        <v/>
      </c>
      <c r="Z288" s="1" t="str">
        <f>if(or(Z$3="Multiple Choice",Z$3="Reading"), if(left(Input!Z288,1)=Input!Z$4,1,0),if(Z$3="Vocab", if(Input!Z288=Input!Z$4,1,0),Input!Z288))</f>
        <v/>
      </c>
    </row>
    <row r="289">
      <c r="B289" s="1">
        <f t="shared" si="2"/>
        <v>0</v>
      </c>
      <c r="C289" s="1" t="str">
        <f t="array" ref="C289">if(B289=0,"", INDEX($E:$Z,row(C289),Input!$C$16+2))</f>
        <v/>
      </c>
      <c r="D289" s="1">
        <f>if(and(E289&gt;=Input!$C$11,E289&lt;=Input!$C$13,not(F289="")),1,0)</f>
        <v>0</v>
      </c>
      <c r="E289" s="1" t="str">
        <f>Input!E289</f>
        <v/>
      </c>
      <c r="F289" s="1" t="str">
        <f>Input!F289</f>
        <v/>
      </c>
      <c r="G289" s="1">
        <f>if(or(G$3="Multiple Choice",G$3="Reading"), if(left(Input!G289,1)=Input!G$4,1,0),if(G$3="Vocab", if(Input!G289=Input!G$4,1,0),Input!G289))</f>
        <v>0</v>
      </c>
      <c r="H289" s="1">
        <f>if(or(H$3="Multiple Choice",H$3="Reading"), if(left(Input!H289,1)=Input!H$4,1,0),if(H$3="Vocab", if(Input!H289=Input!H$4,1,0),Input!H289))</f>
        <v>0</v>
      </c>
      <c r="I289" s="1" t="str">
        <f>if(or(I$3="Multiple Choice",I$3="Reading"), if(left(Input!I289,1)=Input!I$4,1,0),if(I$3="Vocab", if(Input!I289=Input!I$4,1,0),Input!I289))</f>
        <v/>
      </c>
      <c r="J289" s="1">
        <f>if(or(J$3="Multiple Choice",J$3="Reading"), if(left(Input!J289,1)=Input!J$4,1,0),if(J$3="Vocab", if(Input!J289=Input!J$4,1,0),Input!J289))</f>
        <v>0</v>
      </c>
      <c r="K289" s="1" t="str">
        <f>if(or(K$3="Multiple Choice",K$3="Reading"), if(left(Input!K289,1)=Input!K$4,1,0),if(K$3="Vocab", if(Input!K289=Input!K$4,1,0),Input!K289))</f>
        <v/>
      </c>
      <c r="L289" s="1" t="str">
        <f>if(or(L$3="Multiple Choice",L$3="Reading"), if(left(Input!L289,1)=Input!L$4,1,0),if(L$3="Vocab", if(Input!L289=Input!L$4,1,0),Input!L289))</f>
        <v/>
      </c>
      <c r="M289" s="1" t="str">
        <f>if(or(M$3="Multiple Choice",M$3="Reading"), if(left(Input!M289,1)=Input!M$4,1,0),if(M$3="Vocab", if(Input!M289=Input!M$4,1,0),Input!M289))</f>
        <v/>
      </c>
      <c r="N289" s="1" t="str">
        <f>if(or(N$3="Multiple Choice",N$3="Reading"), if(left(Input!N289,1)=Input!N$4,1,0),if(N$3="Vocab", if(Input!N289=Input!N$4,1,0),Input!N289))</f>
        <v/>
      </c>
      <c r="O289" s="1" t="str">
        <f>if(or(O$3="Multiple Choice",O$3="Reading"), if(left(Input!O289,1)=Input!O$4,1,0),if(O$3="Vocab", if(Input!O289=Input!O$4,1,0),Input!O289))</f>
        <v/>
      </c>
      <c r="P289" s="1" t="str">
        <f>if(or(P$3="Multiple Choice",P$3="Reading"), if(left(Input!P289,1)=Input!P$4,1,0),if(P$3="Vocab", if(Input!P289=Input!P$4,1,0),Input!P289))</f>
        <v/>
      </c>
      <c r="Q289" s="1" t="str">
        <f>if(or(Q$3="Multiple Choice",Q$3="Reading"), if(left(Input!Q289,1)=Input!Q$4,1,0),if(Q$3="Vocab", if(Input!Q289=Input!Q$4,1,0),Input!Q289))</f>
        <v/>
      </c>
      <c r="R289" s="1" t="str">
        <f>if(or(R$3="Multiple Choice",R$3="Reading"), if(left(Input!R289,1)=Input!R$4,1,0),if(R$3="Vocab", if(Input!R289=Input!R$4,1,0),Input!R289))</f>
        <v/>
      </c>
      <c r="S289" s="1" t="str">
        <f>if(or(S$3="Multiple Choice",S$3="Reading"), if(left(Input!S289,1)=Input!S$4,1,0),if(S$3="Vocab", if(Input!S289=Input!S$4,1,0),Input!S289))</f>
        <v/>
      </c>
      <c r="T289" s="1" t="str">
        <f>if(or(T$3="Multiple Choice",T$3="Reading"), if(left(Input!T289,1)=Input!T$4,1,0),if(T$3="Vocab", if(Input!T289=Input!T$4,1,0),Input!T289))</f>
        <v/>
      </c>
      <c r="U289" s="1" t="str">
        <f>if(or(U$3="Multiple Choice",U$3="Reading"), if(left(Input!U289,1)=Input!U$4,1,0),if(U$3="Vocab", if(Input!U289=Input!U$4,1,0),Input!U289))</f>
        <v/>
      </c>
      <c r="V289" s="1" t="str">
        <f>if(or(V$3="Multiple Choice",V$3="Reading"), if(left(Input!V289,1)=Input!V$4,1,0),if(V$3="Vocab", if(Input!V289=Input!V$4,1,0),Input!V289))</f>
        <v/>
      </c>
      <c r="W289" s="1" t="str">
        <f>if(or(W$3="Multiple Choice",W$3="Reading"), if(left(Input!W289,1)=Input!W$4,1,0),if(W$3="Vocab", if(Input!W289=Input!W$4,1,0),Input!W289))</f>
        <v/>
      </c>
      <c r="X289" s="1" t="str">
        <f>if(or(X$3="Multiple Choice",X$3="Reading"), if(left(Input!X289,1)=Input!X$4,1,0),if(X$3="Vocab", if(Input!X289=Input!X$4,1,0),Input!X289))</f>
        <v/>
      </c>
      <c r="Y289" s="1" t="str">
        <f>if(or(Y$3="Multiple Choice",Y$3="Reading"), if(left(Input!Y289,1)=Input!Y$4,1,0),if(Y$3="Vocab", if(Input!Y289=Input!Y$4,1,0),Input!Y289))</f>
        <v/>
      </c>
      <c r="Z289" s="1" t="str">
        <f>if(or(Z$3="Multiple Choice",Z$3="Reading"), if(left(Input!Z289,1)=Input!Z$4,1,0),if(Z$3="Vocab", if(Input!Z289=Input!Z$4,1,0),Input!Z289))</f>
        <v/>
      </c>
    </row>
    <row r="290">
      <c r="B290" s="1">
        <f t="shared" si="2"/>
        <v>0</v>
      </c>
      <c r="C290" s="1" t="str">
        <f t="array" ref="C290">if(B290=0,"", INDEX($E:$Z,row(C290),Input!$C$16+2))</f>
        <v/>
      </c>
      <c r="D290" s="1">
        <f>if(and(E290&gt;=Input!$C$11,E290&lt;=Input!$C$13,not(F290="")),1,0)</f>
        <v>0</v>
      </c>
      <c r="E290" s="1" t="str">
        <f>Input!E290</f>
        <v/>
      </c>
      <c r="F290" s="1" t="str">
        <f>Input!F290</f>
        <v/>
      </c>
      <c r="G290" s="1">
        <f>if(or(G$3="Multiple Choice",G$3="Reading"), if(left(Input!G290,1)=Input!G$4,1,0),if(G$3="Vocab", if(Input!G290=Input!G$4,1,0),Input!G290))</f>
        <v>0</v>
      </c>
      <c r="H290" s="1">
        <f>if(or(H$3="Multiple Choice",H$3="Reading"), if(left(Input!H290,1)=Input!H$4,1,0),if(H$3="Vocab", if(Input!H290=Input!H$4,1,0),Input!H290))</f>
        <v>0</v>
      </c>
      <c r="I290" s="1" t="str">
        <f>if(or(I$3="Multiple Choice",I$3="Reading"), if(left(Input!I290,1)=Input!I$4,1,0),if(I$3="Vocab", if(Input!I290=Input!I$4,1,0),Input!I290))</f>
        <v/>
      </c>
      <c r="J290" s="1">
        <f>if(or(J$3="Multiple Choice",J$3="Reading"), if(left(Input!J290,1)=Input!J$4,1,0),if(J$3="Vocab", if(Input!J290=Input!J$4,1,0),Input!J290))</f>
        <v>0</v>
      </c>
      <c r="K290" s="1" t="str">
        <f>if(or(K$3="Multiple Choice",K$3="Reading"), if(left(Input!K290,1)=Input!K$4,1,0),if(K$3="Vocab", if(Input!K290=Input!K$4,1,0),Input!K290))</f>
        <v/>
      </c>
      <c r="L290" s="1" t="str">
        <f>if(or(L$3="Multiple Choice",L$3="Reading"), if(left(Input!L290,1)=Input!L$4,1,0),if(L$3="Vocab", if(Input!L290=Input!L$4,1,0),Input!L290))</f>
        <v/>
      </c>
      <c r="M290" s="1" t="str">
        <f>if(or(M$3="Multiple Choice",M$3="Reading"), if(left(Input!M290,1)=Input!M$4,1,0),if(M$3="Vocab", if(Input!M290=Input!M$4,1,0),Input!M290))</f>
        <v/>
      </c>
      <c r="N290" s="1" t="str">
        <f>if(or(N$3="Multiple Choice",N$3="Reading"), if(left(Input!N290,1)=Input!N$4,1,0),if(N$3="Vocab", if(Input!N290=Input!N$4,1,0),Input!N290))</f>
        <v/>
      </c>
      <c r="O290" s="1" t="str">
        <f>if(or(O$3="Multiple Choice",O$3="Reading"), if(left(Input!O290,1)=Input!O$4,1,0),if(O$3="Vocab", if(Input!O290=Input!O$4,1,0),Input!O290))</f>
        <v/>
      </c>
      <c r="P290" s="1" t="str">
        <f>if(or(P$3="Multiple Choice",P$3="Reading"), if(left(Input!P290,1)=Input!P$4,1,0),if(P$3="Vocab", if(Input!P290=Input!P$4,1,0),Input!P290))</f>
        <v/>
      </c>
      <c r="Q290" s="1" t="str">
        <f>if(or(Q$3="Multiple Choice",Q$3="Reading"), if(left(Input!Q290,1)=Input!Q$4,1,0),if(Q$3="Vocab", if(Input!Q290=Input!Q$4,1,0),Input!Q290))</f>
        <v/>
      </c>
      <c r="R290" s="1" t="str">
        <f>if(or(R$3="Multiple Choice",R$3="Reading"), if(left(Input!R290,1)=Input!R$4,1,0),if(R$3="Vocab", if(Input!R290=Input!R$4,1,0),Input!R290))</f>
        <v/>
      </c>
      <c r="S290" s="1" t="str">
        <f>if(or(S$3="Multiple Choice",S$3="Reading"), if(left(Input!S290,1)=Input!S$4,1,0),if(S$3="Vocab", if(Input!S290=Input!S$4,1,0),Input!S290))</f>
        <v/>
      </c>
      <c r="T290" s="1" t="str">
        <f>if(or(T$3="Multiple Choice",T$3="Reading"), if(left(Input!T290,1)=Input!T$4,1,0),if(T$3="Vocab", if(Input!T290=Input!T$4,1,0),Input!T290))</f>
        <v/>
      </c>
      <c r="U290" s="1" t="str">
        <f>if(or(U$3="Multiple Choice",U$3="Reading"), if(left(Input!U290,1)=Input!U$4,1,0),if(U$3="Vocab", if(Input!U290=Input!U$4,1,0),Input!U290))</f>
        <v/>
      </c>
      <c r="V290" s="1" t="str">
        <f>if(or(V$3="Multiple Choice",V$3="Reading"), if(left(Input!V290,1)=Input!V$4,1,0),if(V$3="Vocab", if(Input!V290=Input!V$4,1,0),Input!V290))</f>
        <v/>
      </c>
      <c r="W290" s="1" t="str">
        <f>if(or(W$3="Multiple Choice",W$3="Reading"), if(left(Input!W290,1)=Input!W$4,1,0),if(W$3="Vocab", if(Input!W290=Input!W$4,1,0),Input!W290))</f>
        <v/>
      </c>
      <c r="X290" s="1" t="str">
        <f>if(or(X$3="Multiple Choice",X$3="Reading"), if(left(Input!X290,1)=Input!X$4,1,0),if(X$3="Vocab", if(Input!X290=Input!X$4,1,0),Input!X290))</f>
        <v/>
      </c>
      <c r="Y290" s="1" t="str">
        <f>if(or(Y$3="Multiple Choice",Y$3="Reading"), if(left(Input!Y290,1)=Input!Y$4,1,0),if(Y$3="Vocab", if(Input!Y290=Input!Y$4,1,0),Input!Y290))</f>
        <v/>
      </c>
      <c r="Z290" s="1" t="str">
        <f>if(or(Z$3="Multiple Choice",Z$3="Reading"), if(left(Input!Z290,1)=Input!Z$4,1,0),if(Z$3="Vocab", if(Input!Z290=Input!Z$4,1,0),Input!Z290))</f>
        <v/>
      </c>
    </row>
    <row r="291">
      <c r="B291" s="1">
        <f t="shared" si="2"/>
        <v>0</v>
      </c>
      <c r="C291" s="1" t="str">
        <f t="array" ref="C291">if(B291=0,"", INDEX($E:$Z,row(C291),Input!$C$16+2))</f>
        <v/>
      </c>
      <c r="D291" s="1">
        <f>if(and(E291&gt;=Input!$C$11,E291&lt;=Input!$C$13,not(F291="")),1,0)</f>
        <v>0</v>
      </c>
      <c r="E291" s="1" t="str">
        <f>Input!E291</f>
        <v/>
      </c>
      <c r="F291" s="1" t="str">
        <f>Input!F291</f>
        <v/>
      </c>
      <c r="G291" s="1">
        <f>if(or(G$3="Multiple Choice",G$3="Reading"), if(left(Input!G291,1)=Input!G$4,1,0),if(G$3="Vocab", if(Input!G291=Input!G$4,1,0),Input!G291))</f>
        <v>0</v>
      </c>
      <c r="H291" s="1">
        <f>if(or(H$3="Multiple Choice",H$3="Reading"), if(left(Input!H291,1)=Input!H$4,1,0),if(H$3="Vocab", if(Input!H291=Input!H$4,1,0),Input!H291))</f>
        <v>0</v>
      </c>
      <c r="I291" s="1" t="str">
        <f>if(or(I$3="Multiple Choice",I$3="Reading"), if(left(Input!I291,1)=Input!I$4,1,0),if(I$3="Vocab", if(Input!I291=Input!I$4,1,0),Input!I291))</f>
        <v/>
      </c>
      <c r="J291" s="1">
        <f>if(or(J$3="Multiple Choice",J$3="Reading"), if(left(Input!J291,1)=Input!J$4,1,0),if(J$3="Vocab", if(Input!J291=Input!J$4,1,0),Input!J291))</f>
        <v>0</v>
      </c>
      <c r="K291" s="1" t="str">
        <f>if(or(K$3="Multiple Choice",K$3="Reading"), if(left(Input!K291,1)=Input!K$4,1,0),if(K$3="Vocab", if(Input!K291=Input!K$4,1,0),Input!K291))</f>
        <v/>
      </c>
      <c r="L291" s="1" t="str">
        <f>if(or(L$3="Multiple Choice",L$3="Reading"), if(left(Input!L291,1)=Input!L$4,1,0),if(L$3="Vocab", if(Input!L291=Input!L$4,1,0),Input!L291))</f>
        <v/>
      </c>
      <c r="M291" s="1" t="str">
        <f>if(or(M$3="Multiple Choice",M$3="Reading"), if(left(Input!M291,1)=Input!M$4,1,0),if(M$3="Vocab", if(Input!M291=Input!M$4,1,0),Input!M291))</f>
        <v/>
      </c>
      <c r="N291" s="1" t="str">
        <f>if(or(N$3="Multiple Choice",N$3="Reading"), if(left(Input!N291,1)=Input!N$4,1,0),if(N$3="Vocab", if(Input!N291=Input!N$4,1,0),Input!N291))</f>
        <v/>
      </c>
      <c r="O291" s="1" t="str">
        <f>if(or(O$3="Multiple Choice",O$3="Reading"), if(left(Input!O291,1)=Input!O$4,1,0),if(O$3="Vocab", if(Input!O291=Input!O$4,1,0),Input!O291))</f>
        <v/>
      </c>
      <c r="P291" s="1" t="str">
        <f>if(or(P$3="Multiple Choice",P$3="Reading"), if(left(Input!P291,1)=Input!P$4,1,0),if(P$3="Vocab", if(Input!P291=Input!P$4,1,0),Input!P291))</f>
        <v/>
      </c>
      <c r="Q291" s="1" t="str">
        <f>if(or(Q$3="Multiple Choice",Q$3="Reading"), if(left(Input!Q291,1)=Input!Q$4,1,0),if(Q$3="Vocab", if(Input!Q291=Input!Q$4,1,0),Input!Q291))</f>
        <v/>
      </c>
      <c r="R291" s="1" t="str">
        <f>if(or(R$3="Multiple Choice",R$3="Reading"), if(left(Input!R291,1)=Input!R$4,1,0),if(R$3="Vocab", if(Input!R291=Input!R$4,1,0),Input!R291))</f>
        <v/>
      </c>
      <c r="S291" s="1" t="str">
        <f>if(or(S$3="Multiple Choice",S$3="Reading"), if(left(Input!S291,1)=Input!S$4,1,0),if(S$3="Vocab", if(Input!S291=Input!S$4,1,0),Input!S291))</f>
        <v/>
      </c>
      <c r="T291" s="1" t="str">
        <f>if(or(T$3="Multiple Choice",T$3="Reading"), if(left(Input!T291,1)=Input!T$4,1,0),if(T$3="Vocab", if(Input!T291=Input!T$4,1,0),Input!T291))</f>
        <v/>
      </c>
      <c r="U291" s="1" t="str">
        <f>if(or(U$3="Multiple Choice",U$3="Reading"), if(left(Input!U291,1)=Input!U$4,1,0),if(U$3="Vocab", if(Input!U291=Input!U$4,1,0),Input!U291))</f>
        <v/>
      </c>
      <c r="V291" s="1" t="str">
        <f>if(or(V$3="Multiple Choice",V$3="Reading"), if(left(Input!V291,1)=Input!V$4,1,0),if(V$3="Vocab", if(Input!V291=Input!V$4,1,0),Input!V291))</f>
        <v/>
      </c>
      <c r="W291" s="1" t="str">
        <f>if(or(W$3="Multiple Choice",W$3="Reading"), if(left(Input!W291,1)=Input!W$4,1,0),if(W$3="Vocab", if(Input!W291=Input!W$4,1,0),Input!W291))</f>
        <v/>
      </c>
      <c r="X291" s="1" t="str">
        <f>if(or(X$3="Multiple Choice",X$3="Reading"), if(left(Input!X291,1)=Input!X$4,1,0),if(X$3="Vocab", if(Input!X291=Input!X$4,1,0),Input!X291))</f>
        <v/>
      </c>
      <c r="Y291" s="1" t="str">
        <f>if(or(Y$3="Multiple Choice",Y$3="Reading"), if(left(Input!Y291,1)=Input!Y$4,1,0),if(Y$3="Vocab", if(Input!Y291=Input!Y$4,1,0),Input!Y291))</f>
        <v/>
      </c>
      <c r="Z291" s="1" t="str">
        <f>if(or(Z$3="Multiple Choice",Z$3="Reading"), if(left(Input!Z291,1)=Input!Z$4,1,0),if(Z$3="Vocab", if(Input!Z291=Input!Z$4,1,0),Input!Z291))</f>
        <v/>
      </c>
    </row>
    <row r="292">
      <c r="B292" s="1">
        <f t="shared" si="2"/>
        <v>0</v>
      </c>
      <c r="C292" s="1" t="str">
        <f t="array" ref="C292">if(B292=0,"", INDEX($E:$Z,row(C292),Input!$C$16+2))</f>
        <v/>
      </c>
      <c r="D292" s="1">
        <f>if(and(E292&gt;=Input!$C$11,E292&lt;=Input!$C$13,not(F292="")),1,0)</f>
        <v>0</v>
      </c>
      <c r="E292" s="1" t="str">
        <f>Input!E292</f>
        <v/>
      </c>
      <c r="F292" s="1" t="str">
        <f>Input!F292</f>
        <v/>
      </c>
      <c r="G292" s="1">
        <f>if(or(G$3="Multiple Choice",G$3="Reading"), if(left(Input!G292,1)=Input!G$4,1,0),if(G$3="Vocab", if(Input!G292=Input!G$4,1,0),Input!G292))</f>
        <v>0</v>
      </c>
      <c r="H292" s="1">
        <f>if(or(H$3="Multiple Choice",H$3="Reading"), if(left(Input!H292,1)=Input!H$4,1,0),if(H$3="Vocab", if(Input!H292=Input!H$4,1,0),Input!H292))</f>
        <v>0</v>
      </c>
      <c r="I292" s="1" t="str">
        <f>if(or(I$3="Multiple Choice",I$3="Reading"), if(left(Input!I292,1)=Input!I$4,1,0),if(I$3="Vocab", if(Input!I292=Input!I$4,1,0),Input!I292))</f>
        <v/>
      </c>
      <c r="J292" s="1">
        <f>if(or(J$3="Multiple Choice",J$3="Reading"), if(left(Input!J292,1)=Input!J$4,1,0),if(J$3="Vocab", if(Input!J292=Input!J$4,1,0),Input!J292))</f>
        <v>0</v>
      </c>
      <c r="K292" s="1" t="str">
        <f>if(or(K$3="Multiple Choice",K$3="Reading"), if(left(Input!K292,1)=Input!K$4,1,0),if(K$3="Vocab", if(Input!K292=Input!K$4,1,0),Input!K292))</f>
        <v/>
      </c>
      <c r="L292" s="1" t="str">
        <f>if(or(L$3="Multiple Choice",L$3="Reading"), if(left(Input!L292,1)=Input!L$4,1,0),if(L$3="Vocab", if(Input!L292=Input!L$4,1,0),Input!L292))</f>
        <v/>
      </c>
      <c r="M292" s="1" t="str">
        <f>if(or(M$3="Multiple Choice",M$3="Reading"), if(left(Input!M292,1)=Input!M$4,1,0),if(M$3="Vocab", if(Input!M292=Input!M$4,1,0),Input!M292))</f>
        <v/>
      </c>
      <c r="N292" s="1" t="str">
        <f>if(or(N$3="Multiple Choice",N$3="Reading"), if(left(Input!N292,1)=Input!N$4,1,0),if(N$3="Vocab", if(Input!N292=Input!N$4,1,0),Input!N292))</f>
        <v/>
      </c>
      <c r="O292" s="1" t="str">
        <f>if(or(O$3="Multiple Choice",O$3="Reading"), if(left(Input!O292,1)=Input!O$4,1,0),if(O$3="Vocab", if(Input!O292=Input!O$4,1,0),Input!O292))</f>
        <v/>
      </c>
      <c r="P292" s="1" t="str">
        <f>if(or(P$3="Multiple Choice",P$3="Reading"), if(left(Input!P292,1)=Input!P$4,1,0),if(P$3="Vocab", if(Input!P292=Input!P$4,1,0),Input!P292))</f>
        <v/>
      </c>
      <c r="Q292" s="1" t="str">
        <f>if(or(Q$3="Multiple Choice",Q$3="Reading"), if(left(Input!Q292,1)=Input!Q$4,1,0),if(Q$3="Vocab", if(Input!Q292=Input!Q$4,1,0),Input!Q292))</f>
        <v/>
      </c>
      <c r="R292" s="1" t="str">
        <f>if(or(R$3="Multiple Choice",R$3="Reading"), if(left(Input!R292,1)=Input!R$4,1,0),if(R$3="Vocab", if(Input!R292=Input!R$4,1,0),Input!R292))</f>
        <v/>
      </c>
      <c r="S292" s="1" t="str">
        <f>if(or(S$3="Multiple Choice",S$3="Reading"), if(left(Input!S292,1)=Input!S$4,1,0),if(S$3="Vocab", if(Input!S292=Input!S$4,1,0),Input!S292))</f>
        <v/>
      </c>
      <c r="T292" s="1" t="str">
        <f>if(or(T$3="Multiple Choice",T$3="Reading"), if(left(Input!T292,1)=Input!T$4,1,0),if(T$3="Vocab", if(Input!T292=Input!T$4,1,0),Input!T292))</f>
        <v/>
      </c>
      <c r="U292" s="1" t="str">
        <f>if(or(U$3="Multiple Choice",U$3="Reading"), if(left(Input!U292,1)=Input!U$4,1,0),if(U$3="Vocab", if(Input!U292=Input!U$4,1,0),Input!U292))</f>
        <v/>
      </c>
      <c r="V292" s="1" t="str">
        <f>if(or(V$3="Multiple Choice",V$3="Reading"), if(left(Input!V292,1)=Input!V$4,1,0),if(V$3="Vocab", if(Input!V292=Input!V$4,1,0),Input!V292))</f>
        <v/>
      </c>
      <c r="W292" s="1" t="str">
        <f>if(or(W$3="Multiple Choice",W$3="Reading"), if(left(Input!W292,1)=Input!W$4,1,0),if(W$3="Vocab", if(Input!W292=Input!W$4,1,0),Input!W292))</f>
        <v/>
      </c>
      <c r="X292" s="1" t="str">
        <f>if(or(X$3="Multiple Choice",X$3="Reading"), if(left(Input!X292,1)=Input!X$4,1,0),if(X$3="Vocab", if(Input!X292=Input!X$4,1,0),Input!X292))</f>
        <v/>
      </c>
      <c r="Y292" s="1" t="str">
        <f>if(or(Y$3="Multiple Choice",Y$3="Reading"), if(left(Input!Y292,1)=Input!Y$4,1,0),if(Y$3="Vocab", if(Input!Y292=Input!Y$4,1,0),Input!Y292))</f>
        <v/>
      </c>
      <c r="Z292" s="1" t="str">
        <f>if(or(Z$3="Multiple Choice",Z$3="Reading"), if(left(Input!Z292,1)=Input!Z$4,1,0),if(Z$3="Vocab", if(Input!Z292=Input!Z$4,1,0),Input!Z292))</f>
        <v/>
      </c>
    </row>
    <row r="293">
      <c r="B293" s="1">
        <f t="shared" si="2"/>
        <v>0</v>
      </c>
      <c r="C293" s="1" t="str">
        <f t="array" ref="C293">if(B293=0,"", INDEX($E:$Z,row(C293),Input!$C$16+2))</f>
        <v/>
      </c>
      <c r="D293" s="1">
        <f>if(and(E293&gt;=Input!$C$11,E293&lt;=Input!$C$13,not(F293="")),1,0)</f>
        <v>0</v>
      </c>
      <c r="E293" s="1" t="str">
        <f>Input!E293</f>
        <v/>
      </c>
      <c r="F293" s="1" t="str">
        <f>Input!F293</f>
        <v/>
      </c>
      <c r="G293" s="1">
        <f>if(or(G$3="Multiple Choice",G$3="Reading"), if(left(Input!G293,1)=Input!G$4,1,0),if(G$3="Vocab", if(Input!G293=Input!G$4,1,0),Input!G293))</f>
        <v>0</v>
      </c>
      <c r="H293" s="1">
        <f>if(or(H$3="Multiple Choice",H$3="Reading"), if(left(Input!H293,1)=Input!H$4,1,0),if(H$3="Vocab", if(Input!H293=Input!H$4,1,0),Input!H293))</f>
        <v>0</v>
      </c>
      <c r="I293" s="1" t="str">
        <f>if(or(I$3="Multiple Choice",I$3="Reading"), if(left(Input!I293,1)=Input!I$4,1,0),if(I$3="Vocab", if(Input!I293=Input!I$4,1,0),Input!I293))</f>
        <v/>
      </c>
      <c r="J293" s="1">
        <f>if(or(J$3="Multiple Choice",J$3="Reading"), if(left(Input!J293,1)=Input!J$4,1,0),if(J$3="Vocab", if(Input!J293=Input!J$4,1,0),Input!J293))</f>
        <v>0</v>
      </c>
      <c r="K293" s="1" t="str">
        <f>if(or(K$3="Multiple Choice",K$3="Reading"), if(left(Input!K293,1)=Input!K$4,1,0),if(K$3="Vocab", if(Input!K293=Input!K$4,1,0),Input!K293))</f>
        <v/>
      </c>
      <c r="L293" s="1" t="str">
        <f>if(or(L$3="Multiple Choice",L$3="Reading"), if(left(Input!L293,1)=Input!L$4,1,0),if(L$3="Vocab", if(Input!L293=Input!L$4,1,0),Input!L293))</f>
        <v/>
      </c>
      <c r="M293" s="1" t="str">
        <f>if(or(M$3="Multiple Choice",M$3="Reading"), if(left(Input!M293,1)=Input!M$4,1,0),if(M$3="Vocab", if(Input!M293=Input!M$4,1,0),Input!M293))</f>
        <v/>
      </c>
      <c r="N293" s="1" t="str">
        <f>if(or(N$3="Multiple Choice",N$3="Reading"), if(left(Input!N293,1)=Input!N$4,1,0),if(N$3="Vocab", if(Input!N293=Input!N$4,1,0),Input!N293))</f>
        <v/>
      </c>
      <c r="O293" s="1" t="str">
        <f>if(or(O$3="Multiple Choice",O$3="Reading"), if(left(Input!O293,1)=Input!O$4,1,0),if(O$3="Vocab", if(Input!O293=Input!O$4,1,0),Input!O293))</f>
        <v/>
      </c>
      <c r="P293" s="1" t="str">
        <f>if(or(P$3="Multiple Choice",P$3="Reading"), if(left(Input!P293,1)=Input!P$4,1,0),if(P$3="Vocab", if(Input!P293=Input!P$4,1,0),Input!P293))</f>
        <v/>
      </c>
      <c r="Q293" s="1" t="str">
        <f>if(or(Q$3="Multiple Choice",Q$3="Reading"), if(left(Input!Q293,1)=Input!Q$4,1,0),if(Q$3="Vocab", if(Input!Q293=Input!Q$4,1,0),Input!Q293))</f>
        <v/>
      </c>
      <c r="R293" s="1" t="str">
        <f>if(or(R$3="Multiple Choice",R$3="Reading"), if(left(Input!R293,1)=Input!R$4,1,0),if(R$3="Vocab", if(Input!R293=Input!R$4,1,0),Input!R293))</f>
        <v/>
      </c>
      <c r="S293" s="1" t="str">
        <f>if(or(S$3="Multiple Choice",S$3="Reading"), if(left(Input!S293,1)=Input!S$4,1,0),if(S$3="Vocab", if(Input!S293=Input!S$4,1,0),Input!S293))</f>
        <v/>
      </c>
      <c r="T293" s="1" t="str">
        <f>if(or(T$3="Multiple Choice",T$3="Reading"), if(left(Input!T293,1)=Input!T$4,1,0),if(T$3="Vocab", if(Input!T293=Input!T$4,1,0),Input!T293))</f>
        <v/>
      </c>
      <c r="U293" s="1" t="str">
        <f>if(or(U$3="Multiple Choice",U$3="Reading"), if(left(Input!U293,1)=Input!U$4,1,0),if(U$3="Vocab", if(Input!U293=Input!U$4,1,0),Input!U293))</f>
        <v/>
      </c>
      <c r="V293" s="1" t="str">
        <f>if(or(V$3="Multiple Choice",V$3="Reading"), if(left(Input!V293,1)=Input!V$4,1,0),if(V$3="Vocab", if(Input!V293=Input!V$4,1,0),Input!V293))</f>
        <v/>
      </c>
      <c r="W293" s="1" t="str">
        <f>if(or(W$3="Multiple Choice",W$3="Reading"), if(left(Input!W293,1)=Input!W$4,1,0),if(W$3="Vocab", if(Input!W293=Input!W$4,1,0),Input!W293))</f>
        <v/>
      </c>
      <c r="X293" s="1" t="str">
        <f>if(or(X$3="Multiple Choice",X$3="Reading"), if(left(Input!X293,1)=Input!X$4,1,0),if(X$3="Vocab", if(Input!X293=Input!X$4,1,0),Input!X293))</f>
        <v/>
      </c>
      <c r="Y293" s="1" t="str">
        <f>if(or(Y$3="Multiple Choice",Y$3="Reading"), if(left(Input!Y293,1)=Input!Y$4,1,0),if(Y$3="Vocab", if(Input!Y293=Input!Y$4,1,0),Input!Y293))</f>
        <v/>
      </c>
      <c r="Z293" s="1" t="str">
        <f>if(or(Z$3="Multiple Choice",Z$3="Reading"), if(left(Input!Z293,1)=Input!Z$4,1,0),if(Z$3="Vocab", if(Input!Z293=Input!Z$4,1,0),Input!Z293))</f>
        <v/>
      </c>
    </row>
    <row r="294">
      <c r="B294" s="1">
        <f t="shared" si="2"/>
        <v>0</v>
      </c>
      <c r="C294" s="1" t="str">
        <f t="array" ref="C294">if(B294=0,"", INDEX($E:$Z,row(C294),Input!$C$16+2))</f>
        <v/>
      </c>
      <c r="D294" s="1">
        <f>if(and(E294&gt;=Input!$C$11,E294&lt;=Input!$C$13,not(F294="")),1,0)</f>
        <v>0</v>
      </c>
      <c r="E294" s="1" t="str">
        <f>Input!E294</f>
        <v/>
      </c>
      <c r="F294" s="1" t="str">
        <f>Input!F294</f>
        <v/>
      </c>
      <c r="G294" s="1">
        <f>if(or(G$3="Multiple Choice",G$3="Reading"), if(left(Input!G294,1)=Input!G$4,1,0),if(G$3="Vocab", if(Input!G294=Input!G$4,1,0),Input!G294))</f>
        <v>0</v>
      </c>
      <c r="H294" s="1">
        <f>if(or(H$3="Multiple Choice",H$3="Reading"), if(left(Input!H294,1)=Input!H$4,1,0),if(H$3="Vocab", if(Input!H294=Input!H$4,1,0),Input!H294))</f>
        <v>0</v>
      </c>
      <c r="I294" s="1" t="str">
        <f>if(or(I$3="Multiple Choice",I$3="Reading"), if(left(Input!I294,1)=Input!I$4,1,0),if(I$3="Vocab", if(Input!I294=Input!I$4,1,0),Input!I294))</f>
        <v/>
      </c>
      <c r="J294" s="1">
        <f>if(or(J$3="Multiple Choice",J$3="Reading"), if(left(Input!J294,1)=Input!J$4,1,0),if(J$3="Vocab", if(Input!J294=Input!J$4,1,0),Input!J294))</f>
        <v>0</v>
      </c>
      <c r="K294" s="1" t="str">
        <f>if(or(K$3="Multiple Choice",K$3="Reading"), if(left(Input!K294,1)=Input!K$4,1,0),if(K$3="Vocab", if(Input!K294=Input!K$4,1,0),Input!K294))</f>
        <v/>
      </c>
      <c r="L294" s="1" t="str">
        <f>if(or(L$3="Multiple Choice",L$3="Reading"), if(left(Input!L294,1)=Input!L$4,1,0),if(L$3="Vocab", if(Input!L294=Input!L$4,1,0),Input!L294))</f>
        <v/>
      </c>
      <c r="M294" s="1" t="str">
        <f>if(or(M$3="Multiple Choice",M$3="Reading"), if(left(Input!M294,1)=Input!M$4,1,0),if(M$3="Vocab", if(Input!M294=Input!M$4,1,0),Input!M294))</f>
        <v/>
      </c>
      <c r="N294" s="1" t="str">
        <f>if(or(N$3="Multiple Choice",N$3="Reading"), if(left(Input!N294,1)=Input!N$4,1,0),if(N$3="Vocab", if(Input!N294=Input!N$4,1,0),Input!N294))</f>
        <v/>
      </c>
      <c r="O294" s="1" t="str">
        <f>if(or(O$3="Multiple Choice",O$3="Reading"), if(left(Input!O294,1)=Input!O$4,1,0),if(O$3="Vocab", if(Input!O294=Input!O$4,1,0),Input!O294))</f>
        <v/>
      </c>
      <c r="P294" s="1" t="str">
        <f>if(or(P$3="Multiple Choice",P$3="Reading"), if(left(Input!P294,1)=Input!P$4,1,0),if(P$3="Vocab", if(Input!P294=Input!P$4,1,0),Input!P294))</f>
        <v/>
      </c>
      <c r="Q294" s="1" t="str">
        <f>if(or(Q$3="Multiple Choice",Q$3="Reading"), if(left(Input!Q294,1)=Input!Q$4,1,0),if(Q$3="Vocab", if(Input!Q294=Input!Q$4,1,0),Input!Q294))</f>
        <v/>
      </c>
      <c r="R294" s="1" t="str">
        <f>if(or(R$3="Multiple Choice",R$3="Reading"), if(left(Input!R294,1)=Input!R$4,1,0),if(R$3="Vocab", if(Input!R294=Input!R$4,1,0),Input!R294))</f>
        <v/>
      </c>
      <c r="S294" s="1" t="str">
        <f>if(or(S$3="Multiple Choice",S$3="Reading"), if(left(Input!S294,1)=Input!S$4,1,0),if(S$3="Vocab", if(Input!S294=Input!S$4,1,0),Input!S294))</f>
        <v/>
      </c>
      <c r="T294" s="1" t="str">
        <f>if(or(T$3="Multiple Choice",T$3="Reading"), if(left(Input!T294,1)=Input!T$4,1,0),if(T$3="Vocab", if(Input!T294=Input!T$4,1,0),Input!T294))</f>
        <v/>
      </c>
      <c r="U294" s="1" t="str">
        <f>if(or(U$3="Multiple Choice",U$3="Reading"), if(left(Input!U294,1)=Input!U$4,1,0),if(U$3="Vocab", if(Input!U294=Input!U$4,1,0),Input!U294))</f>
        <v/>
      </c>
      <c r="V294" s="1" t="str">
        <f>if(or(V$3="Multiple Choice",V$3="Reading"), if(left(Input!V294,1)=Input!V$4,1,0),if(V$3="Vocab", if(Input!V294=Input!V$4,1,0),Input!V294))</f>
        <v/>
      </c>
      <c r="W294" s="1" t="str">
        <f>if(or(W$3="Multiple Choice",W$3="Reading"), if(left(Input!W294,1)=Input!W$4,1,0),if(W$3="Vocab", if(Input!W294=Input!W$4,1,0),Input!W294))</f>
        <v/>
      </c>
      <c r="X294" s="1" t="str">
        <f>if(or(X$3="Multiple Choice",X$3="Reading"), if(left(Input!X294,1)=Input!X$4,1,0),if(X$3="Vocab", if(Input!X294=Input!X$4,1,0),Input!X294))</f>
        <v/>
      </c>
      <c r="Y294" s="1" t="str">
        <f>if(or(Y$3="Multiple Choice",Y$3="Reading"), if(left(Input!Y294,1)=Input!Y$4,1,0),if(Y$3="Vocab", if(Input!Y294=Input!Y$4,1,0),Input!Y294))</f>
        <v/>
      </c>
      <c r="Z294" s="1" t="str">
        <f>if(or(Z$3="Multiple Choice",Z$3="Reading"), if(left(Input!Z294,1)=Input!Z$4,1,0),if(Z$3="Vocab", if(Input!Z294=Input!Z$4,1,0),Input!Z294))</f>
        <v/>
      </c>
    </row>
    <row r="295">
      <c r="B295" s="1">
        <f t="shared" si="2"/>
        <v>0</v>
      </c>
      <c r="C295" s="1" t="str">
        <f t="array" ref="C295">if(B295=0,"", INDEX($E:$Z,row(C295),Input!$C$16+2))</f>
        <v/>
      </c>
      <c r="D295" s="1">
        <f>if(and(E295&gt;=Input!$C$11,E295&lt;=Input!$C$13,not(F295="")),1,0)</f>
        <v>0</v>
      </c>
      <c r="E295" s="1" t="str">
        <f>Input!E295</f>
        <v/>
      </c>
      <c r="F295" s="1" t="str">
        <f>Input!F295</f>
        <v/>
      </c>
      <c r="G295" s="1">
        <f>if(or(G$3="Multiple Choice",G$3="Reading"), if(left(Input!G295,1)=Input!G$4,1,0),if(G$3="Vocab", if(Input!G295=Input!G$4,1,0),Input!G295))</f>
        <v>0</v>
      </c>
      <c r="H295" s="1">
        <f>if(or(H$3="Multiple Choice",H$3="Reading"), if(left(Input!H295,1)=Input!H$4,1,0),if(H$3="Vocab", if(Input!H295=Input!H$4,1,0),Input!H295))</f>
        <v>0</v>
      </c>
      <c r="I295" s="1" t="str">
        <f>if(or(I$3="Multiple Choice",I$3="Reading"), if(left(Input!I295,1)=Input!I$4,1,0),if(I$3="Vocab", if(Input!I295=Input!I$4,1,0),Input!I295))</f>
        <v/>
      </c>
      <c r="J295" s="1">
        <f>if(or(J$3="Multiple Choice",J$3="Reading"), if(left(Input!J295,1)=Input!J$4,1,0),if(J$3="Vocab", if(Input!J295=Input!J$4,1,0),Input!J295))</f>
        <v>0</v>
      </c>
      <c r="K295" s="1" t="str">
        <f>if(or(K$3="Multiple Choice",K$3="Reading"), if(left(Input!K295,1)=Input!K$4,1,0),if(K$3="Vocab", if(Input!K295=Input!K$4,1,0),Input!K295))</f>
        <v/>
      </c>
      <c r="L295" s="1" t="str">
        <f>if(or(L$3="Multiple Choice",L$3="Reading"), if(left(Input!L295,1)=Input!L$4,1,0),if(L$3="Vocab", if(Input!L295=Input!L$4,1,0),Input!L295))</f>
        <v/>
      </c>
      <c r="M295" s="1" t="str">
        <f>if(or(M$3="Multiple Choice",M$3="Reading"), if(left(Input!M295,1)=Input!M$4,1,0),if(M$3="Vocab", if(Input!M295=Input!M$4,1,0),Input!M295))</f>
        <v/>
      </c>
      <c r="N295" s="1" t="str">
        <f>if(or(N$3="Multiple Choice",N$3="Reading"), if(left(Input!N295,1)=Input!N$4,1,0),if(N$3="Vocab", if(Input!N295=Input!N$4,1,0),Input!N295))</f>
        <v/>
      </c>
      <c r="O295" s="1" t="str">
        <f>if(or(O$3="Multiple Choice",O$3="Reading"), if(left(Input!O295,1)=Input!O$4,1,0),if(O$3="Vocab", if(Input!O295=Input!O$4,1,0),Input!O295))</f>
        <v/>
      </c>
      <c r="P295" s="1" t="str">
        <f>if(or(P$3="Multiple Choice",P$3="Reading"), if(left(Input!P295,1)=Input!P$4,1,0),if(P$3="Vocab", if(Input!P295=Input!P$4,1,0),Input!P295))</f>
        <v/>
      </c>
      <c r="Q295" s="1" t="str">
        <f>if(or(Q$3="Multiple Choice",Q$3="Reading"), if(left(Input!Q295,1)=Input!Q$4,1,0),if(Q$3="Vocab", if(Input!Q295=Input!Q$4,1,0),Input!Q295))</f>
        <v/>
      </c>
      <c r="R295" s="1" t="str">
        <f>if(or(R$3="Multiple Choice",R$3="Reading"), if(left(Input!R295,1)=Input!R$4,1,0),if(R$3="Vocab", if(Input!R295=Input!R$4,1,0),Input!R295))</f>
        <v/>
      </c>
      <c r="S295" s="1" t="str">
        <f>if(or(S$3="Multiple Choice",S$3="Reading"), if(left(Input!S295,1)=Input!S$4,1,0),if(S$3="Vocab", if(Input!S295=Input!S$4,1,0),Input!S295))</f>
        <v/>
      </c>
      <c r="T295" s="1" t="str">
        <f>if(or(T$3="Multiple Choice",T$3="Reading"), if(left(Input!T295,1)=Input!T$4,1,0),if(T$3="Vocab", if(Input!T295=Input!T$4,1,0),Input!T295))</f>
        <v/>
      </c>
      <c r="U295" s="1" t="str">
        <f>if(or(U$3="Multiple Choice",U$3="Reading"), if(left(Input!U295,1)=Input!U$4,1,0),if(U$3="Vocab", if(Input!U295=Input!U$4,1,0),Input!U295))</f>
        <v/>
      </c>
      <c r="V295" s="1" t="str">
        <f>if(or(V$3="Multiple Choice",V$3="Reading"), if(left(Input!V295,1)=Input!V$4,1,0),if(V$3="Vocab", if(Input!V295=Input!V$4,1,0),Input!V295))</f>
        <v/>
      </c>
      <c r="W295" s="1" t="str">
        <f>if(or(W$3="Multiple Choice",W$3="Reading"), if(left(Input!W295,1)=Input!W$4,1,0),if(W$3="Vocab", if(Input!W295=Input!W$4,1,0),Input!W295))</f>
        <v/>
      </c>
      <c r="X295" s="1" t="str">
        <f>if(or(X$3="Multiple Choice",X$3="Reading"), if(left(Input!X295,1)=Input!X$4,1,0),if(X$3="Vocab", if(Input!X295=Input!X$4,1,0),Input!X295))</f>
        <v/>
      </c>
      <c r="Y295" s="1" t="str">
        <f>if(or(Y$3="Multiple Choice",Y$3="Reading"), if(left(Input!Y295,1)=Input!Y$4,1,0),if(Y$3="Vocab", if(Input!Y295=Input!Y$4,1,0),Input!Y295))</f>
        <v/>
      </c>
      <c r="Z295" s="1" t="str">
        <f>if(or(Z$3="Multiple Choice",Z$3="Reading"), if(left(Input!Z295,1)=Input!Z$4,1,0),if(Z$3="Vocab", if(Input!Z295=Input!Z$4,1,0),Input!Z295))</f>
        <v/>
      </c>
    </row>
    <row r="296">
      <c r="B296" s="1">
        <f t="shared" si="2"/>
        <v>0</v>
      </c>
      <c r="C296" s="1" t="str">
        <f t="array" ref="C296">if(B296=0,"", INDEX($E:$Z,row(C296),Input!$C$16+2))</f>
        <v/>
      </c>
      <c r="D296" s="1">
        <f>if(and(E296&gt;=Input!$C$11,E296&lt;=Input!$C$13,not(F296="")),1,0)</f>
        <v>0</v>
      </c>
      <c r="E296" s="1" t="str">
        <f>Input!E296</f>
        <v/>
      </c>
      <c r="F296" s="1" t="str">
        <f>Input!F296</f>
        <v/>
      </c>
      <c r="G296" s="1">
        <f>if(or(G$3="Multiple Choice",G$3="Reading"), if(left(Input!G296,1)=Input!G$4,1,0),if(G$3="Vocab", if(Input!G296=Input!G$4,1,0),Input!G296))</f>
        <v>0</v>
      </c>
      <c r="H296" s="1">
        <f>if(or(H$3="Multiple Choice",H$3="Reading"), if(left(Input!H296,1)=Input!H$4,1,0),if(H$3="Vocab", if(Input!H296=Input!H$4,1,0),Input!H296))</f>
        <v>0</v>
      </c>
      <c r="I296" s="1" t="str">
        <f>if(or(I$3="Multiple Choice",I$3="Reading"), if(left(Input!I296,1)=Input!I$4,1,0),if(I$3="Vocab", if(Input!I296=Input!I$4,1,0),Input!I296))</f>
        <v/>
      </c>
      <c r="J296" s="1">
        <f>if(or(J$3="Multiple Choice",J$3="Reading"), if(left(Input!J296,1)=Input!J$4,1,0),if(J$3="Vocab", if(Input!J296=Input!J$4,1,0),Input!J296))</f>
        <v>0</v>
      </c>
      <c r="K296" s="1" t="str">
        <f>if(or(K$3="Multiple Choice",K$3="Reading"), if(left(Input!K296,1)=Input!K$4,1,0),if(K$3="Vocab", if(Input!K296=Input!K$4,1,0),Input!K296))</f>
        <v/>
      </c>
      <c r="L296" s="1" t="str">
        <f>if(or(L$3="Multiple Choice",L$3="Reading"), if(left(Input!L296,1)=Input!L$4,1,0),if(L$3="Vocab", if(Input!L296=Input!L$4,1,0),Input!L296))</f>
        <v/>
      </c>
      <c r="M296" s="1" t="str">
        <f>if(or(M$3="Multiple Choice",M$3="Reading"), if(left(Input!M296,1)=Input!M$4,1,0),if(M$3="Vocab", if(Input!M296=Input!M$4,1,0),Input!M296))</f>
        <v/>
      </c>
      <c r="N296" s="1" t="str">
        <f>if(or(N$3="Multiple Choice",N$3="Reading"), if(left(Input!N296,1)=Input!N$4,1,0),if(N$3="Vocab", if(Input!N296=Input!N$4,1,0),Input!N296))</f>
        <v/>
      </c>
      <c r="O296" s="1" t="str">
        <f>if(or(O$3="Multiple Choice",O$3="Reading"), if(left(Input!O296,1)=Input!O$4,1,0),if(O$3="Vocab", if(Input!O296=Input!O$4,1,0),Input!O296))</f>
        <v/>
      </c>
      <c r="P296" s="1" t="str">
        <f>if(or(P$3="Multiple Choice",P$3="Reading"), if(left(Input!P296,1)=Input!P$4,1,0),if(P$3="Vocab", if(Input!P296=Input!P$4,1,0),Input!P296))</f>
        <v/>
      </c>
      <c r="Q296" s="1" t="str">
        <f>if(or(Q$3="Multiple Choice",Q$3="Reading"), if(left(Input!Q296,1)=Input!Q$4,1,0),if(Q$3="Vocab", if(Input!Q296=Input!Q$4,1,0),Input!Q296))</f>
        <v/>
      </c>
      <c r="R296" s="1" t="str">
        <f>if(or(R$3="Multiple Choice",R$3="Reading"), if(left(Input!R296,1)=Input!R$4,1,0),if(R$3="Vocab", if(Input!R296=Input!R$4,1,0),Input!R296))</f>
        <v/>
      </c>
      <c r="S296" s="1" t="str">
        <f>if(or(S$3="Multiple Choice",S$3="Reading"), if(left(Input!S296,1)=Input!S$4,1,0),if(S$3="Vocab", if(Input!S296=Input!S$4,1,0),Input!S296))</f>
        <v/>
      </c>
      <c r="T296" s="1" t="str">
        <f>if(or(T$3="Multiple Choice",T$3="Reading"), if(left(Input!T296,1)=Input!T$4,1,0),if(T$3="Vocab", if(Input!T296=Input!T$4,1,0),Input!T296))</f>
        <v/>
      </c>
      <c r="U296" s="1" t="str">
        <f>if(or(U$3="Multiple Choice",U$3="Reading"), if(left(Input!U296,1)=Input!U$4,1,0),if(U$3="Vocab", if(Input!U296=Input!U$4,1,0),Input!U296))</f>
        <v/>
      </c>
      <c r="V296" s="1" t="str">
        <f>if(or(V$3="Multiple Choice",V$3="Reading"), if(left(Input!V296,1)=Input!V$4,1,0),if(V$3="Vocab", if(Input!V296=Input!V$4,1,0),Input!V296))</f>
        <v/>
      </c>
      <c r="W296" s="1" t="str">
        <f>if(or(W$3="Multiple Choice",W$3="Reading"), if(left(Input!W296,1)=Input!W$4,1,0),if(W$3="Vocab", if(Input!W296=Input!W$4,1,0),Input!W296))</f>
        <v/>
      </c>
      <c r="X296" s="1" t="str">
        <f>if(or(X$3="Multiple Choice",X$3="Reading"), if(left(Input!X296,1)=Input!X$4,1,0),if(X$3="Vocab", if(Input!X296=Input!X$4,1,0),Input!X296))</f>
        <v/>
      </c>
      <c r="Y296" s="1" t="str">
        <f>if(or(Y$3="Multiple Choice",Y$3="Reading"), if(left(Input!Y296,1)=Input!Y$4,1,0),if(Y$3="Vocab", if(Input!Y296=Input!Y$4,1,0),Input!Y296))</f>
        <v/>
      </c>
      <c r="Z296" s="1" t="str">
        <f>if(or(Z$3="Multiple Choice",Z$3="Reading"), if(left(Input!Z296,1)=Input!Z$4,1,0),if(Z$3="Vocab", if(Input!Z296=Input!Z$4,1,0),Input!Z296))</f>
        <v/>
      </c>
    </row>
    <row r="297">
      <c r="B297" s="1">
        <f t="shared" si="2"/>
        <v>0</v>
      </c>
      <c r="C297" s="1" t="str">
        <f t="array" ref="C297">if(B297=0,"", INDEX($E:$Z,row(C297),Input!$C$16+2))</f>
        <v/>
      </c>
      <c r="D297" s="1">
        <f>if(and(E297&gt;=Input!$C$11,E297&lt;=Input!$C$13,not(F297="")),1,0)</f>
        <v>0</v>
      </c>
      <c r="E297" s="1" t="str">
        <f>Input!E297</f>
        <v/>
      </c>
      <c r="F297" s="1" t="str">
        <f>Input!F297</f>
        <v/>
      </c>
      <c r="G297" s="1">
        <f>if(or(G$3="Multiple Choice",G$3="Reading"), if(left(Input!G297,1)=Input!G$4,1,0),if(G$3="Vocab", if(Input!G297=Input!G$4,1,0),Input!G297))</f>
        <v>0</v>
      </c>
      <c r="H297" s="1">
        <f>if(or(H$3="Multiple Choice",H$3="Reading"), if(left(Input!H297,1)=Input!H$4,1,0),if(H$3="Vocab", if(Input!H297=Input!H$4,1,0),Input!H297))</f>
        <v>0</v>
      </c>
      <c r="I297" s="1" t="str">
        <f>if(or(I$3="Multiple Choice",I$3="Reading"), if(left(Input!I297,1)=Input!I$4,1,0),if(I$3="Vocab", if(Input!I297=Input!I$4,1,0),Input!I297))</f>
        <v/>
      </c>
      <c r="J297" s="1">
        <f>if(or(J$3="Multiple Choice",J$3="Reading"), if(left(Input!J297,1)=Input!J$4,1,0),if(J$3="Vocab", if(Input!J297=Input!J$4,1,0),Input!J297))</f>
        <v>0</v>
      </c>
      <c r="K297" s="1" t="str">
        <f>if(or(K$3="Multiple Choice",K$3="Reading"), if(left(Input!K297,1)=Input!K$4,1,0),if(K$3="Vocab", if(Input!K297=Input!K$4,1,0),Input!K297))</f>
        <v/>
      </c>
      <c r="L297" s="1" t="str">
        <f>if(or(L$3="Multiple Choice",L$3="Reading"), if(left(Input!L297,1)=Input!L$4,1,0),if(L$3="Vocab", if(Input!L297=Input!L$4,1,0),Input!L297))</f>
        <v/>
      </c>
      <c r="M297" s="1" t="str">
        <f>if(or(M$3="Multiple Choice",M$3="Reading"), if(left(Input!M297,1)=Input!M$4,1,0),if(M$3="Vocab", if(Input!M297=Input!M$4,1,0),Input!M297))</f>
        <v/>
      </c>
      <c r="N297" s="1" t="str">
        <f>if(or(N$3="Multiple Choice",N$3="Reading"), if(left(Input!N297,1)=Input!N$4,1,0),if(N$3="Vocab", if(Input!N297=Input!N$4,1,0),Input!N297))</f>
        <v/>
      </c>
      <c r="O297" s="1" t="str">
        <f>if(or(O$3="Multiple Choice",O$3="Reading"), if(left(Input!O297,1)=Input!O$4,1,0),if(O$3="Vocab", if(Input!O297=Input!O$4,1,0),Input!O297))</f>
        <v/>
      </c>
      <c r="P297" s="1" t="str">
        <f>if(or(P$3="Multiple Choice",P$3="Reading"), if(left(Input!P297,1)=Input!P$4,1,0),if(P$3="Vocab", if(Input!P297=Input!P$4,1,0),Input!P297))</f>
        <v/>
      </c>
      <c r="Q297" s="1" t="str">
        <f>if(or(Q$3="Multiple Choice",Q$3="Reading"), if(left(Input!Q297,1)=Input!Q$4,1,0),if(Q$3="Vocab", if(Input!Q297=Input!Q$4,1,0),Input!Q297))</f>
        <v/>
      </c>
      <c r="R297" s="1" t="str">
        <f>if(or(R$3="Multiple Choice",R$3="Reading"), if(left(Input!R297,1)=Input!R$4,1,0),if(R$3="Vocab", if(Input!R297=Input!R$4,1,0),Input!R297))</f>
        <v/>
      </c>
      <c r="S297" s="1" t="str">
        <f>if(or(S$3="Multiple Choice",S$3="Reading"), if(left(Input!S297,1)=Input!S$4,1,0),if(S$3="Vocab", if(Input!S297=Input!S$4,1,0),Input!S297))</f>
        <v/>
      </c>
      <c r="T297" s="1" t="str">
        <f>if(or(T$3="Multiple Choice",T$3="Reading"), if(left(Input!T297,1)=Input!T$4,1,0),if(T$3="Vocab", if(Input!T297=Input!T$4,1,0),Input!T297))</f>
        <v/>
      </c>
      <c r="U297" s="1" t="str">
        <f>if(or(U$3="Multiple Choice",U$3="Reading"), if(left(Input!U297,1)=Input!U$4,1,0),if(U$3="Vocab", if(Input!U297=Input!U$4,1,0),Input!U297))</f>
        <v/>
      </c>
      <c r="V297" s="1" t="str">
        <f>if(or(V$3="Multiple Choice",V$3="Reading"), if(left(Input!V297,1)=Input!V$4,1,0),if(V$3="Vocab", if(Input!V297=Input!V$4,1,0),Input!V297))</f>
        <v/>
      </c>
      <c r="W297" s="1" t="str">
        <f>if(or(W$3="Multiple Choice",W$3="Reading"), if(left(Input!W297,1)=Input!W$4,1,0),if(W$3="Vocab", if(Input!W297=Input!W$4,1,0),Input!W297))</f>
        <v/>
      </c>
      <c r="X297" s="1" t="str">
        <f>if(or(X$3="Multiple Choice",X$3="Reading"), if(left(Input!X297,1)=Input!X$4,1,0),if(X$3="Vocab", if(Input!X297=Input!X$4,1,0),Input!X297))</f>
        <v/>
      </c>
      <c r="Y297" s="1" t="str">
        <f>if(or(Y$3="Multiple Choice",Y$3="Reading"), if(left(Input!Y297,1)=Input!Y$4,1,0),if(Y$3="Vocab", if(Input!Y297=Input!Y$4,1,0),Input!Y297))</f>
        <v/>
      </c>
      <c r="Z297" s="1" t="str">
        <f>if(or(Z$3="Multiple Choice",Z$3="Reading"), if(left(Input!Z297,1)=Input!Z$4,1,0),if(Z$3="Vocab", if(Input!Z297=Input!Z$4,1,0),Input!Z297))</f>
        <v/>
      </c>
    </row>
    <row r="298">
      <c r="B298" s="1">
        <f t="shared" si="2"/>
        <v>0</v>
      </c>
      <c r="C298" s="1" t="str">
        <f t="array" ref="C298">if(B298=0,"", INDEX($E:$Z,row(C298),Input!$C$16+2))</f>
        <v/>
      </c>
      <c r="D298" s="1">
        <f>if(and(E298&gt;=Input!$C$11,E298&lt;=Input!$C$13,not(F298="")),1,0)</f>
        <v>0</v>
      </c>
      <c r="E298" s="1" t="str">
        <f>Input!E298</f>
        <v/>
      </c>
      <c r="F298" s="1" t="str">
        <f>Input!F298</f>
        <v/>
      </c>
      <c r="G298" s="1">
        <f>if(or(G$3="Multiple Choice",G$3="Reading"), if(left(Input!G298,1)=Input!G$4,1,0),if(G$3="Vocab", if(Input!G298=Input!G$4,1,0),Input!G298))</f>
        <v>0</v>
      </c>
      <c r="H298" s="1">
        <f>if(or(H$3="Multiple Choice",H$3="Reading"), if(left(Input!H298,1)=Input!H$4,1,0),if(H$3="Vocab", if(Input!H298=Input!H$4,1,0),Input!H298))</f>
        <v>0</v>
      </c>
      <c r="I298" s="1" t="str">
        <f>if(or(I$3="Multiple Choice",I$3="Reading"), if(left(Input!I298,1)=Input!I$4,1,0),if(I$3="Vocab", if(Input!I298=Input!I$4,1,0),Input!I298))</f>
        <v/>
      </c>
      <c r="J298" s="1">
        <f>if(or(J$3="Multiple Choice",J$3="Reading"), if(left(Input!J298,1)=Input!J$4,1,0),if(J$3="Vocab", if(Input!J298=Input!J$4,1,0),Input!J298))</f>
        <v>0</v>
      </c>
      <c r="K298" s="1" t="str">
        <f>if(or(K$3="Multiple Choice",K$3="Reading"), if(left(Input!K298,1)=Input!K$4,1,0),if(K$3="Vocab", if(Input!K298=Input!K$4,1,0),Input!K298))</f>
        <v/>
      </c>
      <c r="L298" s="1" t="str">
        <f>if(or(L$3="Multiple Choice",L$3="Reading"), if(left(Input!L298,1)=Input!L$4,1,0),if(L$3="Vocab", if(Input!L298=Input!L$4,1,0),Input!L298))</f>
        <v/>
      </c>
      <c r="M298" s="1" t="str">
        <f>if(or(M$3="Multiple Choice",M$3="Reading"), if(left(Input!M298,1)=Input!M$4,1,0),if(M$3="Vocab", if(Input!M298=Input!M$4,1,0),Input!M298))</f>
        <v/>
      </c>
      <c r="N298" s="1" t="str">
        <f>if(or(N$3="Multiple Choice",N$3="Reading"), if(left(Input!N298,1)=Input!N$4,1,0),if(N$3="Vocab", if(Input!N298=Input!N$4,1,0),Input!N298))</f>
        <v/>
      </c>
      <c r="O298" s="1" t="str">
        <f>if(or(O$3="Multiple Choice",O$3="Reading"), if(left(Input!O298,1)=Input!O$4,1,0),if(O$3="Vocab", if(Input!O298=Input!O$4,1,0),Input!O298))</f>
        <v/>
      </c>
      <c r="P298" s="1" t="str">
        <f>if(or(P$3="Multiple Choice",P$3="Reading"), if(left(Input!P298,1)=Input!P$4,1,0),if(P$3="Vocab", if(Input!P298=Input!P$4,1,0),Input!P298))</f>
        <v/>
      </c>
      <c r="Q298" s="1" t="str">
        <f>if(or(Q$3="Multiple Choice",Q$3="Reading"), if(left(Input!Q298,1)=Input!Q$4,1,0),if(Q$3="Vocab", if(Input!Q298=Input!Q$4,1,0),Input!Q298))</f>
        <v/>
      </c>
      <c r="R298" s="1" t="str">
        <f>if(or(R$3="Multiple Choice",R$3="Reading"), if(left(Input!R298,1)=Input!R$4,1,0),if(R$3="Vocab", if(Input!R298=Input!R$4,1,0),Input!R298))</f>
        <v/>
      </c>
      <c r="S298" s="1" t="str">
        <f>if(or(S$3="Multiple Choice",S$3="Reading"), if(left(Input!S298,1)=Input!S$4,1,0),if(S$3="Vocab", if(Input!S298=Input!S$4,1,0),Input!S298))</f>
        <v/>
      </c>
      <c r="T298" s="1" t="str">
        <f>if(or(T$3="Multiple Choice",T$3="Reading"), if(left(Input!T298,1)=Input!T$4,1,0),if(T$3="Vocab", if(Input!T298=Input!T$4,1,0),Input!T298))</f>
        <v/>
      </c>
      <c r="U298" s="1" t="str">
        <f>if(or(U$3="Multiple Choice",U$3="Reading"), if(left(Input!U298,1)=Input!U$4,1,0),if(U$3="Vocab", if(Input!U298=Input!U$4,1,0),Input!U298))</f>
        <v/>
      </c>
      <c r="V298" s="1" t="str">
        <f>if(or(V$3="Multiple Choice",V$3="Reading"), if(left(Input!V298,1)=Input!V$4,1,0),if(V$3="Vocab", if(Input!V298=Input!V$4,1,0),Input!V298))</f>
        <v/>
      </c>
      <c r="W298" s="1" t="str">
        <f>if(or(W$3="Multiple Choice",W$3="Reading"), if(left(Input!W298,1)=Input!W$4,1,0),if(W$3="Vocab", if(Input!W298=Input!W$4,1,0),Input!W298))</f>
        <v/>
      </c>
      <c r="X298" s="1" t="str">
        <f>if(or(X$3="Multiple Choice",X$3="Reading"), if(left(Input!X298,1)=Input!X$4,1,0),if(X$3="Vocab", if(Input!X298=Input!X$4,1,0),Input!X298))</f>
        <v/>
      </c>
      <c r="Y298" s="1" t="str">
        <f>if(or(Y$3="Multiple Choice",Y$3="Reading"), if(left(Input!Y298,1)=Input!Y$4,1,0),if(Y$3="Vocab", if(Input!Y298=Input!Y$4,1,0),Input!Y298))</f>
        <v/>
      </c>
      <c r="Z298" s="1" t="str">
        <f>if(or(Z$3="Multiple Choice",Z$3="Reading"), if(left(Input!Z298,1)=Input!Z$4,1,0),if(Z$3="Vocab", if(Input!Z298=Input!Z$4,1,0),Input!Z298))</f>
        <v/>
      </c>
    </row>
    <row r="299">
      <c r="B299" s="1">
        <f t="shared" si="2"/>
        <v>0</v>
      </c>
      <c r="C299" s="1" t="str">
        <f t="array" ref="C299">if(B299=0,"", INDEX($E:$Z,row(C299),Input!$C$16+2))</f>
        <v/>
      </c>
      <c r="D299" s="1">
        <f>if(and(E299&gt;=Input!$C$11,E299&lt;=Input!$C$13,not(F299="")),1,0)</f>
        <v>0</v>
      </c>
      <c r="E299" s="1" t="str">
        <f>Input!E299</f>
        <v/>
      </c>
      <c r="F299" s="1" t="str">
        <f>Input!F299</f>
        <v/>
      </c>
      <c r="G299" s="1">
        <f>if(or(G$3="Multiple Choice",G$3="Reading"), if(left(Input!G299,1)=Input!G$4,1,0),if(G$3="Vocab", if(Input!G299=Input!G$4,1,0),Input!G299))</f>
        <v>0</v>
      </c>
      <c r="H299" s="1">
        <f>if(or(H$3="Multiple Choice",H$3="Reading"), if(left(Input!H299,1)=Input!H$4,1,0),if(H$3="Vocab", if(Input!H299=Input!H$4,1,0),Input!H299))</f>
        <v>0</v>
      </c>
      <c r="I299" s="1" t="str">
        <f>if(or(I$3="Multiple Choice",I$3="Reading"), if(left(Input!I299,1)=Input!I$4,1,0),if(I$3="Vocab", if(Input!I299=Input!I$4,1,0),Input!I299))</f>
        <v/>
      </c>
      <c r="J299" s="1">
        <f>if(or(J$3="Multiple Choice",J$3="Reading"), if(left(Input!J299,1)=Input!J$4,1,0),if(J$3="Vocab", if(Input!J299=Input!J$4,1,0),Input!J299))</f>
        <v>0</v>
      </c>
      <c r="K299" s="1" t="str">
        <f>if(or(K$3="Multiple Choice",K$3="Reading"), if(left(Input!K299,1)=Input!K$4,1,0),if(K$3="Vocab", if(Input!K299=Input!K$4,1,0),Input!K299))</f>
        <v/>
      </c>
      <c r="L299" s="1" t="str">
        <f>if(or(L$3="Multiple Choice",L$3="Reading"), if(left(Input!L299,1)=Input!L$4,1,0),if(L$3="Vocab", if(Input!L299=Input!L$4,1,0),Input!L299))</f>
        <v/>
      </c>
      <c r="M299" s="1" t="str">
        <f>if(or(M$3="Multiple Choice",M$3="Reading"), if(left(Input!M299,1)=Input!M$4,1,0),if(M$3="Vocab", if(Input!M299=Input!M$4,1,0),Input!M299))</f>
        <v/>
      </c>
      <c r="N299" s="1" t="str">
        <f>if(or(N$3="Multiple Choice",N$3="Reading"), if(left(Input!N299,1)=Input!N$4,1,0),if(N$3="Vocab", if(Input!N299=Input!N$4,1,0),Input!N299))</f>
        <v/>
      </c>
      <c r="O299" s="1" t="str">
        <f>if(or(O$3="Multiple Choice",O$3="Reading"), if(left(Input!O299,1)=Input!O$4,1,0),if(O$3="Vocab", if(Input!O299=Input!O$4,1,0),Input!O299))</f>
        <v/>
      </c>
      <c r="P299" s="1" t="str">
        <f>if(or(P$3="Multiple Choice",P$3="Reading"), if(left(Input!P299,1)=Input!P$4,1,0),if(P$3="Vocab", if(Input!P299=Input!P$4,1,0),Input!P299))</f>
        <v/>
      </c>
      <c r="Q299" s="1" t="str">
        <f>if(or(Q$3="Multiple Choice",Q$3="Reading"), if(left(Input!Q299,1)=Input!Q$4,1,0),if(Q$3="Vocab", if(Input!Q299=Input!Q$4,1,0),Input!Q299))</f>
        <v/>
      </c>
      <c r="R299" s="1" t="str">
        <f>if(or(R$3="Multiple Choice",R$3="Reading"), if(left(Input!R299,1)=Input!R$4,1,0),if(R$3="Vocab", if(Input!R299=Input!R$4,1,0),Input!R299))</f>
        <v/>
      </c>
      <c r="S299" s="1" t="str">
        <f>if(or(S$3="Multiple Choice",S$3="Reading"), if(left(Input!S299,1)=Input!S$4,1,0),if(S$3="Vocab", if(Input!S299=Input!S$4,1,0),Input!S299))</f>
        <v/>
      </c>
      <c r="T299" s="1" t="str">
        <f>if(or(T$3="Multiple Choice",T$3="Reading"), if(left(Input!T299,1)=Input!T$4,1,0),if(T$3="Vocab", if(Input!T299=Input!T$4,1,0),Input!T299))</f>
        <v/>
      </c>
      <c r="U299" s="1" t="str">
        <f>if(or(U$3="Multiple Choice",U$3="Reading"), if(left(Input!U299,1)=Input!U$4,1,0),if(U$3="Vocab", if(Input!U299=Input!U$4,1,0),Input!U299))</f>
        <v/>
      </c>
      <c r="V299" s="1" t="str">
        <f>if(or(V$3="Multiple Choice",V$3="Reading"), if(left(Input!V299,1)=Input!V$4,1,0),if(V$3="Vocab", if(Input!V299=Input!V$4,1,0),Input!V299))</f>
        <v/>
      </c>
      <c r="W299" s="1" t="str">
        <f>if(or(W$3="Multiple Choice",W$3="Reading"), if(left(Input!W299,1)=Input!W$4,1,0),if(W$3="Vocab", if(Input!W299=Input!W$4,1,0),Input!W299))</f>
        <v/>
      </c>
      <c r="X299" s="1" t="str">
        <f>if(or(X$3="Multiple Choice",X$3="Reading"), if(left(Input!X299,1)=Input!X$4,1,0),if(X$3="Vocab", if(Input!X299=Input!X$4,1,0),Input!X299))</f>
        <v/>
      </c>
      <c r="Y299" s="1" t="str">
        <f>if(or(Y$3="Multiple Choice",Y$3="Reading"), if(left(Input!Y299,1)=Input!Y$4,1,0),if(Y$3="Vocab", if(Input!Y299=Input!Y$4,1,0),Input!Y299))</f>
        <v/>
      </c>
      <c r="Z299" s="1" t="str">
        <f>if(or(Z$3="Multiple Choice",Z$3="Reading"), if(left(Input!Z299,1)=Input!Z$4,1,0),if(Z$3="Vocab", if(Input!Z299=Input!Z$4,1,0),Input!Z299))</f>
        <v/>
      </c>
    </row>
    <row r="300">
      <c r="B300" s="1">
        <f t="shared" si="2"/>
        <v>0</v>
      </c>
      <c r="C300" s="1" t="str">
        <f t="array" ref="C300">if(B300=0,"", INDEX($E:$Z,row(C300),Input!$C$16+2))</f>
        <v/>
      </c>
      <c r="D300" s="1">
        <f>if(and(E300&gt;=Input!$C$11,E300&lt;=Input!$C$13,not(F300="")),1,0)</f>
        <v>0</v>
      </c>
      <c r="E300" s="1" t="str">
        <f>Input!E300</f>
        <v/>
      </c>
      <c r="F300" s="1" t="str">
        <f>Input!F300</f>
        <v/>
      </c>
      <c r="G300" s="1">
        <f>if(or(G$3="Multiple Choice",G$3="Reading"), if(left(Input!G300,1)=Input!G$4,1,0),if(G$3="Vocab", if(Input!G300=Input!G$4,1,0),Input!G300))</f>
        <v>0</v>
      </c>
      <c r="H300" s="1">
        <f>if(or(H$3="Multiple Choice",H$3="Reading"), if(left(Input!H300,1)=Input!H$4,1,0),if(H$3="Vocab", if(Input!H300=Input!H$4,1,0),Input!H300))</f>
        <v>0</v>
      </c>
      <c r="I300" s="1" t="str">
        <f>if(or(I$3="Multiple Choice",I$3="Reading"), if(left(Input!I300,1)=Input!I$4,1,0),if(I$3="Vocab", if(Input!I300=Input!I$4,1,0),Input!I300))</f>
        <v/>
      </c>
      <c r="J300" s="1">
        <f>if(or(J$3="Multiple Choice",J$3="Reading"), if(left(Input!J300,1)=Input!J$4,1,0),if(J$3="Vocab", if(Input!J300=Input!J$4,1,0),Input!J300))</f>
        <v>0</v>
      </c>
      <c r="K300" s="1" t="str">
        <f>if(or(K$3="Multiple Choice",K$3="Reading"), if(left(Input!K300,1)=Input!K$4,1,0),if(K$3="Vocab", if(Input!K300=Input!K$4,1,0),Input!K300))</f>
        <v/>
      </c>
      <c r="L300" s="1" t="str">
        <f>if(or(L$3="Multiple Choice",L$3="Reading"), if(left(Input!L300,1)=Input!L$4,1,0),if(L$3="Vocab", if(Input!L300=Input!L$4,1,0),Input!L300))</f>
        <v/>
      </c>
      <c r="M300" s="1" t="str">
        <f>if(or(M$3="Multiple Choice",M$3="Reading"), if(left(Input!M300,1)=Input!M$4,1,0),if(M$3="Vocab", if(Input!M300=Input!M$4,1,0),Input!M300))</f>
        <v/>
      </c>
      <c r="N300" s="1" t="str">
        <f>if(or(N$3="Multiple Choice",N$3="Reading"), if(left(Input!N300,1)=Input!N$4,1,0),if(N$3="Vocab", if(Input!N300=Input!N$4,1,0),Input!N300))</f>
        <v/>
      </c>
      <c r="O300" s="1" t="str">
        <f>if(or(O$3="Multiple Choice",O$3="Reading"), if(left(Input!O300,1)=Input!O$4,1,0),if(O$3="Vocab", if(Input!O300=Input!O$4,1,0),Input!O300))</f>
        <v/>
      </c>
      <c r="P300" s="1" t="str">
        <f>if(or(P$3="Multiple Choice",P$3="Reading"), if(left(Input!P300,1)=Input!P$4,1,0),if(P$3="Vocab", if(Input!P300=Input!P$4,1,0),Input!P300))</f>
        <v/>
      </c>
      <c r="Q300" s="1" t="str">
        <f>if(or(Q$3="Multiple Choice",Q$3="Reading"), if(left(Input!Q300,1)=Input!Q$4,1,0),if(Q$3="Vocab", if(Input!Q300=Input!Q$4,1,0),Input!Q300))</f>
        <v/>
      </c>
      <c r="R300" s="1" t="str">
        <f>if(or(R$3="Multiple Choice",R$3="Reading"), if(left(Input!R300,1)=Input!R$4,1,0),if(R$3="Vocab", if(Input!R300=Input!R$4,1,0),Input!R300))</f>
        <v/>
      </c>
      <c r="S300" s="1" t="str">
        <f>if(or(S$3="Multiple Choice",S$3="Reading"), if(left(Input!S300,1)=Input!S$4,1,0),if(S$3="Vocab", if(Input!S300=Input!S$4,1,0),Input!S300))</f>
        <v/>
      </c>
      <c r="T300" s="1" t="str">
        <f>if(or(T$3="Multiple Choice",T$3="Reading"), if(left(Input!T300,1)=Input!T$4,1,0),if(T$3="Vocab", if(Input!T300=Input!T$4,1,0),Input!T300))</f>
        <v/>
      </c>
      <c r="U300" s="1" t="str">
        <f>if(or(U$3="Multiple Choice",U$3="Reading"), if(left(Input!U300,1)=Input!U$4,1,0),if(U$3="Vocab", if(Input!U300=Input!U$4,1,0),Input!U300))</f>
        <v/>
      </c>
      <c r="V300" s="1" t="str">
        <f>if(or(V$3="Multiple Choice",V$3="Reading"), if(left(Input!V300,1)=Input!V$4,1,0),if(V$3="Vocab", if(Input!V300=Input!V$4,1,0),Input!V300))</f>
        <v/>
      </c>
      <c r="W300" s="1" t="str">
        <f>if(or(W$3="Multiple Choice",W$3="Reading"), if(left(Input!W300,1)=Input!W$4,1,0),if(W$3="Vocab", if(Input!W300=Input!W$4,1,0),Input!W300))</f>
        <v/>
      </c>
      <c r="X300" s="1" t="str">
        <f>if(or(X$3="Multiple Choice",X$3="Reading"), if(left(Input!X300,1)=Input!X$4,1,0),if(X$3="Vocab", if(Input!X300=Input!X$4,1,0),Input!X300))</f>
        <v/>
      </c>
      <c r="Y300" s="1" t="str">
        <f>if(or(Y$3="Multiple Choice",Y$3="Reading"), if(left(Input!Y300,1)=Input!Y$4,1,0),if(Y$3="Vocab", if(Input!Y300=Input!Y$4,1,0),Input!Y300))</f>
        <v/>
      </c>
      <c r="Z300" s="1" t="str">
        <f>if(or(Z$3="Multiple Choice",Z$3="Reading"), if(left(Input!Z300,1)=Input!Z$4,1,0),if(Z$3="Vocab", if(Input!Z300=Input!Z$4,1,0),Input!Z300))</f>
        <v/>
      </c>
    </row>
  </sheetData>
  <conditionalFormatting sqref="D6:D300">
    <cfRule type="containsText" dxfId="12" priority="1" operator="containsText" text="1">
      <formula>NOT(ISERROR(SEARCH(("1"),(D6))))</formula>
    </cfRule>
  </conditionalFormatting>
  <conditionalFormatting sqref="G6:Z300">
    <cfRule type="cellIs" dxfId="13" priority="2" operator="equal">
      <formula>1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>
        <f>Teacher!A2</f>
        <v>44660.4941</v>
      </c>
      <c r="B1" s="24">
        <f>A1+TIME(0,hour(Teacher!B2),minute(Teacher!B2))</f>
        <v>44660.49514</v>
      </c>
      <c r="C1" s="1">
        <f>if(Teacher!C2="Test (add score to grade book)",1,0)</f>
        <v>0</v>
      </c>
      <c r="D1" s="1">
        <f t="shared" ref="D1:D300" si="1">sum(J1:Z1)*E1</f>
        <v>0</v>
      </c>
      <c r="E1" s="1" t="str">
        <f t="shared" ref="E1:E300" si="2">if(F1=0,"",if(F1=G1,VLOOKUP(F1,A:C,3),""))</f>
        <v/>
      </c>
      <c r="F1" s="1">
        <f t="shared" ref="F1:F300" si="3">MAXIFS(A:A,A:A,CONCATENATE("&lt;",H1))</f>
        <v>0</v>
      </c>
      <c r="G1" s="1">
        <f t="shared" ref="G1:G300" si="4">MAXIFS(A:A,B:B,CONCATENATE("&gt;",H1))</f>
        <v>44661.12955</v>
      </c>
      <c r="H1" s="24">
        <f>Students!A2</f>
        <v>44660.43274</v>
      </c>
      <c r="I1" s="1" t="str">
        <f>Students!B2</f>
        <v>adsfds</v>
      </c>
      <c r="J1" s="1">
        <f>IFERROR('Input Clean'!G6*Input!G$2,0)</f>
        <v>5</v>
      </c>
      <c r="K1" s="1">
        <f>IFERROR('Input Clean'!H6*Input!H$2,0)</f>
        <v>5</v>
      </c>
      <c r="L1" s="1">
        <f>IFERROR('Input Clean'!I6*Input!I$2,0)</f>
        <v>0</v>
      </c>
      <c r="M1" s="1">
        <f>IFERROR('Input Clean'!J6*Input!J$2,0)</f>
        <v>0</v>
      </c>
      <c r="N1" s="1">
        <f>IFERROR('Input Clean'!K6*Input!K$2,0)</f>
        <v>0</v>
      </c>
      <c r="O1" s="1">
        <f>IFERROR('Input Clean'!L6*Input!L$2,0)</f>
        <v>0</v>
      </c>
      <c r="P1" s="1">
        <f>IFERROR('Input Clean'!M6*Input!M$2,0)</f>
        <v>0</v>
      </c>
      <c r="Q1" s="1">
        <f>IFERROR('Input Clean'!N6*Input!N$2,0)</f>
        <v>0</v>
      </c>
      <c r="R1" s="1">
        <f>IFERROR('Input Clean'!O6*Input!O$2,0)</f>
        <v>0</v>
      </c>
      <c r="S1" s="1">
        <f>IFERROR('Input Clean'!P6*Input!P$2,0)</f>
        <v>0</v>
      </c>
      <c r="T1" s="1">
        <f>IFERROR('Input Clean'!Q6*Input!Q$2,0)</f>
        <v>0</v>
      </c>
      <c r="U1" s="1">
        <f>IFERROR('Input Clean'!R6*Input!R$2,0)</f>
        <v>0</v>
      </c>
      <c r="V1" s="1">
        <f>IFERROR('Input Clean'!S6*Input!S$2,0)</f>
        <v>0</v>
      </c>
      <c r="W1" s="1">
        <f>IFERROR('Input Clean'!T6*Input!T$2,0)</f>
        <v>0</v>
      </c>
      <c r="X1" s="1">
        <f>IFERROR('Input Clean'!U6*Input!U$2,0)</f>
        <v>0</v>
      </c>
      <c r="Y1" s="1">
        <f>IFERROR('Input Clean'!V6*Input!V$2,0)</f>
        <v>0</v>
      </c>
      <c r="Z1" s="1">
        <f>IFERROR('Input Clean'!W6*Input!W$2,0)</f>
        <v>0</v>
      </c>
    </row>
    <row r="2">
      <c r="A2" s="24">
        <f>Teacher!A3</f>
        <v>44660.53542</v>
      </c>
      <c r="B2" s="24">
        <f>A2+TIME(0,hour(Teacher!B3),minute(Teacher!B3))</f>
        <v>44660.53889</v>
      </c>
      <c r="C2" s="1">
        <f>if(Teacher!C3="Test (add score to grade book)",1,0)</f>
        <v>0</v>
      </c>
      <c r="D2" s="1">
        <f t="shared" si="1"/>
        <v>0</v>
      </c>
      <c r="E2" s="1" t="str">
        <f t="shared" si="2"/>
        <v/>
      </c>
      <c r="F2" s="1">
        <f t="shared" si="3"/>
        <v>0</v>
      </c>
      <c r="G2" s="1">
        <f t="shared" si="4"/>
        <v>44661.12955</v>
      </c>
      <c r="H2" s="24">
        <f>Students!A3</f>
        <v>44660.43294</v>
      </c>
      <c r="I2" s="1" t="str">
        <f>Students!B3</f>
        <v>sdgvdxre</v>
      </c>
      <c r="J2" s="1">
        <f>IFERROR('Input Clean'!G7*Input!G$2,0)</f>
        <v>0</v>
      </c>
      <c r="K2" s="1">
        <f>IFERROR('Input Clean'!H7*Input!H$2,0)</f>
        <v>0</v>
      </c>
      <c r="L2" s="1">
        <f>IFERROR('Input Clean'!I7*Input!I$2,0)</f>
        <v>0</v>
      </c>
      <c r="M2" s="1">
        <f>IFERROR('Input Clean'!J7*Input!J$2,0)</f>
        <v>20</v>
      </c>
      <c r="N2" s="1">
        <f>IFERROR('Input Clean'!K7*Input!K$2,0)</f>
        <v>0</v>
      </c>
      <c r="O2" s="1">
        <f>IFERROR('Input Clean'!L7*Input!L$2,0)</f>
        <v>0</v>
      </c>
      <c r="P2" s="1">
        <f>IFERROR('Input Clean'!M7*Input!M$2,0)</f>
        <v>0</v>
      </c>
      <c r="Q2" s="1">
        <f>IFERROR('Input Clean'!N7*Input!N$2,0)</f>
        <v>0</v>
      </c>
      <c r="R2" s="1">
        <f>IFERROR('Input Clean'!O7*Input!O$2,0)</f>
        <v>0</v>
      </c>
      <c r="S2" s="1">
        <f>IFERROR('Input Clean'!P7*Input!P$2,0)</f>
        <v>0</v>
      </c>
      <c r="T2" s="1">
        <f>IFERROR('Input Clean'!Q7*Input!Q$2,0)</f>
        <v>0</v>
      </c>
      <c r="U2" s="1">
        <f>IFERROR('Input Clean'!R7*Input!R$2,0)</f>
        <v>0</v>
      </c>
      <c r="V2" s="1">
        <f>IFERROR('Input Clean'!S7*Input!S$2,0)</f>
        <v>0</v>
      </c>
      <c r="W2" s="1">
        <f>IFERROR('Input Clean'!T7*Input!T$2,0)</f>
        <v>0</v>
      </c>
      <c r="X2" s="1">
        <f>IFERROR('Input Clean'!U7*Input!U$2,0)</f>
        <v>0</v>
      </c>
      <c r="Y2" s="1">
        <f>IFERROR('Input Clean'!V7*Input!V$2,0)</f>
        <v>0</v>
      </c>
      <c r="Z2" s="1">
        <f>IFERROR('Input Clean'!W7*Input!W$2,0)</f>
        <v>0</v>
      </c>
    </row>
    <row r="3">
      <c r="A3" s="24">
        <f>Teacher!A4</f>
        <v>44660.56798</v>
      </c>
      <c r="B3" s="24">
        <f>A3+TIME(0,hour(Teacher!B4),minute(Teacher!B4))</f>
        <v>44660.57145</v>
      </c>
      <c r="C3" s="1">
        <f>if(Teacher!C4="Test (add score to grade book)",1,0)</f>
        <v>0</v>
      </c>
      <c r="D3" s="1">
        <f t="shared" si="1"/>
        <v>0</v>
      </c>
      <c r="E3" s="1" t="str">
        <f t="shared" si="2"/>
        <v/>
      </c>
      <c r="F3" s="1">
        <f t="shared" si="3"/>
        <v>0</v>
      </c>
      <c r="G3" s="1">
        <f t="shared" si="4"/>
        <v>44661.12955</v>
      </c>
      <c r="H3" s="24">
        <f>Students!A4</f>
        <v>44660.43313</v>
      </c>
      <c r="I3" s="1" t="str">
        <f>Students!B4</f>
        <v>dsfgdgr</v>
      </c>
      <c r="J3" s="1">
        <f>IFERROR('Input Clean'!G8*Input!G$2,0)</f>
        <v>0</v>
      </c>
      <c r="K3" s="1">
        <f>IFERROR('Input Clean'!H8*Input!H$2,0)</f>
        <v>0</v>
      </c>
      <c r="L3" s="1">
        <f>IFERROR('Input Clean'!I8*Input!I$2,0)</f>
        <v>0</v>
      </c>
      <c r="M3" s="1">
        <f>IFERROR('Input Clean'!J8*Input!J$2,0)</f>
        <v>0</v>
      </c>
      <c r="N3" s="1">
        <f>IFERROR('Input Clean'!K8*Input!K$2,0)</f>
        <v>0</v>
      </c>
      <c r="O3" s="1">
        <f>IFERROR('Input Clean'!L8*Input!L$2,0)</f>
        <v>0</v>
      </c>
      <c r="P3" s="1">
        <f>IFERROR('Input Clean'!M8*Input!M$2,0)</f>
        <v>0</v>
      </c>
      <c r="Q3" s="1">
        <f>IFERROR('Input Clean'!N8*Input!N$2,0)</f>
        <v>0</v>
      </c>
      <c r="R3" s="1">
        <f>IFERROR('Input Clean'!O8*Input!O$2,0)</f>
        <v>0</v>
      </c>
      <c r="S3" s="1">
        <f>IFERROR('Input Clean'!P8*Input!P$2,0)</f>
        <v>0</v>
      </c>
      <c r="T3" s="1">
        <f>IFERROR('Input Clean'!Q8*Input!Q$2,0)</f>
        <v>0</v>
      </c>
      <c r="U3" s="1">
        <f>IFERROR('Input Clean'!R8*Input!R$2,0)</f>
        <v>0</v>
      </c>
      <c r="V3" s="1">
        <f>IFERROR('Input Clean'!S8*Input!S$2,0)</f>
        <v>0</v>
      </c>
      <c r="W3" s="1">
        <f>IFERROR('Input Clean'!T8*Input!T$2,0)</f>
        <v>0</v>
      </c>
      <c r="X3" s="1">
        <f>IFERROR('Input Clean'!U8*Input!U$2,0)</f>
        <v>0</v>
      </c>
      <c r="Y3" s="1">
        <f>IFERROR('Input Clean'!V8*Input!V$2,0)</f>
        <v>0</v>
      </c>
      <c r="Z3" s="1">
        <f>IFERROR('Input Clean'!W8*Input!W$2,0)</f>
        <v>0</v>
      </c>
    </row>
    <row r="4">
      <c r="A4" s="24">
        <f>Teacher!A5</f>
        <v>44660.62715</v>
      </c>
      <c r="B4" s="24">
        <f>A4+TIME(0,hour(Teacher!B5),minute(Teacher!B5))</f>
        <v>44660.63062</v>
      </c>
      <c r="C4" s="1">
        <f>if(Teacher!C5="Test (add score to grade book)",1,0)</f>
        <v>0</v>
      </c>
      <c r="D4" s="1">
        <f t="shared" si="1"/>
        <v>0</v>
      </c>
      <c r="E4" s="1" t="str">
        <f t="shared" si="2"/>
        <v/>
      </c>
      <c r="F4" s="1">
        <f t="shared" si="3"/>
        <v>0</v>
      </c>
      <c r="G4" s="1">
        <f t="shared" si="4"/>
        <v>44661.12955</v>
      </c>
      <c r="H4" s="24">
        <f>Students!A5</f>
        <v>44660.43337</v>
      </c>
      <c r="I4" s="1" t="str">
        <f>Students!B5</f>
        <v>drh6xcb</v>
      </c>
      <c r="J4" s="1">
        <f>IFERROR('Input Clean'!G9*Input!G$2,0)</f>
        <v>0</v>
      </c>
      <c r="K4" s="1">
        <f>IFERROR('Input Clean'!H9*Input!H$2,0)</f>
        <v>0</v>
      </c>
      <c r="L4" s="1">
        <f>IFERROR('Input Clean'!I9*Input!I$2,0)</f>
        <v>0</v>
      </c>
      <c r="M4" s="1">
        <f>IFERROR('Input Clean'!J9*Input!J$2,0)</f>
        <v>0</v>
      </c>
      <c r="N4" s="1">
        <f>IFERROR('Input Clean'!K9*Input!K$2,0)</f>
        <v>0</v>
      </c>
      <c r="O4" s="1">
        <f>IFERROR('Input Clean'!L9*Input!L$2,0)</f>
        <v>0</v>
      </c>
      <c r="P4" s="1">
        <f>IFERROR('Input Clean'!M9*Input!M$2,0)</f>
        <v>0</v>
      </c>
      <c r="Q4" s="1">
        <f>IFERROR('Input Clean'!N9*Input!N$2,0)</f>
        <v>0</v>
      </c>
      <c r="R4" s="1">
        <f>IFERROR('Input Clean'!O9*Input!O$2,0)</f>
        <v>0</v>
      </c>
      <c r="S4" s="1">
        <f>IFERROR('Input Clean'!P9*Input!P$2,0)</f>
        <v>0</v>
      </c>
      <c r="T4" s="1">
        <f>IFERROR('Input Clean'!Q9*Input!Q$2,0)</f>
        <v>0</v>
      </c>
      <c r="U4" s="1">
        <f>IFERROR('Input Clean'!R9*Input!R$2,0)</f>
        <v>0</v>
      </c>
      <c r="V4" s="1">
        <f>IFERROR('Input Clean'!S9*Input!S$2,0)</f>
        <v>0</v>
      </c>
      <c r="W4" s="1">
        <f>IFERROR('Input Clean'!T9*Input!T$2,0)</f>
        <v>0</v>
      </c>
      <c r="X4" s="1">
        <f>IFERROR('Input Clean'!U9*Input!U$2,0)</f>
        <v>0</v>
      </c>
      <c r="Y4" s="1">
        <f>IFERROR('Input Clean'!V9*Input!V$2,0)</f>
        <v>0</v>
      </c>
      <c r="Z4" s="1">
        <f>IFERROR('Input Clean'!W9*Input!W$2,0)</f>
        <v>0</v>
      </c>
    </row>
    <row r="5">
      <c r="A5" s="24">
        <f>Teacher!A6</f>
        <v>44660.65019</v>
      </c>
      <c r="B5" s="24">
        <f>A5+TIME(0,hour(Teacher!B6),minute(Teacher!B6))</f>
        <v>44660.65367</v>
      </c>
      <c r="C5" s="1">
        <f>if(Teacher!C6="Test (add score to grade book)",1,0)</f>
        <v>0</v>
      </c>
      <c r="D5" s="1">
        <f t="shared" si="1"/>
        <v>0</v>
      </c>
      <c r="E5" s="1" t="str">
        <f t="shared" si="2"/>
        <v/>
      </c>
      <c r="F5" s="1">
        <f t="shared" si="3"/>
        <v>44660.53542</v>
      </c>
      <c r="G5" s="1">
        <f t="shared" si="4"/>
        <v>44661.12955</v>
      </c>
      <c r="H5" s="24">
        <f>Students!A6</f>
        <v>44660.5371</v>
      </c>
      <c r="I5" s="1" t="str">
        <f>Students!B6</f>
        <v>asdfasdf</v>
      </c>
      <c r="J5" s="1">
        <f>IFERROR('Input Clean'!G10*Input!G$2,0)</f>
        <v>0</v>
      </c>
      <c r="K5" s="1">
        <f>IFERROR('Input Clean'!H10*Input!H$2,0)</f>
        <v>0</v>
      </c>
      <c r="L5" s="1">
        <f>IFERROR('Input Clean'!I10*Input!I$2,0)</f>
        <v>0</v>
      </c>
      <c r="M5" s="1">
        <f>IFERROR('Input Clean'!J10*Input!J$2,0)</f>
        <v>0</v>
      </c>
      <c r="N5" s="1">
        <f>IFERROR('Input Clean'!K10*Input!K$2,0)</f>
        <v>0</v>
      </c>
      <c r="O5" s="1">
        <f>IFERROR('Input Clean'!L10*Input!L$2,0)</f>
        <v>0</v>
      </c>
      <c r="P5" s="1">
        <f>IFERROR('Input Clean'!M10*Input!M$2,0)</f>
        <v>0</v>
      </c>
      <c r="Q5" s="1">
        <f>IFERROR('Input Clean'!N10*Input!N$2,0)</f>
        <v>0</v>
      </c>
      <c r="R5" s="1">
        <f>IFERROR('Input Clean'!O10*Input!O$2,0)</f>
        <v>0</v>
      </c>
      <c r="S5" s="1">
        <f>IFERROR('Input Clean'!P10*Input!P$2,0)</f>
        <v>0</v>
      </c>
      <c r="T5" s="1">
        <f>IFERROR('Input Clean'!Q10*Input!Q$2,0)</f>
        <v>0</v>
      </c>
      <c r="U5" s="1">
        <f>IFERROR('Input Clean'!R10*Input!R$2,0)</f>
        <v>0</v>
      </c>
      <c r="V5" s="1">
        <f>IFERROR('Input Clean'!S10*Input!S$2,0)</f>
        <v>0</v>
      </c>
      <c r="W5" s="1">
        <f>IFERROR('Input Clean'!T10*Input!T$2,0)</f>
        <v>0</v>
      </c>
      <c r="X5" s="1">
        <f>IFERROR('Input Clean'!U10*Input!U$2,0)</f>
        <v>0</v>
      </c>
      <c r="Y5" s="1">
        <f>IFERROR('Input Clean'!V10*Input!V$2,0)</f>
        <v>0</v>
      </c>
      <c r="Z5" s="1">
        <f>IFERROR('Input Clean'!W10*Input!W$2,0)</f>
        <v>0</v>
      </c>
    </row>
    <row r="6">
      <c r="A6" s="24">
        <f>Teacher!A7</f>
        <v>44660.91065</v>
      </c>
      <c r="B6" s="24">
        <f>A6+TIME(0,hour(Teacher!B7),minute(Teacher!B7))</f>
        <v>44660.91412</v>
      </c>
      <c r="C6" s="1">
        <f>if(Teacher!C7="Test (add score to grade book)",1,0)</f>
        <v>0</v>
      </c>
      <c r="D6" s="1">
        <f t="shared" si="1"/>
        <v>0</v>
      </c>
      <c r="E6" s="1" t="str">
        <f t="shared" si="2"/>
        <v/>
      </c>
      <c r="F6" s="1">
        <f t="shared" si="3"/>
        <v>44660.56798</v>
      </c>
      <c r="G6" s="1">
        <f t="shared" si="4"/>
        <v>44661.12955</v>
      </c>
      <c r="H6" s="24">
        <f>Students!A7</f>
        <v>44660.5684</v>
      </c>
      <c r="I6" s="1" t="str">
        <f>Students!B7</f>
        <v>Alexa Wildy</v>
      </c>
      <c r="J6" s="1">
        <f>IFERROR('Input Clean'!G11*Input!G$2,0)</f>
        <v>0</v>
      </c>
      <c r="K6" s="1">
        <f>IFERROR('Input Clean'!H11*Input!H$2,0)</f>
        <v>0</v>
      </c>
      <c r="L6" s="1">
        <f>IFERROR('Input Clean'!I11*Input!I$2,0)</f>
        <v>0</v>
      </c>
      <c r="M6" s="1">
        <f>IFERROR('Input Clean'!J11*Input!J$2,0)</f>
        <v>0</v>
      </c>
      <c r="N6" s="1">
        <f>IFERROR('Input Clean'!K11*Input!K$2,0)</f>
        <v>0</v>
      </c>
      <c r="O6" s="1">
        <f>IFERROR('Input Clean'!L11*Input!L$2,0)</f>
        <v>0</v>
      </c>
      <c r="P6" s="1">
        <f>IFERROR('Input Clean'!M11*Input!M$2,0)</f>
        <v>0</v>
      </c>
      <c r="Q6" s="1">
        <f>IFERROR('Input Clean'!N11*Input!N$2,0)</f>
        <v>0</v>
      </c>
      <c r="R6" s="1">
        <f>IFERROR('Input Clean'!O11*Input!O$2,0)</f>
        <v>0</v>
      </c>
      <c r="S6" s="1">
        <f>IFERROR('Input Clean'!P11*Input!P$2,0)</f>
        <v>0</v>
      </c>
      <c r="T6" s="1">
        <f>IFERROR('Input Clean'!Q11*Input!Q$2,0)</f>
        <v>0</v>
      </c>
      <c r="U6" s="1">
        <f>IFERROR('Input Clean'!R11*Input!R$2,0)</f>
        <v>0</v>
      </c>
      <c r="V6" s="1">
        <f>IFERROR('Input Clean'!S11*Input!S$2,0)</f>
        <v>0</v>
      </c>
      <c r="W6" s="1">
        <f>IFERROR('Input Clean'!T11*Input!T$2,0)</f>
        <v>0</v>
      </c>
      <c r="X6" s="1">
        <f>IFERROR('Input Clean'!U11*Input!U$2,0)</f>
        <v>0</v>
      </c>
      <c r="Y6" s="1">
        <f>IFERROR('Input Clean'!V11*Input!V$2,0)</f>
        <v>0</v>
      </c>
      <c r="Z6" s="1">
        <f>IFERROR('Input Clean'!W11*Input!W$2,0)</f>
        <v>0</v>
      </c>
    </row>
    <row r="7">
      <c r="A7" s="24">
        <f>Teacher!A8</f>
        <v>44660.91514</v>
      </c>
      <c r="B7" s="24">
        <f>A7+TIME(0,hour(Teacher!B8),minute(Teacher!B8))</f>
        <v>44660.91861</v>
      </c>
      <c r="C7" s="1">
        <f>if(Teacher!C8="Test (add score to grade book)",1,0)</f>
        <v>0</v>
      </c>
      <c r="D7" s="1">
        <f t="shared" si="1"/>
        <v>0</v>
      </c>
      <c r="E7" s="1" t="str">
        <f t="shared" si="2"/>
        <v/>
      </c>
      <c r="F7" s="1">
        <f t="shared" si="3"/>
        <v>44660.56798</v>
      </c>
      <c r="G7" s="1">
        <f t="shared" si="4"/>
        <v>44661.12955</v>
      </c>
      <c r="H7" s="24">
        <f>Students!A8</f>
        <v>44660.56866</v>
      </c>
      <c r="I7" s="1" t="str">
        <f>Students!B8</f>
        <v>Dillon </v>
      </c>
      <c r="J7" s="1">
        <f>IFERROR('Input Clean'!G12*Input!G$2,0)</f>
        <v>0</v>
      </c>
      <c r="K7" s="1">
        <f>IFERROR('Input Clean'!H12*Input!H$2,0)</f>
        <v>0</v>
      </c>
      <c r="L7" s="1">
        <f>IFERROR('Input Clean'!I12*Input!I$2,0)</f>
        <v>0</v>
      </c>
      <c r="M7" s="1">
        <f>IFERROR('Input Clean'!J12*Input!J$2,0)</f>
        <v>0</v>
      </c>
      <c r="N7" s="1">
        <f>IFERROR('Input Clean'!K12*Input!K$2,0)</f>
        <v>0</v>
      </c>
      <c r="O7" s="1">
        <f>IFERROR('Input Clean'!L12*Input!L$2,0)</f>
        <v>0</v>
      </c>
      <c r="P7" s="1">
        <f>IFERROR('Input Clean'!M12*Input!M$2,0)</f>
        <v>0</v>
      </c>
      <c r="Q7" s="1">
        <f>IFERROR('Input Clean'!N12*Input!N$2,0)</f>
        <v>0</v>
      </c>
      <c r="R7" s="1">
        <f>IFERROR('Input Clean'!O12*Input!O$2,0)</f>
        <v>0</v>
      </c>
      <c r="S7" s="1">
        <f>IFERROR('Input Clean'!P12*Input!P$2,0)</f>
        <v>0</v>
      </c>
      <c r="T7" s="1">
        <f>IFERROR('Input Clean'!Q12*Input!Q$2,0)</f>
        <v>0</v>
      </c>
      <c r="U7" s="1">
        <f>IFERROR('Input Clean'!R12*Input!R$2,0)</f>
        <v>0</v>
      </c>
      <c r="V7" s="1">
        <f>IFERROR('Input Clean'!S12*Input!S$2,0)</f>
        <v>0</v>
      </c>
      <c r="W7" s="1">
        <f>IFERROR('Input Clean'!T12*Input!T$2,0)</f>
        <v>0</v>
      </c>
      <c r="X7" s="1">
        <f>IFERROR('Input Clean'!U12*Input!U$2,0)</f>
        <v>0</v>
      </c>
      <c r="Y7" s="1">
        <f>IFERROR('Input Clean'!V12*Input!V$2,0)</f>
        <v>0</v>
      </c>
      <c r="Z7" s="1">
        <f>IFERROR('Input Clean'!W12*Input!W$2,0)</f>
        <v>0</v>
      </c>
    </row>
    <row r="8">
      <c r="A8" s="24">
        <f>Teacher!A9</f>
        <v>44660.93958</v>
      </c>
      <c r="B8" s="24">
        <f>A8+TIME(0,hour(Teacher!B9),minute(Teacher!B9))</f>
        <v>44660.94306</v>
      </c>
      <c r="C8" s="1">
        <f>if(Teacher!C9="Test (add score to grade book)",1,0)</f>
        <v>0</v>
      </c>
      <c r="D8" s="1">
        <f t="shared" si="1"/>
        <v>0</v>
      </c>
      <c r="E8" s="1" t="str">
        <f t="shared" si="2"/>
        <v/>
      </c>
      <c r="F8" s="1">
        <f t="shared" si="3"/>
        <v>44660.56798</v>
      </c>
      <c r="G8" s="1">
        <f t="shared" si="4"/>
        <v>44661.12955</v>
      </c>
      <c r="H8" s="24">
        <f>Students!A9</f>
        <v>44660.5687</v>
      </c>
      <c r="I8" s="1" t="str">
        <f>Students!B9</f>
        <v>Michael Le </v>
      </c>
      <c r="J8" s="1">
        <f>IFERROR('Input Clean'!G13*Input!G$2,0)</f>
        <v>5</v>
      </c>
      <c r="K8" s="1">
        <f>IFERROR('Input Clean'!H13*Input!H$2,0)</f>
        <v>0</v>
      </c>
      <c r="L8" s="1">
        <f>IFERROR('Input Clean'!I13*Input!I$2,0)</f>
        <v>0</v>
      </c>
      <c r="M8" s="1">
        <f>IFERROR('Input Clean'!J13*Input!J$2,0)</f>
        <v>0</v>
      </c>
      <c r="N8" s="1">
        <f>IFERROR('Input Clean'!K13*Input!K$2,0)</f>
        <v>0</v>
      </c>
      <c r="O8" s="1">
        <f>IFERROR('Input Clean'!L13*Input!L$2,0)</f>
        <v>0</v>
      </c>
      <c r="P8" s="1">
        <f>IFERROR('Input Clean'!M13*Input!M$2,0)</f>
        <v>0</v>
      </c>
      <c r="Q8" s="1">
        <f>IFERROR('Input Clean'!N13*Input!N$2,0)</f>
        <v>0</v>
      </c>
      <c r="R8" s="1">
        <f>IFERROR('Input Clean'!O13*Input!O$2,0)</f>
        <v>0</v>
      </c>
      <c r="S8" s="1">
        <f>IFERROR('Input Clean'!P13*Input!P$2,0)</f>
        <v>0</v>
      </c>
      <c r="T8" s="1">
        <f>IFERROR('Input Clean'!Q13*Input!Q$2,0)</f>
        <v>0</v>
      </c>
      <c r="U8" s="1">
        <f>IFERROR('Input Clean'!R13*Input!R$2,0)</f>
        <v>0</v>
      </c>
      <c r="V8" s="1">
        <f>IFERROR('Input Clean'!S13*Input!S$2,0)</f>
        <v>0</v>
      </c>
      <c r="W8" s="1">
        <f>IFERROR('Input Clean'!T13*Input!T$2,0)</f>
        <v>0</v>
      </c>
      <c r="X8" s="1">
        <f>IFERROR('Input Clean'!U13*Input!U$2,0)</f>
        <v>0</v>
      </c>
      <c r="Y8" s="1">
        <f>IFERROR('Input Clean'!V13*Input!V$2,0)</f>
        <v>0</v>
      </c>
      <c r="Z8" s="1">
        <f>IFERROR('Input Clean'!W13*Input!W$2,0)</f>
        <v>0</v>
      </c>
    </row>
    <row r="9">
      <c r="A9" s="24">
        <f>Teacher!A10</f>
        <v>44660.94083</v>
      </c>
      <c r="B9" s="24">
        <f>A9+TIME(0,hour(Teacher!B10),minute(Teacher!B10))</f>
        <v>44660.94188</v>
      </c>
      <c r="C9" s="1">
        <f>if(Teacher!C10="Test (add score to grade book)",1,0)</f>
        <v>0</v>
      </c>
      <c r="D9" s="1">
        <f t="shared" si="1"/>
        <v>0</v>
      </c>
      <c r="E9" s="1" t="str">
        <f t="shared" si="2"/>
        <v/>
      </c>
      <c r="F9" s="1">
        <f t="shared" si="3"/>
        <v>44660.62715</v>
      </c>
      <c r="G9" s="1">
        <f t="shared" si="4"/>
        <v>44661.12955</v>
      </c>
      <c r="H9" s="24">
        <f>Students!A10</f>
        <v>44660.6276</v>
      </c>
      <c r="I9" s="1" t="str">
        <f>Students!B10</f>
        <v>Mackenzie Marco</v>
      </c>
      <c r="J9" s="1">
        <f>IFERROR('Input Clean'!G14*Input!G$2,0)</f>
        <v>5</v>
      </c>
      <c r="K9" s="1">
        <f>IFERROR('Input Clean'!H14*Input!H$2,0)</f>
        <v>0</v>
      </c>
      <c r="L9" s="1">
        <f>IFERROR('Input Clean'!I14*Input!I$2,0)</f>
        <v>0</v>
      </c>
      <c r="M9" s="1">
        <f>IFERROR('Input Clean'!J14*Input!J$2,0)</f>
        <v>20</v>
      </c>
      <c r="N9" s="1">
        <f>IFERROR('Input Clean'!K14*Input!K$2,0)</f>
        <v>0</v>
      </c>
      <c r="O9" s="1">
        <f>IFERROR('Input Clean'!L14*Input!L$2,0)</f>
        <v>0</v>
      </c>
      <c r="P9" s="1">
        <f>IFERROR('Input Clean'!M14*Input!M$2,0)</f>
        <v>0</v>
      </c>
      <c r="Q9" s="1">
        <f>IFERROR('Input Clean'!N14*Input!N$2,0)</f>
        <v>0</v>
      </c>
      <c r="R9" s="1">
        <f>IFERROR('Input Clean'!O14*Input!O$2,0)</f>
        <v>0</v>
      </c>
      <c r="S9" s="1">
        <f>IFERROR('Input Clean'!P14*Input!P$2,0)</f>
        <v>0</v>
      </c>
      <c r="T9" s="1">
        <f>IFERROR('Input Clean'!Q14*Input!Q$2,0)</f>
        <v>0</v>
      </c>
      <c r="U9" s="1">
        <f>IFERROR('Input Clean'!R14*Input!R$2,0)</f>
        <v>0</v>
      </c>
      <c r="V9" s="1">
        <f>IFERROR('Input Clean'!S14*Input!S$2,0)</f>
        <v>0</v>
      </c>
      <c r="W9" s="1">
        <f>IFERROR('Input Clean'!T14*Input!T$2,0)</f>
        <v>0</v>
      </c>
      <c r="X9" s="1">
        <f>IFERROR('Input Clean'!U14*Input!U$2,0)</f>
        <v>0</v>
      </c>
      <c r="Y9" s="1">
        <f>IFERROR('Input Clean'!V14*Input!V$2,0)</f>
        <v>0</v>
      </c>
      <c r="Z9" s="1">
        <f>IFERROR('Input Clean'!W14*Input!W$2,0)</f>
        <v>0</v>
      </c>
    </row>
    <row r="10">
      <c r="A10" s="24">
        <f>Teacher!A11</f>
        <v>44661.0888</v>
      </c>
      <c r="B10" s="24">
        <f>A10+TIME(0,hour(Teacher!B11),minute(Teacher!B11))</f>
        <v>44661.08984</v>
      </c>
      <c r="C10" s="1">
        <f>if(Teacher!C11="Test (add score to grade book)",1,0)</f>
        <v>0</v>
      </c>
      <c r="D10" s="1">
        <f t="shared" si="1"/>
        <v>0</v>
      </c>
      <c r="E10" s="1" t="str">
        <f t="shared" si="2"/>
        <v/>
      </c>
      <c r="F10" s="1">
        <f t="shared" si="3"/>
        <v>44660.65019</v>
      </c>
      <c r="G10" s="1">
        <f t="shared" si="4"/>
        <v>44661.12955</v>
      </c>
      <c r="H10" s="24">
        <f>Students!A11</f>
        <v>44660.65105</v>
      </c>
      <c r="I10" s="1" t="str">
        <f>Students!B11</f>
        <v>Andrew Riachi</v>
      </c>
      <c r="J10" s="1">
        <f>IFERROR('Input Clean'!G15*Input!G$2,0)</f>
        <v>5</v>
      </c>
      <c r="K10" s="1">
        <f>IFERROR('Input Clean'!H15*Input!H$2,0)</f>
        <v>5</v>
      </c>
      <c r="L10" s="1">
        <f>IFERROR('Input Clean'!I15*Input!I$2,0)</f>
        <v>0</v>
      </c>
      <c r="M10" s="1">
        <f>IFERROR('Input Clean'!J15*Input!J$2,0)</f>
        <v>20</v>
      </c>
      <c r="N10" s="1">
        <f>IFERROR('Input Clean'!K15*Input!K$2,0)</f>
        <v>0</v>
      </c>
      <c r="O10" s="1">
        <f>IFERROR('Input Clean'!L15*Input!L$2,0)</f>
        <v>0</v>
      </c>
      <c r="P10" s="1">
        <f>IFERROR('Input Clean'!M15*Input!M$2,0)</f>
        <v>0</v>
      </c>
      <c r="Q10" s="1">
        <f>IFERROR('Input Clean'!N15*Input!N$2,0)</f>
        <v>0</v>
      </c>
      <c r="R10" s="1">
        <f>IFERROR('Input Clean'!O15*Input!O$2,0)</f>
        <v>0</v>
      </c>
      <c r="S10" s="1">
        <f>IFERROR('Input Clean'!P15*Input!P$2,0)</f>
        <v>0</v>
      </c>
      <c r="T10" s="1">
        <f>IFERROR('Input Clean'!Q15*Input!Q$2,0)</f>
        <v>0</v>
      </c>
      <c r="U10" s="1">
        <f>IFERROR('Input Clean'!R15*Input!R$2,0)</f>
        <v>0</v>
      </c>
      <c r="V10" s="1">
        <f>IFERROR('Input Clean'!S15*Input!S$2,0)</f>
        <v>0</v>
      </c>
      <c r="W10" s="1">
        <f>IFERROR('Input Clean'!T15*Input!T$2,0)</f>
        <v>0</v>
      </c>
      <c r="X10" s="1">
        <f>IFERROR('Input Clean'!U15*Input!U$2,0)</f>
        <v>0</v>
      </c>
      <c r="Y10" s="1">
        <f>IFERROR('Input Clean'!V15*Input!V$2,0)</f>
        <v>0</v>
      </c>
      <c r="Z10" s="1">
        <f>IFERROR('Input Clean'!W15*Input!W$2,0)</f>
        <v>0</v>
      </c>
    </row>
    <row r="11">
      <c r="A11" s="24">
        <f>Teacher!A12</f>
        <v>44661.09717</v>
      </c>
      <c r="B11" s="24">
        <f>A11+TIME(0,hour(Teacher!B12),minute(Teacher!B12))</f>
        <v>44661.09821</v>
      </c>
      <c r="C11" s="1">
        <f>if(Teacher!C12="Test (add score to grade book)",1,0)</f>
        <v>0</v>
      </c>
      <c r="D11" s="1">
        <f t="shared" si="1"/>
        <v>0</v>
      </c>
      <c r="E11" s="1" t="str">
        <f t="shared" si="2"/>
        <v/>
      </c>
      <c r="F11" s="1">
        <f t="shared" si="3"/>
        <v>44660.93958</v>
      </c>
      <c r="G11" s="1">
        <f t="shared" si="4"/>
        <v>44661.12955</v>
      </c>
      <c r="H11" s="24">
        <f>Students!A12</f>
        <v>44660.9397</v>
      </c>
      <c r="I11" s="1">
        <f>Students!B12</f>
        <v>123</v>
      </c>
      <c r="J11" s="1">
        <f>IFERROR('Input Clean'!G16*Input!G$2,0)</f>
        <v>5</v>
      </c>
      <c r="K11" s="1">
        <f>IFERROR('Input Clean'!H16*Input!H$2,0)</f>
        <v>0</v>
      </c>
      <c r="L11" s="1">
        <f>IFERROR('Input Clean'!I16*Input!I$2,0)</f>
        <v>0</v>
      </c>
      <c r="M11" s="1">
        <f>IFERROR('Input Clean'!J16*Input!J$2,0)</f>
        <v>20</v>
      </c>
      <c r="N11" s="1">
        <f>IFERROR('Input Clean'!K16*Input!K$2,0)</f>
        <v>0</v>
      </c>
      <c r="O11" s="1">
        <f>IFERROR('Input Clean'!L16*Input!L$2,0)</f>
        <v>0</v>
      </c>
      <c r="P11" s="1">
        <f>IFERROR('Input Clean'!M16*Input!M$2,0)</f>
        <v>0</v>
      </c>
      <c r="Q11" s="1">
        <f>IFERROR('Input Clean'!N16*Input!N$2,0)</f>
        <v>0</v>
      </c>
      <c r="R11" s="1">
        <f>IFERROR('Input Clean'!O16*Input!O$2,0)</f>
        <v>0</v>
      </c>
      <c r="S11" s="1">
        <f>IFERROR('Input Clean'!P16*Input!P$2,0)</f>
        <v>0</v>
      </c>
      <c r="T11" s="1">
        <f>IFERROR('Input Clean'!Q16*Input!Q$2,0)</f>
        <v>0</v>
      </c>
      <c r="U11" s="1">
        <f>IFERROR('Input Clean'!R16*Input!R$2,0)</f>
        <v>0</v>
      </c>
      <c r="V11" s="1">
        <f>IFERROR('Input Clean'!S16*Input!S$2,0)</f>
        <v>0</v>
      </c>
      <c r="W11" s="1">
        <f>IFERROR('Input Clean'!T16*Input!T$2,0)</f>
        <v>0</v>
      </c>
      <c r="X11" s="1">
        <f>IFERROR('Input Clean'!U16*Input!U$2,0)</f>
        <v>0</v>
      </c>
      <c r="Y11" s="1">
        <f>IFERROR('Input Clean'!V16*Input!V$2,0)</f>
        <v>0</v>
      </c>
      <c r="Z11" s="1">
        <f>IFERROR('Input Clean'!W16*Input!W$2,0)</f>
        <v>0</v>
      </c>
    </row>
    <row r="12">
      <c r="A12" s="24">
        <f>Teacher!A13</f>
        <v>44661.0976</v>
      </c>
      <c r="B12" s="24">
        <f>A12+TIME(0,hour(Teacher!B13),minute(Teacher!B13))</f>
        <v>44661.09864</v>
      </c>
      <c r="C12" s="1">
        <f>if(Teacher!C13="Test (add score to grade book)",1,0)</f>
        <v>1</v>
      </c>
      <c r="D12" s="1">
        <f t="shared" si="1"/>
        <v>0</v>
      </c>
      <c r="E12" s="1" t="str">
        <f t="shared" si="2"/>
        <v/>
      </c>
      <c r="F12" s="1">
        <f t="shared" si="3"/>
        <v>44660.93958</v>
      </c>
      <c r="G12" s="1">
        <f t="shared" si="4"/>
        <v>44661.12955</v>
      </c>
      <c r="H12" s="24">
        <f>Students!A13</f>
        <v>44660.9402</v>
      </c>
      <c r="I12" s="1" t="str">
        <f>Students!B13</f>
        <v>awf4f</v>
      </c>
      <c r="J12" s="1">
        <f>IFERROR('Input Clean'!G17*Input!G$2,0)</f>
        <v>0</v>
      </c>
      <c r="K12" s="1">
        <f>IFERROR('Input Clean'!H17*Input!H$2,0)</f>
        <v>0</v>
      </c>
      <c r="L12" s="1">
        <f>IFERROR('Input Clean'!I17*Input!I$2,0)</f>
        <v>0</v>
      </c>
      <c r="M12" s="1">
        <f>IFERROR('Input Clean'!J17*Input!J$2,0)</f>
        <v>0</v>
      </c>
      <c r="N12" s="1">
        <f>IFERROR('Input Clean'!K17*Input!K$2,0)</f>
        <v>0</v>
      </c>
      <c r="O12" s="1">
        <f>IFERROR('Input Clean'!L17*Input!L$2,0)</f>
        <v>0</v>
      </c>
      <c r="P12" s="1">
        <f>IFERROR('Input Clean'!M17*Input!M$2,0)</f>
        <v>0</v>
      </c>
      <c r="Q12" s="1">
        <f>IFERROR('Input Clean'!N17*Input!N$2,0)</f>
        <v>0</v>
      </c>
      <c r="R12" s="1">
        <f>IFERROR('Input Clean'!O17*Input!O$2,0)</f>
        <v>0</v>
      </c>
      <c r="S12" s="1">
        <f>IFERROR('Input Clean'!P17*Input!P$2,0)</f>
        <v>0</v>
      </c>
      <c r="T12" s="1">
        <f>IFERROR('Input Clean'!Q17*Input!Q$2,0)</f>
        <v>0</v>
      </c>
      <c r="U12" s="1">
        <f>IFERROR('Input Clean'!R17*Input!R$2,0)</f>
        <v>0</v>
      </c>
      <c r="V12" s="1">
        <f>IFERROR('Input Clean'!S17*Input!S$2,0)</f>
        <v>0</v>
      </c>
      <c r="W12" s="1">
        <f>IFERROR('Input Clean'!T17*Input!T$2,0)</f>
        <v>0</v>
      </c>
      <c r="X12" s="1">
        <f>IFERROR('Input Clean'!U17*Input!U$2,0)</f>
        <v>0</v>
      </c>
      <c r="Y12" s="1">
        <f>IFERROR('Input Clean'!V17*Input!V$2,0)</f>
        <v>0</v>
      </c>
      <c r="Z12" s="1">
        <f>IFERROR('Input Clean'!W17*Input!W$2,0)</f>
        <v>0</v>
      </c>
    </row>
    <row r="13">
      <c r="A13" s="24">
        <f>Teacher!A14</f>
        <v>44661.10002</v>
      </c>
      <c r="B13" s="24">
        <f>A13+TIME(0,hour(Teacher!B14),minute(Teacher!B14))</f>
        <v>44661.10106</v>
      </c>
      <c r="C13" s="1">
        <f>if(Teacher!C14="Test (add score to grade book)",1,0)</f>
        <v>1</v>
      </c>
      <c r="D13" s="1">
        <f t="shared" si="1"/>
        <v>0</v>
      </c>
      <c r="E13" s="1" t="str">
        <f t="shared" si="2"/>
        <v/>
      </c>
      <c r="F13" s="1">
        <f t="shared" si="3"/>
        <v>44660.93958</v>
      </c>
      <c r="G13" s="1">
        <f t="shared" si="4"/>
        <v>44661.12955</v>
      </c>
      <c r="H13" s="24">
        <f>Students!A14</f>
        <v>44660.94035</v>
      </c>
      <c r="I13" s="1" t="str">
        <f>Students!B14</f>
        <v>afwf</v>
      </c>
      <c r="J13" s="1">
        <f>IFERROR('Input Clean'!G18*Input!G$2,0)</f>
        <v>5</v>
      </c>
      <c r="K13" s="1">
        <f>IFERROR('Input Clean'!H18*Input!H$2,0)</f>
        <v>0</v>
      </c>
      <c r="L13" s="1">
        <f>IFERROR('Input Clean'!I18*Input!I$2,0)</f>
        <v>0</v>
      </c>
      <c r="M13" s="1">
        <f>IFERROR('Input Clean'!J18*Input!J$2,0)</f>
        <v>20</v>
      </c>
      <c r="N13" s="1">
        <f>IFERROR('Input Clean'!K18*Input!K$2,0)</f>
        <v>0</v>
      </c>
      <c r="O13" s="1">
        <f>IFERROR('Input Clean'!L18*Input!L$2,0)</f>
        <v>0</v>
      </c>
      <c r="P13" s="1">
        <f>IFERROR('Input Clean'!M18*Input!M$2,0)</f>
        <v>0</v>
      </c>
      <c r="Q13" s="1">
        <f>IFERROR('Input Clean'!N18*Input!N$2,0)</f>
        <v>0</v>
      </c>
      <c r="R13" s="1">
        <f>IFERROR('Input Clean'!O18*Input!O$2,0)</f>
        <v>0</v>
      </c>
      <c r="S13" s="1">
        <f>IFERROR('Input Clean'!P18*Input!P$2,0)</f>
        <v>0</v>
      </c>
      <c r="T13" s="1">
        <f>IFERROR('Input Clean'!Q18*Input!Q$2,0)</f>
        <v>0</v>
      </c>
      <c r="U13" s="1">
        <f>IFERROR('Input Clean'!R18*Input!R$2,0)</f>
        <v>0</v>
      </c>
      <c r="V13" s="1">
        <f>IFERROR('Input Clean'!S18*Input!S$2,0)</f>
        <v>0</v>
      </c>
      <c r="W13" s="1">
        <f>IFERROR('Input Clean'!T18*Input!T$2,0)</f>
        <v>0</v>
      </c>
      <c r="X13" s="1">
        <f>IFERROR('Input Clean'!U18*Input!U$2,0)</f>
        <v>0</v>
      </c>
      <c r="Y13" s="1">
        <f>IFERROR('Input Clean'!V18*Input!V$2,0)</f>
        <v>0</v>
      </c>
      <c r="Z13" s="1">
        <f>IFERROR('Input Clean'!W18*Input!W$2,0)</f>
        <v>0</v>
      </c>
    </row>
    <row r="14">
      <c r="A14" s="24">
        <f>Teacher!A15</f>
        <v>44661.12955</v>
      </c>
      <c r="B14" s="24">
        <f>A14+TIME(0,hour(Teacher!B15),minute(Teacher!B15))</f>
        <v>44661.13302</v>
      </c>
      <c r="C14" s="1">
        <f>if(Teacher!C15="Test (add score to grade book)",1,0)</f>
        <v>1</v>
      </c>
      <c r="D14" s="1">
        <f t="shared" si="1"/>
        <v>20</v>
      </c>
      <c r="E14" s="1">
        <f t="shared" si="2"/>
        <v>1</v>
      </c>
      <c r="F14" s="1">
        <f t="shared" si="3"/>
        <v>44661.12955</v>
      </c>
      <c r="G14" s="1">
        <f t="shared" si="4"/>
        <v>44661.12955</v>
      </c>
      <c r="H14" s="24">
        <f>Students!A15</f>
        <v>44661.12974</v>
      </c>
      <c r="I14" s="1" t="str">
        <f>Students!B15</f>
        <v>asdfsf</v>
      </c>
      <c r="J14" s="1">
        <f>IFERROR('Input Clean'!G19*Input!G$2,0)</f>
        <v>0</v>
      </c>
      <c r="K14" s="1">
        <f>IFERROR('Input Clean'!H19*Input!H$2,0)</f>
        <v>0</v>
      </c>
      <c r="L14" s="1">
        <f>IFERROR('Input Clean'!I19*Input!I$2,0)</f>
        <v>0</v>
      </c>
      <c r="M14" s="1">
        <f>IFERROR('Input Clean'!J19*Input!J$2,0)</f>
        <v>20</v>
      </c>
      <c r="N14" s="1">
        <f>IFERROR('Input Clean'!K19*Input!K$2,0)</f>
        <v>0</v>
      </c>
      <c r="O14" s="1">
        <f>IFERROR('Input Clean'!L19*Input!L$2,0)</f>
        <v>0</v>
      </c>
      <c r="P14" s="1">
        <f>IFERROR('Input Clean'!M19*Input!M$2,0)</f>
        <v>0</v>
      </c>
      <c r="Q14" s="1">
        <f>IFERROR('Input Clean'!N19*Input!N$2,0)</f>
        <v>0</v>
      </c>
      <c r="R14" s="1">
        <f>IFERROR('Input Clean'!O19*Input!O$2,0)</f>
        <v>0</v>
      </c>
      <c r="S14" s="1">
        <f>IFERROR('Input Clean'!P19*Input!P$2,0)</f>
        <v>0</v>
      </c>
      <c r="T14" s="1">
        <f>IFERROR('Input Clean'!Q19*Input!Q$2,0)</f>
        <v>0</v>
      </c>
      <c r="U14" s="1">
        <f>IFERROR('Input Clean'!R19*Input!R$2,0)</f>
        <v>0</v>
      </c>
      <c r="V14" s="1">
        <f>IFERROR('Input Clean'!S19*Input!S$2,0)</f>
        <v>0</v>
      </c>
      <c r="W14" s="1">
        <f>IFERROR('Input Clean'!T19*Input!T$2,0)</f>
        <v>0</v>
      </c>
      <c r="X14" s="1">
        <f>IFERROR('Input Clean'!U19*Input!U$2,0)</f>
        <v>0</v>
      </c>
      <c r="Y14" s="1">
        <f>IFERROR('Input Clean'!V19*Input!V$2,0)</f>
        <v>0</v>
      </c>
      <c r="Z14" s="1">
        <f>IFERROR('Input Clean'!W19*Input!W$2,0)</f>
        <v>0</v>
      </c>
    </row>
    <row r="15">
      <c r="A15" s="1" t="str">
        <f>Teacher!A16</f>
        <v/>
      </c>
      <c r="B15" s="30">
        <f>A15+TIME(0,hour(Teacher!B16),minute(Teacher!B16))</f>
        <v>0</v>
      </c>
      <c r="C15" s="1">
        <f>if(Teacher!C16="Test (add score to grade book)",1,0)</f>
        <v>0</v>
      </c>
      <c r="D15" s="1">
        <f t="shared" si="1"/>
        <v>20</v>
      </c>
      <c r="E15" s="1">
        <f t="shared" si="2"/>
        <v>1</v>
      </c>
      <c r="F15" s="1">
        <f t="shared" si="3"/>
        <v>44661.12955</v>
      </c>
      <c r="G15" s="1">
        <f t="shared" si="4"/>
        <v>44661.12955</v>
      </c>
      <c r="H15" s="24">
        <f>Students!A16</f>
        <v>44661.1299</v>
      </c>
      <c r="I15" s="1" t="str">
        <f>Students!B16</f>
        <v>sgh4egzs</v>
      </c>
      <c r="J15" s="1">
        <f>IFERROR('Input Clean'!G20*Input!G$2,0)</f>
        <v>0</v>
      </c>
      <c r="K15" s="1">
        <f>IFERROR('Input Clean'!H20*Input!H$2,0)</f>
        <v>0</v>
      </c>
      <c r="L15" s="1">
        <f>IFERROR('Input Clean'!I20*Input!I$2,0)</f>
        <v>0</v>
      </c>
      <c r="M15" s="1">
        <f>IFERROR('Input Clean'!J20*Input!J$2,0)</f>
        <v>20</v>
      </c>
      <c r="N15" s="1">
        <f>IFERROR('Input Clean'!K20*Input!K$2,0)</f>
        <v>0</v>
      </c>
      <c r="O15" s="1">
        <f>IFERROR('Input Clean'!L20*Input!L$2,0)</f>
        <v>0</v>
      </c>
      <c r="P15" s="1">
        <f>IFERROR('Input Clean'!M20*Input!M$2,0)</f>
        <v>0</v>
      </c>
      <c r="Q15" s="1">
        <f>IFERROR('Input Clean'!N20*Input!N$2,0)</f>
        <v>0</v>
      </c>
      <c r="R15" s="1">
        <f>IFERROR('Input Clean'!O20*Input!O$2,0)</f>
        <v>0</v>
      </c>
      <c r="S15" s="1">
        <f>IFERROR('Input Clean'!P20*Input!P$2,0)</f>
        <v>0</v>
      </c>
      <c r="T15" s="1">
        <f>IFERROR('Input Clean'!Q20*Input!Q$2,0)</f>
        <v>0</v>
      </c>
      <c r="U15" s="1">
        <f>IFERROR('Input Clean'!R20*Input!R$2,0)</f>
        <v>0</v>
      </c>
      <c r="V15" s="1">
        <f>IFERROR('Input Clean'!S20*Input!S$2,0)</f>
        <v>0</v>
      </c>
      <c r="W15" s="1">
        <f>IFERROR('Input Clean'!T20*Input!T$2,0)</f>
        <v>0</v>
      </c>
      <c r="X15" s="1">
        <f>IFERROR('Input Clean'!U20*Input!U$2,0)</f>
        <v>0</v>
      </c>
      <c r="Y15" s="1">
        <f>IFERROR('Input Clean'!V20*Input!V$2,0)</f>
        <v>0</v>
      </c>
      <c r="Z15" s="1">
        <f>IFERROR('Input Clean'!W20*Input!W$2,0)</f>
        <v>0</v>
      </c>
    </row>
    <row r="16">
      <c r="A16" s="1" t="str">
        <f>Teacher!A17</f>
        <v/>
      </c>
      <c r="B16" s="30">
        <f>A16+TIME(0,hour(Teacher!B17),minute(Teacher!B17))</f>
        <v>0</v>
      </c>
      <c r="C16" s="1">
        <f>if(Teacher!C17="Test (add score to grade book)",1,0)</f>
        <v>0</v>
      </c>
      <c r="D16" s="1">
        <f t="shared" si="1"/>
        <v>0</v>
      </c>
      <c r="E16" s="1" t="str">
        <f t="shared" si="2"/>
        <v/>
      </c>
      <c r="F16" s="1">
        <f t="shared" si="3"/>
        <v>0</v>
      </c>
      <c r="G16" s="1">
        <f t="shared" si="4"/>
        <v>0</v>
      </c>
      <c r="H16" s="1" t="str">
        <f>Students!A17</f>
        <v/>
      </c>
      <c r="I16" s="1" t="str">
        <f>Students!B17</f>
        <v/>
      </c>
      <c r="J16" s="1">
        <f>IFERROR('Input Clean'!G21*Input!G$2,0)</f>
        <v>0</v>
      </c>
      <c r="K16" s="1">
        <f>IFERROR('Input Clean'!H21*Input!H$2,0)</f>
        <v>0</v>
      </c>
      <c r="L16" s="1">
        <f>IFERROR('Input Clean'!I21*Input!I$2,0)</f>
        <v>0</v>
      </c>
      <c r="M16" s="1">
        <f>IFERROR('Input Clean'!J21*Input!J$2,0)</f>
        <v>0</v>
      </c>
      <c r="N16" s="1">
        <f>IFERROR('Input Clean'!K21*Input!K$2,0)</f>
        <v>0</v>
      </c>
      <c r="O16" s="1">
        <f>IFERROR('Input Clean'!L21*Input!L$2,0)</f>
        <v>0</v>
      </c>
      <c r="P16" s="1">
        <f>IFERROR('Input Clean'!M21*Input!M$2,0)</f>
        <v>0</v>
      </c>
      <c r="Q16" s="1">
        <f>IFERROR('Input Clean'!N21*Input!N$2,0)</f>
        <v>0</v>
      </c>
      <c r="R16" s="1">
        <f>IFERROR('Input Clean'!O21*Input!O$2,0)</f>
        <v>0</v>
      </c>
      <c r="S16" s="1">
        <f>IFERROR('Input Clean'!P21*Input!P$2,0)</f>
        <v>0</v>
      </c>
      <c r="T16" s="1">
        <f>IFERROR('Input Clean'!Q21*Input!Q$2,0)</f>
        <v>0</v>
      </c>
      <c r="U16" s="1">
        <f>IFERROR('Input Clean'!R21*Input!R$2,0)</f>
        <v>0</v>
      </c>
      <c r="V16" s="1">
        <f>IFERROR('Input Clean'!S21*Input!S$2,0)</f>
        <v>0</v>
      </c>
      <c r="W16" s="1">
        <f>IFERROR('Input Clean'!T21*Input!T$2,0)</f>
        <v>0</v>
      </c>
      <c r="X16" s="1">
        <f>IFERROR('Input Clean'!U21*Input!U$2,0)</f>
        <v>0</v>
      </c>
      <c r="Y16" s="1">
        <f>IFERROR('Input Clean'!V21*Input!V$2,0)</f>
        <v>0</v>
      </c>
      <c r="Z16" s="1">
        <f>IFERROR('Input Clean'!W21*Input!W$2,0)</f>
        <v>0</v>
      </c>
    </row>
    <row r="17">
      <c r="A17" s="1" t="str">
        <f>Teacher!A18</f>
        <v/>
      </c>
      <c r="B17" s="30">
        <f>A17+TIME(0,hour(Teacher!B18),minute(Teacher!B18))</f>
        <v>0</v>
      </c>
      <c r="C17" s="1">
        <f>if(Teacher!C18="Test (add score to grade book)",1,0)</f>
        <v>0</v>
      </c>
      <c r="D17" s="1">
        <f t="shared" si="1"/>
        <v>0</v>
      </c>
      <c r="E17" s="1" t="str">
        <f t="shared" si="2"/>
        <v/>
      </c>
      <c r="F17" s="1">
        <f t="shared" si="3"/>
        <v>0</v>
      </c>
      <c r="G17" s="1">
        <f t="shared" si="4"/>
        <v>0</v>
      </c>
      <c r="H17" s="1" t="str">
        <f>Students!A18</f>
        <v/>
      </c>
      <c r="I17" s="1" t="str">
        <f>Students!B18</f>
        <v/>
      </c>
      <c r="J17" s="1">
        <f>IFERROR('Input Clean'!G22*Input!G$2,0)</f>
        <v>0</v>
      </c>
      <c r="K17" s="1">
        <f>IFERROR('Input Clean'!H22*Input!H$2,0)</f>
        <v>0</v>
      </c>
      <c r="L17" s="1">
        <f>IFERROR('Input Clean'!I22*Input!I$2,0)</f>
        <v>0</v>
      </c>
      <c r="M17" s="1">
        <f>IFERROR('Input Clean'!J22*Input!J$2,0)</f>
        <v>0</v>
      </c>
      <c r="N17" s="1">
        <f>IFERROR('Input Clean'!K22*Input!K$2,0)</f>
        <v>0</v>
      </c>
      <c r="O17" s="1">
        <f>IFERROR('Input Clean'!L22*Input!L$2,0)</f>
        <v>0</v>
      </c>
      <c r="P17" s="1">
        <f>IFERROR('Input Clean'!M22*Input!M$2,0)</f>
        <v>0</v>
      </c>
      <c r="Q17" s="1">
        <f>IFERROR('Input Clean'!N22*Input!N$2,0)</f>
        <v>0</v>
      </c>
      <c r="R17" s="1">
        <f>IFERROR('Input Clean'!O22*Input!O$2,0)</f>
        <v>0</v>
      </c>
      <c r="S17" s="1">
        <f>IFERROR('Input Clean'!P22*Input!P$2,0)</f>
        <v>0</v>
      </c>
      <c r="T17" s="1">
        <f>IFERROR('Input Clean'!Q22*Input!Q$2,0)</f>
        <v>0</v>
      </c>
      <c r="U17" s="1">
        <f>IFERROR('Input Clean'!R22*Input!R$2,0)</f>
        <v>0</v>
      </c>
      <c r="V17" s="1">
        <f>IFERROR('Input Clean'!S22*Input!S$2,0)</f>
        <v>0</v>
      </c>
      <c r="W17" s="1">
        <f>IFERROR('Input Clean'!T22*Input!T$2,0)</f>
        <v>0</v>
      </c>
      <c r="X17" s="1">
        <f>IFERROR('Input Clean'!U22*Input!U$2,0)</f>
        <v>0</v>
      </c>
      <c r="Y17" s="1">
        <f>IFERROR('Input Clean'!V22*Input!V$2,0)</f>
        <v>0</v>
      </c>
      <c r="Z17" s="1">
        <f>IFERROR('Input Clean'!W22*Input!W$2,0)</f>
        <v>0</v>
      </c>
    </row>
    <row r="18">
      <c r="A18" s="1" t="str">
        <f>Teacher!A19</f>
        <v/>
      </c>
      <c r="B18" s="30">
        <f>A18+TIME(0,hour(Teacher!B19),minute(Teacher!B19))</f>
        <v>0</v>
      </c>
      <c r="C18" s="1">
        <f>if(Teacher!C19="Test (add score to grade book)",1,0)</f>
        <v>0</v>
      </c>
      <c r="D18" s="1">
        <f t="shared" si="1"/>
        <v>0</v>
      </c>
      <c r="E18" s="1" t="str">
        <f t="shared" si="2"/>
        <v/>
      </c>
      <c r="F18" s="1">
        <f t="shared" si="3"/>
        <v>0</v>
      </c>
      <c r="G18" s="1">
        <f t="shared" si="4"/>
        <v>0</v>
      </c>
      <c r="H18" s="1" t="str">
        <f>Students!A19</f>
        <v/>
      </c>
      <c r="I18" s="1" t="str">
        <f>Students!B19</f>
        <v/>
      </c>
      <c r="J18" s="1">
        <f>IFERROR('Input Clean'!G23*Input!G$2,0)</f>
        <v>0</v>
      </c>
      <c r="K18" s="1">
        <f>IFERROR('Input Clean'!H23*Input!H$2,0)</f>
        <v>0</v>
      </c>
      <c r="L18" s="1">
        <f>IFERROR('Input Clean'!I23*Input!I$2,0)</f>
        <v>0</v>
      </c>
      <c r="M18" s="1">
        <f>IFERROR('Input Clean'!J23*Input!J$2,0)</f>
        <v>0</v>
      </c>
      <c r="N18" s="1">
        <f>IFERROR('Input Clean'!K23*Input!K$2,0)</f>
        <v>0</v>
      </c>
      <c r="O18" s="1">
        <f>IFERROR('Input Clean'!L23*Input!L$2,0)</f>
        <v>0</v>
      </c>
      <c r="P18" s="1">
        <f>IFERROR('Input Clean'!M23*Input!M$2,0)</f>
        <v>0</v>
      </c>
      <c r="Q18" s="1">
        <f>IFERROR('Input Clean'!N23*Input!N$2,0)</f>
        <v>0</v>
      </c>
      <c r="R18" s="1">
        <f>IFERROR('Input Clean'!O23*Input!O$2,0)</f>
        <v>0</v>
      </c>
      <c r="S18" s="1">
        <f>IFERROR('Input Clean'!P23*Input!P$2,0)</f>
        <v>0</v>
      </c>
      <c r="T18" s="1">
        <f>IFERROR('Input Clean'!Q23*Input!Q$2,0)</f>
        <v>0</v>
      </c>
      <c r="U18" s="1">
        <f>IFERROR('Input Clean'!R23*Input!R$2,0)</f>
        <v>0</v>
      </c>
      <c r="V18" s="1">
        <f>IFERROR('Input Clean'!S23*Input!S$2,0)</f>
        <v>0</v>
      </c>
      <c r="W18" s="1">
        <f>IFERROR('Input Clean'!T23*Input!T$2,0)</f>
        <v>0</v>
      </c>
      <c r="X18" s="1">
        <f>IFERROR('Input Clean'!U23*Input!U$2,0)</f>
        <v>0</v>
      </c>
      <c r="Y18" s="1">
        <f>IFERROR('Input Clean'!V23*Input!V$2,0)</f>
        <v>0</v>
      </c>
      <c r="Z18" s="1">
        <f>IFERROR('Input Clean'!W23*Input!W$2,0)</f>
        <v>0</v>
      </c>
    </row>
    <row r="19">
      <c r="A19" s="1" t="str">
        <f>Teacher!A20</f>
        <v/>
      </c>
      <c r="B19" s="30">
        <f>A19+TIME(0,hour(Teacher!B20),minute(Teacher!B20))</f>
        <v>0</v>
      </c>
      <c r="C19" s="1">
        <f>if(Teacher!C20="Test (add score to grade book)",1,0)</f>
        <v>0</v>
      </c>
      <c r="D19" s="1">
        <f t="shared" si="1"/>
        <v>0</v>
      </c>
      <c r="E19" s="1" t="str">
        <f t="shared" si="2"/>
        <v/>
      </c>
      <c r="F19" s="1">
        <f t="shared" si="3"/>
        <v>0</v>
      </c>
      <c r="G19" s="1">
        <f t="shared" si="4"/>
        <v>0</v>
      </c>
      <c r="H19" s="1" t="str">
        <f>Students!A20</f>
        <v/>
      </c>
      <c r="I19" s="1" t="str">
        <f>Students!B20</f>
        <v/>
      </c>
      <c r="J19" s="1">
        <f>IFERROR('Input Clean'!G24*Input!G$2,0)</f>
        <v>0</v>
      </c>
      <c r="K19" s="1">
        <f>IFERROR('Input Clean'!H24*Input!H$2,0)</f>
        <v>0</v>
      </c>
      <c r="L19" s="1">
        <f>IFERROR('Input Clean'!I24*Input!I$2,0)</f>
        <v>0</v>
      </c>
      <c r="M19" s="1">
        <f>IFERROR('Input Clean'!J24*Input!J$2,0)</f>
        <v>0</v>
      </c>
      <c r="N19" s="1">
        <f>IFERROR('Input Clean'!K24*Input!K$2,0)</f>
        <v>0</v>
      </c>
      <c r="O19" s="1">
        <f>IFERROR('Input Clean'!L24*Input!L$2,0)</f>
        <v>0</v>
      </c>
      <c r="P19" s="1">
        <f>IFERROR('Input Clean'!M24*Input!M$2,0)</f>
        <v>0</v>
      </c>
      <c r="Q19" s="1">
        <f>IFERROR('Input Clean'!N24*Input!N$2,0)</f>
        <v>0</v>
      </c>
      <c r="R19" s="1">
        <f>IFERROR('Input Clean'!O24*Input!O$2,0)</f>
        <v>0</v>
      </c>
      <c r="S19" s="1">
        <f>IFERROR('Input Clean'!P24*Input!P$2,0)</f>
        <v>0</v>
      </c>
      <c r="T19" s="1">
        <f>IFERROR('Input Clean'!Q24*Input!Q$2,0)</f>
        <v>0</v>
      </c>
      <c r="U19" s="1">
        <f>IFERROR('Input Clean'!R24*Input!R$2,0)</f>
        <v>0</v>
      </c>
      <c r="V19" s="1">
        <f>IFERROR('Input Clean'!S24*Input!S$2,0)</f>
        <v>0</v>
      </c>
      <c r="W19" s="1">
        <f>IFERROR('Input Clean'!T24*Input!T$2,0)</f>
        <v>0</v>
      </c>
      <c r="X19" s="1">
        <f>IFERROR('Input Clean'!U24*Input!U$2,0)</f>
        <v>0</v>
      </c>
      <c r="Y19" s="1">
        <f>IFERROR('Input Clean'!V24*Input!V$2,0)</f>
        <v>0</v>
      </c>
      <c r="Z19" s="1">
        <f>IFERROR('Input Clean'!W24*Input!W$2,0)</f>
        <v>0</v>
      </c>
    </row>
    <row r="20">
      <c r="A20" s="1" t="str">
        <f>Teacher!A21</f>
        <v/>
      </c>
      <c r="B20" s="30">
        <f>A20+TIME(0,hour(Teacher!B21),minute(Teacher!B21))</f>
        <v>0</v>
      </c>
      <c r="C20" s="1">
        <f>if(Teacher!C21="Test (add score to grade book)",1,0)</f>
        <v>0</v>
      </c>
      <c r="D20" s="1">
        <f t="shared" si="1"/>
        <v>0</v>
      </c>
      <c r="E20" s="1" t="str">
        <f t="shared" si="2"/>
        <v/>
      </c>
      <c r="F20" s="1">
        <f t="shared" si="3"/>
        <v>0</v>
      </c>
      <c r="G20" s="1">
        <f t="shared" si="4"/>
        <v>0</v>
      </c>
      <c r="H20" s="1" t="str">
        <f>Students!A21</f>
        <v/>
      </c>
      <c r="I20" s="1" t="str">
        <f>Students!B21</f>
        <v/>
      </c>
      <c r="J20" s="1">
        <f>IFERROR('Input Clean'!G25*Input!G$2,0)</f>
        <v>0</v>
      </c>
      <c r="K20" s="1">
        <f>IFERROR('Input Clean'!H25*Input!H$2,0)</f>
        <v>0</v>
      </c>
      <c r="L20" s="1">
        <f>IFERROR('Input Clean'!I25*Input!I$2,0)</f>
        <v>0</v>
      </c>
      <c r="M20" s="1">
        <f>IFERROR('Input Clean'!J25*Input!J$2,0)</f>
        <v>0</v>
      </c>
      <c r="N20" s="1">
        <f>IFERROR('Input Clean'!K25*Input!K$2,0)</f>
        <v>0</v>
      </c>
      <c r="O20" s="1">
        <f>IFERROR('Input Clean'!L25*Input!L$2,0)</f>
        <v>0</v>
      </c>
      <c r="P20" s="1">
        <f>IFERROR('Input Clean'!M25*Input!M$2,0)</f>
        <v>0</v>
      </c>
      <c r="Q20" s="1">
        <f>IFERROR('Input Clean'!N25*Input!N$2,0)</f>
        <v>0</v>
      </c>
      <c r="R20" s="1">
        <f>IFERROR('Input Clean'!O25*Input!O$2,0)</f>
        <v>0</v>
      </c>
      <c r="S20" s="1">
        <f>IFERROR('Input Clean'!P25*Input!P$2,0)</f>
        <v>0</v>
      </c>
      <c r="T20" s="1">
        <f>IFERROR('Input Clean'!Q25*Input!Q$2,0)</f>
        <v>0</v>
      </c>
      <c r="U20" s="1">
        <f>IFERROR('Input Clean'!R25*Input!R$2,0)</f>
        <v>0</v>
      </c>
      <c r="V20" s="1">
        <f>IFERROR('Input Clean'!S25*Input!S$2,0)</f>
        <v>0</v>
      </c>
      <c r="W20" s="1">
        <f>IFERROR('Input Clean'!T25*Input!T$2,0)</f>
        <v>0</v>
      </c>
      <c r="X20" s="1">
        <f>IFERROR('Input Clean'!U25*Input!U$2,0)</f>
        <v>0</v>
      </c>
      <c r="Y20" s="1">
        <f>IFERROR('Input Clean'!V25*Input!V$2,0)</f>
        <v>0</v>
      </c>
      <c r="Z20" s="1">
        <f>IFERROR('Input Clean'!W25*Input!W$2,0)</f>
        <v>0</v>
      </c>
    </row>
    <row r="21">
      <c r="A21" s="1" t="str">
        <f>Teacher!A22</f>
        <v/>
      </c>
      <c r="B21" s="30">
        <f>A21+TIME(0,hour(Teacher!B22),minute(Teacher!B22))</f>
        <v>0</v>
      </c>
      <c r="C21" s="1">
        <f>if(Teacher!C22="Test (add score to grade book)",1,0)</f>
        <v>0</v>
      </c>
      <c r="D21" s="1">
        <f t="shared" si="1"/>
        <v>0</v>
      </c>
      <c r="E21" s="1" t="str">
        <f t="shared" si="2"/>
        <v/>
      </c>
      <c r="F21" s="1">
        <f t="shared" si="3"/>
        <v>0</v>
      </c>
      <c r="G21" s="1">
        <f t="shared" si="4"/>
        <v>0</v>
      </c>
      <c r="H21" s="1" t="str">
        <f>Students!A22</f>
        <v/>
      </c>
      <c r="I21" s="1" t="str">
        <f>Students!B22</f>
        <v/>
      </c>
      <c r="J21" s="1">
        <f>IFERROR('Input Clean'!G26*Input!G$2,0)</f>
        <v>0</v>
      </c>
      <c r="K21" s="1">
        <f>IFERROR('Input Clean'!H26*Input!H$2,0)</f>
        <v>0</v>
      </c>
      <c r="L21" s="1">
        <f>IFERROR('Input Clean'!I26*Input!I$2,0)</f>
        <v>0</v>
      </c>
      <c r="M21" s="1">
        <f>IFERROR('Input Clean'!J26*Input!J$2,0)</f>
        <v>0</v>
      </c>
      <c r="N21" s="1">
        <f>IFERROR('Input Clean'!K26*Input!K$2,0)</f>
        <v>0</v>
      </c>
      <c r="O21" s="1">
        <f>IFERROR('Input Clean'!L26*Input!L$2,0)</f>
        <v>0</v>
      </c>
      <c r="P21" s="1">
        <f>IFERROR('Input Clean'!M26*Input!M$2,0)</f>
        <v>0</v>
      </c>
      <c r="Q21" s="1">
        <f>IFERROR('Input Clean'!N26*Input!N$2,0)</f>
        <v>0</v>
      </c>
      <c r="R21" s="1">
        <f>IFERROR('Input Clean'!O26*Input!O$2,0)</f>
        <v>0</v>
      </c>
      <c r="S21" s="1">
        <f>IFERROR('Input Clean'!P26*Input!P$2,0)</f>
        <v>0</v>
      </c>
      <c r="T21" s="1">
        <f>IFERROR('Input Clean'!Q26*Input!Q$2,0)</f>
        <v>0</v>
      </c>
      <c r="U21" s="1">
        <f>IFERROR('Input Clean'!R26*Input!R$2,0)</f>
        <v>0</v>
      </c>
      <c r="V21" s="1">
        <f>IFERROR('Input Clean'!S26*Input!S$2,0)</f>
        <v>0</v>
      </c>
      <c r="W21" s="1">
        <f>IFERROR('Input Clean'!T26*Input!T$2,0)</f>
        <v>0</v>
      </c>
      <c r="X21" s="1">
        <f>IFERROR('Input Clean'!U26*Input!U$2,0)</f>
        <v>0</v>
      </c>
      <c r="Y21" s="1">
        <f>IFERROR('Input Clean'!V26*Input!V$2,0)</f>
        <v>0</v>
      </c>
      <c r="Z21" s="1">
        <f>IFERROR('Input Clean'!W26*Input!W$2,0)</f>
        <v>0</v>
      </c>
    </row>
    <row r="22">
      <c r="A22" s="1" t="str">
        <f>Teacher!A23</f>
        <v/>
      </c>
      <c r="B22" s="30">
        <f>A22+TIME(0,hour(Teacher!B23),minute(Teacher!B23))</f>
        <v>0</v>
      </c>
      <c r="C22" s="1">
        <f>if(Teacher!C23="Test (add score to grade book)",1,0)</f>
        <v>0</v>
      </c>
      <c r="D22" s="1">
        <f t="shared" si="1"/>
        <v>0</v>
      </c>
      <c r="E22" s="1" t="str">
        <f t="shared" si="2"/>
        <v/>
      </c>
      <c r="F22" s="1">
        <f t="shared" si="3"/>
        <v>0</v>
      </c>
      <c r="G22" s="1">
        <f t="shared" si="4"/>
        <v>0</v>
      </c>
      <c r="H22" s="1" t="str">
        <f>Students!A23</f>
        <v/>
      </c>
      <c r="I22" s="1" t="str">
        <f>Students!B23</f>
        <v/>
      </c>
      <c r="J22" s="1">
        <f>IFERROR('Input Clean'!G27*Input!G$2,0)</f>
        <v>0</v>
      </c>
      <c r="K22" s="1">
        <f>IFERROR('Input Clean'!H27*Input!H$2,0)</f>
        <v>0</v>
      </c>
      <c r="L22" s="1">
        <f>IFERROR('Input Clean'!I27*Input!I$2,0)</f>
        <v>0</v>
      </c>
      <c r="M22" s="1">
        <f>IFERROR('Input Clean'!J27*Input!J$2,0)</f>
        <v>0</v>
      </c>
      <c r="N22" s="1">
        <f>IFERROR('Input Clean'!K27*Input!K$2,0)</f>
        <v>0</v>
      </c>
      <c r="O22" s="1">
        <f>IFERROR('Input Clean'!L27*Input!L$2,0)</f>
        <v>0</v>
      </c>
      <c r="P22" s="1">
        <f>IFERROR('Input Clean'!M27*Input!M$2,0)</f>
        <v>0</v>
      </c>
      <c r="Q22" s="1">
        <f>IFERROR('Input Clean'!N27*Input!N$2,0)</f>
        <v>0</v>
      </c>
      <c r="R22" s="1">
        <f>IFERROR('Input Clean'!O27*Input!O$2,0)</f>
        <v>0</v>
      </c>
      <c r="S22" s="1">
        <f>IFERROR('Input Clean'!P27*Input!P$2,0)</f>
        <v>0</v>
      </c>
      <c r="T22" s="1">
        <f>IFERROR('Input Clean'!Q27*Input!Q$2,0)</f>
        <v>0</v>
      </c>
      <c r="U22" s="1">
        <f>IFERROR('Input Clean'!R27*Input!R$2,0)</f>
        <v>0</v>
      </c>
      <c r="V22" s="1">
        <f>IFERROR('Input Clean'!S27*Input!S$2,0)</f>
        <v>0</v>
      </c>
      <c r="W22" s="1">
        <f>IFERROR('Input Clean'!T27*Input!T$2,0)</f>
        <v>0</v>
      </c>
      <c r="X22" s="1">
        <f>IFERROR('Input Clean'!U27*Input!U$2,0)</f>
        <v>0</v>
      </c>
      <c r="Y22" s="1">
        <f>IFERROR('Input Clean'!V27*Input!V$2,0)</f>
        <v>0</v>
      </c>
      <c r="Z22" s="1">
        <f>IFERROR('Input Clean'!W27*Input!W$2,0)</f>
        <v>0</v>
      </c>
    </row>
    <row r="23">
      <c r="A23" s="1" t="str">
        <f>Teacher!A24</f>
        <v/>
      </c>
      <c r="B23" s="30">
        <f>A23+TIME(0,hour(Teacher!B24),minute(Teacher!B24))</f>
        <v>0</v>
      </c>
      <c r="C23" s="1">
        <f>if(Teacher!C24="Test (add score to grade book)",1,0)</f>
        <v>0</v>
      </c>
      <c r="D23" s="1">
        <f t="shared" si="1"/>
        <v>0</v>
      </c>
      <c r="E23" s="1" t="str">
        <f t="shared" si="2"/>
        <v/>
      </c>
      <c r="F23" s="1">
        <f t="shared" si="3"/>
        <v>0</v>
      </c>
      <c r="G23" s="1">
        <f t="shared" si="4"/>
        <v>0</v>
      </c>
      <c r="H23" s="1" t="str">
        <f>Students!A24</f>
        <v/>
      </c>
      <c r="I23" s="1" t="str">
        <f>Students!B24</f>
        <v/>
      </c>
      <c r="J23" s="1">
        <f>IFERROR('Input Clean'!G28*Input!G$2,0)</f>
        <v>0</v>
      </c>
      <c r="K23" s="1">
        <f>IFERROR('Input Clean'!H28*Input!H$2,0)</f>
        <v>0</v>
      </c>
      <c r="L23" s="1">
        <f>IFERROR('Input Clean'!I28*Input!I$2,0)</f>
        <v>0</v>
      </c>
      <c r="M23" s="1">
        <f>IFERROR('Input Clean'!J28*Input!J$2,0)</f>
        <v>0</v>
      </c>
      <c r="N23" s="1">
        <f>IFERROR('Input Clean'!K28*Input!K$2,0)</f>
        <v>0</v>
      </c>
      <c r="O23" s="1">
        <f>IFERROR('Input Clean'!L28*Input!L$2,0)</f>
        <v>0</v>
      </c>
      <c r="P23" s="1">
        <f>IFERROR('Input Clean'!M28*Input!M$2,0)</f>
        <v>0</v>
      </c>
      <c r="Q23" s="1">
        <f>IFERROR('Input Clean'!N28*Input!N$2,0)</f>
        <v>0</v>
      </c>
      <c r="R23" s="1">
        <f>IFERROR('Input Clean'!O28*Input!O$2,0)</f>
        <v>0</v>
      </c>
      <c r="S23" s="1">
        <f>IFERROR('Input Clean'!P28*Input!P$2,0)</f>
        <v>0</v>
      </c>
      <c r="T23" s="1">
        <f>IFERROR('Input Clean'!Q28*Input!Q$2,0)</f>
        <v>0</v>
      </c>
      <c r="U23" s="1">
        <f>IFERROR('Input Clean'!R28*Input!R$2,0)</f>
        <v>0</v>
      </c>
      <c r="V23" s="1">
        <f>IFERROR('Input Clean'!S28*Input!S$2,0)</f>
        <v>0</v>
      </c>
      <c r="W23" s="1">
        <f>IFERROR('Input Clean'!T28*Input!T$2,0)</f>
        <v>0</v>
      </c>
      <c r="X23" s="1">
        <f>IFERROR('Input Clean'!U28*Input!U$2,0)</f>
        <v>0</v>
      </c>
      <c r="Y23" s="1">
        <f>IFERROR('Input Clean'!V28*Input!V$2,0)</f>
        <v>0</v>
      </c>
      <c r="Z23" s="1">
        <f>IFERROR('Input Clean'!W28*Input!W$2,0)</f>
        <v>0</v>
      </c>
    </row>
    <row r="24">
      <c r="A24" s="1" t="str">
        <f>Teacher!A25</f>
        <v/>
      </c>
      <c r="B24" s="30">
        <f>A24+TIME(0,hour(Teacher!B25),minute(Teacher!B25))</f>
        <v>0</v>
      </c>
      <c r="C24" s="1">
        <f>if(Teacher!C25="Test (add score to grade book)",1,0)</f>
        <v>0</v>
      </c>
      <c r="D24" s="1">
        <f t="shared" si="1"/>
        <v>0</v>
      </c>
      <c r="E24" s="1" t="str">
        <f t="shared" si="2"/>
        <v/>
      </c>
      <c r="F24" s="1">
        <f t="shared" si="3"/>
        <v>0</v>
      </c>
      <c r="G24" s="1">
        <f t="shared" si="4"/>
        <v>0</v>
      </c>
      <c r="H24" s="1" t="str">
        <f>Students!A25</f>
        <v/>
      </c>
      <c r="I24" s="1" t="str">
        <f>Students!B25</f>
        <v/>
      </c>
      <c r="J24" s="1">
        <f>IFERROR('Input Clean'!G29*Input!G$2,0)</f>
        <v>0</v>
      </c>
      <c r="K24" s="1">
        <f>IFERROR('Input Clean'!H29*Input!H$2,0)</f>
        <v>0</v>
      </c>
      <c r="L24" s="1">
        <f>IFERROR('Input Clean'!I29*Input!I$2,0)</f>
        <v>0</v>
      </c>
      <c r="M24" s="1">
        <f>IFERROR('Input Clean'!J29*Input!J$2,0)</f>
        <v>0</v>
      </c>
      <c r="N24" s="1">
        <f>IFERROR('Input Clean'!K29*Input!K$2,0)</f>
        <v>0</v>
      </c>
      <c r="O24" s="1">
        <f>IFERROR('Input Clean'!L29*Input!L$2,0)</f>
        <v>0</v>
      </c>
      <c r="P24" s="1">
        <f>IFERROR('Input Clean'!M29*Input!M$2,0)</f>
        <v>0</v>
      </c>
      <c r="Q24" s="1">
        <f>IFERROR('Input Clean'!N29*Input!N$2,0)</f>
        <v>0</v>
      </c>
      <c r="R24" s="1">
        <f>IFERROR('Input Clean'!O29*Input!O$2,0)</f>
        <v>0</v>
      </c>
      <c r="S24" s="1">
        <f>IFERROR('Input Clean'!P29*Input!P$2,0)</f>
        <v>0</v>
      </c>
      <c r="T24" s="1">
        <f>IFERROR('Input Clean'!Q29*Input!Q$2,0)</f>
        <v>0</v>
      </c>
      <c r="U24" s="1">
        <f>IFERROR('Input Clean'!R29*Input!R$2,0)</f>
        <v>0</v>
      </c>
      <c r="V24" s="1">
        <f>IFERROR('Input Clean'!S29*Input!S$2,0)</f>
        <v>0</v>
      </c>
      <c r="W24" s="1">
        <f>IFERROR('Input Clean'!T29*Input!T$2,0)</f>
        <v>0</v>
      </c>
      <c r="X24" s="1">
        <f>IFERROR('Input Clean'!U29*Input!U$2,0)</f>
        <v>0</v>
      </c>
      <c r="Y24" s="1">
        <f>IFERROR('Input Clean'!V29*Input!V$2,0)</f>
        <v>0</v>
      </c>
      <c r="Z24" s="1">
        <f>IFERROR('Input Clean'!W29*Input!W$2,0)</f>
        <v>0</v>
      </c>
    </row>
    <row r="25">
      <c r="A25" s="1" t="str">
        <f>Teacher!A26</f>
        <v/>
      </c>
      <c r="B25" s="30">
        <f>A25+TIME(0,hour(Teacher!B26),minute(Teacher!B26))</f>
        <v>0</v>
      </c>
      <c r="C25" s="1">
        <f>if(Teacher!C26="Test (add score to grade book)",1,0)</f>
        <v>0</v>
      </c>
      <c r="D25" s="1">
        <f t="shared" si="1"/>
        <v>0</v>
      </c>
      <c r="E25" s="1" t="str">
        <f t="shared" si="2"/>
        <v/>
      </c>
      <c r="F25" s="1">
        <f t="shared" si="3"/>
        <v>0</v>
      </c>
      <c r="G25" s="1">
        <f t="shared" si="4"/>
        <v>0</v>
      </c>
      <c r="H25" s="1" t="str">
        <f>Students!A26</f>
        <v/>
      </c>
      <c r="I25" s="1" t="str">
        <f>Students!B26</f>
        <v/>
      </c>
      <c r="J25" s="1">
        <f>IFERROR('Input Clean'!G30*Input!G$2,0)</f>
        <v>0</v>
      </c>
      <c r="K25" s="1">
        <f>IFERROR('Input Clean'!H30*Input!H$2,0)</f>
        <v>0</v>
      </c>
      <c r="L25" s="1">
        <f>IFERROR('Input Clean'!I30*Input!I$2,0)</f>
        <v>0</v>
      </c>
      <c r="M25" s="1">
        <f>IFERROR('Input Clean'!J30*Input!J$2,0)</f>
        <v>0</v>
      </c>
      <c r="N25" s="1">
        <f>IFERROR('Input Clean'!K30*Input!K$2,0)</f>
        <v>0</v>
      </c>
      <c r="O25" s="1">
        <f>IFERROR('Input Clean'!L30*Input!L$2,0)</f>
        <v>0</v>
      </c>
      <c r="P25" s="1">
        <f>IFERROR('Input Clean'!M30*Input!M$2,0)</f>
        <v>0</v>
      </c>
      <c r="Q25" s="1">
        <f>IFERROR('Input Clean'!N30*Input!N$2,0)</f>
        <v>0</v>
      </c>
      <c r="R25" s="1">
        <f>IFERROR('Input Clean'!O30*Input!O$2,0)</f>
        <v>0</v>
      </c>
      <c r="S25" s="1">
        <f>IFERROR('Input Clean'!P30*Input!P$2,0)</f>
        <v>0</v>
      </c>
      <c r="T25" s="1">
        <f>IFERROR('Input Clean'!Q30*Input!Q$2,0)</f>
        <v>0</v>
      </c>
      <c r="U25" s="1">
        <f>IFERROR('Input Clean'!R30*Input!R$2,0)</f>
        <v>0</v>
      </c>
      <c r="V25" s="1">
        <f>IFERROR('Input Clean'!S30*Input!S$2,0)</f>
        <v>0</v>
      </c>
      <c r="W25" s="1">
        <f>IFERROR('Input Clean'!T30*Input!T$2,0)</f>
        <v>0</v>
      </c>
      <c r="X25" s="1">
        <f>IFERROR('Input Clean'!U30*Input!U$2,0)</f>
        <v>0</v>
      </c>
      <c r="Y25" s="1">
        <f>IFERROR('Input Clean'!V30*Input!V$2,0)</f>
        <v>0</v>
      </c>
      <c r="Z25" s="1">
        <f>IFERROR('Input Clean'!W30*Input!W$2,0)</f>
        <v>0</v>
      </c>
    </row>
    <row r="26">
      <c r="A26" s="1" t="str">
        <f>Teacher!A27</f>
        <v/>
      </c>
      <c r="B26" s="30">
        <f>A26+TIME(0,hour(Teacher!B27),minute(Teacher!B27))</f>
        <v>0</v>
      </c>
      <c r="C26" s="1">
        <f>if(Teacher!C27="Test (add score to grade book)",1,0)</f>
        <v>0</v>
      </c>
      <c r="D26" s="1">
        <f t="shared" si="1"/>
        <v>0</v>
      </c>
      <c r="E26" s="1" t="str">
        <f t="shared" si="2"/>
        <v/>
      </c>
      <c r="F26" s="1">
        <f t="shared" si="3"/>
        <v>0</v>
      </c>
      <c r="G26" s="1">
        <f t="shared" si="4"/>
        <v>0</v>
      </c>
      <c r="H26" s="1" t="str">
        <f>Students!A27</f>
        <v/>
      </c>
      <c r="I26" s="1" t="str">
        <f>Students!B27</f>
        <v/>
      </c>
      <c r="J26" s="1">
        <f>IFERROR('Input Clean'!G31*Input!G$2,0)</f>
        <v>0</v>
      </c>
      <c r="K26" s="1">
        <f>IFERROR('Input Clean'!H31*Input!H$2,0)</f>
        <v>0</v>
      </c>
      <c r="L26" s="1">
        <f>IFERROR('Input Clean'!I31*Input!I$2,0)</f>
        <v>0</v>
      </c>
      <c r="M26" s="1">
        <f>IFERROR('Input Clean'!J31*Input!J$2,0)</f>
        <v>0</v>
      </c>
      <c r="N26" s="1">
        <f>IFERROR('Input Clean'!K31*Input!K$2,0)</f>
        <v>0</v>
      </c>
      <c r="O26" s="1">
        <f>IFERROR('Input Clean'!L31*Input!L$2,0)</f>
        <v>0</v>
      </c>
      <c r="P26" s="1">
        <f>IFERROR('Input Clean'!M31*Input!M$2,0)</f>
        <v>0</v>
      </c>
      <c r="Q26" s="1">
        <f>IFERROR('Input Clean'!N31*Input!N$2,0)</f>
        <v>0</v>
      </c>
      <c r="R26" s="1">
        <f>IFERROR('Input Clean'!O31*Input!O$2,0)</f>
        <v>0</v>
      </c>
      <c r="S26" s="1">
        <f>IFERROR('Input Clean'!P31*Input!P$2,0)</f>
        <v>0</v>
      </c>
      <c r="T26" s="1">
        <f>IFERROR('Input Clean'!Q31*Input!Q$2,0)</f>
        <v>0</v>
      </c>
      <c r="U26" s="1">
        <f>IFERROR('Input Clean'!R31*Input!R$2,0)</f>
        <v>0</v>
      </c>
      <c r="V26" s="1">
        <f>IFERROR('Input Clean'!S31*Input!S$2,0)</f>
        <v>0</v>
      </c>
      <c r="W26" s="1">
        <f>IFERROR('Input Clean'!T31*Input!T$2,0)</f>
        <v>0</v>
      </c>
      <c r="X26" s="1">
        <f>IFERROR('Input Clean'!U31*Input!U$2,0)</f>
        <v>0</v>
      </c>
      <c r="Y26" s="1">
        <f>IFERROR('Input Clean'!V31*Input!V$2,0)</f>
        <v>0</v>
      </c>
      <c r="Z26" s="1">
        <f>IFERROR('Input Clean'!W31*Input!W$2,0)</f>
        <v>0</v>
      </c>
    </row>
    <row r="27">
      <c r="A27" s="1" t="str">
        <f>Teacher!A28</f>
        <v/>
      </c>
      <c r="B27" s="30">
        <f>A27+TIME(0,hour(Teacher!B28),minute(Teacher!B28))</f>
        <v>0</v>
      </c>
      <c r="C27" s="1">
        <f>if(Teacher!C28="Test (add score to grade book)",1,0)</f>
        <v>0</v>
      </c>
      <c r="D27" s="1">
        <f t="shared" si="1"/>
        <v>0</v>
      </c>
      <c r="E27" s="1" t="str">
        <f t="shared" si="2"/>
        <v/>
      </c>
      <c r="F27" s="1">
        <f t="shared" si="3"/>
        <v>0</v>
      </c>
      <c r="G27" s="1">
        <f t="shared" si="4"/>
        <v>0</v>
      </c>
      <c r="H27" s="1" t="str">
        <f>Students!A28</f>
        <v/>
      </c>
      <c r="I27" s="1" t="str">
        <f>Students!B28</f>
        <v/>
      </c>
      <c r="J27" s="1">
        <f>IFERROR('Input Clean'!G32*Input!G$2,0)</f>
        <v>0</v>
      </c>
      <c r="K27" s="1">
        <f>IFERROR('Input Clean'!H32*Input!H$2,0)</f>
        <v>0</v>
      </c>
      <c r="L27" s="1">
        <f>IFERROR('Input Clean'!I32*Input!I$2,0)</f>
        <v>0</v>
      </c>
      <c r="M27" s="1">
        <f>IFERROR('Input Clean'!J32*Input!J$2,0)</f>
        <v>0</v>
      </c>
      <c r="N27" s="1">
        <f>IFERROR('Input Clean'!K32*Input!K$2,0)</f>
        <v>0</v>
      </c>
      <c r="O27" s="1">
        <f>IFERROR('Input Clean'!L32*Input!L$2,0)</f>
        <v>0</v>
      </c>
      <c r="P27" s="1">
        <f>IFERROR('Input Clean'!M32*Input!M$2,0)</f>
        <v>0</v>
      </c>
      <c r="Q27" s="1">
        <f>IFERROR('Input Clean'!N32*Input!N$2,0)</f>
        <v>0</v>
      </c>
      <c r="R27" s="1">
        <f>IFERROR('Input Clean'!O32*Input!O$2,0)</f>
        <v>0</v>
      </c>
      <c r="S27" s="1">
        <f>IFERROR('Input Clean'!P32*Input!P$2,0)</f>
        <v>0</v>
      </c>
      <c r="T27" s="1">
        <f>IFERROR('Input Clean'!Q32*Input!Q$2,0)</f>
        <v>0</v>
      </c>
      <c r="U27" s="1">
        <f>IFERROR('Input Clean'!R32*Input!R$2,0)</f>
        <v>0</v>
      </c>
      <c r="V27" s="1">
        <f>IFERROR('Input Clean'!S32*Input!S$2,0)</f>
        <v>0</v>
      </c>
      <c r="W27" s="1">
        <f>IFERROR('Input Clean'!T32*Input!T$2,0)</f>
        <v>0</v>
      </c>
      <c r="X27" s="1">
        <f>IFERROR('Input Clean'!U32*Input!U$2,0)</f>
        <v>0</v>
      </c>
      <c r="Y27" s="1">
        <f>IFERROR('Input Clean'!V32*Input!V$2,0)</f>
        <v>0</v>
      </c>
      <c r="Z27" s="1">
        <f>IFERROR('Input Clean'!W32*Input!W$2,0)</f>
        <v>0</v>
      </c>
    </row>
    <row r="28">
      <c r="A28" s="1" t="str">
        <f>Teacher!A29</f>
        <v/>
      </c>
      <c r="B28" s="30">
        <f>A28+TIME(0,hour(Teacher!B29),minute(Teacher!B29))</f>
        <v>0</v>
      </c>
      <c r="C28" s="1">
        <f>if(Teacher!C29="Test (add score to grade book)",1,0)</f>
        <v>0</v>
      </c>
      <c r="D28" s="1">
        <f t="shared" si="1"/>
        <v>0</v>
      </c>
      <c r="E28" s="1" t="str">
        <f t="shared" si="2"/>
        <v/>
      </c>
      <c r="F28" s="1">
        <f t="shared" si="3"/>
        <v>0</v>
      </c>
      <c r="G28" s="1">
        <f t="shared" si="4"/>
        <v>0</v>
      </c>
      <c r="H28" s="1" t="str">
        <f>Students!A29</f>
        <v/>
      </c>
      <c r="I28" s="1" t="str">
        <f>Students!B29</f>
        <v/>
      </c>
      <c r="J28" s="1">
        <f>IFERROR('Input Clean'!G33*Input!G$2,0)</f>
        <v>0</v>
      </c>
      <c r="K28" s="1">
        <f>IFERROR('Input Clean'!H33*Input!H$2,0)</f>
        <v>0</v>
      </c>
      <c r="L28" s="1">
        <f>IFERROR('Input Clean'!I33*Input!I$2,0)</f>
        <v>0</v>
      </c>
      <c r="M28" s="1">
        <f>IFERROR('Input Clean'!J33*Input!J$2,0)</f>
        <v>0</v>
      </c>
      <c r="N28" s="1">
        <f>IFERROR('Input Clean'!K33*Input!K$2,0)</f>
        <v>0</v>
      </c>
      <c r="O28" s="1">
        <f>IFERROR('Input Clean'!L33*Input!L$2,0)</f>
        <v>0</v>
      </c>
      <c r="P28" s="1">
        <f>IFERROR('Input Clean'!M33*Input!M$2,0)</f>
        <v>0</v>
      </c>
      <c r="Q28" s="1">
        <f>IFERROR('Input Clean'!N33*Input!N$2,0)</f>
        <v>0</v>
      </c>
      <c r="R28" s="1">
        <f>IFERROR('Input Clean'!O33*Input!O$2,0)</f>
        <v>0</v>
      </c>
      <c r="S28" s="1">
        <f>IFERROR('Input Clean'!P33*Input!P$2,0)</f>
        <v>0</v>
      </c>
      <c r="T28" s="1">
        <f>IFERROR('Input Clean'!Q33*Input!Q$2,0)</f>
        <v>0</v>
      </c>
      <c r="U28" s="1">
        <f>IFERROR('Input Clean'!R33*Input!R$2,0)</f>
        <v>0</v>
      </c>
      <c r="V28" s="1">
        <f>IFERROR('Input Clean'!S33*Input!S$2,0)</f>
        <v>0</v>
      </c>
      <c r="W28" s="1">
        <f>IFERROR('Input Clean'!T33*Input!T$2,0)</f>
        <v>0</v>
      </c>
      <c r="X28" s="1">
        <f>IFERROR('Input Clean'!U33*Input!U$2,0)</f>
        <v>0</v>
      </c>
      <c r="Y28" s="1">
        <f>IFERROR('Input Clean'!V33*Input!V$2,0)</f>
        <v>0</v>
      </c>
      <c r="Z28" s="1">
        <f>IFERROR('Input Clean'!W33*Input!W$2,0)</f>
        <v>0</v>
      </c>
    </row>
    <row r="29">
      <c r="A29" s="1" t="str">
        <f>Teacher!A30</f>
        <v/>
      </c>
      <c r="B29" s="30">
        <f>A29+TIME(0,hour(Teacher!B30),minute(Teacher!B30))</f>
        <v>0</v>
      </c>
      <c r="C29" s="1">
        <f>if(Teacher!C30="Test (add score to grade book)",1,0)</f>
        <v>0</v>
      </c>
      <c r="D29" s="1">
        <f t="shared" si="1"/>
        <v>0</v>
      </c>
      <c r="E29" s="1" t="str">
        <f t="shared" si="2"/>
        <v/>
      </c>
      <c r="F29" s="1">
        <f t="shared" si="3"/>
        <v>0</v>
      </c>
      <c r="G29" s="1">
        <f t="shared" si="4"/>
        <v>0</v>
      </c>
      <c r="H29" s="1" t="str">
        <f>Students!A30</f>
        <v/>
      </c>
      <c r="I29" s="1" t="str">
        <f>Students!B30</f>
        <v/>
      </c>
      <c r="J29" s="1">
        <f>IFERROR('Input Clean'!G34*Input!G$2,0)</f>
        <v>0</v>
      </c>
      <c r="K29" s="1">
        <f>IFERROR('Input Clean'!H34*Input!H$2,0)</f>
        <v>0</v>
      </c>
      <c r="L29" s="1">
        <f>IFERROR('Input Clean'!I34*Input!I$2,0)</f>
        <v>0</v>
      </c>
      <c r="M29" s="1">
        <f>IFERROR('Input Clean'!J34*Input!J$2,0)</f>
        <v>0</v>
      </c>
      <c r="N29" s="1">
        <f>IFERROR('Input Clean'!K34*Input!K$2,0)</f>
        <v>0</v>
      </c>
      <c r="O29" s="1">
        <f>IFERROR('Input Clean'!L34*Input!L$2,0)</f>
        <v>0</v>
      </c>
      <c r="P29" s="1">
        <f>IFERROR('Input Clean'!M34*Input!M$2,0)</f>
        <v>0</v>
      </c>
      <c r="Q29" s="1">
        <f>IFERROR('Input Clean'!N34*Input!N$2,0)</f>
        <v>0</v>
      </c>
      <c r="R29" s="1">
        <f>IFERROR('Input Clean'!O34*Input!O$2,0)</f>
        <v>0</v>
      </c>
      <c r="S29" s="1">
        <f>IFERROR('Input Clean'!P34*Input!P$2,0)</f>
        <v>0</v>
      </c>
      <c r="T29" s="1">
        <f>IFERROR('Input Clean'!Q34*Input!Q$2,0)</f>
        <v>0</v>
      </c>
      <c r="U29" s="1">
        <f>IFERROR('Input Clean'!R34*Input!R$2,0)</f>
        <v>0</v>
      </c>
      <c r="V29" s="1">
        <f>IFERROR('Input Clean'!S34*Input!S$2,0)</f>
        <v>0</v>
      </c>
      <c r="W29" s="1">
        <f>IFERROR('Input Clean'!T34*Input!T$2,0)</f>
        <v>0</v>
      </c>
      <c r="X29" s="1">
        <f>IFERROR('Input Clean'!U34*Input!U$2,0)</f>
        <v>0</v>
      </c>
      <c r="Y29" s="1">
        <f>IFERROR('Input Clean'!V34*Input!V$2,0)</f>
        <v>0</v>
      </c>
      <c r="Z29" s="1">
        <f>IFERROR('Input Clean'!W34*Input!W$2,0)</f>
        <v>0</v>
      </c>
    </row>
    <row r="30">
      <c r="A30" s="1" t="str">
        <f>Teacher!A31</f>
        <v/>
      </c>
      <c r="B30" s="30">
        <f>A30+TIME(0,hour(Teacher!B31),minute(Teacher!B31))</f>
        <v>0</v>
      </c>
      <c r="C30" s="1">
        <f>if(Teacher!C31="Test (add score to grade book)",1,0)</f>
        <v>0</v>
      </c>
      <c r="D30" s="1">
        <f t="shared" si="1"/>
        <v>0</v>
      </c>
      <c r="E30" s="1" t="str">
        <f t="shared" si="2"/>
        <v/>
      </c>
      <c r="F30" s="1">
        <f t="shared" si="3"/>
        <v>0</v>
      </c>
      <c r="G30" s="1">
        <f t="shared" si="4"/>
        <v>0</v>
      </c>
      <c r="H30" s="1" t="str">
        <f>Students!A31</f>
        <v/>
      </c>
      <c r="I30" s="1" t="str">
        <f>Students!B31</f>
        <v/>
      </c>
      <c r="J30" s="1">
        <f>IFERROR('Input Clean'!G35*Input!G$2,0)</f>
        <v>0</v>
      </c>
      <c r="K30" s="1">
        <f>IFERROR('Input Clean'!H35*Input!H$2,0)</f>
        <v>0</v>
      </c>
      <c r="L30" s="1">
        <f>IFERROR('Input Clean'!I35*Input!I$2,0)</f>
        <v>0</v>
      </c>
      <c r="M30" s="1">
        <f>IFERROR('Input Clean'!J35*Input!J$2,0)</f>
        <v>0</v>
      </c>
      <c r="N30" s="1">
        <f>IFERROR('Input Clean'!K35*Input!K$2,0)</f>
        <v>0</v>
      </c>
      <c r="O30" s="1">
        <f>IFERROR('Input Clean'!L35*Input!L$2,0)</f>
        <v>0</v>
      </c>
      <c r="P30" s="1">
        <f>IFERROR('Input Clean'!M35*Input!M$2,0)</f>
        <v>0</v>
      </c>
      <c r="Q30" s="1">
        <f>IFERROR('Input Clean'!N35*Input!N$2,0)</f>
        <v>0</v>
      </c>
      <c r="R30" s="1">
        <f>IFERROR('Input Clean'!O35*Input!O$2,0)</f>
        <v>0</v>
      </c>
      <c r="S30" s="1">
        <f>IFERROR('Input Clean'!P35*Input!P$2,0)</f>
        <v>0</v>
      </c>
      <c r="T30" s="1">
        <f>IFERROR('Input Clean'!Q35*Input!Q$2,0)</f>
        <v>0</v>
      </c>
      <c r="U30" s="1">
        <f>IFERROR('Input Clean'!R35*Input!R$2,0)</f>
        <v>0</v>
      </c>
      <c r="V30" s="1">
        <f>IFERROR('Input Clean'!S35*Input!S$2,0)</f>
        <v>0</v>
      </c>
      <c r="W30" s="1">
        <f>IFERROR('Input Clean'!T35*Input!T$2,0)</f>
        <v>0</v>
      </c>
      <c r="X30" s="1">
        <f>IFERROR('Input Clean'!U35*Input!U$2,0)</f>
        <v>0</v>
      </c>
      <c r="Y30" s="1">
        <f>IFERROR('Input Clean'!V35*Input!V$2,0)</f>
        <v>0</v>
      </c>
      <c r="Z30" s="1">
        <f>IFERROR('Input Clean'!W35*Input!W$2,0)</f>
        <v>0</v>
      </c>
    </row>
    <row r="31">
      <c r="A31" s="1" t="str">
        <f>Teacher!A32</f>
        <v/>
      </c>
      <c r="B31" s="30">
        <f>A31+TIME(0,hour(Teacher!B32),minute(Teacher!B32))</f>
        <v>0</v>
      </c>
      <c r="C31" s="1">
        <f>if(Teacher!C32="Test (add score to grade book)",1,0)</f>
        <v>0</v>
      </c>
      <c r="D31" s="1">
        <f t="shared" si="1"/>
        <v>0</v>
      </c>
      <c r="E31" s="1" t="str">
        <f t="shared" si="2"/>
        <v/>
      </c>
      <c r="F31" s="1">
        <f t="shared" si="3"/>
        <v>0</v>
      </c>
      <c r="G31" s="1">
        <f t="shared" si="4"/>
        <v>0</v>
      </c>
      <c r="H31" s="1" t="str">
        <f>Students!A32</f>
        <v/>
      </c>
      <c r="I31" s="1" t="str">
        <f>Students!B32</f>
        <v/>
      </c>
      <c r="J31" s="1">
        <f>IFERROR('Input Clean'!G36*Input!G$2,0)</f>
        <v>0</v>
      </c>
      <c r="K31" s="1">
        <f>IFERROR('Input Clean'!H36*Input!H$2,0)</f>
        <v>0</v>
      </c>
      <c r="L31" s="1">
        <f>IFERROR('Input Clean'!I36*Input!I$2,0)</f>
        <v>0</v>
      </c>
      <c r="M31" s="1">
        <f>IFERROR('Input Clean'!J36*Input!J$2,0)</f>
        <v>0</v>
      </c>
      <c r="N31" s="1">
        <f>IFERROR('Input Clean'!K36*Input!K$2,0)</f>
        <v>0</v>
      </c>
      <c r="O31" s="1">
        <f>IFERROR('Input Clean'!L36*Input!L$2,0)</f>
        <v>0</v>
      </c>
      <c r="P31" s="1">
        <f>IFERROR('Input Clean'!M36*Input!M$2,0)</f>
        <v>0</v>
      </c>
      <c r="Q31" s="1">
        <f>IFERROR('Input Clean'!N36*Input!N$2,0)</f>
        <v>0</v>
      </c>
      <c r="R31" s="1">
        <f>IFERROR('Input Clean'!O36*Input!O$2,0)</f>
        <v>0</v>
      </c>
      <c r="S31" s="1">
        <f>IFERROR('Input Clean'!P36*Input!P$2,0)</f>
        <v>0</v>
      </c>
      <c r="T31" s="1">
        <f>IFERROR('Input Clean'!Q36*Input!Q$2,0)</f>
        <v>0</v>
      </c>
      <c r="U31" s="1">
        <f>IFERROR('Input Clean'!R36*Input!R$2,0)</f>
        <v>0</v>
      </c>
      <c r="V31" s="1">
        <f>IFERROR('Input Clean'!S36*Input!S$2,0)</f>
        <v>0</v>
      </c>
      <c r="W31" s="1">
        <f>IFERROR('Input Clean'!T36*Input!T$2,0)</f>
        <v>0</v>
      </c>
      <c r="X31" s="1">
        <f>IFERROR('Input Clean'!U36*Input!U$2,0)</f>
        <v>0</v>
      </c>
      <c r="Y31" s="1">
        <f>IFERROR('Input Clean'!V36*Input!V$2,0)</f>
        <v>0</v>
      </c>
      <c r="Z31" s="1">
        <f>IFERROR('Input Clean'!W36*Input!W$2,0)</f>
        <v>0</v>
      </c>
    </row>
    <row r="32">
      <c r="A32" s="1" t="str">
        <f>Teacher!A33</f>
        <v/>
      </c>
      <c r="B32" s="30">
        <f>A32+TIME(0,hour(Teacher!B33),minute(Teacher!B33))</f>
        <v>0</v>
      </c>
      <c r="C32" s="1">
        <f>if(Teacher!C33="Test (add score to grade book)",1,0)</f>
        <v>0</v>
      </c>
      <c r="D32" s="1">
        <f t="shared" si="1"/>
        <v>0</v>
      </c>
      <c r="E32" s="1" t="str">
        <f t="shared" si="2"/>
        <v/>
      </c>
      <c r="F32" s="1">
        <f t="shared" si="3"/>
        <v>0</v>
      </c>
      <c r="G32" s="1">
        <f t="shared" si="4"/>
        <v>0</v>
      </c>
      <c r="H32" s="1" t="str">
        <f>Students!A33</f>
        <v/>
      </c>
      <c r="I32" s="1" t="str">
        <f>Students!B33</f>
        <v/>
      </c>
      <c r="J32" s="1">
        <f>IFERROR('Input Clean'!G37*Input!G$2,0)</f>
        <v>0</v>
      </c>
      <c r="K32" s="1">
        <f>IFERROR('Input Clean'!H37*Input!H$2,0)</f>
        <v>0</v>
      </c>
      <c r="L32" s="1">
        <f>IFERROR('Input Clean'!I37*Input!I$2,0)</f>
        <v>0</v>
      </c>
      <c r="M32" s="1">
        <f>IFERROR('Input Clean'!J37*Input!J$2,0)</f>
        <v>0</v>
      </c>
      <c r="N32" s="1">
        <f>IFERROR('Input Clean'!K37*Input!K$2,0)</f>
        <v>0</v>
      </c>
      <c r="O32" s="1">
        <f>IFERROR('Input Clean'!L37*Input!L$2,0)</f>
        <v>0</v>
      </c>
      <c r="P32" s="1">
        <f>IFERROR('Input Clean'!M37*Input!M$2,0)</f>
        <v>0</v>
      </c>
      <c r="Q32" s="1">
        <f>IFERROR('Input Clean'!N37*Input!N$2,0)</f>
        <v>0</v>
      </c>
      <c r="R32" s="1">
        <f>IFERROR('Input Clean'!O37*Input!O$2,0)</f>
        <v>0</v>
      </c>
      <c r="S32" s="1">
        <f>IFERROR('Input Clean'!P37*Input!P$2,0)</f>
        <v>0</v>
      </c>
      <c r="T32" s="1">
        <f>IFERROR('Input Clean'!Q37*Input!Q$2,0)</f>
        <v>0</v>
      </c>
      <c r="U32" s="1">
        <f>IFERROR('Input Clean'!R37*Input!R$2,0)</f>
        <v>0</v>
      </c>
      <c r="V32" s="1">
        <f>IFERROR('Input Clean'!S37*Input!S$2,0)</f>
        <v>0</v>
      </c>
      <c r="W32" s="1">
        <f>IFERROR('Input Clean'!T37*Input!T$2,0)</f>
        <v>0</v>
      </c>
      <c r="X32" s="1">
        <f>IFERROR('Input Clean'!U37*Input!U$2,0)</f>
        <v>0</v>
      </c>
      <c r="Y32" s="1">
        <f>IFERROR('Input Clean'!V37*Input!V$2,0)</f>
        <v>0</v>
      </c>
      <c r="Z32" s="1">
        <f>IFERROR('Input Clean'!W37*Input!W$2,0)</f>
        <v>0</v>
      </c>
    </row>
    <row r="33">
      <c r="A33" s="1" t="str">
        <f>Teacher!A34</f>
        <v/>
      </c>
      <c r="B33" s="30">
        <f>A33+TIME(0,hour(Teacher!B34),minute(Teacher!B34))</f>
        <v>0</v>
      </c>
      <c r="C33" s="1">
        <f>if(Teacher!C34="Test (add score to grade book)",1,0)</f>
        <v>0</v>
      </c>
      <c r="D33" s="1">
        <f t="shared" si="1"/>
        <v>0</v>
      </c>
      <c r="E33" s="1" t="str">
        <f t="shared" si="2"/>
        <v/>
      </c>
      <c r="F33" s="1">
        <f t="shared" si="3"/>
        <v>0</v>
      </c>
      <c r="G33" s="1">
        <f t="shared" si="4"/>
        <v>0</v>
      </c>
      <c r="H33" s="1" t="str">
        <f>Students!A34</f>
        <v/>
      </c>
      <c r="I33" s="1" t="str">
        <f>Students!B34</f>
        <v/>
      </c>
      <c r="J33" s="1">
        <f>IFERROR('Input Clean'!G38*Input!G$2,0)</f>
        <v>0</v>
      </c>
      <c r="K33" s="1">
        <f>IFERROR('Input Clean'!H38*Input!H$2,0)</f>
        <v>0</v>
      </c>
      <c r="L33" s="1">
        <f>IFERROR('Input Clean'!I38*Input!I$2,0)</f>
        <v>0</v>
      </c>
      <c r="M33" s="1">
        <f>IFERROR('Input Clean'!J38*Input!J$2,0)</f>
        <v>0</v>
      </c>
      <c r="N33" s="1">
        <f>IFERROR('Input Clean'!K38*Input!K$2,0)</f>
        <v>0</v>
      </c>
      <c r="O33" s="1">
        <f>IFERROR('Input Clean'!L38*Input!L$2,0)</f>
        <v>0</v>
      </c>
      <c r="P33" s="1">
        <f>IFERROR('Input Clean'!M38*Input!M$2,0)</f>
        <v>0</v>
      </c>
      <c r="Q33" s="1">
        <f>IFERROR('Input Clean'!N38*Input!N$2,0)</f>
        <v>0</v>
      </c>
      <c r="R33" s="1">
        <f>IFERROR('Input Clean'!O38*Input!O$2,0)</f>
        <v>0</v>
      </c>
      <c r="S33" s="1">
        <f>IFERROR('Input Clean'!P38*Input!P$2,0)</f>
        <v>0</v>
      </c>
      <c r="T33" s="1">
        <f>IFERROR('Input Clean'!Q38*Input!Q$2,0)</f>
        <v>0</v>
      </c>
      <c r="U33" s="1">
        <f>IFERROR('Input Clean'!R38*Input!R$2,0)</f>
        <v>0</v>
      </c>
      <c r="V33" s="1">
        <f>IFERROR('Input Clean'!S38*Input!S$2,0)</f>
        <v>0</v>
      </c>
      <c r="W33" s="1">
        <f>IFERROR('Input Clean'!T38*Input!T$2,0)</f>
        <v>0</v>
      </c>
      <c r="X33" s="1">
        <f>IFERROR('Input Clean'!U38*Input!U$2,0)</f>
        <v>0</v>
      </c>
      <c r="Y33" s="1">
        <f>IFERROR('Input Clean'!V38*Input!V$2,0)</f>
        <v>0</v>
      </c>
      <c r="Z33" s="1">
        <f>IFERROR('Input Clean'!W38*Input!W$2,0)</f>
        <v>0</v>
      </c>
    </row>
    <row r="34">
      <c r="A34" s="1" t="str">
        <f>Teacher!A35</f>
        <v/>
      </c>
      <c r="B34" s="30">
        <f>A34+TIME(0,hour(Teacher!B35),minute(Teacher!B35))</f>
        <v>0</v>
      </c>
      <c r="C34" s="1">
        <f>if(Teacher!C35="Test (add score to grade book)",1,0)</f>
        <v>0</v>
      </c>
      <c r="D34" s="1">
        <f t="shared" si="1"/>
        <v>0</v>
      </c>
      <c r="E34" s="1" t="str">
        <f t="shared" si="2"/>
        <v/>
      </c>
      <c r="F34" s="1">
        <f t="shared" si="3"/>
        <v>0</v>
      </c>
      <c r="G34" s="1">
        <f t="shared" si="4"/>
        <v>0</v>
      </c>
      <c r="H34" s="1" t="str">
        <f>Students!A35</f>
        <v/>
      </c>
      <c r="I34" s="1" t="str">
        <f>Students!B35</f>
        <v/>
      </c>
      <c r="J34" s="1">
        <f>IFERROR('Input Clean'!G39*Input!G$2,0)</f>
        <v>0</v>
      </c>
      <c r="K34" s="1">
        <f>IFERROR('Input Clean'!H39*Input!H$2,0)</f>
        <v>0</v>
      </c>
      <c r="L34" s="1">
        <f>IFERROR('Input Clean'!I39*Input!I$2,0)</f>
        <v>0</v>
      </c>
      <c r="M34" s="1">
        <f>IFERROR('Input Clean'!J39*Input!J$2,0)</f>
        <v>0</v>
      </c>
      <c r="N34" s="1">
        <f>IFERROR('Input Clean'!K39*Input!K$2,0)</f>
        <v>0</v>
      </c>
      <c r="O34" s="1">
        <f>IFERROR('Input Clean'!L39*Input!L$2,0)</f>
        <v>0</v>
      </c>
      <c r="P34" s="1">
        <f>IFERROR('Input Clean'!M39*Input!M$2,0)</f>
        <v>0</v>
      </c>
      <c r="Q34" s="1">
        <f>IFERROR('Input Clean'!N39*Input!N$2,0)</f>
        <v>0</v>
      </c>
      <c r="R34" s="1">
        <f>IFERROR('Input Clean'!O39*Input!O$2,0)</f>
        <v>0</v>
      </c>
      <c r="S34" s="1">
        <f>IFERROR('Input Clean'!P39*Input!P$2,0)</f>
        <v>0</v>
      </c>
      <c r="T34" s="1">
        <f>IFERROR('Input Clean'!Q39*Input!Q$2,0)</f>
        <v>0</v>
      </c>
      <c r="U34" s="1">
        <f>IFERROR('Input Clean'!R39*Input!R$2,0)</f>
        <v>0</v>
      </c>
      <c r="V34" s="1">
        <f>IFERROR('Input Clean'!S39*Input!S$2,0)</f>
        <v>0</v>
      </c>
      <c r="W34" s="1">
        <f>IFERROR('Input Clean'!T39*Input!T$2,0)</f>
        <v>0</v>
      </c>
      <c r="X34" s="1">
        <f>IFERROR('Input Clean'!U39*Input!U$2,0)</f>
        <v>0</v>
      </c>
      <c r="Y34" s="1">
        <f>IFERROR('Input Clean'!V39*Input!V$2,0)</f>
        <v>0</v>
      </c>
      <c r="Z34" s="1">
        <f>IFERROR('Input Clean'!W39*Input!W$2,0)</f>
        <v>0</v>
      </c>
    </row>
    <row r="35">
      <c r="A35" s="1" t="str">
        <f>Teacher!A36</f>
        <v/>
      </c>
      <c r="B35" s="30">
        <f>A35+TIME(0,hour(Teacher!B36),minute(Teacher!B36))</f>
        <v>0</v>
      </c>
      <c r="C35" s="1">
        <f>if(Teacher!C36="Test (add score to grade book)",1,0)</f>
        <v>0</v>
      </c>
      <c r="D35" s="1">
        <f t="shared" si="1"/>
        <v>0</v>
      </c>
      <c r="E35" s="1" t="str">
        <f t="shared" si="2"/>
        <v/>
      </c>
      <c r="F35" s="1">
        <f t="shared" si="3"/>
        <v>0</v>
      </c>
      <c r="G35" s="1">
        <f t="shared" si="4"/>
        <v>0</v>
      </c>
      <c r="H35" s="1" t="str">
        <f>Students!A36</f>
        <v/>
      </c>
      <c r="I35" s="1" t="str">
        <f>Students!B36</f>
        <v/>
      </c>
      <c r="J35" s="1">
        <f>IFERROR('Input Clean'!G40*Input!G$2,0)</f>
        <v>0</v>
      </c>
      <c r="K35" s="1">
        <f>IFERROR('Input Clean'!H40*Input!H$2,0)</f>
        <v>0</v>
      </c>
      <c r="L35" s="1">
        <f>IFERROR('Input Clean'!I40*Input!I$2,0)</f>
        <v>0</v>
      </c>
      <c r="M35" s="1">
        <f>IFERROR('Input Clean'!J40*Input!J$2,0)</f>
        <v>0</v>
      </c>
      <c r="N35" s="1">
        <f>IFERROR('Input Clean'!K40*Input!K$2,0)</f>
        <v>0</v>
      </c>
      <c r="O35" s="1">
        <f>IFERROR('Input Clean'!L40*Input!L$2,0)</f>
        <v>0</v>
      </c>
      <c r="P35" s="1">
        <f>IFERROR('Input Clean'!M40*Input!M$2,0)</f>
        <v>0</v>
      </c>
      <c r="Q35" s="1">
        <f>IFERROR('Input Clean'!N40*Input!N$2,0)</f>
        <v>0</v>
      </c>
      <c r="R35" s="1">
        <f>IFERROR('Input Clean'!O40*Input!O$2,0)</f>
        <v>0</v>
      </c>
      <c r="S35" s="1">
        <f>IFERROR('Input Clean'!P40*Input!P$2,0)</f>
        <v>0</v>
      </c>
      <c r="T35" s="1">
        <f>IFERROR('Input Clean'!Q40*Input!Q$2,0)</f>
        <v>0</v>
      </c>
      <c r="U35" s="1">
        <f>IFERROR('Input Clean'!R40*Input!R$2,0)</f>
        <v>0</v>
      </c>
      <c r="V35" s="1">
        <f>IFERROR('Input Clean'!S40*Input!S$2,0)</f>
        <v>0</v>
      </c>
      <c r="W35" s="1">
        <f>IFERROR('Input Clean'!T40*Input!T$2,0)</f>
        <v>0</v>
      </c>
      <c r="X35" s="1">
        <f>IFERROR('Input Clean'!U40*Input!U$2,0)</f>
        <v>0</v>
      </c>
      <c r="Y35" s="1">
        <f>IFERROR('Input Clean'!V40*Input!V$2,0)</f>
        <v>0</v>
      </c>
      <c r="Z35" s="1">
        <f>IFERROR('Input Clean'!W40*Input!W$2,0)</f>
        <v>0</v>
      </c>
    </row>
    <row r="36">
      <c r="A36" s="1" t="str">
        <f>Teacher!A37</f>
        <v/>
      </c>
      <c r="B36" s="30">
        <f>A36+TIME(0,hour(Teacher!B37),minute(Teacher!B37))</f>
        <v>0</v>
      </c>
      <c r="C36" s="1">
        <f>if(Teacher!C37="Test (add score to grade book)",1,0)</f>
        <v>0</v>
      </c>
      <c r="D36" s="1">
        <f t="shared" si="1"/>
        <v>0</v>
      </c>
      <c r="E36" s="1" t="str">
        <f t="shared" si="2"/>
        <v/>
      </c>
      <c r="F36" s="1">
        <f t="shared" si="3"/>
        <v>0</v>
      </c>
      <c r="G36" s="1">
        <f t="shared" si="4"/>
        <v>0</v>
      </c>
      <c r="H36" s="1" t="str">
        <f>Students!A37</f>
        <v/>
      </c>
      <c r="I36" s="1" t="str">
        <f>Students!B37</f>
        <v/>
      </c>
      <c r="J36" s="1">
        <f>IFERROR('Input Clean'!G41*Input!G$2,0)</f>
        <v>0</v>
      </c>
      <c r="K36" s="1">
        <f>IFERROR('Input Clean'!H41*Input!H$2,0)</f>
        <v>0</v>
      </c>
      <c r="L36" s="1">
        <f>IFERROR('Input Clean'!I41*Input!I$2,0)</f>
        <v>0</v>
      </c>
      <c r="M36" s="1">
        <f>IFERROR('Input Clean'!J41*Input!J$2,0)</f>
        <v>0</v>
      </c>
      <c r="N36" s="1">
        <f>IFERROR('Input Clean'!K41*Input!K$2,0)</f>
        <v>0</v>
      </c>
      <c r="O36" s="1">
        <f>IFERROR('Input Clean'!L41*Input!L$2,0)</f>
        <v>0</v>
      </c>
      <c r="P36" s="1">
        <f>IFERROR('Input Clean'!M41*Input!M$2,0)</f>
        <v>0</v>
      </c>
      <c r="Q36" s="1">
        <f>IFERROR('Input Clean'!N41*Input!N$2,0)</f>
        <v>0</v>
      </c>
      <c r="R36" s="1">
        <f>IFERROR('Input Clean'!O41*Input!O$2,0)</f>
        <v>0</v>
      </c>
      <c r="S36" s="1">
        <f>IFERROR('Input Clean'!P41*Input!P$2,0)</f>
        <v>0</v>
      </c>
      <c r="T36" s="1">
        <f>IFERROR('Input Clean'!Q41*Input!Q$2,0)</f>
        <v>0</v>
      </c>
      <c r="U36" s="1">
        <f>IFERROR('Input Clean'!R41*Input!R$2,0)</f>
        <v>0</v>
      </c>
      <c r="V36" s="1">
        <f>IFERROR('Input Clean'!S41*Input!S$2,0)</f>
        <v>0</v>
      </c>
      <c r="W36" s="1">
        <f>IFERROR('Input Clean'!T41*Input!T$2,0)</f>
        <v>0</v>
      </c>
      <c r="X36" s="1">
        <f>IFERROR('Input Clean'!U41*Input!U$2,0)</f>
        <v>0</v>
      </c>
      <c r="Y36" s="1">
        <f>IFERROR('Input Clean'!V41*Input!V$2,0)</f>
        <v>0</v>
      </c>
      <c r="Z36" s="1">
        <f>IFERROR('Input Clean'!W41*Input!W$2,0)</f>
        <v>0</v>
      </c>
    </row>
    <row r="37">
      <c r="A37" s="1" t="str">
        <f>Teacher!A38</f>
        <v/>
      </c>
      <c r="B37" s="30">
        <f>A37+TIME(0,hour(Teacher!B38),minute(Teacher!B38))</f>
        <v>0</v>
      </c>
      <c r="C37" s="1">
        <f>if(Teacher!C38="Test (add score to grade book)",1,0)</f>
        <v>0</v>
      </c>
      <c r="D37" s="1">
        <f t="shared" si="1"/>
        <v>0</v>
      </c>
      <c r="E37" s="1" t="str">
        <f t="shared" si="2"/>
        <v/>
      </c>
      <c r="F37" s="1">
        <f t="shared" si="3"/>
        <v>0</v>
      </c>
      <c r="G37" s="1">
        <f t="shared" si="4"/>
        <v>0</v>
      </c>
      <c r="H37" s="1" t="str">
        <f>Students!A38</f>
        <v/>
      </c>
      <c r="I37" s="1" t="str">
        <f>Students!B38</f>
        <v/>
      </c>
      <c r="J37" s="1">
        <f>IFERROR('Input Clean'!G42*Input!G$2,0)</f>
        <v>0</v>
      </c>
      <c r="K37" s="1">
        <f>IFERROR('Input Clean'!H42*Input!H$2,0)</f>
        <v>0</v>
      </c>
      <c r="L37" s="1">
        <f>IFERROR('Input Clean'!I42*Input!I$2,0)</f>
        <v>0</v>
      </c>
      <c r="M37" s="1">
        <f>IFERROR('Input Clean'!J42*Input!J$2,0)</f>
        <v>0</v>
      </c>
      <c r="N37" s="1">
        <f>IFERROR('Input Clean'!K42*Input!K$2,0)</f>
        <v>0</v>
      </c>
      <c r="O37" s="1">
        <f>IFERROR('Input Clean'!L42*Input!L$2,0)</f>
        <v>0</v>
      </c>
      <c r="P37" s="1">
        <f>IFERROR('Input Clean'!M42*Input!M$2,0)</f>
        <v>0</v>
      </c>
      <c r="Q37" s="1">
        <f>IFERROR('Input Clean'!N42*Input!N$2,0)</f>
        <v>0</v>
      </c>
      <c r="R37" s="1">
        <f>IFERROR('Input Clean'!O42*Input!O$2,0)</f>
        <v>0</v>
      </c>
      <c r="S37" s="1">
        <f>IFERROR('Input Clean'!P42*Input!P$2,0)</f>
        <v>0</v>
      </c>
      <c r="T37" s="1">
        <f>IFERROR('Input Clean'!Q42*Input!Q$2,0)</f>
        <v>0</v>
      </c>
      <c r="U37" s="1">
        <f>IFERROR('Input Clean'!R42*Input!R$2,0)</f>
        <v>0</v>
      </c>
      <c r="V37" s="1">
        <f>IFERROR('Input Clean'!S42*Input!S$2,0)</f>
        <v>0</v>
      </c>
      <c r="W37" s="1">
        <f>IFERROR('Input Clean'!T42*Input!T$2,0)</f>
        <v>0</v>
      </c>
      <c r="X37" s="1">
        <f>IFERROR('Input Clean'!U42*Input!U$2,0)</f>
        <v>0</v>
      </c>
      <c r="Y37" s="1">
        <f>IFERROR('Input Clean'!V42*Input!V$2,0)</f>
        <v>0</v>
      </c>
      <c r="Z37" s="1">
        <f>IFERROR('Input Clean'!W42*Input!W$2,0)</f>
        <v>0</v>
      </c>
    </row>
    <row r="38">
      <c r="A38" s="1" t="str">
        <f>Teacher!A39</f>
        <v/>
      </c>
      <c r="B38" s="30">
        <f>A38+TIME(0,hour(Teacher!B39),minute(Teacher!B39))</f>
        <v>0</v>
      </c>
      <c r="C38" s="1">
        <f>if(Teacher!C39="Test (add score to grade book)",1,0)</f>
        <v>0</v>
      </c>
      <c r="D38" s="1">
        <f t="shared" si="1"/>
        <v>0</v>
      </c>
      <c r="E38" s="1" t="str">
        <f t="shared" si="2"/>
        <v/>
      </c>
      <c r="F38" s="1">
        <f t="shared" si="3"/>
        <v>0</v>
      </c>
      <c r="G38" s="1">
        <f t="shared" si="4"/>
        <v>0</v>
      </c>
      <c r="H38" s="1" t="str">
        <f>Students!A39</f>
        <v/>
      </c>
      <c r="I38" s="1" t="str">
        <f>Students!B39</f>
        <v/>
      </c>
      <c r="J38" s="1">
        <f>IFERROR('Input Clean'!G43*Input!G$2,0)</f>
        <v>0</v>
      </c>
      <c r="K38" s="1">
        <f>IFERROR('Input Clean'!H43*Input!H$2,0)</f>
        <v>0</v>
      </c>
      <c r="L38" s="1">
        <f>IFERROR('Input Clean'!I43*Input!I$2,0)</f>
        <v>0</v>
      </c>
      <c r="M38" s="1">
        <f>IFERROR('Input Clean'!J43*Input!J$2,0)</f>
        <v>0</v>
      </c>
      <c r="N38" s="1">
        <f>IFERROR('Input Clean'!K43*Input!K$2,0)</f>
        <v>0</v>
      </c>
      <c r="O38" s="1">
        <f>IFERROR('Input Clean'!L43*Input!L$2,0)</f>
        <v>0</v>
      </c>
      <c r="P38" s="1">
        <f>IFERROR('Input Clean'!M43*Input!M$2,0)</f>
        <v>0</v>
      </c>
      <c r="Q38" s="1">
        <f>IFERROR('Input Clean'!N43*Input!N$2,0)</f>
        <v>0</v>
      </c>
      <c r="R38" s="1">
        <f>IFERROR('Input Clean'!O43*Input!O$2,0)</f>
        <v>0</v>
      </c>
      <c r="S38" s="1">
        <f>IFERROR('Input Clean'!P43*Input!P$2,0)</f>
        <v>0</v>
      </c>
      <c r="T38" s="1">
        <f>IFERROR('Input Clean'!Q43*Input!Q$2,0)</f>
        <v>0</v>
      </c>
      <c r="U38" s="1">
        <f>IFERROR('Input Clean'!R43*Input!R$2,0)</f>
        <v>0</v>
      </c>
      <c r="V38" s="1">
        <f>IFERROR('Input Clean'!S43*Input!S$2,0)</f>
        <v>0</v>
      </c>
      <c r="W38" s="1">
        <f>IFERROR('Input Clean'!T43*Input!T$2,0)</f>
        <v>0</v>
      </c>
      <c r="X38" s="1">
        <f>IFERROR('Input Clean'!U43*Input!U$2,0)</f>
        <v>0</v>
      </c>
      <c r="Y38" s="1">
        <f>IFERROR('Input Clean'!V43*Input!V$2,0)</f>
        <v>0</v>
      </c>
      <c r="Z38" s="1">
        <f>IFERROR('Input Clean'!W43*Input!W$2,0)</f>
        <v>0</v>
      </c>
    </row>
    <row r="39">
      <c r="A39" s="1" t="str">
        <f>Teacher!A40</f>
        <v/>
      </c>
      <c r="B39" s="30">
        <f>A39+TIME(0,hour(Teacher!B40),minute(Teacher!B40))</f>
        <v>0</v>
      </c>
      <c r="C39" s="1">
        <f>if(Teacher!C40="Test (add score to grade book)",1,0)</f>
        <v>0</v>
      </c>
      <c r="D39" s="1">
        <f t="shared" si="1"/>
        <v>0</v>
      </c>
      <c r="E39" s="1" t="str">
        <f t="shared" si="2"/>
        <v/>
      </c>
      <c r="F39" s="1">
        <f t="shared" si="3"/>
        <v>0</v>
      </c>
      <c r="G39" s="1">
        <f t="shared" si="4"/>
        <v>0</v>
      </c>
      <c r="H39" s="1" t="str">
        <f>Students!A40</f>
        <v/>
      </c>
      <c r="I39" s="1" t="str">
        <f>Students!B40</f>
        <v/>
      </c>
      <c r="J39" s="1">
        <f>IFERROR('Input Clean'!G44*Input!G$2,0)</f>
        <v>0</v>
      </c>
      <c r="K39" s="1">
        <f>IFERROR('Input Clean'!H44*Input!H$2,0)</f>
        <v>0</v>
      </c>
      <c r="L39" s="1">
        <f>IFERROR('Input Clean'!I44*Input!I$2,0)</f>
        <v>0</v>
      </c>
      <c r="M39" s="1">
        <f>IFERROR('Input Clean'!J44*Input!J$2,0)</f>
        <v>0</v>
      </c>
      <c r="N39" s="1">
        <f>IFERROR('Input Clean'!K44*Input!K$2,0)</f>
        <v>0</v>
      </c>
      <c r="O39" s="1">
        <f>IFERROR('Input Clean'!L44*Input!L$2,0)</f>
        <v>0</v>
      </c>
      <c r="P39" s="1">
        <f>IFERROR('Input Clean'!M44*Input!M$2,0)</f>
        <v>0</v>
      </c>
      <c r="Q39" s="1">
        <f>IFERROR('Input Clean'!N44*Input!N$2,0)</f>
        <v>0</v>
      </c>
      <c r="R39" s="1">
        <f>IFERROR('Input Clean'!O44*Input!O$2,0)</f>
        <v>0</v>
      </c>
      <c r="S39" s="1">
        <f>IFERROR('Input Clean'!P44*Input!P$2,0)</f>
        <v>0</v>
      </c>
      <c r="T39" s="1">
        <f>IFERROR('Input Clean'!Q44*Input!Q$2,0)</f>
        <v>0</v>
      </c>
      <c r="U39" s="1">
        <f>IFERROR('Input Clean'!R44*Input!R$2,0)</f>
        <v>0</v>
      </c>
      <c r="V39" s="1">
        <f>IFERROR('Input Clean'!S44*Input!S$2,0)</f>
        <v>0</v>
      </c>
      <c r="W39" s="1">
        <f>IFERROR('Input Clean'!T44*Input!T$2,0)</f>
        <v>0</v>
      </c>
      <c r="X39" s="1">
        <f>IFERROR('Input Clean'!U44*Input!U$2,0)</f>
        <v>0</v>
      </c>
      <c r="Y39" s="1">
        <f>IFERROR('Input Clean'!V44*Input!V$2,0)</f>
        <v>0</v>
      </c>
      <c r="Z39" s="1">
        <f>IFERROR('Input Clean'!W44*Input!W$2,0)</f>
        <v>0</v>
      </c>
    </row>
    <row r="40">
      <c r="A40" s="1" t="str">
        <f>Teacher!A41</f>
        <v/>
      </c>
      <c r="B40" s="30">
        <f>A40+TIME(0,hour(Teacher!B41),minute(Teacher!B41))</f>
        <v>0</v>
      </c>
      <c r="C40" s="1">
        <f>if(Teacher!C41="Test (add score to grade book)",1,0)</f>
        <v>0</v>
      </c>
      <c r="D40" s="1">
        <f t="shared" si="1"/>
        <v>0</v>
      </c>
      <c r="E40" s="1" t="str">
        <f t="shared" si="2"/>
        <v/>
      </c>
      <c r="F40" s="1">
        <f t="shared" si="3"/>
        <v>0</v>
      </c>
      <c r="G40" s="1">
        <f t="shared" si="4"/>
        <v>0</v>
      </c>
      <c r="H40" s="1" t="str">
        <f>Students!A41</f>
        <v/>
      </c>
      <c r="I40" s="1" t="str">
        <f>Students!B41</f>
        <v/>
      </c>
      <c r="J40" s="1">
        <f>IFERROR('Input Clean'!G45*Input!G$2,0)</f>
        <v>0</v>
      </c>
      <c r="K40" s="1">
        <f>IFERROR('Input Clean'!H45*Input!H$2,0)</f>
        <v>0</v>
      </c>
      <c r="L40" s="1">
        <f>IFERROR('Input Clean'!I45*Input!I$2,0)</f>
        <v>0</v>
      </c>
      <c r="M40" s="1">
        <f>IFERROR('Input Clean'!J45*Input!J$2,0)</f>
        <v>0</v>
      </c>
      <c r="N40" s="1">
        <f>IFERROR('Input Clean'!K45*Input!K$2,0)</f>
        <v>0</v>
      </c>
      <c r="O40" s="1">
        <f>IFERROR('Input Clean'!L45*Input!L$2,0)</f>
        <v>0</v>
      </c>
      <c r="P40" s="1">
        <f>IFERROR('Input Clean'!M45*Input!M$2,0)</f>
        <v>0</v>
      </c>
      <c r="Q40" s="1">
        <f>IFERROR('Input Clean'!N45*Input!N$2,0)</f>
        <v>0</v>
      </c>
      <c r="R40" s="1">
        <f>IFERROR('Input Clean'!O45*Input!O$2,0)</f>
        <v>0</v>
      </c>
      <c r="S40" s="1">
        <f>IFERROR('Input Clean'!P45*Input!P$2,0)</f>
        <v>0</v>
      </c>
      <c r="T40" s="1">
        <f>IFERROR('Input Clean'!Q45*Input!Q$2,0)</f>
        <v>0</v>
      </c>
      <c r="U40" s="1">
        <f>IFERROR('Input Clean'!R45*Input!R$2,0)</f>
        <v>0</v>
      </c>
      <c r="V40" s="1">
        <f>IFERROR('Input Clean'!S45*Input!S$2,0)</f>
        <v>0</v>
      </c>
      <c r="W40" s="1">
        <f>IFERROR('Input Clean'!T45*Input!T$2,0)</f>
        <v>0</v>
      </c>
      <c r="X40" s="1">
        <f>IFERROR('Input Clean'!U45*Input!U$2,0)</f>
        <v>0</v>
      </c>
      <c r="Y40" s="1">
        <f>IFERROR('Input Clean'!V45*Input!V$2,0)</f>
        <v>0</v>
      </c>
      <c r="Z40" s="1">
        <f>IFERROR('Input Clean'!W45*Input!W$2,0)</f>
        <v>0</v>
      </c>
    </row>
    <row r="41">
      <c r="A41" s="1" t="str">
        <f>Teacher!A42</f>
        <v/>
      </c>
      <c r="B41" s="30">
        <f>A41+TIME(0,hour(Teacher!B42),minute(Teacher!B42))</f>
        <v>0</v>
      </c>
      <c r="C41" s="1">
        <f>if(Teacher!C42="Test (add score to grade book)",1,0)</f>
        <v>0</v>
      </c>
      <c r="D41" s="1">
        <f t="shared" si="1"/>
        <v>0</v>
      </c>
      <c r="E41" s="1" t="str">
        <f t="shared" si="2"/>
        <v/>
      </c>
      <c r="F41" s="1">
        <f t="shared" si="3"/>
        <v>0</v>
      </c>
      <c r="G41" s="1">
        <f t="shared" si="4"/>
        <v>0</v>
      </c>
      <c r="H41" s="1" t="str">
        <f>Students!A42</f>
        <v/>
      </c>
      <c r="I41" s="1" t="str">
        <f>Students!B42</f>
        <v/>
      </c>
      <c r="J41" s="1">
        <f>IFERROR('Input Clean'!G46*Input!G$2,0)</f>
        <v>0</v>
      </c>
      <c r="K41" s="1">
        <f>IFERROR('Input Clean'!H46*Input!H$2,0)</f>
        <v>0</v>
      </c>
      <c r="L41" s="1">
        <f>IFERROR('Input Clean'!I46*Input!I$2,0)</f>
        <v>0</v>
      </c>
      <c r="M41" s="1">
        <f>IFERROR('Input Clean'!J46*Input!J$2,0)</f>
        <v>0</v>
      </c>
      <c r="N41" s="1">
        <f>IFERROR('Input Clean'!K46*Input!K$2,0)</f>
        <v>0</v>
      </c>
      <c r="O41" s="1">
        <f>IFERROR('Input Clean'!L46*Input!L$2,0)</f>
        <v>0</v>
      </c>
      <c r="P41" s="1">
        <f>IFERROR('Input Clean'!M46*Input!M$2,0)</f>
        <v>0</v>
      </c>
      <c r="Q41" s="1">
        <f>IFERROR('Input Clean'!N46*Input!N$2,0)</f>
        <v>0</v>
      </c>
      <c r="R41" s="1">
        <f>IFERROR('Input Clean'!O46*Input!O$2,0)</f>
        <v>0</v>
      </c>
      <c r="S41" s="1">
        <f>IFERROR('Input Clean'!P46*Input!P$2,0)</f>
        <v>0</v>
      </c>
      <c r="T41" s="1">
        <f>IFERROR('Input Clean'!Q46*Input!Q$2,0)</f>
        <v>0</v>
      </c>
      <c r="U41" s="1">
        <f>IFERROR('Input Clean'!R46*Input!R$2,0)</f>
        <v>0</v>
      </c>
      <c r="V41" s="1">
        <f>IFERROR('Input Clean'!S46*Input!S$2,0)</f>
        <v>0</v>
      </c>
      <c r="W41" s="1">
        <f>IFERROR('Input Clean'!T46*Input!T$2,0)</f>
        <v>0</v>
      </c>
      <c r="X41" s="1">
        <f>IFERROR('Input Clean'!U46*Input!U$2,0)</f>
        <v>0</v>
      </c>
      <c r="Y41" s="1">
        <f>IFERROR('Input Clean'!V46*Input!V$2,0)</f>
        <v>0</v>
      </c>
      <c r="Z41" s="1">
        <f>IFERROR('Input Clean'!W46*Input!W$2,0)</f>
        <v>0</v>
      </c>
    </row>
    <row r="42">
      <c r="A42" s="1" t="str">
        <f>Teacher!A43</f>
        <v/>
      </c>
      <c r="B42" s="30">
        <f>A42+TIME(0,hour(Teacher!B43),minute(Teacher!B43))</f>
        <v>0</v>
      </c>
      <c r="C42" s="1">
        <f>if(Teacher!C43="Test (add score to grade book)",1,0)</f>
        <v>0</v>
      </c>
      <c r="D42" s="1">
        <f t="shared" si="1"/>
        <v>0</v>
      </c>
      <c r="E42" s="1" t="str">
        <f t="shared" si="2"/>
        <v/>
      </c>
      <c r="F42" s="1">
        <f t="shared" si="3"/>
        <v>0</v>
      </c>
      <c r="G42" s="1">
        <f t="shared" si="4"/>
        <v>0</v>
      </c>
      <c r="H42" s="1" t="str">
        <f>Students!A43</f>
        <v/>
      </c>
      <c r="I42" s="1" t="str">
        <f>Students!B43</f>
        <v/>
      </c>
      <c r="J42" s="1">
        <f>IFERROR('Input Clean'!G47*Input!G$2,0)</f>
        <v>0</v>
      </c>
      <c r="K42" s="1">
        <f>IFERROR('Input Clean'!H47*Input!H$2,0)</f>
        <v>0</v>
      </c>
      <c r="L42" s="1">
        <f>IFERROR('Input Clean'!I47*Input!I$2,0)</f>
        <v>0</v>
      </c>
      <c r="M42" s="1">
        <f>IFERROR('Input Clean'!J47*Input!J$2,0)</f>
        <v>0</v>
      </c>
      <c r="N42" s="1">
        <f>IFERROR('Input Clean'!K47*Input!K$2,0)</f>
        <v>0</v>
      </c>
      <c r="O42" s="1">
        <f>IFERROR('Input Clean'!L47*Input!L$2,0)</f>
        <v>0</v>
      </c>
      <c r="P42" s="1">
        <f>IFERROR('Input Clean'!M47*Input!M$2,0)</f>
        <v>0</v>
      </c>
      <c r="Q42" s="1">
        <f>IFERROR('Input Clean'!N47*Input!N$2,0)</f>
        <v>0</v>
      </c>
      <c r="R42" s="1">
        <f>IFERROR('Input Clean'!O47*Input!O$2,0)</f>
        <v>0</v>
      </c>
      <c r="S42" s="1">
        <f>IFERROR('Input Clean'!P47*Input!P$2,0)</f>
        <v>0</v>
      </c>
      <c r="T42" s="1">
        <f>IFERROR('Input Clean'!Q47*Input!Q$2,0)</f>
        <v>0</v>
      </c>
      <c r="U42" s="1">
        <f>IFERROR('Input Clean'!R47*Input!R$2,0)</f>
        <v>0</v>
      </c>
      <c r="V42" s="1">
        <f>IFERROR('Input Clean'!S47*Input!S$2,0)</f>
        <v>0</v>
      </c>
      <c r="W42" s="1">
        <f>IFERROR('Input Clean'!T47*Input!T$2,0)</f>
        <v>0</v>
      </c>
      <c r="X42" s="1">
        <f>IFERROR('Input Clean'!U47*Input!U$2,0)</f>
        <v>0</v>
      </c>
      <c r="Y42" s="1">
        <f>IFERROR('Input Clean'!V47*Input!V$2,0)</f>
        <v>0</v>
      </c>
      <c r="Z42" s="1">
        <f>IFERROR('Input Clean'!W47*Input!W$2,0)</f>
        <v>0</v>
      </c>
    </row>
    <row r="43">
      <c r="A43" s="1" t="str">
        <f>Teacher!A44</f>
        <v/>
      </c>
      <c r="B43" s="30">
        <f>A43+TIME(0,hour(Teacher!B44),minute(Teacher!B44))</f>
        <v>0</v>
      </c>
      <c r="C43" s="1">
        <f>if(Teacher!C44="Test (add score to grade book)",1,0)</f>
        <v>0</v>
      </c>
      <c r="D43" s="1">
        <f t="shared" si="1"/>
        <v>0</v>
      </c>
      <c r="E43" s="1" t="str">
        <f t="shared" si="2"/>
        <v/>
      </c>
      <c r="F43" s="1">
        <f t="shared" si="3"/>
        <v>0</v>
      </c>
      <c r="G43" s="1">
        <f t="shared" si="4"/>
        <v>0</v>
      </c>
      <c r="H43" s="1" t="str">
        <f>Students!A44</f>
        <v/>
      </c>
      <c r="I43" s="1" t="str">
        <f>Students!B44</f>
        <v/>
      </c>
      <c r="J43" s="1">
        <f>IFERROR('Input Clean'!G48*Input!G$2,0)</f>
        <v>0</v>
      </c>
      <c r="K43" s="1">
        <f>IFERROR('Input Clean'!H48*Input!H$2,0)</f>
        <v>0</v>
      </c>
      <c r="L43" s="1">
        <f>IFERROR('Input Clean'!I48*Input!I$2,0)</f>
        <v>0</v>
      </c>
      <c r="M43" s="1">
        <f>IFERROR('Input Clean'!J48*Input!J$2,0)</f>
        <v>0</v>
      </c>
      <c r="N43" s="1">
        <f>IFERROR('Input Clean'!K48*Input!K$2,0)</f>
        <v>0</v>
      </c>
      <c r="O43" s="1">
        <f>IFERROR('Input Clean'!L48*Input!L$2,0)</f>
        <v>0</v>
      </c>
      <c r="P43" s="1">
        <f>IFERROR('Input Clean'!M48*Input!M$2,0)</f>
        <v>0</v>
      </c>
      <c r="Q43" s="1">
        <f>IFERROR('Input Clean'!N48*Input!N$2,0)</f>
        <v>0</v>
      </c>
      <c r="R43" s="1">
        <f>IFERROR('Input Clean'!O48*Input!O$2,0)</f>
        <v>0</v>
      </c>
      <c r="S43" s="1">
        <f>IFERROR('Input Clean'!P48*Input!P$2,0)</f>
        <v>0</v>
      </c>
      <c r="T43" s="1">
        <f>IFERROR('Input Clean'!Q48*Input!Q$2,0)</f>
        <v>0</v>
      </c>
      <c r="U43" s="1">
        <f>IFERROR('Input Clean'!R48*Input!R$2,0)</f>
        <v>0</v>
      </c>
      <c r="V43" s="1">
        <f>IFERROR('Input Clean'!S48*Input!S$2,0)</f>
        <v>0</v>
      </c>
      <c r="W43" s="1">
        <f>IFERROR('Input Clean'!T48*Input!T$2,0)</f>
        <v>0</v>
      </c>
      <c r="X43" s="1">
        <f>IFERROR('Input Clean'!U48*Input!U$2,0)</f>
        <v>0</v>
      </c>
      <c r="Y43" s="1">
        <f>IFERROR('Input Clean'!V48*Input!V$2,0)</f>
        <v>0</v>
      </c>
      <c r="Z43" s="1">
        <f>IFERROR('Input Clean'!W48*Input!W$2,0)</f>
        <v>0</v>
      </c>
    </row>
    <row r="44">
      <c r="A44" s="1" t="str">
        <f>Teacher!A45</f>
        <v/>
      </c>
      <c r="B44" s="30">
        <f>A44+TIME(0,hour(Teacher!B45),minute(Teacher!B45))</f>
        <v>0</v>
      </c>
      <c r="C44" s="1">
        <f>if(Teacher!C45="Test (add score to grade book)",1,0)</f>
        <v>0</v>
      </c>
      <c r="D44" s="1">
        <f t="shared" si="1"/>
        <v>0</v>
      </c>
      <c r="E44" s="1" t="str">
        <f t="shared" si="2"/>
        <v/>
      </c>
      <c r="F44" s="1">
        <f t="shared" si="3"/>
        <v>0</v>
      </c>
      <c r="G44" s="1">
        <f t="shared" si="4"/>
        <v>0</v>
      </c>
      <c r="H44" s="1" t="str">
        <f>Students!A45</f>
        <v/>
      </c>
      <c r="I44" s="1" t="str">
        <f>Students!B45</f>
        <v/>
      </c>
      <c r="J44" s="1">
        <f>IFERROR('Input Clean'!G49*Input!G$2,0)</f>
        <v>0</v>
      </c>
      <c r="K44" s="1">
        <f>IFERROR('Input Clean'!H49*Input!H$2,0)</f>
        <v>0</v>
      </c>
      <c r="L44" s="1">
        <f>IFERROR('Input Clean'!I49*Input!I$2,0)</f>
        <v>0</v>
      </c>
      <c r="M44" s="1">
        <f>IFERROR('Input Clean'!J49*Input!J$2,0)</f>
        <v>0</v>
      </c>
      <c r="N44" s="1">
        <f>IFERROR('Input Clean'!K49*Input!K$2,0)</f>
        <v>0</v>
      </c>
      <c r="O44" s="1">
        <f>IFERROR('Input Clean'!L49*Input!L$2,0)</f>
        <v>0</v>
      </c>
      <c r="P44" s="1">
        <f>IFERROR('Input Clean'!M49*Input!M$2,0)</f>
        <v>0</v>
      </c>
      <c r="Q44" s="1">
        <f>IFERROR('Input Clean'!N49*Input!N$2,0)</f>
        <v>0</v>
      </c>
      <c r="R44" s="1">
        <f>IFERROR('Input Clean'!O49*Input!O$2,0)</f>
        <v>0</v>
      </c>
      <c r="S44" s="1">
        <f>IFERROR('Input Clean'!P49*Input!P$2,0)</f>
        <v>0</v>
      </c>
      <c r="T44" s="1">
        <f>IFERROR('Input Clean'!Q49*Input!Q$2,0)</f>
        <v>0</v>
      </c>
      <c r="U44" s="1">
        <f>IFERROR('Input Clean'!R49*Input!R$2,0)</f>
        <v>0</v>
      </c>
      <c r="V44" s="1">
        <f>IFERROR('Input Clean'!S49*Input!S$2,0)</f>
        <v>0</v>
      </c>
      <c r="W44" s="1">
        <f>IFERROR('Input Clean'!T49*Input!T$2,0)</f>
        <v>0</v>
      </c>
      <c r="X44" s="1">
        <f>IFERROR('Input Clean'!U49*Input!U$2,0)</f>
        <v>0</v>
      </c>
      <c r="Y44" s="1">
        <f>IFERROR('Input Clean'!V49*Input!V$2,0)</f>
        <v>0</v>
      </c>
      <c r="Z44" s="1">
        <f>IFERROR('Input Clean'!W49*Input!W$2,0)</f>
        <v>0</v>
      </c>
    </row>
    <row r="45">
      <c r="A45" s="1" t="str">
        <f>Teacher!A46</f>
        <v/>
      </c>
      <c r="B45" s="30">
        <f>A45+TIME(0,hour(Teacher!B46),minute(Teacher!B46))</f>
        <v>0</v>
      </c>
      <c r="C45" s="1">
        <f>if(Teacher!C46="Test (add score to grade book)",1,0)</f>
        <v>0</v>
      </c>
      <c r="D45" s="1">
        <f t="shared" si="1"/>
        <v>0</v>
      </c>
      <c r="E45" s="1" t="str">
        <f t="shared" si="2"/>
        <v/>
      </c>
      <c r="F45" s="1">
        <f t="shared" si="3"/>
        <v>0</v>
      </c>
      <c r="G45" s="1">
        <f t="shared" si="4"/>
        <v>0</v>
      </c>
      <c r="H45" s="1" t="str">
        <f>Students!A46</f>
        <v/>
      </c>
      <c r="I45" s="1" t="str">
        <f>Students!B46</f>
        <v/>
      </c>
      <c r="J45" s="1">
        <f>IFERROR('Input Clean'!G50*Input!G$2,0)</f>
        <v>0</v>
      </c>
      <c r="K45" s="1">
        <f>IFERROR('Input Clean'!H50*Input!H$2,0)</f>
        <v>0</v>
      </c>
      <c r="L45" s="1">
        <f>IFERROR('Input Clean'!I50*Input!I$2,0)</f>
        <v>0</v>
      </c>
      <c r="M45" s="1">
        <f>IFERROR('Input Clean'!J50*Input!J$2,0)</f>
        <v>0</v>
      </c>
      <c r="N45" s="1">
        <f>IFERROR('Input Clean'!K50*Input!K$2,0)</f>
        <v>0</v>
      </c>
      <c r="O45" s="1">
        <f>IFERROR('Input Clean'!L50*Input!L$2,0)</f>
        <v>0</v>
      </c>
      <c r="P45" s="1">
        <f>IFERROR('Input Clean'!M50*Input!M$2,0)</f>
        <v>0</v>
      </c>
      <c r="Q45" s="1">
        <f>IFERROR('Input Clean'!N50*Input!N$2,0)</f>
        <v>0</v>
      </c>
      <c r="R45" s="1">
        <f>IFERROR('Input Clean'!O50*Input!O$2,0)</f>
        <v>0</v>
      </c>
      <c r="S45" s="1">
        <f>IFERROR('Input Clean'!P50*Input!P$2,0)</f>
        <v>0</v>
      </c>
      <c r="T45" s="1">
        <f>IFERROR('Input Clean'!Q50*Input!Q$2,0)</f>
        <v>0</v>
      </c>
      <c r="U45" s="1">
        <f>IFERROR('Input Clean'!R50*Input!R$2,0)</f>
        <v>0</v>
      </c>
      <c r="V45" s="1">
        <f>IFERROR('Input Clean'!S50*Input!S$2,0)</f>
        <v>0</v>
      </c>
      <c r="W45" s="1">
        <f>IFERROR('Input Clean'!T50*Input!T$2,0)</f>
        <v>0</v>
      </c>
      <c r="X45" s="1">
        <f>IFERROR('Input Clean'!U50*Input!U$2,0)</f>
        <v>0</v>
      </c>
      <c r="Y45" s="1">
        <f>IFERROR('Input Clean'!V50*Input!V$2,0)</f>
        <v>0</v>
      </c>
      <c r="Z45" s="1">
        <f>IFERROR('Input Clean'!W50*Input!W$2,0)</f>
        <v>0</v>
      </c>
    </row>
    <row r="46">
      <c r="A46" s="1" t="str">
        <f>Teacher!A47</f>
        <v/>
      </c>
      <c r="B46" s="30">
        <f>A46+TIME(0,hour(Teacher!B47),minute(Teacher!B47))</f>
        <v>0</v>
      </c>
      <c r="C46" s="1">
        <f>if(Teacher!C47="Test (add score to grade book)",1,0)</f>
        <v>0</v>
      </c>
      <c r="D46" s="1">
        <f t="shared" si="1"/>
        <v>0</v>
      </c>
      <c r="E46" s="1" t="str">
        <f t="shared" si="2"/>
        <v/>
      </c>
      <c r="F46" s="1">
        <f t="shared" si="3"/>
        <v>0</v>
      </c>
      <c r="G46" s="1">
        <f t="shared" si="4"/>
        <v>0</v>
      </c>
      <c r="H46" s="1" t="str">
        <f>Students!A47</f>
        <v/>
      </c>
      <c r="I46" s="1" t="str">
        <f>Students!B47</f>
        <v/>
      </c>
      <c r="J46" s="1">
        <f>IFERROR('Input Clean'!G51*Input!G$2,0)</f>
        <v>0</v>
      </c>
      <c r="K46" s="1">
        <f>IFERROR('Input Clean'!H51*Input!H$2,0)</f>
        <v>0</v>
      </c>
      <c r="L46" s="1">
        <f>IFERROR('Input Clean'!I51*Input!I$2,0)</f>
        <v>0</v>
      </c>
      <c r="M46" s="1">
        <f>IFERROR('Input Clean'!J51*Input!J$2,0)</f>
        <v>0</v>
      </c>
      <c r="N46" s="1">
        <f>IFERROR('Input Clean'!K51*Input!K$2,0)</f>
        <v>0</v>
      </c>
      <c r="O46" s="1">
        <f>IFERROR('Input Clean'!L51*Input!L$2,0)</f>
        <v>0</v>
      </c>
      <c r="P46" s="1">
        <f>IFERROR('Input Clean'!M51*Input!M$2,0)</f>
        <v>0</v>
      </c>
      <c r="Q46" s="1">
        <f>IFERROR('Input Clean'!N51*Input!N$2,0)</f>
        <v>0</v>
      </c>
      <c r="R46" s="1">
        <f>IFERROR('Input Clean'!O51*Input!O$2,0)</f>
        <v>0</v>
      </c>
      <c r="S46" s="1">
        <f>IFERROR('Input Clean'!P51*Input!P$2,0)</f>
        <v>0</v>
      </c>
      <c r="T46" s="1">
        <f>IFERROR('Input Clean'!Q51*Input!Q$2,0)</f>
        <v>0</v>
      </c>
      <c r="U46" s="1">
        <f>IFERROR('Input Clean'!R51*Input!R$2,0)</f>
        <v>0</v>
      </c>
      <c r="V46" s="1">
        <f>IFERROR('Input Clean'!S51*Input!S$2,0)</f>
        <v>0</v>
      </c>
      <c r="W46" s="1">
        <f>IFERROR('Input Clean'!T51*Input!T$2,0)</f>
        <v>0</v>
      </c>
      <c r="X46" s="1">
        <f>IFERROR('Input Clean'!U51*Input!U$2,0)</f>
        <v>0</v>
      </c>
      <c r="Y46" s="1">
        <f>IFERROR('Input Clean'!V51*Input!V$2,0)</f>
        <v>0</v>
      </c>
      <c r="Z46" s="1">
        <f>IFERROR('Input Clean'!W51*Input!W$2,0)</f>
        <v>0</v>
      </c>
    </row>
    <row r="47">
      <c r="A47" s="1" t="str">
        <f>Teacher!A48</f>
        <v/>
      </c>
      <c r="B47" s="30">
        <f>A47+TIME(0,hour(Teacher!B48),minute(Teacher!B48))</f>
        <v>0</v>
      </c>
      <c r="C47" s="1">
        <f>if(Teacher!C48="Test (add score to grade book)",1,0)</f>
        <v>0</v>
      </c>
      <c r="D47" s="1">
        <f t="shared" si="1"/>
        <v>0</v>
      </c>
      <c r="E47" s="1" t="str">
        <f t="shared" si="2"/>
        <v/>
      </c>
      <c r="F47" s="1">
        <f t="shared" si="3"/>
        <v>0</v>
      </c>
      <c r="G47" s="1">
        <f t="shared" si="4"/>
        <v>0</v>
      </c>
      <c r="H47" s="1" t="str">
        <f>Students!A48</f>
        <v/>
      </c>
      <c r="I47" s="1" t="str">
        <f>Students!B48</f>
        <v/>
      </c>
      <c r="J47" s="1">
        <f>IFERROR('Input Clean'!G52*Input!G$2,0)</f>
        <v>0</v>
      </c>
      <c r="K47" s="1">
        <f>IFERROR('Input Clean'!H52*Input!H$2,0)</f>
        <v>0</v>
      </c>
      <c r="L47" s="1">
        <f>IFERROR('Input Clean'!I52*Input!I$2,0)</f>
        <v>0</v>
      </c>
      <c r="M47" s="1">
        <f>IFERROR('Input Clean'!J52*Input!J$2,0)</f>
        <v>0</v>
      </c>
      <c r="N47" s="1">
        <f>IFERROR('Input Clean'!K52*Input!K$2,0)</f>
        <v>0</v>
      </c>
      <c r="O47" s="1">
        <f>IFERROR('Input Clean'!L52*Input!L$2,0)</f>
        <v>0</v>
      </c>
      <c r="P47" s="1">
        <f>IFERROR('Input Clean'!M52*Input!M$2,0)</f>
        <v>0</v>
      </c>
      <c r="Q47" s="1">
        <f>IFERROR('Input Clean'!N52*Input!N$2,0)</f>
        <v>0</v>
      </c>
      <c r="R47" s="1">
        <f>IFERROR('Input Clean'!O52*Input!O$2,0)</f>
        <v>0</v>
      </c>
      <c r="S47" s="1">
        <f>IFERROR('Input Clean'!P52*Input!P$2,0)</f>
        <v>0</v>
      </c>
      <c r="T47" s="1">
        <f>IFERROR('Input Clean'!Q52*Input!Q$2,0)</f>
        <v>0</v>
      </c>
      <c r="U47" s="1">
        <f>IFERROR('Input Clean'!R52*Input!R$2,0)</f>
        <v>0</v>
      </c>
      <c r="V47" s="1">
        <f>IFERROR('Input Clean'!S52*Input!S$2,0)</f>
        <v>0</v>
      </c>
      <c r="W47" s="1">
        <f>IFERROR('Input Clean'!T52*Input!T$2,0)</f>
        <v>0</v>
      </c>
      <c r="X47" s="1">
        <f>IFERROR('Input Clean'!U52*Input!U$2,0)</f>
        <v>0</v>
      </c>
      <c r="Y47" s="1">
        <f>IFERROR('Input Clean'!V52*Input!V$2,0)</f>
        <v>0</v>
      </c>
      <c r="Z47" s="1">
        <f>IFERROR('Input Clean'!W52*Input!W$2,0)</f>
        <v>0</v>
      </c>
    </row>
    <row r="48">
      <c r="A48" s="1" t="str">
        <f>Teacher!A49</f>
        <v/>
      </c>
      <c r="B48" s="30">
        <f>A48+TIME(0,hour(Teacher!B49),minute(Teacher!B49))</f>
        <v>0</v>
      </c>
      <c r="C48" s="1">
        <f>if(Teacher!C49="Test (add score to grade book)",1,0)</f>
        <v>0</v>
      </c>
      <c r="D48" s="1">
        <f t="shared" si="1"/>
        <v>0</v>
      </c>
      <c r="E48" s="1" t="str">
        <f t="shared" si="2"/>
        <v/>
      </c>
      <c r="F48" s="1">
        <f t="shared" si="3"/>
        <v>0</v>
      </c>
      <c r="G48" s="1">
        <f t="shared" si="4"/>
        <v>0</v>
      </c>
      <c r="H48" s="1" t="str">
        <f>Students!A49</f>
        <v/>
      </c>
      <c r="I48" s="1" t="str">
        <f>Students!B49</f>
        <v/>
      </c>
      <c r="J48" s="1">
        <f>IFERROR('Input Clean'!G53*Input!G$2,0)</f>
        <v>0</v>
      </c>
      <c r="K48" s="1">
        <f>IFERROR('Input Clean'!H53*Input!H$2,0)</f>
        <v>0</v>
      </c>
      <c r="L48" s="1">
        <f>IFERROR('Input Clean'!I53*Input!I$2,0)</f>
        <v>0</v>
      </c>
      <c r="M48" s="1">
        <f>IFERROR('Input Clean'!J53*Input!J$2,0)</f>
        <v>0</v>
      </c>
      <c r="N48" s="1">
        <f>IFERROR('Input Clean'!K53*Input!K$2,0)</f>
        <v>0</v>
      </c>
      <c r="O48" s="1">
        <f>IFERROR('Input Clean'!L53*Input!L$2,0)</f>
        <v>0</v>
      </c>
      <c r="P48" s="1">
        <f>IFERROR('Input Clean'!M53*Input!M$2,0)</f>
        <v>0</v>
      </c>
      <c r="Q48" s="1">
        <f>IFERROR('Input Clean'!N53*Input!N$2,0)</f>
        <v>0</v>
      </c>
      <c r="R48" s="1">
        <f>IFERROR('Input Clean'!O53*Input!O$2,0)</f>
        <v>0</v>
      </c>
      <c r="S48" s="1">
        <f>IFERROR('Input Clean'!P53*Input!P$2,0)</f>
        <v>0</v>
      </c>
      <c r="T48" s="1">
        <f>IFERROR('Input Clean'!Q53*Input!Q$2,0)</f>
        <v>0</v>
      </c>
      <c r="U48" s="1">
        <f>IFERROR('Input Clean'!R53*Input!R$2,0)</f>
        <v>0</v>
      </c>
      <c r="V48" s="1">
        <f>IFERROR('Input Clean'!S53*Input!S$2,0)</f>
        <v>0</v>
      </c>
      <c r="W48" s="1">
        <f>IFERROR('Input Clean'!T53*Input!T$2,0)</f>
        <v>0</v>
      </c>
      <c r="X48" s="1">
        <f>IFERROR('Input Clean'!U53*Input!U$2,0)</f>
        <v>0</v>
      </c>
      <c r="Y48" s="1">
        <f>IFERROR('Input Clean'!V53*Input!V$2,0)</f>
        <v>0</v>
      </c>
      <c r="Z48" s="1">
        <f>IFERROR('Input Clean'!W53*Input!W$2,0)</f>
        <v>0</v>
      </c>
    </row>
    <row r="49">
      <c r="A49" s="1" t="str">
        <f>Teacher!A50</f>
        <v/>
      </c>
      <c r="B49" s="30">
        <f>A49+TIME(0,hour(Teacher!B50),minute(Teacher!B50))</f>
        <v>0</v>
      </c>
      <c r="C49" s="1">
        <f>if(Teacher!C50="Test (add score to grade book)",1,0)</f>
        <v>0</v>
      </c>
      <c r="D49" s="1">
        <f t="shared" si="1"/>
        <v>0</v>
      </c>
      <c r="E49" s="1" t="str">
        <f t="shared" si="2"/>
        <v/>
      </c>
      <c r="F49" s="1">
        <f t="shared" si="3"/>
        <v>0</v>
      </c>
      <c r="G49" s="1">
        <f t="shared" si="4"/>
        <v>0</v>
      </c>
      <c r="H49" s="1" t="str">
        <f>Students!A50</f>
        <v/>
      </c>
      <c r="I49" s="1" t="str">
        <f>Students!B50</f>
        <v/>
      </c>
      <c r="J49" s="1">
        <f>IFERROR('Input Clean'!G54*Input!G$2,0)</f>
        <v>0</v>
      </c>
      <c r="K49" s="1">
        <f>IFERROR('Input Clean'!H54*Input!H$2,0)</f>
        <v>0</v>
      </c>
      <c r="L49" s="1">
        <f>IFERROR('Input Clean'!I54*Input!I$2,0)</f>
        <v>0</v>
      </c>
      <c r="M49" s="1">
        <f>IFERROR('Input Clean'!J54*Input!J$2,0)</f>
        <v>0</v>
      </c>
      <c r="N49" s="1">
        <f>IFERROR('Input Clean'!K54*Input!K$2,0)</f>
        <v>0</v>
      </c>
      <c r="O49" s="1">
        <f>IFERROR('Input Clean'!L54*Input!L$2,0)</f>
        <v>0</v>
      </c>
      <c r="P49" s="1">
        <f>IFERROR('Input Clean'!M54*Input!M$2,0)</f>
        <v>0</v>
      </c>
      <c r="Q49" s="1">
        <f>IFERROR('Input Clean'!N54*Input!N$2,0)</f>
        <v>0</v>
      </c>
      <c r="R49" s="1">
        <f>IFERROR('Input Clean'!O54*Input!O$2,0)</f>
        <v>0</v>
      </c>
      <c r="S49" s="1">
        <f>IFERROR('Input Clean'!P54*Input!P$2,0)</f>
        <v>0</v>
      </c>
      <c r="T49" s="1">
        <f>IFERROR('Input Clean'!Q54*Input!Q$2,0)</f>
        <v>0</v>
      </c>
      <c r="U49" s="1">
        <f>IFERROR('Input Clean'!R54*Input!R$2,0)</f>
        <v>0</v>
      </c>
      <c r="V49" s="1">
        <f>IFERROR('Input Clean'!S54*Input!S$2,0)</f>
        <v>0</v>
      </c>
      <c r="W49" s="1">
        <f>IFERROR('Input Clean'!T54*Input!T$2,0)</f>
        <v>0</v>
      </c>
      <c r="X49" s="1">
        <f>IFERROR('Input Clean'!U54*Input!U$2,0)</f>
        <v>0</v>
      </c>
      <c r="Y49" s="1">
        <f>IFERROR('Input Clean'!V54*Input!V$2,0)</f>
        <v>0</v>
      </c>
      <c r="Z49" s="1">
        <f>IFERROR('Input Clean'!W54*Input!W$2,0)</f>
        <v>0</v>
      </c>
    </row>
    <row r="50">
      <c r="A50" s="1" t="str">
        <f>Teacher!A51</f>
        <v/>
      </c>
      <c r="B50" s="30">
        <f>A50+TIME(0,hour(Teacher!B51),minute(Teacher!B51))</f>
        <v>0</v>
      </c>
      <c r="C50" s="1">
        <f>if(Teacher!C51="Test (add score to grade book)",1,0)</f>
        <v>0</v>
      </c>
      <c r="D50" s="1">
        <f t="shared" si="1"/>
        <v>0</v>
      </c>
      <c r="E50" s="1" t="str">
        <f t="shared" si="2"/>
        <v/>
      </c>
      <c r="F50" s="1">
        <f t="shared" si="3"/>
        <v>0</v>
      </c>
      <c r="G50" s="1">
        <f t="shared" si="4"/>
        <v>0</v>
      </c>
      <c r="H50" s="1" t="str">
        <f>Students!A51</f>
        <v/>
      </c>
      <c r="I50" s="1" t="str">
        <f>Students!B51</f>
        <v/>
      </c>
      <c r="J50" s="1">
        <f>IFERROR('Input Clean'!G55*Input!G$2,0)</f>
        <v>0</v>
      </c>
      <c r="K50" s="1">
        <f>IFERROR('Input Clean'!H55*Input!H$2,0)</f>
        <v>0</v>
      </c>
      <c r="L50" s="1">
        <f>IFERROR('Input Clean'!I55*Input!I$2,0)</f>
        <v>0</v>
      </c>
      <c r="M50" s="1">
        <f>IFERROR('Input Clean'!J55*Input!J$2,0)</f>
        <v>0</v>
      </c>
      <c r="N50" s="1">
        <f>IFERROR('Input Clean'!K55*Input!K$2,0)</f>
        <v>0</v>
      </c>
      <c r="O50" s="1">
        <f>IFERROR('Input Clean'!L55*Input!L$2,0)</f>
        <v>0</v>
      </c>
      <c r="P50" s="1">
        <f>IFERROR('Input Clean'!M55*Input!M$2,0)</f>
        <v>0</v>
      </c>
      <c r="Q50" s="1">
        <f>IFERROR('Input Clean'!N55*Input!N$2,0)</f>
        <v>0</v>
      </c>
      <c r="R50" s="1">
        <f>IFERROR('Input Clean'!O55*Input!O$2,0)</f>
        <v>0</v>
      </c>
      <c r="S50" s="1">
        <f>IFERROR('Input Clean'!P55*Input!P$2,0)</f>
        <v>0</v>
      </c>
      <c r="T50" s="1">
        <f>IFERROR('Input Clean'!Q55*Input!Q$2,0)</f>
        <v>0</v>
      </c>
      <c r="U50" s="1">
        <f>IFERROR('Input Clean'!R55*Input!R$2,0)</f>
        <v>0</v>
      </c>
      <c r="V50" s="1">
        <f>IFERROR('Input Clean'!S55*Input!S$2,0)</f>
        <v>0</v>
      </c>
      <c r="W50" s="1">
        <f>IFERROR('Input Clean'!T55*Input!T$2,0)</f>
        <v>0</v>
      </c>
      <c r="X50" s="1">
        <f>IFERROR('Input Clean'!U55*Input!U$2,0)</f>
        <v>0</v>
      </c>
      <c r="Y50" s="1">
        <f>IFERROR('Input Clean'!V55*Input!V$2,0)</f>
        <v>0</v>
      </c>
      <c r="Z50" s="1">
        <f>IFERROR('Input Clean'!W55*Input!W$2,0)</f>
        <v>0</v>
      </c>
    </row>
    <row r="51">
      <c r="A51" s="1" t="str">
        <f>Teacher!A52</f>
        <v/>
      </c>
      <c r="B51" s="30">
        <f>A51+TIME(0,hour(Teacher!B52),minute(Teacher!B52))</f>
        <v>0</v>
      </c>
      <c r="C51" s="1">
        <f>if(Teacher!C52="Test (add score to grade book)",1,0)</f>
        <v>0</v>
      </c>
      <c r="D51" s="1">
        <f t="shared" si="1"/>
        <v>0</v>
      </c>
      <c r="E51" s="1" t="str">
        <f t="shared" si="2"/>
        <v/>
      </c>
      <c r="F51" s="1">
        <f t="shared" si="3"/>
        <v>0</v>
      </c>
      <c r="G51" s="1">
        <f t="shared" si="4"/>
        <v>0</v>
      </c>
      <c r="H51" s="1" t="str">
        <f>Students!A52</f>
        <v/>
      </c>
      <c r="I51" s="1" t="str">
        <f>Students!B52</f>
        <v/>
      </c>
      <c r="J51" s="1">
        <f>IFERROR('Input Clean'!G56*Input!G$2,0)</f>
        <v>0</v>
      </c>
      <c r="K51" s="1">
        <f>IFERROR('Input Clean'!H56*Input!H$2,0)</f>
        <v>0</v>
      </c>
      <c r="L51" s="1">
        <f>IFERROR('Input Clean'!I56*Input!I$2,0)</f>
        <v>0</v>
      </c>
      <c r="M51" s="1">
        <f>IFERROR('Input Clean'!J56*Input!J$2,0)</f>
        <v>0</v>
      </c>
      <c r="N51" s="1">
        <f>IFERROR('Input Clean'!K56*Input!K$2,0)</f>
        <v>0</v>
      </c>
      <c r="O51" s="1">
        <f>IFERROR('Input Clean'!L56*Input!L$2,0)</f>
        <v>0</v>
      </c>
      <c r="P51" s="1">
        <f>IFERROR('Input Clean'!M56*Input!M$2,0)</f>
        <v>0</v>
      </c>
      <c r="Q51" s="1">
        <f>IFERROR('Input Clean'!N56*Input!N$2,0)</f>
        <v>0</v>
      </c>
      <c r="R51" s="1">
        <f>IFERROR('Input Clean'!O56*Input!O$2,0)</f>
        <v>0</v>
      </c>
      <c r="S51" s="1">
        <f>IFERROR('Input Clean'!P56*Input!P$2,0)</f>
        <v>0</v>
      </c>
      <c r="T51" s="1">
        <f>IFERROR('Input Clean'!Q56*Input!Q$2,0)</f>
        <v>0</v>
      </c>
      <c r="U51" s="1">
        <f>IFERROR('Input Clean'!R56*Input!R$2,0)</f>
        <v>0</v>
      </c>
      <c r="V51" s="1">
        <f>IFERROR('Input Clean'!S56*Input!S$2,0)</f>
        <v>0</v>
      </c>
      <c r="W51" s="1">
        <f>IFERROR('Input Clean'!T56*Input!T$2,0)</f>
        <v>0</v>
      </c>
      <c r="X51" s="1">
        <f>IFERROR('Input Clean'!U56*Input!U$2,0)</f>
        <v>0</v>
      </c>
      <c r="Y51" s="1">
        <f>IFERROR('Input Clean'!V56*Input!V$2,0)</f>
        <v>0</v>
      </c>
      <c r="Z51" s="1">
        <f>IFERROR('Input Clean'!W56*Input!W$2,0)</f>
        <v>0</v>
      </c>
    </row>
    <row r="52">
      <c r="A52" s="1" t="str">
        <f>Teacher!A53</f>
        <v/>
      </c>
      <c r="B52" s="30">
        <f>A52+TIME(0,hour(Teacher!B53),minute(Teacher!B53))</f>
        <v>0</v>
      </c>
      <c r="C52" s="1">
        <f>if(Teacher!C53="Test (add score to grade book)",1,0)</f>
        <v>0</v>
      </c>
      <c r="D52" s="1">
        <f t="shared" si="1"/>
        <v>0</v>
      </c>
      <c r="E52" s="1" t="str">
        <f t="shared" si="2"/>
        <v/>
      </c>
      <c r="F52" s="1">
        <f t="shared" si="3"/>
        <v>0</v>
      </c>
      <c r="G52" s="1">
        <f t="shared" si="4"/>
        <v>0</v>
      </c>
      <c r="H52" s="1" t="str">
        <f>Students!A53</f>
        <v/>
      </c>
      <c r="I52" s="1" t="str">
        <f>Students!B53</f>
        <v/>
      </c>
      <c r="J52" s="1">
        <f>IFERROR('Input Clean'!G57*Input!G$2,0)</f>
        <v>0</v>
      </c>
      <c r="K52" s="1">
        <f>IFERROR('Input Clean'!H57*Input!H$2,0)</f>
        <v>0</v>
      </c>
      <c r="L52" s="1">
        <f>IFERROR('Input Clean'!I57*Input!I$2,0)</f>
        <v>0</v>
      </c>
      <c r="M52" s="1">
        <f>IFERROR('Input Clean'!J57*Input!J$2,0)</f>
        <v>0</v>
      </c>
      <c r="N52" s="1">
        <f>IFERROR('Input Clean'!K57*Input!K$2,0)</f>
        <v>0</v>
      </c>
      <c r="O52" s="1">
        <f>IFERROR('Input Clean'!L57*Input!L$2,0)</f>
        <v>0</v>
      </c>
      <c r="P52" s="1">
        <f>IFERROR('Input Clean'!M57*Input!M$2,0)</f>
        <v>0</v>
      </c>
      <c r="Q52" s="1">
        <f>IFERROR('Input Clean'!N57*Input!N$2,0)</f>
        <v>0</v>
      </c>
      <c r="R52" s="1">
        <f>IFERROR('Input Clean'!O57*Input!O$2,0)</f>
        <v>0</v>
      </c>
      <c r="S52" s="1">
        <f>IFERROR('Input Clean'!P57*Input!P$2,0)</f>
        <v>0</v>
      </c>
      <c r="T52" s="1">
        <f>IFERROR('Input Clean'!Q57*Input!Q$2,0)</f>
        <v>0</v>
      </c>
      <c r="U52" s="1">
        <f>IFERROR('Input Clean'!R57*Input!R$2,0)</f>
        <v>0</v>
      </c>
      <c r="V52" s="1">
        <f>IFERROR('Input Clean'!S57*Input!S$2,0)</f>
        <v>0</v>
      </c>
      <c r="W52" s="1">
        <f>IFERROR('Input Clean'!T57*Input!T$2,0)</f>
        <v>0</v>
      </c>
      <c r="X52" s="1">
        <f>IFERROR('Input Clean'!U57*Input!U$2,0)</f>
        <v>0</v>
      </c>
      <c r="Y52" s="1">
        <f>IFERROR('Input Clean'!V57*Input!V$2,0)</f>
        <v>0</v>
      </c>
      <c r="Z52" s="1">
        <f>IFERROR('Input Clean'!W57*Input!W$2,0)</f>
        <v>0</v>
      </c>
    </row>
    <row r="53">
      <c r="A53" s="1" t="str">
        <f>Teacher!A54</f>
        <v/>
      </c>
      <c r="B53" s="30">
        <f>A53+TIME(0,hour(Teacher!B54),minute(Teacher!B54))</f>
        <v>0</v>
      </c>
      <c r="C53" s="1">
        <f>if(Teacher!C54="Test (add score to grade book)",1,0)</f>
        <v>0</v>
      </c>
      <c r="D53" s="1">
        <f t="shared" si="1"/>
        <v>0</v>
      </c>
      <c r="E53" s="1" t="str">
        <f t="shared" si="2"/>
        <v/>
      </c>
      <c r="F53" s="1">
        <f t="shared" si="3"/>
        <v>0</v>
      </c>
      <c r="G53" s="1">
        <f t="shared" si="4"/>
        <v>0</v>
      </c>
      <c r="H53" s="1" t="str">
        <f>Students!A54</f>
        <v/>
      </c>
      <c r="I53" s="1" t="str">
        <f>Students!B54</f>
        <v/>
      </c>
      <c r="J53" s="1">
        <f>IFERROR('Input Clean'!G58*Input!G$2,0)</f>
        <v>0</v>
      </c>
      <c r="K53" s="1">
        <f>IFERROR('Input Clean'!H58*Input!H$2,0)</f>
        <v>0</v>
      </c>
      <c r="L53" s="1">
        <f>IFERROR('Input Clean'!I58*Input!I$2,0)</f>
        <v>0</v>
      </c>
      <c r="M53" s="1">
        <f>IFERROR('Input Clean'!J58*Input!J$2,0)</f>
        <v>0</v>
      </c>
      <c r="N53" s="1">
        <f>IFERROR('Input Clean'!K58*Input!K$2,0)</f>
        <v>0</v>
      </c>
      <c r="O53" s="1">
        <f>IFERROR('Input Clean'!L58*Input!L$2,0)</f>
        <v>0</v>
      </c>
      <c r="P53" s="1">
        <f>IFERROR('Input Clean'!M58*Input!M$2,0)</f>
        <v>0</v>
      </c>
      <c r="Q53" s="1">
        <f>IFERROR('Input Clean'!N58*Input!N$2,0)</f>
        <v>0</v>
      </c>
      <c r="R53" s="1">
        <f>IFERROR('Input Clean'!O58*Input!O$2,0)</f>
        <v>0</v>
      </c>
      <c r="S53" s="1">
        <f>IFERROR('Input Clean'!P58*Input!P$2,0)</f>
        <v>0</v>
      </c>
      <c r="T53" s="1">
        <f>IFERROR('Input Clean'!Q58*Input!Q$2,0)</f>
        <v>0</v>
      </c>
      <c r="U53" s="1">
        <f>IFERROR('Input Clean'!R58*Input!R$2,0)</f>
        <v>0</v>
      </c>
      <c r="V53" s="1">
        <f>IFERROR('Input Clean'!S58*Input!S$2,0)</f>
        <v>0</v>
      </c>
      <c r="W53" s="1">
        <f>IFERROR('Input Clean'!T58*Input!T$2,0)</f>
        <v>0</v>
      </c>
      <c r="X53" s="1">
        <f>IFERROR('Input Clean'!U58*Input!U$2,0)</f>
        <v>0</v>
      </c>
      <c r="Y53" s="1">
        <f>IFERROR('Input Clean'!V58*Input!V$2,0)</f>
        <v>0</v>
      </c>
      <c r="Z53" s="1">
        <f>IFERROR('Input Clean'!W58*Input!W$2,0)</f>
        <v>0</v>
      </c>
    </row>
    <row r="54">
      <c r="A54" s="1" t="str">
        <f>Teacher!A55</f>
        <v/>
      </c>
      <c r="B54" s="30">
        <f>A54+TIME(0,hour(Teacher!B55),minute(Teacher!B55))</f>
        <v>0</v>
      </c>
      <c r="C54" s="1">
        <f>if(Teacher!C55="Test (add score to grade book)",1,0)</f>
        <v>0</v>
      </c>
      <c r="D54" s="1">
        <f t="shared" si="1"/>
        <v>0</v>
      </c>
      <c r="E54" s="1" t="str">
        <f t="shared" si="2"/>
        <v/>
      </c>
      <c r="F54" s="1">
        <f t="shared" si="3"/>
        <v>0</v>
      </c>
      <c r="G54" s="1">
        <f t="shared" si="4"/>
        <v>0</v>
      </c>
      <c r="H54" s="1" t="str">
        <f>Students!A55</f>
        <v/>
      </c>
      <c r="I54" s="1" t="str">
        <f>Students!B55</f>
        <v/>
      </c>
      <c r="J54" s="1">
        <f>IFERROR('Input Clean'!G59*Input!G$2,0)</f>
        <v>0</v>
      </c>
      <c r="K54" s="1">
        <f>IFERROR('Input Clean'!H59*Input!H$2,0)</f>
        <v>0</v>
      </c>
      <c r="L54" s="1">
        <f>IFERROR('Input Clean'!I59*Input!I$2,0)</f>
        <v>0</v>
      </c>
      <c r="M54" s="1">
        <f>IFERROR('Input Clean'!J59*Input!J$2,0)</f>
        <v>0</v>
      </c>
      <c r="N54" s="1">
        <f>IFERROR('Input Clean'!K59*Input!K$2,0)</f>
        <v>0</v>
      </c>
      <c r="O54" s="1">
        <f>IFERROR('Input Clean'!L59*Input!L$2,0)</f>
        <v>0</v>
      </c>
      <c r="P54" s="1">
        <f>IFERROR('Input Clean'!M59*Input!M$2,0)</f>
        <v>0</v>
      </c>
      <c r="Q54" s="1">
        <f>IFERROR('Input Clean'!N59*Input!N$2,0)</f>
        <v>0</v>
      </c>
      <c r="R54" s="1">
        <f>IFERROR('Input Clean'!O59*Input!O$2,0)</f>
        <v>0</v>
      </c>
      <c r="S54" s="1">
        <f>IFERROR('Input Clean'!P59*Input!P$2,0)</f>
        <v>0</v>
      </c>
      <c r="T54" s="1">
        <f>IFERROR('Input Clean'!Q59*Input!Q$2,0)</f>
        <v>0</v>
      </c>
      <c r="U54" s="1">
        <f>IFERROR('Input Clean'!R59*Input!R$2,0)</f>
        <v>0</v>
      </c>
      <c r="V54" s="1">
        <f>IFERROR('Input Clean'!S59*Input!S$2,0)</f>
        <v>0</v>
      </c>
      <c r="W54" s="1">
        <f>IFERROR('Input Clean'!T59*Input!T$2,0)</f>
        <v>0</v>
      </c>
      <c r="X54" s="1">
        <f>IFERROR('Input Clean'!U59*Input!U$2,0)</f>
        <v>0</v>
      </c>
      <c r="Y54" s="1">
        <f>IFERROR('Input Clean'!V59*Input!V$2,0)</f>
        <v>0</v>
      </c>
      <c r="Z54" s="1">
        <f>IFERROR('Input Clean'!W59*Input!W$2,0)</f>
        <v>0</v>
      </c>
    </row>
    <row r="55">
      <c r="A55" s="1" t="str">
        <f>Teacher!A56</f>
        <v/>
      </c>
      <c r="B55" s="30">
        <f>A55+TIME(0,hour(Teacher!B56),minute(Teacher!B56))</f>
        <v>0</v>
      </c>
      <c r="C55" s="1">
        <f>if(Teacher!C56="Test (add score to grade book)",1,0)</f>
        <v>0</v>
      </c>
      <c r="D55" s="1">
        <f t="shared" si="1"/>
        <v>0</v>
      </c>
      <c r="E55" s="1" t="str">
        <f t="shared" si="2"/>
        <v/>
      </c>
      <c r="F55" s="1">
        <f t="shared" si="3"/>
        <v>0</v>
      </c>
      <c r="G55" s="1">
        <f t="shared" si="4"/>
        <v>0</v>
      </c>
      <c r="H55" s="1" t="str">
        <f>Students!A56</f>
        <v/>
      </c>
      <c r="I55" s="1" t="str">
        <f>Students!B56</f>
        <v/>
      </c>
      <c r="J55" s="1">
        <f>IFERROR('Input Clean'!G60*Input!G$2,0)</f>
        <v>0</v>
      </c>
      <c r="K55" s="1">
        <f>IFERROR('Input Clean'!H60*Input!H$2,0)</f>
        <v>0</v>
      </c>
      <c r="L55" s="1">
        <f>IFERROR('Input Clean'!I60*Input!I$2,0)</f>
        <v>0</v>
      </c>
      <c r="M55" s="1">
        <f>IFERROR('Input Clean'!J60*Input!J$2,0)</f>
        <v>0</v>
      </c>
      <c r="N55" s="1">
        <f>IFERROR('Input Clean'!K60*Input!K$2,0)</f>
        <v>0</v>
      </c>
      <c r="O55" s="1">
        <f>IFERROR('Input Clean'!L60*Input!L$2,0)</f>
        <v>0</v>
      </c>
      <c r="P55" s="1">
        <f>IFERROR('Input Clean'!M60*Input!M$2,0)</f>
        <v>0</v>
      </c>
      <c r="Q55" s="1">
        <f>IFERROR('Input Clean'!N60*Input!N$2,0)</f>
        <v>0</v>
      </c>
      <c r="R55" s="1">
        <f>IFERROR('Input Clean'!O60*Input!O$2,0)</f>
        <v>0</v>
      </c>
      <c r="S55" s="1">
        <f>IFERROR('Input Clean'!P60*Input!P$2,0)</f>
        <v>0</v>
      </c>
      <c r="T55" s="1">
        <f>IFERROR('Input Clean'!Q60*Input!Q$2,0)</f>
        <v>0</v>
      </c>
      <c r="U55" s="1">
        <f>IFERROR('Input Clean'!R60*Input!R$2,0)</f>
        <v>0</v>
      </c>
      <c r="V55" s="1">
        <f>IFERROR('Input Clean'!S60*Input!S$2,0)</f>
        <v>0</v>
      </c>
      <c r="W55" s="1">
        <f>IFERROR('Input Clean'!T60*Input!T$2,0)</f>
        <v>0</v>
      </c>
      <c r="X55" s="1">
        <f>IFERROR('Input Clean'!U60*Input!U$2,0)</f>
        <v>0</v>
      </c>
      <c r="Y55" s="1">
        <f>IFERROR('Input Clean'!V60*Input!V$2,0)</f>
        <v>0</v>
      </c>
      <c r="Z55" s="1">
        <f>IFERROR('Input Clean'!W60*Input!W$2,0)</f>
        <v>0</v>
      </c>
    </row>
    <row r="56">
      <c r="A56" s="1" t="str">
        <f>Teacher!A57</f>
        <v/>
      </c>
      <c r="B56" s="30">
        <f>A56+TIME(0,hour(Teacher!B57),minute(Teacher!B57))</f>
        <v>0</v>
      </c>
      <c r="C56" s="1">
        <f>if(Teacher!C57="Test (add score to grade book)",1,0)</f>
        <v>0</v>
      </c>
      <c r="D56" s="1">
        <f t="shared" si="1"/>
        <v>0</v>
      </c>
      <c r="E56" s="1" t="str">
        <f t="shared" si="2"/>
        <v/>
      </c>
      <c r="F56" s="1">
        <f t="shared" si="3"/>
        <v>0</v>
      </c>
      <c r="G56" s="1">
        <f t="shared" si="4"/>
        <v>0</v>
      </c>
      <c r="H56" s="1" t="str">
        <f>Students!A57</f>
        <v/>
      </c>
      <c r="I56" s="1" t="str">
        <f>Students!B57</f>
        <v/>
      </c>
      <c r="J56" s="1">
        <f>IFERROR('Input Clean'!G61*Input!G$2,0)</f>
        <v>0</v>
      </c>
      <c r="K56" s="1">
        <f>IFERROR('Input Clean'!H61*Input!H$2,0)</f>
        <v>0</v>
      </c>
      <c r="L56" s="1">
        <f>IFERROR('Input Clean'!I61*Input!I$2,0)</f>
        <v>0</v>
      </c>
      <c r="M56" s="1">
        <f>IFERROR('Input Clean'!J61*Input!J$2,0)</f>
        <v>0</v>
      </c>
      <c r="N56" s="1">
        <f>IFERROR('Input Clean'!K61*Input!K$2,0)</f>
        <v>0</v>
      </c>
      <c r="O56" s="1">
        <f>IFERROR('Input Clean'!L61*Input!L$2,0)</f>
        <v>0</v>
      </c>
      <c r="P56" s="1">
        <f>IFERROR('Input Clean'!M61*Input!M$2,0)</f>
        <v>0</v>
      </c>
      <c r="Q56" s="1">
        <f>IFERROR('Input Clean'!N61*Input!N$2,0)</f>
        <v>0</v>
      </c>
      <c r="R56" s="1">
        <f>IFERROR('Input Clean'!O61*Input!O$2,0)</f>
        <v>0</v>
      </c>
      <c r="S56" s="1">
        <f>IFERROR('Input Clean'!P61*Input!P$2,0)</f>
        <v>0</v>
      </c>
      <c r="T56" s="1">
        <f>IFERROR('Input Clean'!Q61*Input!Q$2,0)</f>
        <v>0</v>
      </c>
      <c r="U56" s="1">
        <f>IFERROR('Input Clean'!R61*Input!R$2,0)</f>
        <v>0</v>
      </c>
      <c r="V56" s="1">
        <f>IFERROR('Input Clean'!S61*Input!S$2,0)</f>
        <v>0</v>
      </c>
      <c r="W56" s="1">
        <f>IFERROR('Input Clean'!T61*Input!T$2,0)</f>
        <v>0</v>
      </c>
      <c r="X56" s="1">
        <f>IFERROR('Input Clean'!U61*Input!U$2,0)</f>
        <v>0</v>
      </c>
      <c r="Y56" s="1">
        <f>IFERROR('Input Clean'!V61*Input!V$2,0)</f>
        <v>0</v>
      </c>
      <c r="Z56" s="1">
        <f>IFERROR('Input Clean'!W61*Input!W$2,0)</f>
        <v>0</v>
      </c>
    </row>
    <row r="57">
      <c r="A57" s="1" t="str">
        <f>Teacher!A58</f>
        <v/>
      </c>
      <c r="B57" s="30">
        <f>A57+TIME(0,hour(Teacher!B58),minute(Teacher!B58))</f>
        <v>0</v>
      </c>
      <c r="C57" s="1">
        <f>if(Teacher!C58="Test (add score to grade book)",1,0)</f>
        <v>0</v>
      </c>
      <c r="D57" s="1">
        <f t="shared" si="1"/>
        <v>0</v>
      </c>
      <c r="E57" s="1" t="str">
        <f t="shared" si="2"/>
        <v/>
      </c>
      <c r="F57" s="1">
        <f t="shared" si="3"/>
        <v>0</v>
      </c>
      <c r="G57" s="1">
        <f t="shared" si="4"/>
        <v>0</v>
      </c>
      <c r="H57" s="1" t="str">
        <f>Students!A58</f>
        <v/>
      </c>
      <c r="I57" s="1" t="str">
        <f>Students!B58</f>
        <v/>
      </c>
      <c r="J57" s="1">
        <f>IFERROR('Input Clean'!G62*Input!G$2,0)</f>
        <v>0</v>
      </c>
      <c r="K57" s="1">
        <f>IFERROR('Input Clean'!H62*Input!H$2,0)</f>
        <v>0</v>
      </c>
      <c r="L57" s="1">
        <f>IFERROR('Input Clean'!I62*Input!I$2,0)</f>
        <v>0</v>
      </c>
      <c r="M57" s="1">
        <f>IFERROR('Input Clean'!J62*Input!J$2,0)</f>
        <v>0</v>
      </c>
      <c r="N57" s="1">
        <f>IFERROR('Input Clean'!K62*Input!K$2,0)</f>
        <v>0</v>
      </c>
      <c r="O57" s="1">
        <f>IFERROR('Input Clean'!L62*Input!L$2,0)</f>
        <v>0</v>
      </c>
      <c r="P57" s="1">
        <f>IFERROR('Input Clean'!M62*Input!M$2,0)</f>
        <v>0</v>
      </c>
      <c r="Q57" s="1">
        <f>IFERROR('Input Clean'!N62*Input!N$2,0)</f>
        <v>0</v>
      </c>
      <c r="R57" s="1">
        <f>IFERROR('Input Clean'!O62*Input!O$2,0)</f>
        <v>0</v>
      </c>
      <c r="S57" s="1">
        <f>IFERROR('Input Clean'!P62*Input!P$2,0)</f>
        <v>0</v>
      </c>
      <c r="T57" s="1">
        <f>IFERROR('Input Clean'!Q62*Input!Q$2,0)</f>
        <v>0</v>
      </c>
      <c r="U57" s="1">
        <f>IFERROR('Input Clean'!R62*Input!R$2,0)</f>
        <v>0</v>
      </c>
      <c r="V57" s="1">
        <f>IFERROR('Input Clean'!S62*Input!S$2,0)</f>
        <v>0</v>
      </c>
      <c r="W57" s="1">
        <f>IFERROR('Input Clean'!T62*Input!T$2,0)</f>
        <v>0</v>
      </c>
      <c r="X57" s="1">
        <f>IFERROR('Input Clean'!U62*Input!U$2,0)</f>
        <v>0</v>
      </c>
      <c r="Y57" s="1">
        <f>IFERROR('Input Clean'!V62*Input!V$2,0)</f>
        <v>0</v>
      </c>
      <c r="Z57" s="1">
        <f>IFERROR('Input Clean'!W62*Input!W$2,0)</f>
        <v>0</v>
      </c>
    </row>
    <row r="58">
      <c r="A58" s="1" t="str">
        <f>Teacher!A59</f>
        <v/>
      </c>
      <c r="B58" s="30">
        <f>A58+TIME(0,hour(Teacher!B59),minute(Teacher!B59))</f>
        <v>0</v>
      </c>
      <c r="C58" s="1">
        <f>if(Teacher!C59="Test (add score to grade book)",1,0)</f>
        <v>0</v>
      </c>
      <c r="D58" s="1">
        <f t="shared" si="1"/>
        <v>0</v>
      </c>
      <c r="E58" s="1" t="str">
        <f t="shared" si="2"/>
        <v/>
      </c>
      <c r="F58" s="1">
        <f t="shared" si="3"/>
        <v>0</v>
      </c>
      <c r="G58" s="1">
        <f t="shared" si="4"/>
        <v>0</v>
      </c>
      <c r="H58" s="1" t="str">
        <f>Students!A59</f>
        <v/>
      </c>
      <c r="I58" s="1" t="str">
        <f>Students!B59</f>
        <v/>
      </c>
      <c r="J58" s="1">
        <f>IFERROR('Input Clean'!G63*Input!G$2,0)</f>
        <v>0</v>
      </c>
      <c r="K58" s="1">
        <f>IFERROR('Input Clean'!H63*Input!H$2,0)</f>
        <v>0</v>
      </c>
      <c r="L58" s="1">
        <f>IFERROR('Input Clean'!I63*Input!I$2,0)</f>
        <v>0</v>
      </c>
      <c r="M58" s="1">
        <f>IFERROR('Input Clean'!J63*Input!J$2,0)</f>
        <v>0</v>
      </c>
      <c r="N58" s="1">
        <f>IFERROR('Input Clean'!K63*Input!K$2,0)</f>
        <v>0</v>
      </c>
      <c r="O58" s="1">
        <f>IFERROR('Input Clean'!L63*Input!L$2,0)</f>
        <v>0</v>
      </c>
      <c r="P58" s="1">
        <f>IFERROR('Input Clean'!M63*Input!M$2,0)</f>
        <v>0</v>
      </c>
      <c r="Q58" s="1">
        <f>IFERROR('Input Clean'!N63*Input!N$2,0)</f>
        <v>0</v>
      </c>
      <c r="R58" s="1">
        <f>IFERROR('Input Clean'!O63*Input!O$2,0)</f>
        <v>0</v>
      </c>
      <c r="S58" s="1">
        <f>IFERROR('Input Clean'!P63*Input!P$2,0)</f>
        <v>0</v>
      </c>
      <c r="T58" s="1">
        <f>IFERROR('Input Clean'!Q63*Input!Q$2,0)</f>
        <v>0</v>
      </c>
      <c r="U58" s="1">
        <f>IFERROR('Input Clean'!R63*Input!R$2,0)</f>
        <v>0</v>
      </c>
      <c r="V58" s="1">
        <f>IFERROR('Input Clean'!S63*Input!S$2,0)</f>
        <v>0</v>
      </c>
      <c r="W58" s="1">
        <f>IFERROR('Input Clean'!T63*Input!T$2,0)</f>
        <v>0</v>
      </c>
      <c r="X58" s="1">
        <f>IFERROR('Input Clean'!U63*Input!U$2,0)</f>
        <v>0</v>
      </c>
      <c r="Y58" s="1">
        <f>IFERROR('Input Clean'!V63*Input!V$2,0)</f>
        <v>0</v>
      </c>
      <c r="Z58" s="1">
        <f>IFERROR('Input Clean'!W63*Input!W$2,0)</f>
        <v>0</v>
      </c>
    </row>
    <row r="59">
      <c r="A59" s="1" t="str">
        <f>Teacher!A60</f>
        <v/>
      </c>
      <c r="B59" s="30">
        <f>A59+TIME(0,hour(Teacher!B60),minute(Teacher!B60))</f>
        <v>0</v>
      </c>
      <c r="C59" s="1">
        <f>if(Teacher!C60="Test (add score to grade book)",1,0)</f>
        <v>0</v>
      </c>
      <c r="D59" s="1">
        <f t="shared" si="1"/>
        <v>0</v>
      </c>
      <c r="E59" s="1" t="str">
        <f t="shared" si="2"/>
        <v/>
      </c>
      <c r="F59" s="1">
        <f t="shared" si="3"/>
        <v>0</v>
      </c>
      <c r="G59" s="1">
        <f t="shared" si="4"/>
        <v>0</v>
      </c>
      <c r="H59" s="1" t="str">
        <f>Students!A60</f>
        <v/>
      </c>
      <c r="I59" s="1" t="str">
        <f>Students!B60</f>
        <v/>
      </c>
      <c r="J59" s="1">
        <f>IFERROR('Input Clean'!G64*Input!G$2,0)</f>
        <v>0</v>
      </c>
      <c r="K59" s="1">
        <f>IFERROR('Input Clean'!H64*Input!H$2,0)</f>
        <v>0</v>
      </c>
      <c r="L59" s="1">
        <f>IFERROR('Input Clean'!I64*Input!I$2,0)</f>
        <v>0</v>
      </c>
      <c r="M59" s="1">
        <f>IFERROR('Input Clean'!J64*Input!J$2,0)</f>
        <v>0</v>
      </c>
      <c r="N59" s="1">
        <f>IFERROR('Input Clean'!K64*Input!K$2,0)</f>
        <v>0</v>
      </c>
      <c r="O59" s="1">
        <f>IFERROR('Input Clean'!L64*Input!L$2,0)</f>
        <v>0</v>
      </c>
      <c r="P59" s="1">
        <f>IFERROR('Input Clean'!M64*Input!M$2,0)</f>
        <v>0</v>
      </c>
      <c r="Q59" s="1">
        <f>IFERROR('Input Clean'!N64*Input!N$2,0)</f>
        <v>0</v>
      </c>
      <c r="R59" s="1">
        <f>IFERROR('Input Clean'!O64*Input!O$2,0)</f>
        <v>0</v>
      </c>
      <c r="S59" s="1">
        <f>IFERROR('Input Clean'!P64*Input!P$2,0)</f>
        <v>0</v>
      </c>
      <c r="T59" s="1">
        <f>IFERROR('Input Clean'!Q64*Input!Q$2,0)</f>
        <v>0</v>
      </c>
      <c r="U59" s="1">
        <f>IFERROR('Input Clean'!R64*Input!R$2,0)</f>
        <v>0</v>
      </c>
      <c r="V59" s="1">
        <f>IFERROR('Input Clean'!S64*Input!S$2,0)</f>
        <v>0</v>
      </c>
      <c r="W59" s="1">
        <f>IFERROR('Input Clean'!T64*Input!T$2,0)</f>
        <v>0</v>
      </c>
      <c r="X59" s="1">
        <f>IFERROR('Input Clean'!U64*Input!U$2,0)</f>
        <v>0</v>
      </c>
      <c r="Y59" s="1">
        <f>IFERROR('Input Clean'!V64*Input!V$2,0)</f>
        <v>0</v>
      </c>
      <c r="Z59" s="1">
        <f>IFERROR('Input Clean'!W64*Input!W$2,0)</f>
        <v>0</v>
      </c>
    </row>
    <row r="60">
      <c r="A60" s="1" t="str">
        <f>Teacher!A61</f>
        <v/>
      </c>
      <c r="B60" s="30">
        <f>A60+TIME(0,hour(Teacher!B61),minute(Teacher!B61))</f>
        <v>0</v>
      </c>
      <c r="C60" s="1">
        <f>if(Teacher!C61="Test (add score to grade book)",1,0)</f>
        <v>0</v>
      </c>
      <c r="D60" s="1">
        <f t="shared" si="1"/>
        <v>0</v>
      </c>
      <c r="E60" s="1" t="str">
        <f t="shared" si="2"/>
        <v/>
      </c>
      <c r="F60" s="1">
        <f t="shared" si="3"/>
        <v>0</v>
      </c>
      <c r="G60" s="1">
        <f t="shared" si="4"/>
        <v>0</v>
      </c>
      <c r="H60" s="1" t="str">
        <f>Students!A61</f>
        <v/>
      </c>
      <c r="I60" s="1" t="str">
        <f>Students!B61</f>
        <v/>
      </c>
      <c r="J60" s="1">
        <f>IFERROR('Input Clean'!G65*Input!G$2,0)</f>
        <v>0</v>
      </c>
      <c r="K60" s="1">
        <f>IFERROR('Input Clean'!H65*Input!H$2,0)</f>
        <v>0</v>
      </c>
      <c r="L60" s="1">
        <f>IFERROR('Input Clean'!I65*Input!I$2,0)</f>
        <v>0</v>
      </c>
      <c r="M60" s="1">
        <f>IFERROR('Input Clean'!J65*Input!J$2,0)</f>
        <v>0</v>
      </c>
      <c r="N60" s="1">
        <f>IFERROR('Input Clean'!K65*Input!K$2,0)</f>
        <v>0</v>
      </c>
      <c r="O60" s="1">
        <f>IFERROR('Input Clean'!L65*Input!L$2,0)</f>
        <v>0</v>
      </c>
      <c r="P60" s="1">
        <f>IFERROR('Input Clean'!M65*Input!M$2,0)</f>
        <v>0</v>
      </c>
      <c r="Q60" s="1">
        <f>IFERROR('Input Clean'!N65*Input!N$2,0)</f>
        <v>0</v>
      </c>
      <c r="R60" s="1">
        <f>IFERROR('Input Clean'!O65*Input!O$2,0)</f>
        <v>0</v>
      </c>
      <c r="S60" s="1">
        <f>IFERROR('Input Clean'!P65*Input!P$2,0)</f>
        <v>0</v>
      </c>
      <c r="T60" s="1">
        <f>IFERROR('Input Clean'!Q65*Input!Q$2,0)</f>
        <v>0</v>
      </c>
      <c r="U60" s="1">
        <f>IFERROR('Input Clean'!R65*Input!R$2,0)</f>
        <v>0</v>
      </c>
      <c r="V60" s="1">
        <f>IFERROR('Input Clean'!S65*Input!S$2,0)</f>
        <v>0</v>
      </c>
      <c r="W60" s="1">
        <f>IFERROR('Input Clean'!T65*Input!T$2,0)</f>
        <v>0</v>
      </c>
      <c r="X60" s="1">
        <f>IFERROR('Input Clean'!U65*Input!U$2,0)</f>
        <v>0</v>
      </c>
      <c r="Y60" s="1">
        <f>IFERROR('Input Clean'!V65*Input!V$2,0)</f>
        <v>0</v>
      </c>
      <c r="Z60" s="1">
        <f>IFERROR('Input Clean'!W65*Input!W$2,0)</f>
        <v>0</v>
      </c>
    </row>
    <row r="61">
      <c r="A61" s="1" t="str">
        <f>Teacher!A62</f>
        <v/>
      </c>
      <c r="B61" s="30">
        <f>A61+TIME(0,hour(Teacher!B62),minute(Teacher!B62))</f>
        <v>0</v>
      </c>
      <c r="C61" s="1">
        <f>if(Teacher!C62="Test (add score to grade book)",1,0)</f>
        <v>0</v>
      </c>
      <c r="D61" s="1">
        <f t="shared" si="1"/>
        <v>0</v>
      </c>
      <c r="E61" s="1" t="str">
        <f t="shared" si="2"/>
        <v/>
      </c>
      <c r="F61" s="1">
        <f t="shared" si="3"/>
        <v>0</v>
      </c>
      <c r="G61" s="1">
        <f t="shared" si="4"/>
        <v>0</v>
      </c>
      <c r="H61" s="1" t="str">
        <f>Students!A62</f>
        <v/>
      </c>
      <c r="I61" s="1" t="str">
        <f>Students!B62</f>
        <v/>
      </c>
      <c r="J61" s="1">
        <f>IFERROR('Input Clean'!G66*Input!G$2,0)</f>
        <v>0</v>
      </c>
      <c r="K61" s="1">
        <f>IFERROR('Input Clean'!H66*Input!H$2,0)</f>
        <v>0</v>
      </c>
      <c r="L61" s="1">
        <f>IFERROR('Input Clean'!I66*Input!I$2,0)</f>
        <v>0</v>
      </c>
      <c r="M61" s="1">
        <f>IFERROR('Input Clean'!J66*Input!J$2,0)</f>
        <v>0</v>
      </c>
      <c r="N61" s="1">
        <f>IFERROR('Input Clean'!K66*Input!K$2,0)</f>
        <v>0</v>
      </c>
      <c r="O61" s="1">
        <f>IFERROR('Input Clean'!L66*Input!L$2,0)</f>
        <v>0</v>
      </c>
      <c r="P61" s="1">
        <f>IFERROR('Input Clean'!M66*Input!M$2,0)</f>
        <v>0</v>
      </c>
      <c r="Q61" s="1">
        <f>IFERROR('Input Clean'!N66*Input!N$2,0)</f>
        <v>0</v>
      </c>
      <c r="R61" s="1">
        <f>IFERROR('Input Clean'!O66*Input!O$2,0)</f>
        <v>0</v>
      </c>
      <c r="S61" s="1">
        <f>IFERROR('Input Clean'!P66*Input!P$2,0)</f>
        <v>0</v>
      </c>
      <c r="T61" s="1">
        <f>IFERROR('Input Clean'!Q66*Input!Q$2,0)</f>
        <v>0</v>
      </c>
      <c r="U61" s="1">
        <f>IFERROR('Input Clean'!R66*Input!R$2,0)</f>
        <v>0</v>
      </c>
      <c r="V61" s="1">
        <f>IFERROR('Input Clean'!S66*Input!S$2,0)</f>
        <v>0</v>
      </c>
      <c r="W61" s="1">
        <f>IFERROR('Input Clean'!T66*Input!T$2,0)</f>
        <v>0</v>
      </c>
      <c r="X61" s="1">
        <f>IFERROR('Input Clean'!U66*Input!U$2,0)</f>
        <v>0</v>
      </c>
      <c r="Y61" s="1">
        <f>IFERROR('Input Clean'!V66*Input!V$2,0)</f>
        <v>0</v>
      </c>
      <c r="Z61" s="1">
        <f>IFERROR('Input Clean'!W66*Input!W$2,0)</f>
        <v>0</v>
      </c>
    </row>
    <row r="62">
      <c r="A62" s="1" t="str">
        <f>Teacher!A63</f>
        <v/>
      </c>
      <c r="B62" s="30">
        <f>A62+TIME(0,hour(Teacher!B63),minute(Teacher!B63))</f>
        <v>0</v>
      </c>
      <c r="C62" s="1">
        <f>if(Teacher!C63="Test (add score to grade book)",1,0)</f>
        <v>0</v>
      </c>
      <c r="D62" s="1">
        <f t="shared" si="1"/>
        <v>0</v>
      </c>
      <c r="E62" s="1" t="str">
        <f t="shared" si="2"/>
        <v/>
      </c>
      <c r="F62" s="1">
        <f t="shared" si="3"/>
        <v>0</v>
      </c>
      <c r="G62" s="1">
        <f t="shared" si="4"/>
        <v>0</v>
      </c>
      <c r="H62" s="1" t="str">
        <f>Students!A63</f>
        <v/>
      </c>
      <c r="I62" s="1" t="str">
        <f>Students!B63</f>
        <v/>
      </c>
      <c r="J62" s="1">
        <f>IFERROR('Input Clean'!G67*Input!G$2,0)</f>
        <v>0</v>
      </c>
      <c r="K62" s="1">
        <f>IFERROR('Input Clean'!H67*Input!H$2,0)</f>
        <v>0</v>
      </c>
      <c r="L62" s="1">
        <f>IFERROR('Input Clean'!I67*Input!I$2,0)</f>
        <v>0</v>
      </c>
      <c r="M62" s="1">
        <f>IFERROR('Input Clean'!J67*Input!J$2,0)</f>
        <v>0</v>
      </c>
      <c r="N62" s="1">
        <f>IFERROR('Input Clean'!K67*Input!K$2,0)</f>
        <v>0</v>
      </c>
      <c r="O62" s="1">
        <f>IFERROR('Input Clean'!L67*Input!L$2,0)</f>
        <v>0</v>
      </c>
      <c r="P62" s="1">
        <f>IFERROR('Input Clean'!M67*Input!M$2,0)</f>
        <v>0</v>
      </c>
      <c r="Q62" s="1">
        <f>IFERROR('Input Clean'!N67*Input!N$2,0)</f>
        <v>0</v>
      </c>
      <c r="R62" s="1">
        <f>IFERROR('Input Clean'!O67*Input!O$2,0)</f>
        <v>0</v>
      </c>
      <c r="S62" s="1">
        <f>IFERROR('Input Clean'!P67*Input!P$2,0)</f>
        <v>0</v>
      </c>
      <c r="T62" s="1">
        <f>IFERROR('Input Clean'!Q67*Input!Q$2,0)</f>
        <v>0</v>
      </c>
      <c r="U62" s="1">
        <f>IFERROR('Input Clean'!R67*Input!R$2,0)</f>
        <v>0</v>
      </c>
      <c r="V62" s="1">
        <f>IFERROR('Input Clean'!S67*Input!S$2,0)</f>
        <v>0</v>
      </c>
      <c r="W62" s="1">
        <f>IFERROR('Input Clean'!T67*Input!T$2,0)</f>
        <v>0</v>
      </c>
      <c r="X62" s="1">
        <f>IFERROR('Input Clean'!U67*Input!U$2,0)</f>
        <v>0</v>
      </c>
      <c r="Y62" s="1">
        <f>IFERROR('Input Clean'!V67*Input!V$2,0)</f>
        <v>0</v>
      </c>
      <c r="Z62" s="1">
        <f>IFERROR('Input Clean'!W67*Input!W$2,0)</f>
        <v>0</v>
      </c>
    </row>
    <row r="63">
      <c r="A63" s="1" t="str">
        <f>Teacher!A64</f>
        <v/>
      </c>
      <c r="B63" s="30">
        <f>A63+TIME(0,hour(Teacher!B64),minute(Teacher!B64))</f>
        <v>0</v>
      </c>
      <c r="C63" s="1">
        <f>if(Teacher!C64="Test (add score to grade book)",1,0)</f>
        <v>0</v>
      </c>
      <c r="D63" s="1">
        <f t="shared" si="1"/>
        <v>0</v>
      </c>
      <c r="E63" s="1" t="str">
        <f t="shared" si="2"/>
        <v/>
      </c>
      <c r="F63" s="1">
        <f t="shared" si="3"/>
        <v>0</v>
      </c>
      <c r="G63" s="1">
        <f t="shared" si="4"/>
        <v>0</v>
      </c>
      <c r="H63" s="1" t="str">
        <f>Students!A64</f>
        <v/>
      </c>
      <c r="I63" s="1" t="str">
        <f>Students!B64</f>
        <v/>
      </c>
      <c r="J63" s="1">
        <f>IFERROR('Input Clean'!G68*Input!G$2,0)</f>
        <v>0</v>
      </c>
      <c r="K63" s="1">
        <f>IFERROR('Input Clean'!H68*Input!H$2,0)</f>
        <v>0</v>
      </c>
      <c r="L63" s="1">
        <f>IFERROR('Input Clean'!I68*Input!I$2,0)</f>
        <v>0</v>
      </c>
      <c r="M63" s="1">
        <f>IFERROR('Input Clean'!J68*Input!J$2,0)</f>
        <v>0</v>
      </c>
      <c r="N63" s="1">
        <f>IFERROR('Input Clean'!K68*Input!K$2,0)</f>
        <v>0</v>
      </c>
      <c r="O63" s="1">
        <f>IFERROR('Input Clean'!L68*Input!L$2,0)</f>
        <v>0</v>
      </c>
      <c r="P63" s="1">
        <f>IFERROR('Input Clean'!M68*Input!M$2,0)</f>
        <v>0</v>
      </c>
      <c r="Q63" s="1">
        <f>IFERROR('Input Clean'!N68*Input!N$2,0)</f>
        <v>0</v>
      </c>
      <c r="R63" s="1">
        <f>IFERROR('Input Clean'!O68*Input!O$2,0)</f>
        <v>0</v>
      </c>
      <c r="S63" s="1">
        <f>IFERROR('Input Clean'!P68*Input!P$2,0)</f>
        <v>0</v>
      </c>
      <c r="T63" s="1">
        <f>IFERROR('Input Clean'!Q68*Input!Q$2,0)</f>
        <v>0</v>
      </c>
      <c r="U63" s="1">
        <f>IFERROR('Input Clean'!R68*Input!R$2,0)</f>
        <v>0</v>
      </c>
      <c r="V63" s="1">
        <f>IFERROR('Input Clean'!S68*Input!S$2,0)</f>
        <v>0</v>
      </c>
      <c r="W63" s="1">
        <f>IFERROR('Input Clean'!T68*Input!T$2,0)</f>
        <v>0</v>
      </c>
      <c r="X63" s="1">
        <f>IFERROR('Input Clean'!U68*Input!U$2,0)</f>
        <v>0</v>
      </c>
      <c r="Y63" s="1">
        <f>IFERROR('Input Clean'!V68*Input!V$2,0)</f>
        <v>0</v>
      </c>
      <c r="Z63" s="1">
        <f>IFERROR('Input Clean'!W68*Input!W$2,0)</f>
        <v>0</v>
      </c>
    </row>
    <row r="64">
      <c r="A64" s="1" t="str">
        <f>Teacher!A65</f>
        <v/>
      </c>
      <c r="B64" s="30">
        <f>A64+TIME(0,hour(Teacher!B65),minute(Teacher!B65))</f>
        <v>0</v>
      </c>
      <c r="C64" s="1">
        <f>if(Teacher!C65="Test (add score to grade book)",1,0)</f>
        <v>0</v>
      </c>
      <c r="D64" s="1">
        <f t="shared" si="1"/>
        <v>0</v>
      </c>
      <c r="E64" s="1" t="str">
        <f t="shared" si="2"/>
        <v/>
      </c>
      <c r="F64" s="1">
        <f t="shared" si="3"/>
        <v>0</v>
      </c>
      <c r="G64" s="1">
        <f t="shared" si="4"/>
        <v>0</v>
      </c>
      <c r="H64" s="1" t="str">
        <f>Students!A65</f>
        <v/>
      </c>
      <c r="I64" s="1" t="str">
        <f>Students!B65</f>
        <v/>
      </c>
      <c r="J64" s="1">
        <f>IFERROR('Input Clean'!G69*Input!G$2,0)</f>
        <v>0</v>
      </c>
      <c r="K64" s="1">
        <f>IFERROR('Input Clean'!H69*Input!H$2,0)</f>
        <v>0</v>
      </c>
      <c r="L64" s="1">
        <f>IFERROR('Input Clean'!I69*Input!I$2,0)</f>
        <v>0</v>
      </c>
      <c r="M64" s="1">
        <f>IFERROR('Input Clean'!J69*Input!J$2,0)</f>
        <v>0</v>
      </c>
      <c r="N64" s="1">
        <f>IFERROR('Input Clean'!K69*Input!K$2,0)</f>
        <v>0</v>
      </c>
      <c r="O64" s="1">
        <f>IFERROR('Input Clean'!L69*Input!L$2,0)</f>
        <v>0</v>
      </c>
      <c r="P64" s="1">
        <f>IFERROR('Input Clean'!M69*Input!M$2,0)</f>
        <v>0</v>
      </c>
      <c r="Q64" s="1">
        <f>IFERROR('Input Clean'!N69*Input!N$2,0)</f>
        <v>0</v>
      </c>
      <c r="R64" s="1">
        <f>IFERROR('Input Clean'!O69*Input!O$2,0)</f>
        <v>0</v>
      </c>
      <c r="S64" s="1">
        <f>IFERROR('Input Clean'!P69*Input!P$2,0)</f>
        <v>0</v>
      </c>
      <c r="T64" s="1">
        <f>IFERROR('Input Clean'!Q69*Input!Q$2,0)</f>
        <v>0</v>
      </c>
      <c r="U64" s="1">
        <f>IFERROR('Input Clean'!R69*Input!R$2,0)</f>
        <v>0</v>
      </c>
      <c r="V64" s="1">
        <f>IFERROR('Input Clean'!S69*Input!S$2,0)</f>
        <v>0</v>
      </c>
      <c r="W64" s="1">
        <f>IFERROR('Input Clean'!T69*Input!T$2,0)</f>
        <v>0</v>
      </c>
      <c r="X64" s="1">
        <f>IFERROR('Input Clean'!U69*Input!U$2,0)</f>
        <v>0</v>
      </c>
      <c r="Y64" s="1">
        <f>IFERROR('Input Clean'!V69*Input!V$2,0)</f>
        <v>0</v>
      </c>
      <c r="Z64" s="1">
        <f>IFERROR('Input Clean'!W69*Input!W$2,0)</f>
        <v>0</v>
      </c>
    </row>
    <row r="65">
      <c r="A65" s="1" t="str">
        <f>Teacher!A66</f>
        <v/>
      </c>
      <c r="B65" s="30">
        <f>A65+TIME(0,hour(Teacher!B66),minute(Teacher!B66))</f>
        <v>0</v>
      </c>
      <c r="C65" s="1">
        <f>if(Teacher!C66="Test (add score to grade book)",1,0)</f>
        <v>0</v>
      </c>
      <c r="D65" s="1">
        <f t="shared" si="1"/>
        <v>0</v>
      </c>
      <c r="E65" s="1" t="str">
        <f t="shared" si="2"/>
        <v/>
      </c>
      <c r="F65" s="1">
        <f t="shared" si="3"/>
        <v>0</v>
      </c>
      <c r="G65" s="1">
        <f t="shared" si="4"/>
        <v>0</v>
      </c>
      <c r="H65" s="1" t="str">
        <f>Students!A66</f>
        <v/>
      </c>
      <c r="I65" s="1" t="str">
        <f>Students!B66</f>
        <v/>
      </c>
      <c r="J65" s="1">
        <f>IFERROR('Input Clean'!G70*Input!G$2,0)</f>
        <v>0</v>
      </c>
      <c r="K65" s="1">
        <f>IFERROR('Input Clean'!H70*Input!H$2,0)</f>
        <v>0</v>
      </c>
      <c r="L65" s="1">
        <f>IFERROR('Input Clean'!I70*Input!I$2,0)</f>
        <v>0</v>
      </c>
      <c r="M65" s="1">
        <f>IFERROR('Input Clean'!J70*Input!J$2,0)</f>
        <v>0</v>
      </c>
      <c r="N65" s="1">
        <f>IFERROR('Input Clean'!K70*Input!K$2,0)</f>
        <v>0</v>
      </c>
      <c r="O65" s="1">
        <f>IFERROR('Input Clean'!L70*Input!L$2,0)</f>
        <v>0</v>
      </c>
      <c r="P65" s="1">
        <f>IFERROR('Input Clean'!M70*Input!M$2,0)</f>
        <v>0</v>
      </c>
      <c r="Q65" s="1">
        <f>IFERROR('Input Clean'!N70*Input!N$2,0)</f>
        <v>0</v>
      </c>
      <c r="R65" s="1">
        <f>IFERROR('Input Clean'!O70*Input!O$2,0)</f>
        <v>0</v>
      </c>
      <c r="S65" s="1">
        <f>IFERROR('Input Clean'!P70*Input!P$2,0)</f>
        <v>0</v>
      </c>
      <c r="T65" s="1">
        <f>IFERROR('Input Clean'!Q70*Input!Q$2,0)</f>
        <v>0</v>
      </c>
      <c r="U65" s="1">
        <f>IFERROR('Input Clean'!R70*Input!R$2,0)</f>
        <v>0</v>
      </c>
      <c r="V65" s="1">
        <f>IFERROR('Input Clean'!S70*Input!S$2,0)</f>
        <v>0</v>
      </c>
      <c r="W65" s="1">
        <f>IFERROR('Input Clean'!T70*Input!T$2,0)</f>
        <v>0</v>
      </c>
      <c r="X65" s="1">
        <f>IFERROR('Input Clean'!U70*Input!U$2,0)</f>
        <v>0</v>
      </c>
      <c r="Y65" s="1">
        <f>IFERROR('Input Clean'!V70*Input!V$2,0)</f>
        <v>0</v>
      </c>
      <c r="Z65" s="1">
        <f>IFERROR('Input Clean'!W70*Input!W$2,0)</f>
        <v>0</v>
      </c>
    </row>
    <row r="66">
      <c r="A66" s="1" t="str">
        <f>Teacher!A67</f>
        <v/>
      </c>
      <c r="B66" s="30">
        <f>A66+TIME(0,hour(Teacher!B67),minute(Teacher!B67))</f>
        <v>0</v>
      </c>
      <c r="C66" s="1">
        <f>if(Teacher!C67="Test (add score to grade book)",1,0)</f>
        <v>0</v>
      </c>
      <c r="D66" s="1">
        <f t="shared" si="1"/>
        <v>0</v>
      </c>
      <c r="E66" s="1" t="str">
        <f t="shared" si="2"/>
        <v/>
      </c>
      <c r="F66" s="1">
        <f t="shared" si="3"/>
        <v>0</v>
      </c>
      <c r="G66" s="1">
        <f t="shared" si="4"/>
        <v>0</v>
      </c>
      <c r="H66" s="1" t="str">
        <f>Students!A67</f>
        <v/>
      </c>
      <c r="I66" s="1" t="str">
        <f>Students!B67</f>
        <v/>
      </c>
      <c r="J66" s="1">
        <f>IFERROR('Input Clean'!G71*Input!G$2,0)</f>
        <v>0</v>
      </c>
      <c r="K66" s="1">
        <f>IFERROR('Input Clean'!H71*Input!H$2,0)</f>
        <v>0</v>
      </c>
      <c r="L66" s="1">
        <f>IFERROR('Input Clean'!I71*Input!I$2,0)</f>
        <v>0</v>
      </c>
      <c r="M66" s="1">
        <f>IFERROR('Input Clean'!J71*Input!J$2,0)</f>
        <v>0</v>
      </c>
      <c r="N66" s="1">
        <f>IFERROR('Input Clean'!K71*Input!K$2,0)</f>
        <v>0</v>
      </c>
      <c r="O66" s="1">
        <f>IFERROR('Input Clean'!L71*Input!L$2,0)</f>
        <v>0</v>
      </c>
      <c r="P66" s="1">
        <f>IFERROR('Input Clean'!M71*Input!M$2,0)</f>
        <v>0</v>
      </c>
      <c r="Q66" s="1">
        <f>IFERROR('Input Clean'!N71*Input!N$2,0)</f>
        <v>0</v>
      </c>
      <c r="R66" s="1">
        <f>IFERROR('Input Clean'!O71*Input!O$2,0)</f>
        <v>0</v>
      </c>
      <c r="S66" s="1">
        <f>IFERROR('Input Clean'!P71*Input!P$2,0)</f>
        <v>0</v>
      </c>
      <c r="T66" s="1">
        <f>IFERROR('Input Clean'!Q71*Input!Q$2,0)</f>
        <v>0</v>
      </c>
      <c r="U66" s="1">
        <f>IFERROR('Input Clean'!R71*Input!R$2,0)</f>
        <v>0</v>
      </c>
      <c r="V66" s="1">
        <f>IFERROR('Input Clean'!S71*Input!S$2,0)</f>
        <v>0</v>
      </c>
      <c r="W66" s="1">
        <f>IFERROR('Input Clean'!T71*Input!T$2,0)</f>
        <v>0</v>
      </c>
      <c r="X66" s="1">
        <f>IFERROR('Input Clean'!U71*Input!U$2,0)</f>
        <v>0</v>
      </c>
      <c r="Y66" s="1">
        <f>IFERROR('Input Clean'!V71*Input!V$2,0)</f>
        <v>0</v>
      </c>
      <c r="Z66" s="1">
        <f>IFERROR('Input Clean'!W71*Input!W$2,0)</f>
        <v>0</v>
      </c>
    </row>
    <row r="67">
      <c r="A67" s="1" t="str">
        <f>Teacher!A68</f>
        <v/>
      </c>
      <c r="B67" s="30">
        <f>A67+TIME(0,hour(Teacher!B68),minute(Teacher!B68))</f>
        <v>0</v>
      </c>
      <c r="C67" s="1">
        <f>if(Teacher!C68="Test (add score to grade book)",1,0)</f>
        <v>0</v>
      </c>
      <c r="D67" s="1">
        <f t="shared" si="1"/>
        <v>0</v>
      </c>
      <c r="E67" s="1" t="str">
        <f t="shared" si="2"/>
        <v/>
      </c>
      <c r="F67" s="1">
        <f t="shared" si="3"/>
        <v>0</v>
      </c>
      <c r="G67" s="1">
        <f t="shared" si="4"/>
        <v>0</v>
      </c>
      <c r="H67" s="1" t="str">
        <f>Students!A68</f>
        <v/>
      </c>
      <c r="I67" s="1" t="str">
        <f>Students!B68</f>
        <v/>
      </c>
      <c r="J67" s="1">
        <f>IFERROR('Input Clean'!G72*Input!G$2,0)</f>
        <v>0</v>
      </c>
      <c r="K67" s="1">
        <f>IFERROR('Input Clean'!H72*Input!H$2,0)</f>
        <v>0</v>
      </c>
      <c r="L67" s="1">
        <f>IFERROR('Input Clean'!I72*Input!I$2,0)</f>
        <v>0</v>
      </c>
      <c r="M67" s="1">
        <f>IFERROR('Input Clean'!J72*Input!J$2,0)</f>
        <v>0</v>
      </c>
      <c r="N67" s="1">
        <f>IFERROR('Input Clean'!K72*Input!K$2,0)</f>
        <v>0</v>
      </c>
      <c r="O67" s="1">
        <f>IFERROR('Input Clean'!L72*Input!L$2,0)</f>
        <v>0</v>
      </c>
      <c r="P67" s="1">
        <f>IFERROR('Input Clean'!M72*Input!M$2,0)</f>
        <v>0</v>
      </c>
      <c r="Q67" s="1">
        <f>IFERROR('Input Clean'!N72*Input!N$2,0)</f>
        <v>0</v>
      </c>
      <c r="R67" s="1">
        <f>IFERROR('Input Clean'!O72*Input!O$2,0)</f>
        <v>0</v>
      </c>
      <c r="S67" s="1">
        <f>IFERROR('Input Clean'!P72*Input!P$2,0)</f>
        <v>0</v>
      </c>
      <c r="T67" s="1">
        <f>IFERROR('Input Clean'!Q72*Input!Q$2,0)</f>
        <v>0</v>
      </c>
      <c r="U67" s="1">
        <f>IFERROR('Input Clean'!R72*Input!R$2,0)</f>
        <v>0</v>
      </c>
      <c r="V67" s="1">
        <f>IFERROR('Input Clean'!S72*Input!S$2,0)</f>
        <v>0</v>
      </c>
      <c r="W67" s="1">
        <f>IFERROR('Input Clean'!T72*Input!T$2,0)</f>
        <v>0</v>
      </c>
      <c r="X67" s="1">
        <f>IFERROR('Input Clean'!U72*Input!U$2,0)</f>
        <v>0</v>
      </c>
      <c r="Y67" s="1">
        <f>IFERROR('Input Clean'!V72*Input!V$2,0)</f>
        <v>0</v>
      </c>
      <c r="Z67" s="1">
        <f>IFERROR('Input Clean'!W72*Input!W$2,0)</f>
        <v>0</v>
      </c>
    </row>
    <row r="68">
      <c r="A68" s="1" t="str">
        <f>Teacher!A69</f>
        <v/>
      </c>
      <c r="B68" s="30">
        <f>A68+TIME(0,hour(Teacher!B69),minute(Teacher!B69))</f>
        <v>0</v>
      </c>
      <c r="C68" s="1">
        <f>if(Teacher!C69="Test (add score to grade book)",1,0)</f>
        <v>0</v>
      </c>
      <c r="D68" s="1">
        <f t="shared" si="1"/>
        <v>0</v>
      </c>
      <c r="E68" s="1" t="str">
        <f t="shared" si="2"/>
        <v/>
      </c>
      <c r="F68" s="1">
        <f t="shared" si="3"/>
        <v>0</v>
      </c>
      <c r="G68" s="1">
        <f t="shared" si="4"/>
        <v>0</v>
      </c>
      <c r="H68" s="1" t="str">
        <f>Students!A69</f>
        <v/>
      </c>
      <c r="I68" s="1" t="str">
        <f>Students!B69</f>
        <v/>
      </c>
      <c r="J68" s="1">
        <f>IFERROR('Input Clean'!G73*Input!G$2,0)</f>
        <v>0</v>
      </c>
      <c r="K68" s="1">
        <f>IFERROR('Input Clean'!H73*Input!H$2,0)</f>
        <v>0</v>
      </c>
      <c r="L68" s="1">
        <f>IFERROR('Input Clean'!I73*Input!I$2,0)</f>
        <v>0</v>
      </c>
      <c r="M68" s="1">
        <f>IFERROR('Input Clean'!J73*Input!J$2,0)</f>
        <v>0</v>
      </c>
      <c r="N68" s="1">
        <f>IFERROR('Input Clean'!K73*Input!K$2,0)</f>
        <v>0</v>
      </c>
      <c r="O68" s="1">
        <f>IFERROR('Input Clean'!L73*Input!L$2,0)</f>
        <v>0</v>
      </c>
      <c r="P68" s="1">
        <f>IFERROR('Input Clean'!M73*Input!M$2,0)</f>
        <v>0</v>
      </c>
      <c r="Q68" s="1">
        <f>IFERROR('Input Clean'!N73*Input!N$2,0)</f>
        <v>0</v>
      </c>
      <c r="R68" s="1">
        <f>IFERROR('Input Clean'!O73*Input!O$2,0)</f>
        <v>0</v>
      </c>
      <c r="S68" s="1">
        <f>IFERROR('Input Clean'!P73*Input!P$2,0)</f>
        <v>0</v>
      </c>
      <c r="T68" s="1">
        <f>IFERROR('Input Clean'!Q73*Input!Q$2,0)</f>
        <v>0</v>
      </c>
      <c r="U68" s="1">
        <f>IFERROR('Input Clean'!R73*Input!R$2,0)</f>
        <v>0</v>
      </c>
      <c r="V68" s="1">
        <f>IFERROR('Input Clean'!S73*Input!S$2,0)</f>
        <v>0</v>
      </c>
      <c r="W68" s="1">
        <f>IFERROR('Input Clean'!T73*Input!T$2,0)</f>
        <v>0</v>
      </c>
      <c r="X68" s="1">
        <f>IFERROR('Input Clean'!U73*Input!U$2,0)</f>
        <v>0</v>
      </c>
      <c r="Y68" s="1">
        <f>IFERROR('Input Clean'!V73*Input!V$2,0)</f>
        <v>0</v>
      </c>
      <c r="Z68" s="1">
        <f>IFERROR('Input Clean'!W73*Input!W$2,0)</f>
        <v>0</v>
      </c>
    </row>
    <row r="69">
      <c r="A69" s="1" t="str">
        <f>Teacher!A70</f>
        <v/>
      </c>
      <c r="B69" s="30">
        <f>A69+TIME(0,hour(Teacher!B70),minute(Teacher!B70))</f>
        <v>0</v>
      </c>
      <c r="C69" s="1">
        <f>if(Teacher!C70="Test (add score to grade book)",1,0)</f>
        <v>0</v>
      </c>
      <c r="D69" s="1">
        <f t="shared" si="1"/>
        <v>0</v>
      </c>
      <c r="E69" s="1" t="str">
        <f t="shared" si="2"/>
        <v/>
      </c>
      <c r="F69" s="1">
        <f t="shared" si="3"/>
        <v>0</v>
      </c>
      <c r="G69" s="1">
        <f t="shared" si="4"/>
        <v>0</v>
      </c>
      <c r="H69" s="1" t="str">
        <f>Students!A70</f>
        <v/>
      </c>
      <c r="I69" s="1" t="str">
        <f>Students!B70</f>
        <v/>
      </c>
      <c r="J69" s="1">
        <f>IFERROR('Input Clean'!G74*Input!G$2,0)</f>
        <v>0</v>
      </c>
      <c r="K69" s="1">
        <f>IFERROR('Input Clean'!H74*Input!H$2,0)</f>
        <v>0</v>
      </c>
      <c r="L69" s="1">
        <f>IFERROR('Input Clean'!I74*Input!I$2,0)</f>
        <v>0</v>
      </c>
      <c r="M69" s="1">
        <f>IFERROR('Input Clean'!J74*Input!J$2,0)</f>
        <v>0</v>
      </c>
      <c r="N69" s="1">
        <f>IFERROR('Input Clean'!K74*Input!K$2,0)</f>
        <v>0</v>
      </c>
      <c r="O69" s="1">
        <f>IFERROR('Input Clean'!L74*Input!L$2,0)</f>
        <v>0</v>
      </c>
      <c r="P69" s="1">
        <f>IFERROR('Input Clean'!M74*Input!M$2,0)</f>
        <v>0</v>
      </c>
      <c r="Q69" s="1">
        <f>IFERROR('Input Clean'!N74*Input!N$2,0)</f>
        <v>0</v>
      </c>
      <c r="R69" s="1">
        <f>IFERROR('Input Clean'!O74*Input!O$2,0)</f>
        <v>0</v>
      </c>
      <c r="S69" s="1">
        <f>IFERROR('Input Clean'!P74*Input!P$2,0)</f>
        <v>0</v>
      </c>
      <c r="T69" s="1">
        <f>IFERROR('Input Clean'!Q74*Input!Q$2,0)</f>
        <v>0</v>
      </c>
      <c r="U69" s="1">
        <f>IFERROR('Input Clean'!R74*Input!R$2,0)</f>
        <v>0</v>
      </c>
      <c r="V69" s="1">
        <f>IFERROR('Input Clean'!S74*Input!S$2,0)</f>
        <v>0</v>
      </c>
      <c r="W69" s="1">
        <f>IFERROR('Input Clean'!T74*Input!T$2,0)</f>
        <v>0</v>
      </c>
      <c r="X69" s="1">
        <f>IFERROR('Input Clean'!U74*Input!U$2,0)</f>
        <v>0</v>
      </c>
      <c r="Y69" s="1">
        <f>IFERROR('Input Clean'!V74*Input!V$2,0)</f>
        <v>0</v>
      </c>
      <c r="Z69" s="1">
        <f>IFERROR('Input Clean'!W74*Input!W$2,0)</f>
        <v>0</v>
      </c>
    </row>
    <row r="70">
      <c r="A70" s="1" t="str">
        <f>Teacher!A71</f>
        <v/>
      </c>
      <c r="B70" s="30">
        <f>A70+TIME(0,hour(Teacher!B71),minute(Teacher!B71))</f>
        <v>0</v>
      </c>
      <c r="C70" s="1">
        <f>if(Teacher!C71="Test (add score to grade book)",1,0)</f>
        <v>0</v>
      </c>
      <c r="D70" s="1">
        <f t="shared" si="1"/>
        <v>0</v>
      </c>
      <c r="E70" s="1" t="str">
        <f t="shared" si="2"/>
        <v/>
      </c>
      <c r="F70" s="1">
        <f t="shared" si="3"/>
        <v>0</v>
      </c>
      <c r="G70" s="1">
        <f t="shared" si="4"/>
        <v>0</v>
      </c>
      <c r="H70" s="1" t="str">
        <f>Students!A71</f>
        <v/>
      </c>
      <c r="I70" s="1" t="str">
        <f>Students!B71</f>
        <v/>
      </c>
      <c r="J70" s="1">
        <f>IFERROR('Input Clean'!G75*Input!G$2,0)</f>
        <v>0</v>
      </c>
      <c r="K70" s="1">
        <f>IFERROR('Input Clean'!H75*Input!H$2,0)</f>
        <v>0</v>
      </c>
      <c r="L70" s="1">
        <f>IFERROR('Input Clean'!I75*Input!I$2,0)</f>
        <v>0</v>
      </c>
      <c r="M70" s="1">
        <f>IFERROR('Input Clean'!J75*Input!J$2,0)</f>
        <v>0</v>
      </c>
      <c r="N70" s="1">
        <f>IFERROR('Input Clean'!K75*Input!K$2,0)</f>
        <v>0</v>
      </c>
      <c r="O70" s="1">
        <f>IFERROR('Input Clean'!L75*Input!L$2,0)</f>
        <v>0</v>
      </c>
      <c r="P70" s="1">
        <f>IFERROR('Input Clean'!M75*Input!M$2,0)</f>
        <v>0</v>
      </c>
      <c r="Q70" s="1">
        <f>IFERROR('Input Clean'!N75*Input!N$2,0)</f>
        <v>0</v>
      </c>
      <c r="R70" s="1">
        <f>IFERROR('Input Clean'!O75*Input!O$2,0)</f>
        <v>0</v>
      </c>
      <c r="S70" s="1">
        <f>IFERROR('Input Clean'!P75*Input!P$2,0)</f>
        <v>0</v>
      </c>
      <c r="T70" s="1">
        <f>IFERROR('Input Clean'!Q75*Input!Q$2,0)</f>
        <v>0</v>
      </c>
      <c r="U70" s="1">
        <f>IFERROR('Input Clean'!R75*Input!R$2,0)</f>
        <v>0</v>
      </c>
      <c r="V70" s="1">
        <f>IFERROR('Input Clean'!S75*Input!S$2,0)</f>
        <v>0</v>
      </c>
      <c r="W70" s="1">
        <f>IFERROR('Input Clean'!T75*Input!T$2,0)</f>
        <v>0</v>
      </c>
      <c r="X70" s="1">
        <f>IFERROR('Input Clean'!U75*Input!U$2,0)</f>
        <v>0</v>
      </c>
      <c r="Y70" s="1">
        <f>IFERROR('Input Clean'!V75*Input!V$2,0)</f>
        <v>0</v>
      </c>
      <c r="Z70" s="1">
        <f>IFERROR('Input Clean'!W75*Input!W$2,0)</f>
        <v>0</v>
      </c>
    </row>
    <row r="71">
      <c r="A71" s="1" t="str">
        <f>Teacher!A72</f>
        <v/>
      </c>
      <c r="B71" s="30">
        <f>A71+TIME(0,hour(Teacher!B72),minute(Teacher!B72))</f>
        <v>0</v>
      </c>
      <c r="C71" s="1">
        <f>if(Teacher!C72="Test (add score to grade book)",1,0)</f>
        <v>0</v>
      </c>
      <c r="D71" s="1">
        <f t="shared" si="1"/>
        <v>0</v>
      </c>
      <c r="E71" s="1" t="str">
        <f t="shared" si="2"/>
        <v/>
      </c>
      <c r="F71" s="1">
        <f t="shared" si="3"/>
        <v>0</v>
      </c>
      <c r="G71" s="1">
        <f t="shared" si="4"/>
        <v>0</v>
      </c>
      <c r="H71" s="1" t="str">
        <f>Students!A72</f>
        <v/>
      </c>
      <c r="I71" s="1" t="str">
        <f>Students!B72</f>
        <v/>
      </c>
      <c r="J71" s="1">
        <f>IFERROR('Input Clean'!G76*Input!G$2,0)</f>
        <v>0</v>
      </c>
      <c r="K71" s="1">
        <f>IFERROR('Input Clean'!H76*Input!H$2,0)</f>
        <v>0</v>
      </c>
      <c r="L71" s="1">
        <f>IFERROR('Input Clean'!I76*Input!I$2,0)</f>
        <v>0</v>
      </c>
      <c r="M71" s="1">
        <f>IFERROR('Input Clean'!J76*Input!J$2,0)</f>
        <v>0</v>
      </c>
      <c r="N71" s="1">
        <f>IFERROR('Input Clean'!K76*Input!K$2,0)</f>
        <v>0</v>
      </c>
      <c r="O71" s="1">
        <f>IFERROR('Input Clean'!L76*Input!L$2,0)</f>
        <v>0</v>
      </c>
      <c r="P71" s="1">
        <f>IFERROR('Input Clean'!M76*Input!M$2,0)</f>
        <v>0</v>
      </c>
      <c r="Q71" s="1">
        <f>IFERROR('Input Clean'!N76*Input!N$2,0)</f>
        <v>0</v>
      </c>
      <c r="R71" s="1">
        <f>IFERROR('Input Clean'!O76*Input!O$2,0)</f>
        <v>0</v>
      </c>
      <c r="S71" s="1">
        <f>IFERROR('Input Clean'!P76*Input!P$2,0)</f>
        <v>0</v>
      </c>
      <c r="T71" s="1">
        <f>IFERROR('Input Clean'!Q76*Input!Q$2,0)</f>
        <v>0</v>
      </c>
      <c r="U71" s="1">
        <f>IFERROR('Input Clean'!R76*Input!R$2,0)</f>
        <v>0</v>
      </c>
      <c r="V71" s="1">
        <f>IFERROR('Input Clean'!S76*Input!S$2,0)</f>
        <v>0</v>
      </c>
      <c r="W71" s="1">
        <f>IFERROR('Input Clean'!T76*Input!T$2,0)</f>
        <v>0</v>
      </c>
      <c r="X71" s="1">
        <f>IFERROR('Input Clean'!U76*Input!U$2,0)</f>
        <v>0</v>
      </c>
      <c r="Y71" s="1">
        <f>IFERROR('Input Clean'!V76*Input!V$2,0)</f>
        <v>0</v>
      </c>
      <c r="Z71" s="1">
        <f>IFERROR('Input Clean'!W76*Input!W$2,0)</f>
        <v>0</v>
      </c>
    </row>
    <row r="72">
      <c r="A72" s="1" t="str">
        <f>Teacher!A73</f>
        <v/>
      </c>
      <c r="B72" s="30">
        <f>A72+TIME(0,hour(Teacher!B73),minute(Teacher!B73))</f>
        <v>0</v>
      </c>
      <c r="C72" s="1">
        <f>if(Teacher!C73="Test (add score to grade book)",1,0)</f>
        <v>0</v>
      </c>
      <c r="D72" s="1">
        <f t="shared" si="1"/>
        <v>0</v>
      </c>
      <c r="E72" s="1" t="str">
        <f t="shared" si="2"/>
        <v/>
      </c>
      <c r="F72" s="1">
        <f t="shared" si="3"/>
        <v>0</v>
      </c>
      <c r="G72" s="1">
        <f t="shared" si="4"/>
        <v>0</v>
      </c>
      <c r="H72" s="1" t="str">
        <f>Students!A73</f>
        <v/>
      </c>
      <c r="I72" s="1" t="str">
        <f>Students!B73</f>
        <v/>
      </c>
      <c r="J72" s="1">
        <f>IFERROR('Input Clean'!G77*Input!G$2,0)</f>
        <v>0</v>
      </c>
      <c r="K72" s="1">
        <f>IFERROR('Input Clean'!H77*Input!H$2,0)</f>
        <v>0</v>
      </c>
      <c r="L72" s="1">
        <f>IFERROR('Input Clean'!I77*Input!I$2,0)</f>
        <v>0</v>
      </c>
      <c r="M72" s="1">
        <f>IFERROR('Input Clean'!J77*Input!J$2,0)</f>
        <v>0</v>
      </c>
      <c r="N72" s="1">
        <f>IFERROR('Input Clean'!K77*Input!K$2,0)</f>
        <v>0</v>
      </c>
      <c r="O72" s="1">
        <f>IFERROR('Input Clean'!L77*Input!L$2,0)</f>
        <v>0</v>
      </c>
      <c r="P72" s="1">
        <f>IFERROR('Input Clean'!M77*Input!M$2,0)</f>
        <v>0</v>
      </c>
      <c r="Q72" s="1">
        <f>IFERROR('Input Clean'!N77*Input!N$2,0)</f>
        <v>0</v>
      </c>
      <c r="R72" s="1">
        <f>IFERROR('Input Clean'!O77*Input!O$2,0)</f>
        <v>0</v>
      </c>
      <c r="S72" s="1">
        <f>IFERROR('Input Clean'!P77*Input!P$2,0)</f>
        <v>0</v>
      </c>
      <c r="T72" s="1">
        <f>IFERROR('Input Clean'!Q77*Input!Q$2,0)</f>
        <v>0</v>
      </c>
      <c r="U72" s="1">
        <f>IFERROR('Input Clean'!R77*Input!R$2,0)</f>
        <v>0</v>
      </c>
      <c r="V72" s="1">
        <f>IFERROR('Input Clean'!S77*Input!S$2,0)</f>
        <v>0</v>
      </c>
      <c r="W72" s="1">
        <f>IFERROR('Input Clean'!T77*Input!T$2,0)</f>
        <v>0</v>
      </c>
      <c r="X72" s="1">
        <f>IFERROR('Input Clean'!U77*Input!U$2,0)</f>
        <v>0</v>
      </c>
      <c r="Y72" s="1">
        <f>IFERROR('Input Clean'!V77*Input!V$2,0)</f>
        <v>0</v>
      </c>
      <c r="Z72" s="1">
        <f>IFERROR('Input Clean'!W77*Input!W$2,0)</f>
        <v>0</v>
      </c>
    </row>
    <row r="73">
      <c r="A73" s="1" t="str">
        <f>Teacher!A74</f>
        <v/>
      </c>
      <c r="B73" s="30">
        <f>A73+TIME(0,hour(Teacher!B74),minute(Teacher!B74))</f>
        <v>0</v>
      </c>
      <c r="C73" s="1">
        <f>if(Teacher!C74="Test (add score to grade book)",1,0)</f>
        <v>0</v>
      </c>
      <c r="D73" s="1">
        <f t="shared" si="1"/>
        <v>0</v>
      </c>
      <c r="E73" s="1" t="str">
        <f t="shared" si="2"/>
        <v/>
      </c>
      <c r="F73" s="1">
        <f t="shared" si="3"/>
        <v>0</v>
      </c>
      <c r="G73" s="1">
        <f t="shared" si="4"/>
        <v>0</v>
      </c>
      <c r="H73" s="1" t="str">
        <f>Students!A74</f>
        <v/>
      </c>
      <c r="I73" s="1" t="str">
        <f>Students!B74</f>
        <v/>
      </c>
      <c r="J73" s="1">
        <f>IFERROR('Input Clean'!G78*Input!G$2,0)</f>
        <v>0</v>
      </c>
      <c r="K73" s="1">
        <f>IFERROR('Input Clean'!H78*Input!H$2,0)</f>
        <v>0</v>
      </c>
      <c r="L73" s="1">
        <f>IFERROR('Input Clean'!I78*Input!I$2,0)</f>
        <v>0</v>
      </c>
      <c r="M73" s="1">
        <f>IFERROR('Input Clean'!J78*Input!J$2,0)</f>
        <v>0</v>
      </c>
      <c r="N73" s="1">
        <f>IFERROR('Input Clean'!K78*Input!K$2,0)</f>
        <v>0</v>
      </c>
      <c r="O73" s="1">
        <f>IFERROR('Input Clean'!L78*Input!L$2,0)</f>
        <v>0</v>
      </c>
      <c r="P73" s="1">
        <f>IFERROR('Input Clean'!M78*Input!M$2,0)</f>
        <v>0</v>
      </c>
      <c r="Q73" s="1">
        <f>IFERROR('Input Clean'!N78*Input!N$2,0)</f>
        <v>0</v>
      </c>
      <c r="R73" s="1">
        <f>IFERROR('Input Clean'!O78*Input!O$2,0)</f>
        <v>0</v>
      </c>
      <c r="S73" s="1">
        <f>IFERROR('Input Clean'!P78*Input!P$2,0)</f>
        <v>0</v>
      </c>
      <c r="T73" s="1">
        <f>IFERROR('Input Clean'!Q78*Input!Q$2,0)</f>
        <v>0</v>
      </c>
      <c r="U73" s="1">
        <f>IFERROR('Input Clean'!R78*Input!R$2,0)</f>
        <v>0</v>
      </c>
      <c r="V73" s="1">
        <f>IFERROR('Input Clean'!S78*Input!S$2,0)</f>
        <v>0</v>
      </c>
      <c r="W73" s="1">
        <f>IFERROR('Input Clean'!T78*Input!T$2,0)</f>
        <v>0</v>
      </c>
      <c r="X73" s="1">
        <f>IFERROR('Input Clean'!U78*Input!U$2,0)</f>
        <v>0</v>
      </c>
      <c r="Y73" s="1">
        <f>IFERROR('Input Clean'!V78*Input!V$2,0)</f>
        <v>0</v>
      </c>
      <c r="Z73" s="1">
        <f>IFERROR('Input Clean'!W78*Input!W$2,0)</f>
        <v>0</v>
      </c>
    </row>
    <row r="74">
      <c r="A74" s="1" t="str">
        <f>Teacher!A75</f>
        <v/>
      </c>
      <c r="B74" s="30">
        <f>A74+TIME(0,hour(Teacher!B75),minute(Teacher!B75))</f>
        <v>0</v>
      </c>
      <c r="C74" s="1">
        <f>if(Teacher!C75="Test (add score to grade book)",1,0)</f>
        <v>0</v>
      </c>
      <c r="D74" s="1">
        <f t="shared" si="1"/>
        <v>0</v>
      </c>
      <c r="E74" s="1" t="str">
        <f t="shared" si="2"/>
        <v/>
      </c>
      <c r="F74" s="1">
        <f t="shared" si="3"/>
        <v>0</v>
      </c>
      <c r="G74" s="1">
        <f t="shared" si="4"/>
        <v>0</v>
      </c>
      <c r="H74" s="1" t="str">
        <f>Students!A75</f>
        <v/>
      </c>
      <c r="I74" s="1" t="str">
        <f>Students!B75</f>
        <v/>
      </c>
      <c r="J74" s="1">
        <f>IFERROR('Input Clean'!G79*Input!G$2,0)</f>
        <v>0</v>
      </c>
      <c r="K74" s="1">
        <f>IFERROR('Input Clean'!H79*Input!H$2,0)</f>
        <v>0</v>
      </c>
      <c r="L74" s="1">
        <f>IFERROR('Input Clean'!I79*Input!I$2,0)</f>
        <v>0</v>
      </c>
      <c r="M74" s="1">
        <f>IFERROR('Input Clean'!J79*Input!J$2,0)</f>
        <v>0</v>
      </c>
      <c r="N74" s="1">
        <f>IFERROR('Input Clean'!K79*Input!K$2,0)</f>
        <v>0</v>
      </c>
      <c r="O74" s="1">
        <f>IFERROR('Input Clean'!L79*Input!L$2,0)</f>
        <v>0</v>
      </c>
      <c r="P74" s="1">
        <f>IFERROR('Input Clean'!M79*Input!M$2,0)</f>
        <v>0</v>
      </c>
      <c r="Q74" s="1">
        <f>IFERROR('Input Clean'!N79*Input!N$2,0)</f>
        <v>0</v>
      </c>
      <c r="R74" s="1">
        <f>IFERROR('Input Clean'!O79*Input!O$2,0)</f>
        <v>0</v>
      </c>
      <c r="S74" s="1">
        <f>IFERROR('Input Clean'!P79*Input!P$2,0)</f>
        <v>0</v>
      </c>
      <c r="T74" s="1">
        <f>IFERROR('Input Clean'!Q79*Input!Q$2,0)</f>
        <v>0</v>
      </c>
      <c r="U74" s="1">
        <f>IFERROR('Input Clean'!R79*Input!R$2,0)</f>
        <v>0</v>
      </c>
      <c r="V74" s="1">
        <f>IFERROR('Input Clean'!S79*Input!S$2,0)</f>
        <v>0</v>
      </c>
      <c r="W74" s="1">
        <f>IFERROR('Input Clean'!T79*Input!T$2,0)</f>
        <v>0</v>
      </c>
      <c r="X74" s="1">
        <f>IFERROR('Input Clean'!U79*Input!U$2,0)</f>
        <v>0</v>
      </c>
      <c r="Y74" s="1">
        <f>IFERROR('Input Clean'!V79*Input!V$2,0)</f>
        <v>0</v>
      </c>
      <c r="Z74" s="1">
        <f>IFERROR('Input Clean'!W79*Input!W$2,0)</f>
        <v>0</v>
      </c>
    </row>
    <row r="75">
      <c r="A75" s="1" t="str">
        <f>Teacher!A76</f>
        <v/>
      </c>
      <c r="B75" s="30">
        <f>A75+TIME(0,hour(Teacher!B76),minute(Teacher!B76))</f>
        <v>0</v>
      </c>
      <c r="C75" s="1">
        <f>if(Teacher!C76="Test (add score to grade book)",1,0)</f>
        <v>0</v>
      </c>
      <c r="D75" s="1">
        <f t="shared" si="1"/>
        <v>0</v>
      </c>
      <c r="E75" s="1" t="str">
        <f t="shared" si="2"/>
        <v/>
      </c>
      <c r="F75" s="1">
        <f t="shared" si="3"/>
        <v>0</v>
      </c>
      <c r="G75" s="1">
        <f t="shared" si="4"/>
        <v>0</v>
      </c>
      <c r="H75" s="1" t="str">
        <f>Students!A76</f>
        <v/>
      </c>
      <c r="I75" s="1" t="str">
        <f>Students!B76</f>
        <v/>
      </c>
      <c r="J75" s="1">
        <f>IFERROR('Input Clean'!G80*Input!G$2,0)</f>
        <v>0</v>
      </c>
      <c r="K75" s="1">
        <f>IFERROR('Input Clean'!H80*Input!H$2,0)</f>
        <v>0</v>
      </c>
      <c r="L75" s="1">
        <f>IFERROR('Input Clean'!I80*Input!I$2,0)</f>
        <v>0</v>
      </c>
      <c r="M75" s="1">
        <f>IFERROR('Input Clean'!J80*Input!J$2,0)</f>
        <v>0</v>
      </c>
      <c r="N75" s="1">
        <f>IFERROR('Input Clean'!K80*Input!K$2,0)</f>
        <v>0</v>
      </c>
      <c r="O75" s="1">
        <f>IFERROR('Input Clean'!L80*Input!L$2,0)</f>
        <v>0</v>
      </c>
      <c r="P75" s="1">
        <f>IFERROR('Input Clean'!M80*Input!M$2,0)</f>
        <v>0</v>
      </c>
      <c r="Q75" s="1">
        <f>IFERROR('Input Clean'!N80*Input!N$2,0)</f>
        <v>0</v>
      </c>
      <c r="R75" s="1">
        <f>IFERROR('Input Clean'!O80*Input!O$2,0)</f>
        <v>0</v>
      </c>
      <c r="S75" s="1">
        <f>IFERROR('Input Clean'!P80*Input!P$2,0)</f>
        <v>0</v>
      </c>
      <c r="T75" s="1">
        <f>IFERROR('Input Clean'!Q80*Input!Q$2,0)</f>
        <v>0</v>
      </c>
      <c r="U75" s="1">
        <f>IFERROR('Input Clean'!R80*Input!R$2,0)</f>
        <v>0</v>
      </c>
      <c r="V75" s="1">
        <f>IFERROR('Input Clean'!S80*Input!S$2,0)</f>
        <v>0</v>
      </c>
      <c r="W75" s="1">
        <f>IFERROR('Input Clean'!T80*Input!T$2,0)</f>
        <v>0</v>
      </c>
      <c r="X75" s="1">
        <f>IFERROR('Input Clean'!U80*Input!U$2,0)</f>
        <v>0</v>
      </c>
      <c r="Y75" s="1">
        <f>IFERROR('Input Clean'!V80*Input!V$2,0)</f>
        <v>0</v>
      </c>
      <c r="Z75" s="1">
        <f>IFERROR('Input Clean'!W80*Input!W$2,0)</f>
        <v>0</v>
      </c>
    </row>
    <row r="76">
      <c r="A76" s="1" t="str">
        <f>Teacher!A77</f>
        <v/>
      </c>
      <c r="B76" s="30">
        <f>A76+TIME(0,hour(Teacher!B77),minute(Teacher!B77))</f>
        <v>0</v>
      </c>
      <c r="C76" s="1">
        <f>if(Teacher!C77="Test (add score to grade book)",1,0)</f>
        <v>0</v>
      </c>
      <c r="D76" s="1">
        <f t="shared" si="1"/>
        <v>0</v>
      </c>
      <c r="E76" s="1" t="str">
        <f t="shared" si="2"/>
        <v/>
      </c>
      <c r="F76" s="1">
        <f t="shared" si="3"/>
        <v>0</v>
      </c>
      <c r="G76" s="1">
        <f t="shared" si="4"/>
        <v>0</v>
      </c>
      <c r="H76" s="1" t="str">
        <f>Students!A77</f>
        <v/>
      </c>
      <c r="I76" s="1" t="str">
        <f>Students!B77</f>
        <v/>
      </c>
      <c r="J76" s="1">
        <f>IFERROR('Input Clean'!G81*Input!G$2,0)</f>
        <v>0</v>
      </c>
      <c r="K76" s="1">
        <f>IFERROR('Input Clean'!H81*Input!H$2,0)</f>
        <v>0</v>
      </c>
      <c r="L76" s="1">
        <f>IFERROR('Input Clean'!I81*Input!I$2,0)</f>
        <v>0</v>
      </c>
      <c r="M76" s="1">
        <f>IFERROR('Input Clean'!J81*Input!J$2,0)</f>
        <v>0</v>
      </c>
      <c r="N76" s="1">
        <f>IFERROR('Input Clean'!K81*Input!K$2,0)</f>
        <v>0</v>
      </c>
      <c r="O76" s="1">
        <f>IFERROR('Input Clean'!L81*Input!L$2,0)</f>
        <v>0</v>
      </c>
      <c r="P76" s="1">
        <f>IFERROR('Input Clean'!M81*Input!M$2,0)</f>
        <v>0</v>
      </c>
      <c r="Q76" s="1">
        <f>IFERROR('Input Clean'!N81*Input!N$2,0)</f>
        <v>0</v>
      </c>
      <c r="R76" s="1">
        <f>IFERROR('Input Clean'!O81*Input!O$2,0)</f>
        <v>0</v>
      </c>
      <c r="S76" s="1">
        <f>IFERROR('Input Clean'!P81*Input!P$2,0)</f>
        <v>0</v>
      </c>
      <c r="T76" s="1">
        <f>IFERROR('Input Clean'!Q81*Input!Q$2,0)</f>
        <v>0</v>
      </c>
      <c r="U76" s="1">
        <f>IFERROR('Input Clean'!R81*Input!R$2,0)</f>
        <v>0</v>
      </c>
      <c r="V76" s="1">
        <f>IFERROR('Input Clean'!S81*Input!S$2,0)</f>
        <v>0</v>
      </c>
      <c r="W76" s="1">
        <f>IFERROR('Input Clean'!T81*Input!T$2,0)</f>
        <v>0</v>
      </c>
      <c r="X76" s="1">
        <f>IFERROR('Input Clean'!U81*Input!U$2,0)</f>
        <v>0</v>
      </c>
      <c r="Y76" s="1">
        <f>IFERROR('Input Clean'!V81*Input!V$2,0)</f>
        <v>0</v>
      </c>
      <c r="Z76" s="1">
        <f>IFERROR('Input Clean'!W81*Input!W$2,0)</f>
        <v>0</v>
      </c>
    </row>
    <row r="77">
      <c r="A77" s="1" t="str">
        <f>Teacher!A78</f>
        <v/>
      </c>
      <c r="B77" s="30">
        <f>A77+TIME(0,hour(Teacher!B78),minute(Teacher!B78))</f>
        <v>0</v>
      </c>
      <c r="C77" s="1">
        <f>if(Teacher!C78="Test (add score to grade book)",1,0)</f>
        <v>0</v>
      </c>
      <c r="D77" s="1">
        <f t="shared" si="1"/>
        <v>0</v>
      </c>
      <c r="E77" s="1" t="str">
        <f t="shared" si="2"/>
        <v/>
      </c>
      <c r="F77" s="1">
        <f t="shared" si="3"/>
        <v>0</v>
      </c>
      <c r="G77" s="1">
        <f t="shared" si="4"/>
        <v>0</v>
      </c>
      <c r="H77" s="1" t="str">
        <f>Students!A78</f>
        <v/>
      </c>
      <c r="I77" s="1" t="str">
        <f>Students!B78</f>
        <v/>
      </c>
      <c r="J77" s="1">
        <f>IFERROR('Input Clean'!G82*Input!G$2,0)</f>
        <v>0</v>
      </c>
      <c r="K77" s="1">
        <f>IFERROR('Input Clean'!H82*Input!H$2,0)</f>
        <v>0</v>
      </c>
      <c r="L77" s="1">
        <f>IFERROR('Input Clean'!I82*Input!I$2,0)</f>
        <v>0</v>
      </c>
      <c r="M77" s="1">
        <f>IFERROR('Input Clean'!J82*Input!J$2,0)</f>
        <v>0</v>
      </c>
      <c r="N77" s="1">
        <f>IFERROR('Input Clean'!K82*Input!K$2,0)</f>
        <v>0</v>
      </c>
      <c r="O77" s="1">
        <f>IFERROR('Input Clean'!L82*Input!L$2,0)</f>
        <v>0</v>
      </c>
      <c r="P77" s="1">
        <f>IFERROR('Input Clean'!M82*Input!M$2,0)</f>
        <v>0</v>
      </c>
      <c r="Q77" s="1">
        <f>IFERROR('Input Clean'!N82*Input!N$2,0)</f>
        <v>0</v>
      </c>
      <c r="R77" s="1">
        <f>IFERROR('Input Clean'!O82*Input!O$2,0)</f>
        <v>0</v>
      </c>
      <c r="S77" s="1">
        <f>IFERROR('Input Clean'!P82*Input!P$2,0)</f>
        <v>0</v>
      </c>
      <c r="T77" s="1">
        <f>IFERROR('Input Clean'!Q82*Input!Q$2,0)</f>
        <v>0</v>
      </c>
      <c r="U77" s="1">
        <f>IFERROR('Input Clean'!R82*Input!R$2,0)</f>
        <v>0</v>
      </c>
      <c r="V77" s="1">
        <f>IFERROR('Input Clean'!S82*Input!S$2,0)</f>
        <v>0</v>
      </c>
      <c r="W77" s="1">
        <f>IFERROR('Input Clean'!T82*Input!T$2,0)</f>
        <v>0</v>
      </c>
      <c r="X77" s="1">
        <f>IFERROR('Input Clean'!U82*Input!U$2,0)</f>
        <v>0</v>
      </c>
      <c r="Y77" s="1">
        <f>IFERROR('Input Clean'!V82*Input!V$2,0)</f>
        <v>0</v>
      </c>
      <c r="Z77" s="1">
        <f>IFERROR('Input Clean'!W82*Input!W$2,0)</f>
        <v>0</v>
      </c>
    </row>
    <row r="78">
      <c r="A78" s="1" t="str">
        <f>Teacher!A79</f>
        <v/>
      </c>
      <c r="B78" s="30">
        <f>A78+TIME(0,hour(Teacher!B79),minute(Teacher!B79))</f>
        <v>0</v>
      </c>
      <c r="C78" s="1">
        <f>if(Teacher!C79="Test (add score to grade book)",1,0)</f>
        <v>0</v>
      </c>
      <c r="D78" s="1">
        <f t="shared" si="1"/>
        <v>0</v>
      </c>
      <c r="E78" s="1" t="str">
        <f t="shared" si="2"/>
        <v/>
      </c>
      <c r="F78" s="1">
        <f t="shared" si="3"/>
        <v>0</v>
      </c>
      <c r="G78" s="1">
        <f t="shared" si="4"/>
        <v>0</v>
      </c>
      <c r="H78" s="1" t="str">
        <f>Students!A79</f>
        <v/>
      </c>
      <c r="I78" s="1" t="str">
        <f>Students!B79</f>
        <v/>
      </c>
      <c r="J78" s="1">
        <f>IFERROR('Input Clean'!G83*Input!G$2,0)</f>
        <v>0</v>
      </c>
      <c r="K78" s="1">
        <f>IFERROR('Input Clean'!H83*Input!H$2,0)</f>
        <v>0</v>
      </c>
      <c r="L78" s="1">
        <f>IFERROR('Input Clean'!I83*Input!I$2,0)</f>
        <v>0</v>
      </c>
      <c r="M78" s="1">
        <f>IFERROR('Input Clean'!J83*Input!J$2,0)</f>
        <v>0</v>
      </c>
      <c r="N78" s="1">
        <f>IFERROR('Input Clean'!K83*Input!K$2,0)</f>
        <v>0</v>
      </c>
      <c r="O78" s="1">
        <f>IFERROR('Input Clean'!L83*Input!L$2,0)</f>
        <v>0</v>
      </c>
      <c r="P78" s="1">
        <f>IFERROR('Input Clean'!M83*Input!M$2,0)</f>
        <v>0</v>
      </c>
      <c r="Q78" s="1">
        <f>IFERROR('Input Clean'!N83*Input!N$2,0)</f>
        <v>0</v>
      </c>
      <c r="R78" s="1">
        <f>IFERROR('Input Clean'!O83*Input!O$2,0)</f>
        <v>0</v>
      </c>
      <c r="S78" s="1">
        <f>IFERROR('Input Clean'!P83*Input!P$2,0)</f>
        <v>0</v>
      </c>
      <c r="T78" s="1">
        <f>IFERROR('Input Clean'!Q83*Input!Q$2,0)</f>
        <v>0</v>
      </c>
      <c r="U78" s="1">
        <f>IFERROR('Input Clean'!R83*Input!R$2,0)</f>
        <v>0</v>
      </c>
      <c r="V78" s="1">
        <f>IFERROR('Input Clean'!S83*Input!S$2,0)</f>
        <v>0</v>
      </c>
      <c r="W78" s="1">
        <f>IFERROR('Input Clean'!T83*Input!T$2,0)</f>
        <v>0</v>
      </c>
      <c r="X78" s="1">
        <f>IFERROR('Input Clean'!U83*Input!U$2,0)</f>
        <v>0</v>
      </c>
      <c r="Y78" s="1">
        <f>IFERROR('Input Clean'!V83*Input!V$2,0)</f>
        <v>0</v>
      </c>
      <c r="Z78" s="1">
        <f>IFERROR('Input Clean'!W83*Input!W$2,0)</f>
        <v>0</v>
      </c>
    </row>
    <row r="79">
      <c r="A79" s="1" t="str">
        <f>Teacher!A80</f>
        <v/>
      </c>
      <c r="B79" s="30">
        <f>A79+TIME(0,hour(Teacher!B80),minute(Teacher!B80))</f>
        <v>0</v>
      </c>
      <c r="C79" s="1">
        <f>if(Teacher!C80="Test (add score to grade book)",1,0)</f>
        <v>0</v>
      </c>
      <c r="D79" s="1">
        <f t="shared" si="1"/>
        <v>0</v>
      </c>
      <c r="E79" s="1" t="str">
        <f t="shared" si="2"/>
        <v/>
      </c>
      <c r="F79" s="1">
        <f t="shared" si="3"/>
        <v>0</v>
      </c>
      <c r="G79" s="1">
        <f t="shared" si="4"/>
        <v>0</v>
      </c>
      <c r="H79" s="1" t="str">
        <f>Students!A80</f>
        <v/>
      </c>
      <c r="I79" s="1" t="str">
        <f>Students!B80</f>
        <v/>
      </c>
      <c r="J79" s="1">
        <f>IFERROR('Input Clean'!G84*Input!G$2,0)</f>
        <v>0</v>
      </c>
      <c r="K79" s="1">
        <f>IFERROR('Input Clean'!H84*Input!H$2,0)</f>
        <v>0</v>
      </c>
      <c r="L79" s="1">
        <f>IFERROR('Input Clean'!I84*Input!I$2,0)</f>
        <v>0</v>
      </c>
      <c r="M79" s="1">
        <f>IFERROR('Input Clean'!J84*Input!J$2,0)</f>
        <v>0</v>
      </c>
      <c r="N79" s="1">
        <f>IFERROR('Input Clean'!K84*Input!K$2,0)</f>
        <v>0</v>
      </c>
      <c r="O79" s="1">
        <f>IFERROR('Input Clean'!L84*Input!L$2,0)</f>
        <v>0</v>
      </c>
      <c r="P79" s="1">
        <f>IFERROR('Input Clean'!M84*Input!M$2,0)</f>
        <v>0</v>
      </c>
      <c r="Q79" s="1">
        <f>IFERROR('Input Clean'!N84*Input!N$2,0)</f>
        <v>0</v>
      </c>
      <c r="R79" s="1">
        <f>IFERROR('Input Clean'!O84*Input!O$2,0)</f>
        <v>0</v>
      </c>
      <c r="S79" s="1">
        <f>IFERROR('Input Clean'!P84*Input!P$2,0)</f>
        <v>0</v>
      </c>
      <c r="T79" s="1">
        <f>IFERROR('Input Clean'!Q84*Input!Q$2,0)</f>
        <v>0</v>
      </c>
      <c r="U79" s="1">
        <f>IFERROR('Input Clean'!R84*Input!R$2,0)</f>
        <v>0</v>
      </c>
      <c r="V79" s="1">
        <f>IFERROR('Input Clean'!S84*Input!S$2,0)</f>
        <v>0</v>
      </c>
      <c r="W79" s="1">
        <f>IFERROR('Input Clean'!T84*Input!T$2,0)</f>
        <v>0</v>
      </c>
      <c r="X79" s="1">
        <f>IFERROR('Input Clean'!U84*Input!U$2,0)</f>
        <v>0</v>
      </c>
      <c r="Y79" s="1">
        <f>IFERROR('Input Clean'!V84*Input!V$2,0)</f>
        <v>0</v>
      </c>
      <c r="Z79" s="1">
        <f>IFERROR('Input Clean'!W84*Input!W$2,0)</f>
        <v>0</v>
      </c>
    </row>
    <row r="80">
      <c r="A80" s="1" t="str">
        <f>Teacher!A81</f>
        <v/>
      </c>
      <c r="B80" s="30">
        <f>A80+TIME(0,hour(Teacher!B81),minute(Teacher!B81))</f>
        <v>0</v>
      </c>
      <c r="C80" s="1">
        <f>if(Teacher!C81="Test (add score to grade book)",1,0)</f>
        <v>0</v>
      </c>
      <c r="D80" s="1">
        <f t="shared" si="1"/>
        <v>0</v>
      </c>
      <c r="E80" s="1" t="str">
        <f t="shared" si="2"/>
        <v/>
      </c>
      <c r="F80" s="1">
        <f t="shared" si="3"/>
        <v>0</v>
      </c>
      <c r="G80" s="1">
        <f t="shared" si="4"/>
        <v>0</v>
      </c>
      <c r="H80" s="1" t="str">
        <f>Students!A81</f>
        <v/>
      </c>
      <c r="I80" s="1" t="str">
        <f>Students!B81</f>
        <v/>
      </c>
      <c r="J80" s="1">
        <f>IFERROR('Input Clean'!G85*Input!G$2,0)</f>
        <v>0</v>
      </c>
      <c r="K80" s="1">
        <f>IFERROR('Input Clean'!H85*Input!H$2,0)</f>
        <v>0</v>
      </c>
      <c r="L80" s="1">
        <f>IFERROR('Input Clean'!I85*Input!I$2,0)</f>
        <v>0</v>
      </c>
      <c r="M80" s="1">
        <f>IFERROR('Input Clean'!J85*Input!J$2,0)</f>
        <v>0</v>
      </c>
      <c r="N80" s="1">
        <f>IFERROR('Input Clean'!K85*Input!K$2,0)</f>
        <v>0</v>
      </c>
      <c r="O80" s="1">
        <f>IFERROR('Input Clean'!L85*Input!L$2,0)</f>
        <v>0</v>
      </c>
      <c r="P80" s="1">
        <f>IFERROR('Input Clean'!M85*Input!M$2,0)</f>
        <v>0</v>
      </c>
      <c r="Q80" s="1">
        <f>IFERROR('Input Clean'!N85*Input!N$2,0)</f>
        <v>0</v>
      </c>
      <c r="R80" s="1">
        <f>IFERROR('Input Clean'!O85*Input!O$2,0)</f>
        <v>0</v>
      </c>
      <c r="S80" s="1">
        <f>IFERROR('Input Clean'!P85*Input!P$2,0)</f>
        <v>0</v>
      </c>
      <c r="T80" s="1">
        <f>IFERROR('Input Clean'!Q85*Input!Q$2,0)</f>
        <v>0</v>
      </c>
      <c r="U80" s="1">
        <f>IFERROR('Input Clean'!R85*Input!R$2,0)</f>
        <v>0</v>
      </c>
      <c r="V80" s="1">
        <f>IFERROR('Input Clean'!S85*Input!S$2,0)</f>
        <v>0</v>
      </c>
      <c r="W80" s="1">
        <f>IFERROR('Input Clean'!T85*Input!T$2,0)</f>
        <v>0</v>
      </c>
      <c r="X80" s="1">
        <f>IFERROR('Input Clean'!U85*Input!U$2,0)</f>
        <v>0</v>
      </c>
      <c r="Y80" s="1">
        <f>IFERROR('Input Clean'!V85*Input!V$2,0)</f>
        <v>0</v>
      </c>
      <c r="Z80" s="1">
        <f>IFERROR('Input Clean'!W85*Input!W$2,0)</f>
        <v>0</v>
      </c>
    </row>
    <row r="81">
      <c r="A81" s="1" t="str">
        <f>Teacher!A82</f>
        <v/>
      </c>
      <c r="B81" s="30">
        <f>A81+TIME(0,hour(Teacher!B82),minute(Teacher!B82))</f>
        <v>0</v>
      </c>
      <c r="C81" s="1">
        <f>if(Teacher!C82="Test (add score to grade book)",1,0)</f>
        <v>0</v>
      </c>
      <c r="D81" s="1">
        <f t="shared" si="1"/>
        <v>0</v>
      </c>
      <c r="E81" s="1" t="str">
        <f t="shared" si="2"/>
        <v/>
      </c>
      <c r="F81" s="1">
        <f t="shared" si="3"/>
        <v>0</v>
      </c>
      <c r="G81" s="1">
        <f t="shared" si="4"/>
        <v>0</v>
      </c>
      <c r="H81" s="1" t="str">
        <f>Students!A82</f>
        <v/>
      </c>
      <c r="I81" s="1" t="str">
        <f>Students!B82</f>
        <v/>
      </c>
      <c r="J81" s="1">
        <f>IFERROR('Input Clean'!G86*Input!G$2,0)</f>
        <v>0</v>
      </c>
      <c r="K81" s="1">
        <f>IFERROR('Input Clean'!H86*Input!H$2,0)</f>
        <v>0</v>
      </c>
      <c r="L81" s="1">
        <f>IFERROR('Input Clean'!I86*Input!I$2,0)</f>
        <v>0</v>
      </c>
      <c r="M81" s="1">
        <f>IFERROR('Input Clean'!J86*Input!J$2,0)</f>
        <v>0</v>
      </c>
      <c r="N81" s="1">
        <f>IFERROR('Input Clean'!K86*Input!K$2,0)</f>
        <v>0</v>
      </c>
      <c r="O81" s="1">
        <f>IFERROR('Input Clean'!L86*Input!L$2,0)</f>
        <v>0</v>
      </c>
      <c r="P81" s="1">
        <f>IFERROR('Input Clean'!M86*Input!M$2,0)</f>
        <v>0</v>
      </c>
      <c r="Q81" s="1">
        <f>IFERROR('Input Clean'!N86*Input!N$2,0)</f>
        <v>0</v>
      </c>
      <c r="R81" s="1">
        <f>IFERROR('Input Clean'!O86*Input!O$2,0)</f>
        <v>0</v>
      </c>
      <c r="S81" s="1">
        <f>IFERROR('Input Clean'!P86*Input!P$2,0)</f>
        <v>0</v>
      </c>
      <c r="T81" s="1">
        <f>IFERROR('Input Clean'!Q86*Input!Q$2,0)</f>
        <v>0</v>
      </c>
      <c r="U81" s="1">
        <f>IFERROR('Input Clean'!R86*Input!R$2,0)</f>
        <v>0</v>
      </c>
      <c r="V81" s="1">
        <f>IFERROR('Input Clean'!S86*Input!S$2,0)</f>
        <v>0</v>
      </c>
      <c r="W81" s="1">
        <f>IFERROR('Input Clean'!T86*Input!T$2,0)</f>
        <v>0</v>
      </c>
      <c r="X81" s="1">
        <f>IFERROR('Input Clean'!U86*Input!U$2,0)</f>
        <v>0</v>
      </c>
      <c r="Y81" s="1">
        <f>IFERROR('Input Clean'!V86*Input!V$2,0)</f>
        <v>0</v>
      </c>
      <c r="Z81" s="1">
        <f>IFERROR('Input Clean'!W86*Input!W$2,0)</f>
        <v>0</v>
      </c>
    </row>
    <row r="82">
      <c r="A82" s="1" t="str">
        <f>Teacher!A83</f>
        <v/>
      </c>
      <c r="B82" s="30">
        <f>A82+TIME(0,hour(Teacher!B83),minute(Teacher!B83))</f>
        <v>0</v>
      </c>
      <c r="C82" s="1">
        <f>if(Teacher!C83="Test (add score to grade book)",1,0)</f>
        <v>0</v>
      </c>
      <c r="D82" s="1">
        <f t="shared" si="1"/>
        <v>0</v>
      </c>
      <c r="E82" s="1" t="str">
        <f t="shared" si="2"/>
        <v/>
      </c>
      <c r="F82" s="1">
        <f t="shared" si="3"/>
        <v>0</v>
      </c>
      <c r="G82" s="1">
        <f t="shared" si="4"/>
        <v>0</v>
      </c>
      <c r="H82" s="1" t="str">
        <f>Students!A83</f>
        <v/>
      </c>
      <c r="I82" s="1" t="str">
        <f>Students!B83</f>
        <v/>
      </c>
      <c r="J82" s="1">
        <f>IFERROR('Input Clean'!G87*Input!G$2,0)</f>
        <v>0</v>
      </c>
      <c r="K82" s="1">
        <f>IFERROR('Input Clean'!H87*Input!H$2,0)</f>
        <v>0</v>
      </c>
      <c r="L82" s="1">
        <f>IFERROR('Input Clean'!I87*Input!I$2,0)</f>
        <v>0</v>
      </c>
      <c r="M82" s="1">
        <f>IFERROR('Input Clean'!J87*Input!J$2,0)</f>
        <v>0</v>
      </c>
      <c r="N82" s="1">
        <f>IFERROR('Input Clean'!K87*Input!K$2,0)</f>
        <v>0</v>
      </c>
      <c r="O82" s="1">
        <f>IFERROR('Input Clean'!L87*Input!L$2,0)</f>
        <v>0</v>
      </c>
      <c r="P82" s="1">
        <f>IFERROR('Input Clean'!M87*Input!M$2,0)</f>
        <v>0</v>
      </c>
      <c r="Q82" s="1">
        <f>IFERROR('Input Clean'!N87*Input!N$2,0)</f>
        <v>0</v>
      </c>
      <c r="R82" s="1">
        <f>IFERROR('Input Clean'!O87*Input!O$2,0)</f>
        <v>0</v>
      </c>
      <c r="S82" s="1">
        <f>IFERROR('Input Clean'!P87*Input!P$2,0)</f>
        <v>0</v>
      </c>
      <c r="T82" s="1">
        <f>IFERROR('Input Clean'!Q87*Input!Q$2,0)</f>
        <v>0</v>
      </c>
      <c r="U82" s="1">
        <f>IFERROR('Input Clean'!R87*Input!R$2,0)</f>
        <v>0</v>
      </c>
      <c r="V82" s="1">
        <f>IFERROR('Input Clean'!S87*Input!S$2,0)</f>
        <v>0</v>
      </c>
      <c r="W82" s="1">
        <f>IFERROR('Input Clean'!T87*Input!T$2,0)</f>
        <v>0</v>
      </c>
      <c r="X82" s="1">
        <f>IFERROR('Input Clean'!U87*Input!U$2,0)</f>
        <v>0</v>
      </c>
      <c r="Y82" s="1">
        <f>IFERROR('Input Clean'!V87*Input!V$2,0)</f>
        <v>0</v>
      </c>
      <c r="Z82" s="1">
        <f>IFERROR('Input Clean'!W87*Input!W$2,0)</f>
        <v>0</v>
      </c>
    </row>
    <row r="83">
      <c r="A83" s="1" t="str">
        <f>Teacher!A84</f>
        <v/>
      </c>
      <c r="B83" s="30">
        <f>A83+TIME(0,hour(Teacher!B84),minute(Teacher!B84))</f>
        <v>0</v>
      </c>
      <c r="C83" s="1">
        <f>if(Teacher!C84="Test (add score to grade book)",1,0)</f>
        <v>0</v>
      </c>
      <c r="D83" s="1">
        <f t="shared" si="1"/>
        <v>0</v>
      </c>
      <c r="E83" s="1" t="str">
        <f t="shared" si="2"/>
        <v/>
      </c>
      <c r="F83" s="1">
        <f t="shared" si="3"/>
        <v>0</v>
      </c>
      <c r="G83" s="1">
        <f t="shared" si="4"/>
        <v>0</v>
      </c>
      <c r="H83" s="1" t="str">
        <f>Students!A84</f>
        <v/>
      </c>
      <c r="I83" s="1" t="str">
        <f>Students!B84</f>
        <v/>
      </c>
      <c r="J83" s="1">
        <f>IFERROR('Input Clean'!G88*Input!G$2,0)</f>
        <v>0</v>
      </c>
      <c r="K83" s="1">
        <f>IFERROR('Input Clean'!H88*Input!H$2,0)</f>
        <v>0</v>
      </c>
      <c r="L83" s="1">
        <f>IFERROR('Input Clean'!I88*Input!I$2,0)</f>
        <v>0</v>
      </c>
      <c r="M83" s="1">
        <f>IFERROR('Input Clean'!J88*Input!J$2,0)</f>
        <v>0</v>
      </c>
      <c r="N83" s="1">
        <f>IFERROR('Input Clean'!K88*Input!K$2,0)</f>
        <v>0</v>
      </c>
      <c r="O83" s="1">
        <f>IFERROR('Input Clean'!L88*Input!L$2,0)</f>
        <v>0</v>
      </c>
      <c r="P83" s="1">
        <f>IFERROR('Input Clean'!M88*Input!M$2,0)</f>
        <v>0</v>
      </c>
      <c r="Q83" s="1">
        <f>IFERROR('Input Clean'!N88*Input!N$2,0)</f>
        <v>0</v>
      </c>
      <c r="R83" s="1">
        <f>IFERROR('Input Clean'!O88*Input!O$2,0)</f>
        <v>0</v>
      </c>
      <c r="S83" s="1">
        <f>IFERROR('Input Clean'!P88*Input!P$2,0)</f>
        <v>0</v>
      </c>
      <c r="T83" s="1">
        <f>IFERROR('Input Clean'!Q88*Input!Q$2,0)</f>
        <v>0</v>
      </c>
      <c r="U83" s="1">
        <f>IFERROR('Input Clean'!R88*Input!R$2,0)</f>
        <v>0</v>
      </c>
      <c r="V83" s="1">
        <f>IFERROR('Input Clean'!S88*Input!S$2,0)</f>
        <v>0</v>
      </c>
      <c r="W83" s="1">
        <f>IFERROR('Input Clean'!T88*Input!T$2,0)</f>
        <v>0</v>
      </c>
      <c r="X83" s="1">
        <f>IFERROR('Input Clean'!U88*Input!U$2,0)</f>
        <v>0</v>
      </c>
      <c r="Y83" s="1">
        <f>IFERROR('Input Clean'!V88*Input!V$2,0)</f>
        <v>0</v>
      </c>
      <c r="Z83" s="1">
        <f>IFERROR('Input Clean'!W88*Input!W$2,0)</f>
        <v>0</v>
      </c>
    </row>
    <row r="84">
      <c r="A84" s="1" t="str">
        <f>Teacher!A85</f>
        <v/>
      </c>
      <c r="B84" s="30">
        <f>A84+TIME(0,hour(Teacher!B85),minute(Teacher!B85))</f>
        <v>0</v>
      </c>
      <c r="C84" s="1">
        <f>if(Teacher!C85="Test (add score to grade book)",1,0)</f>
        <v>0</v>
      </c>
      <c r="D84" s="1">
        <f t="shared" si="1"/>
        <v>0</v>
      </c>
      <c r="E84" s="1" t="str">
        <f t="shared" si="2"/>
        <v/>
      </c>
      <c r="F84" s="1">
        <f t="shared" si="3"/>
        <v>0</v>
      </c>
      <c r="G84" s="1">
        <f t="shared" si="4"/>
        <v>0</v>
      </c>
      <c r="H84" s="1" t="str">
        <f>Students!A85</f>
        <v/>
      </c>
      <c r="I84" s="1" t="str">
        <f>Students!B85</f>
        <v/>
      </c>
      <c r="J84" s="1">
        <f>IFERROR('Input Clean'!G89*Input!G$2,0)</f>
        <v>0</v>
      </c>
      <c r="K84" s="1">
        <f>IFERROR('Input Clean'!H89*Input!H$2,0)</f>
        <v>0</v>
      </c>
      <c r="L84" s="1">
        <f>IFERROR('Input Clean'!I89*Input!I$2,0)</f>
        <v>0</v>
      </c>
      <c r="M84" s="1">
        <f>IFERROR('Input Clean'!J89*Input!J$2,0)</f>
        <v>0</v>
      </c>
      <c r="N84" s="1">
        <f>IFERROR('Input Clean'!K89*Input!K$2,0)</f>
        <v>0</v>
      </c>
      <c r="O84" s="1">
        <f>IFERROR('Input Clean'!L89*Input!L$2,0)</f>
        <v>0</v>
      </c>
      <c r="P84" s="1">
        <f>IFERROR('Input Clean'!M89*Input!M$2,0)</f>
        <v>0</v>
      </c>
      <c r="Q84" s="1">
        <f>IFERROR('Input Clean'!N89*Input!N$2,0)</f>
        <v>0</v>
      </c>
      <c r="R84" s="1">
        <f>IFERROR('Input Clean'!O89*Input!O$2,0)</f>
        <v>0</v>
      </c>
      <c r="S84" s="1">
        <f>IFERROR('Input Clean'!P89*Input!P$2,0)</f>
        <v>0</v>
      </c>
      <c r="T84" s="1">
        <f>IFERROR('Input Clean'!Q89*Input!Q$2,0)</f>
        <v>0</v>
      </c>
      <c r="U84" s="1">
        <f>IFERROR('Input Clean'!R89*Input!R$2,0)</f>
        <v>0</v>
      </c>
      <c r="V84" s="1">
        <f>IFERROR('Input Clean'!S89*Input!S$2,0)</f>
        <v>0</v>
      </c>
      <c r="W84" s="1">
        <f>IFERROR('Input Clean'!T89*Input!T$2,0)</f>
        <v>0</v>
      </c>
      <c r="X84" s="1">
        <f>IFERROR('Input Clean'!U89*Input!U$2,0)</f>
        <v>0</v>
      </c>
      <c r="Y84" s="1">
        <f>IFERROR('Input Clean'!V89*Input!V$2,0)</f>
        <v>0</v>
      </c>
      <c r="Z84" s="1">
        <f>IFERROR('Input Clean'!W89*Input!W$2,0)</f>
        <v>0</v>
      </c>
    </row>
    <row r="85">
      <c r="A85" s="1" t="str">
        <f>Teacher!A86</f>
        <v/>
      </c>
      <c r="B85" s="30">
        <f>A85+TIME(0,hour(Teacher!B86),minute(Teacher!B86))</f>
        <v>0</v>
      </c>
      <c r="C85" s="1">
        <f>if(Teacher!C86="Test (add score to grade book)",1,0)</f>
        <v>0</v>
      </c>
      <c r="D85" s="1">
        <f t="shared" si="1"/>
        <v>0</v>
      </c>
      <c r="E85" s="1" t="str">
        <f t="shared" si="2"/>
        <v/>
      </c>
      <c r="F85" s="1">
        <f t="shared" si="3"/>
        <v>0</v>
      </c>
      <c r="G85" s="1">
        <f t="shared" si="4"/>
        <v>0</v>
      </c>
      <c r="H85" s="1" t="str">
        <f>Students!A86</f>
        <v/>
      </c>
      <c r="I85" s="1" t="str">
        <f>Students!B86</f>
        <v/>
      </c>
      <c r="J85" s="1">
        <f>IFERROR('Input Clean'!G90*Input!G$2,0)</f>
        <v>0</v>
      </c>
      <c r="K85" s="1">
        <f>IFERROR('Input Clean'!H90*Input!H$2,0)</f>
        <v>0</v>
      </c>
      <c r="L85" s="1">
        <f>IFERROR('Input Clean'!I90*Input!I$2,0)</f>
        <v>0</v>
      </c>
      <c r="M85" s="1">
        <f>IFERROR('Input Clean'!J90*Input!J$2,0)</f>
        <v>0</v>
      </c>
      <c r="N85" s="1">
        <f>IFERROR('Input Clean'!K90*Input!K$2,0)</f>
        <v>0</v>
      </c>
      <c r="O85" s="1">
        <f>IFERROR('Input Clean'!L90*Input!L$2,0)</f>
        <v>0</v>
      </c>
      <c r="P85" s="1">
        <f>IFERROR('Input Clean'!M90*Input!M$2,0)</f>
        <v>0</v>
      </c>
      <c r="Q85" s="1">
        <f>IFERROR('Input Clean'!N90*Input!N$2,0)</f>
        <v>0</v>
      </c>
      <c r="R85" s="1">
        <f>IFERROR('Input Clean'!O90*Input!O$2,0)</f>
        <v>0</v>
      </c>
      <c r="S85" s="1">
        <f>IFERROR('Input Clean'!P90*Input!P$2,0)</f>
        <v>0</v>
      </c>
      <c r="T85" s="1">
        <f>IFERROR('Input Clean'!Q90*Input!Q$2,0)</f>
        <v>0</v>
      </c>
      <c r="U85" s="1">
        <f>IFERROR('Input Clean'!R90*Input!R$2,0)</f>
        <v>0</v>
      </c>
      <c r="V85" s="1">
        <f>IFERROR('Input Clean'!S90*Input!S$2,0)</f>
        <v>0</v>
      </c>
      <c r="W85" s="1">
        <f>IFERROR('Input Clean'!T90*Input!T$2,0)</f>
        <v>0</v>
      </c>
      <c r="X85" s="1">
        <f>IFERROR('Input Clean'!U90*Input!U$2,0)</f>
        <v>0</v>
      </c>
      <c r="Y85" s="1">
        <f>IFERROR('Input Clean'!V90*Input!V$2,0)</f>
        <v>0</v>
      </c>
      <c r="Z85" s="1">
        <f>IFERROR('Input Clean'!W90*Input!W$2,0)</f>
        <v>0</v>
      </c>
    </row>
    <row r="86">
      <c r="A86" s="1" t="str">
        <f>Teacher!A87</f>
        <v/>
      </c>
      <c r="B86" s="30">
        <f>A86+TIME(0,hour(Teacher!B87),minute(Teacher!B87))</f>
        <v>0</v>
      </c>
      <c r="C86" s="1">
        <f>if(Teacher!C87="Test (add score to grade book)",1,0)</f>
        <v>0</v>
      </c>
      <c r="D86" s="1">
        <f t="shared" si="1"/>
        <v>0</v>
      </c>
      <c r="E86" s="1" t="str">
        <f t="shared" si="2"/>
        <v/>
      </c>
      <c r="F86" s="1">
        <f t="shared" si="3"/>
        <v>0</v>
      </c>
      <c r="G86" s="1">
        <f t="shared" si="4"/>
        <v>0</v>
      </c>
      <c r="H86" s="1" t="str">
        <f>Students!A87</f>
        <v/>
      </c>
      <c r="I86" s="1" t="str">
        <f>Students!B87</f>
        <v/>
      </c>
      <c r="J86" s="1">
        <f>IFERROR('Input Clean'!G91*Input!G$2,0)</f>
        <v>0</v>
      </c>
      <c r="K86" s="1">
        <f>IFERROR('Input Clean'!H91*Input!H$2,0)</f>
        <v>0</v>
      </c>
      <c r="L86" s="1">
        <f>IFERROR('Input Clean'!I91*Input!I$2,0)</f>
        <v>0</v>
      </c>
      <c r="M86" s="1">
        <f>IFERROR('Input Clean'!J91*Input!J$2,0)</f>
        <v>0</v>
      </c>
      <c r="N86" s="1">
        <f>IFERROR('Input Clean'!K91*Input!K$2,0)</f>
        <v>0</v>
      </c>
      <c r="O86" s="1">
        <f>IFERROR('Input Clean'!L91*Input!L$2,0)</f>
        <v>0</v>
      </c>
      <c r="P86" s="1">
        <f>IFERROR('Input Clean'!M91*Input!M$2,0)</f>
        <v>0</v>
      </c>
      <c r="Q86" s="1">
        <f>IFERROR('Input Clean'!N91*Input!N$2,0)</f>
        <v>0</v>
      </c>
      <c r="R86" s="1">
        <f>IFERROR('Input Clean'!O91*Input!O$2,0)</f>
        <v>0</v>
      </c>
      <c r="S86" s="1">
        <f>IFERROR('Input Clean'!P91*Input!P$2,0)</f>
        <v>0</v>
      </c>
      <c r="T86" s="1">
        <f>IFERROR('Input Clean'!Q91*Input!Q$2,0)</f>
        <v>0</v>
      </c>
      <c r="U86" s="1">
        <f>IFERROR('Input Clean'!R91*Input!R$2,0)</f>
        <v>0</v>
      </c>
      <c r="V86" s="1">
        <f>IFERROR('Input Clean'!S91*Input!S$2,0)</f>
        <v>0</v>
      </c>
      <c r="W86" s="1">
        <f>IFERROR('Input Clean'!T91*Input!T$2,0)</f>
        <v>0</v>
      </c>
      <c r="X86" s="1">
        <f>IFERROR('Input Clean'!U91*Input!U$2,0)</f>
        <v>0</v>
      </c>
      <c r="Y86" s="1">
        <f>IFERROR('Input Clean'!V91*Input!V$2,0)</f>
        <v>0</v>
      </c>
      <c r="Z86" s="1">
        <f>IFERROR('Input Clean'!W91*Input!W$2,0)</f>
        <v>0</v>
      </c>
    </row>
    <row r="87">
      <c r="A87" s="1" t="str">
        <f>Teacher!A88</f>
        <v/>
      </c>
      <c r="B87" s="30">
        <f>A87+TIME(0,hour(Teacher!B88),minute(Teacher!B88))</f>
        <v>0</v>
      </c>
      <c r="C87" s="1">
        <f>if(Teacher!C88="Test (add score to grade book)",1,0)</f>
        <v>0</v>
      </c>
      <c r="D87" s="1">
        <f t="shared" si="1"/>
        <v>0</v>
      </c>
      <c r="E87" s="1" t="str">
        <f t="shared" si="2"/>
        <v/>
      </c>
      <c r="F87" s="1">
        <f t="shared" si="3"/>
        <v>0</v>
      </c>
      <c r="G87" s="1">
        <f t="shared" si="4"/>
        <v>0</v>
      </c>
      <c r="H87" s="1" t="str">
        <f>Students!A88</f>
        <v/>
      </c>
      <c r="I87" s="1" t="str">
        <f>Students!B88</f>
        <v/>
      </c>
      <c r="J87" s="1">
        <f>IFERROR('Input Clean'!G92*Input!G$2,0)</f>
        <v>0</v>
      </c>
      <c r="K87" s="1">
        <f>IFERROR('Input Clean'!H92*Input!H$2,0)</f>
        <v>0</v>
      </c>
      <c r="L87" s="1">
        <f>IFERROR('Input Clean'!I92*Input!I$2,0)</f>
        <v>0</v>
      </c>
      <c r="M87" s="1">
        <f>IFERROR('Input Clean'!J92*Input!J$2,0)</f>
        <v>0</v>
      </c>
      <c r="N87" s="1">
        <f>IFERROR('Input Clean'!K92*Input!K$2,0)</f>
        <v>0</v>
      </c>
      <c r="O87" s="1">
        <f>IFERROR('Input Clean'!L92*Input!L$2,0)</f>
        <v>0</v>
      </c>
      <c r="P87" s="1">
        <f>IFERROR('Input Clean'!M92*Input!M$2,0)</f>
        <v>0</v>
      </c>
      <c r="Q87" s="1">
        <f>IFERROR('Input Clean'!N92*Input!N$2,0)</f>
        <v>0</v>
      </c>
      <c r="R87" s="1">
        <f>IFERROR('Input Clean'!O92*Input!O$2,0)</f>
        <v>0</v>
      </c>
      <c r="S87" s="1">
        <f>IFERROR('Input Clean'!P92*Input!P$2,0)</f>
        <v>0</v>
      </c>
      <c r="T87" s="1">
        <f>IFERROR('Input Clean'!Q92*Input!Q$2,0)</f>
        <v>0</v>
      </c>
      <c r="U87" s="1">
        <f>IFERROR('Input Clean'!R92*Input!R$2,0)</f>
        <v>0</v>
      </c>
      <c r="V87" s="1">
        <f>IFERROR('Input Clean'!S92*Input!S$2,0)</f>
        <v>0</v>
      </c>
      <c r="W87" s="1">
        <f>IFERROR('Input Clean'!T92*Input!T$2,0)</f>
        <v>0</v>
      </c>
      <c r="X87" s="1">
        <f>IFERROR('Input Clean'!U92*Input!U$2,0)</f>
        <v>0</v>
      </c>
      <c r="Y87" s="1">
        <f>IFERROR('Input Clean'!V92*Input!V$2,0)</f>
        <v>0</v>
      </c>
      <c r="Z87" s="1">
        <f>IFERROR('Input Clean'!W92*Input!W$2,0)</f>
        <v>0</v>
      </c>
    </row>
    <row r="88">
      <c r="A88" s="1" t="str">
        <f>Teacher!A89</f>
        <v/>
      </c>
      <c r="B88" s="30">
        <f>A88+TIME(0,hour(Teacher!B89),minute(Teacher!B89))</f>
        <v>0</v>
      </c>
      <c r="C88" s="1">
        <f>if(Teacher!C89="Test (add score to grade book)",1,0)</f>
        <v>0</v>
      </c>
      <c r="D88" s="1">
        <f t="shared" si="1"/>
        <v>0</v>
      </c>
      <c r="E88" s="1" t="str">
        <f t="shared" si="2"/>
        <v/>
      </c>
      <c r="F88" s="1">
        <f t="shared" si="3"/>
        <v>0</v>
      </c>
      <c r="G88" s="1">
        <f t="shared" si="4"/>
        <v>0</v>
      </c>
      <c r="H88" s="1" t="str">
        <f>Students!A89</f>
        <v/>
      </c>
      <c r="I88" s="1" t="str">
        <f>Students!B89</f>
        <v/>
      </c>
      <c r="J88" s="1">
        <f>IFERROR('Input Clean'!G93*Input!G$2,0)</f>
        <v>0</v>
      </c>
      <c r="K88" s="1">
        <f>IFERROR('Input Clean'!H93*Input!H$2,0)</f>
        <v>0</v>
      </c>
      <c r="L88" s="1">
        <f>IFERROR('Input Clean'!I93*Input!I$2,0)</f>
        <v>0</v>
      </c>
      <c r="M88" s="1">
        <f>IFERROR('Input Clean'!J93*Input!J$2,0)</f>
        <v>0</v>
      </c>
      <c r="N88" s="1">
        <f>IFERROR('Input Clean'!K93*Input!K$2,0)</f>
        <v>0</v>
      </c>
      <c r="O88" s="1">
        <f>IFERROR('Input Clean'!L93*Input!L$2,0)</f>
        <v>0</v>
      </c>
      <c r="P88" s="1">
        <f>IFERROR('Input Clean'!M93*Input!M$2,0)</f>
        <v>0</v>
      </c>
      <c r="Q88" s="1">
        <f>IFERROR('Input Clean'!N93*Input!N$2,0)</f>
        <v>0</v>
      </c>
      <c r="R88" s="1">
        <f>IFERROR('Input Clean'!O93*Input!O$2,0)</f>
        <v>0</v>
      </c>
      <c r="S88" s="1">
        <f>IFERROR('Input Clean'!P93*Input!P$2,0)</f>
        <v>0</v>
      </c>
      <c r="T88" s="1">
        <f>IFERROR('Input Clean'!Q93*Input!Q$2,0)</f>
        <v>0</v>
      </c>
      <c r="U88" s="1">
        <f>IFERROR('Input Clean'!R93*Input!R$2,0)</f>
        <v>0</v>
      </c>
      <c r="V88" s="1">
        <f>IFERROR('Input Clean'!S93*Input!S$2,0)</f>
        <v>0</v>
      </c>
      <c r="W88" s="1">
        <f>IFERROR('Input Clean'!T93*Input!T$2,0)</f>
        <v>0</v>
      </c>
      <c r="X88" s="1">
        <f>IFERROR('Input Clean'!U93*Input!U$2,0)</f>
        <v>0</v>
      </c>
      <c r="Y88" s="1">
        <f>IFERROR('Input Clean'!V93*Input!V$2,0)</f>
        <v>0</v>
      </c>
      <c r="Z88" s="1">
        <f>IFERROR('Input Clean'!W93*Input!W$2,0)</f>
        <v>0</v>
      </c>
    </row>
    <row r="89">
      <c r="A89" s="1" t="str">
        <f>Teacher!A90</f>
        <v/>
      </c>
      <c r="B89" s="30">
        <f>A89+TIME(0,hour(Teacher!B90),minute(Teacher!B90))</f>
        <v>0</v>
      </c>
      <c r="C89" s="1">
        <f>if(Teacher!C90="Test (add score to grade book)",1,0)</f>
        <v>0</v>
      </c>
      <c r="D89" s="1">
        <f t="shared" si="1"/>
        <v>0</v>
      </c>
      <c r="E89" s="1" t="str">
        <f t="shared" si="2"/>
        <v/>
      </c>
      <c r="F89" s="1">
        <f t="shared" si="3"/>
        <v>0</v>
      </c>
      <c r="G89" s="1">
        <f t="shared" si="4"/>
        <v>0</v>
      </c>
      <c r="H89" s="1" t="str">
        <f>Students!A90</f>
        <v/>
      </c>
      <c r="I89" s="1" t="str">
        <f>Students!B90</f>
        <v/>
      </c>
      <c r="J89" s="1">
        <f>IFERROR('Input Clean'!G94*Input!G$2,0)</f>
        <v>0</v>
      </c>
      <c r="K89" s="1">
        <f>IFERROR('Input Clean'!H94*Input!H$2,0)</f>
        <v>0</v>
      </c>
      <c r="L89" s="1">
        <f>IFERROR('Input Clean'!I94*Input!I$2,0)</f>
        <v>0</v>
      </c>
      <c r="M89" s="1">
        <f>IFERROR('Input Clean'!J94*Input!J$2,0)</f>
        <v>0</v>
      </c>
      <c r="N89" s="1">
        <f>IFERROR('Input Clean'!K94*Input!K$2,0)</f>
        <v>0</v>
      </c>
      <c r="O89" s="1">
        <f>IFERROR('Input Clean'!L94*Input!L$2,0)</f>
        <v>0</v>
      </c>
      <c r="P89" s="1">
        <f>IFERROR('Input Clean'!M94*Input!M$2,0)</f>
        <v>0</v>
      </c>
      <c r="Q89" s="1">
        <f>IFERROR('Input Clean'!N94*Input!N$2,0)</f>
        <v>0</v>
      </c>
      <c r="R89" s="1">
        <f>IFERROR('Input Clean'!O94*Input!O$2,0)</f>
        <v>0</v>
      </c>
      <c r="S89" s="1">
        <f>IFERROR('Input Clean'!P94*Input!P$2,0)</f>
        <v>0</v>
      </c>
      <c r="T89" s="1">
        <f>IFERROR('Input Clean'!Q94*Input!Q$2,0)</f>
        <v>0</v>
      </c>
      <c r="U89" s="1">
        <f>IFERROR('Input Clean'!R94*Input!R$2,0)</f>
        <v>0</v>
      </c>
      <c r="V89" s="1">
        <f>IFERROR('Input Clean'!S94*Input!S$2,0)</f>
        <v>0</v>
      </c>
      <c r="W89" s="1">
        <f>IFERROR('Input Clean'!T94*Input!T$2,0)</f>
        <v>0</v>
      </c>
      <c r="X89" s="1">
        <f>IFERROR('Input Clean'!U94*Input!U$2,0)</f>
        <v>0</v>
      </c>
      <c r="Y89" s="1">
        <f>IFERROR('Input Clean'!V94*Input!V$2,0)</f>
        <v>0</v>
      </c>
      <c r="Z89" s="1">
        <f>IFERROR('Input Clean'!W94*Input!W$2,0)</f>
        <v>0</v>
      </c>
    </row>
    <row r="90">
      <c r="A90" s="1" t="str">
        <f>Teacher!A91</f>
        <v/>
      </c>
      <c r="B90" s="30">
        <f>A90+TIME(0,hour(Teacher!B91),minute(Teacher!B91))</f>
        <v>0</v>
      </c>
      <c r="C90" s="1">
        <f>if(Teacher!C91="Test (add score to grade book)",1,0)</f>
        <v>0</v>
      </c>
      <c r="D90" s="1">
        <f t="shared" si="1"/>
        <v>0</v>
      </c>
      <c r="E90" s="1" t="str">
        <f t="shared" si="2"/>
        <v/>
      </c>
      <c r="F90" s="1">
        <f t="shared" si="3"/>
        <v>0</v>
      </c>
      <c r="G90" s="1">
        <f t="shared" si="4"/>
        <v>0</v>
      </c>
      <c r="H90" s="1" t="str">
        <f>Students!A91</f>
        <v/>
      </c>
      <c r="I90" s="1" t="str">
        <f>Students!B91</f>
        <v/>
      </c>
      <c r="J90" s="1">
        <f>IFERROR('Input Clean'!G95*Input!G$2,0)</f>
        <v>0</v>
      </c>
      <c r="K90" s="1">
        <f>IFERROR('Input Clean'!H95*Input!H$2,0)</f>
        <v>0</v>
      </c>
      <c r="L90" s="1">
        <f>IFERROR('Input Clean'!I95*Input!I$2,0)</f>
        <v>0</v>
      </c>
      <c r="M90" s="1">
        <f>IFERROR('Input Clean'!J95*Input!J$2,0)</f>
        <v>0</v>
      </c>
      <c r="N90" s="1">
        <f>IFERROR('Input Clean'!K95*Input!K$2,0)</f>
        <v>0</v>
      </c>
      <c r="O90" s="1">
        <f>IFERROR('Input Clean'!L95*Input!L$2,0)</f>
        <v>0</v>
      </c>
      <c r="P90" s="1">
        <f>IFERROR('Input Clean'!M95*Input!M$2,0)</f>
        <v>0</v>
      </c>
      <c r="Q90" s="1">
        <f>IFERROR('Input Clean'!N95*Input!N$2,0)</f>
        <v>0</v>
      </c>
      <c r="R90" s="1">
        <f>IFERROR('Input Clean'!O95*Input!O$2,0)</f>
        <v>0</v>
      </c>
      <c r="S90" s="1">
        <f>IFERROR('Input Clean'!P95*Input!P$2,0)</f>
        <v>0</v>
      </c>
      <c r="T90" s="1">
        <f>IFERROR('Input Clean'!Q95*Input!Q$2,0)</f>
        <v>0</v>
      </c>
      <c r="U90" s="1">
        <f>IFERROR('Input Clean'!R95*Input!R$2,0)</f>
        <v>0</v>
      </c>
      <c r="V90" s="1">
        <f>IFERROR('Input Clean'!S95*Input!S$2,0)</f>
        <v>0</v>
      </c>
      <c r="W90" s="1">
        <f>IFERROR('Input Clean'!T95*Input!T$2,0)</f>
        <v>0</v>
      </c>
      <c r="X90" s="1">
        <f>IFERROR('Input Clean'!U95*Input!U$2,0)</f>
        <v>0</v>
      </c>
      <c r="Y90" s="1">
        <f>IFERROR('Input Clean'!V95*Input!V$2,0)</f>
        <v>0</v>
      </c>
      <c r="Z90" s="1">
        <f>IFERROR('Input Clean'!W95*Input!W$2,0)</f>
        <v>0</v>
      </c>
    </row>
    <row r="91">
      <c r="A91" s="1" t="str">
        <f>Teacher!A92</f>
        <v/>
      </c>
      <c r="B91" s="30">
        <f>A91+TIME(0,hour(Teacher!B92),minute(Teacher!B92))</f>
        <v>0</v>
      </c>
      <c r="C91" s="1">
        <f>if(Teacher!C92="Test (add score to grade book)",1,0)</f>
        <v>0</v>
      </c>
      <c r="D91" s="1">
        <f t="shared" si="1"/>
        <v>0</v>
      </c>
      <c r="E91" s="1" t="str">
        <f t="shared" si="2"/>
        <v/>
      </c>
      <c r="F91" s="1">
        <f t="shared" si="3"/>
        <v>0</v>
      </c>
      <c r="G91" s="1">
        <f t="shared" si="4"/>
        <v>0</v>
      </c>
      <c r="H91" s="1" t="str">
        <f>Students!A92</f>
        <v/>
      </c>
      <c r="I91" s="1" t="str">
        <f>Students!B92</f>
        <v/>
      </c>
      <c r="J91" s="1">
        <f>IFERROR('Input Clean'!G96*Input!G$2,0)</f>
        <v>0</v>
      </c>
      <c r="K91" s="1">
        <f>IFERROR('Input Clean'!H96*Input!H$2,0)</f>
        <v>0</v>
      </c>
      <c r="L91" s="1">
        <f>IFERROR('Input Clean'!I96*Input!I$2,0)</f>
        <v>0</v>
      </c>
      <c r="M91" s="1">
        <f>IFERROR('Input Clean'!J96*Input!J$2,0)</f>
        <v>0</v>
      </c>
      <c r="N91" s="1">
        <f>IFERROR('Input Clean'!K96*Input!K$2,0)</f>
        <v>0</v>
      </c>
      <c r="O91" s="1">
        <f>IFERROR('Input Clean'!L96*Input!L$2,0)</f>
        <v>0</v>
      </c>
      <c r="P91" s="1">
        <f>IFERROR('Input Clean'!M96*Input!M$2,0)</f>
        <v>0</v>
      </c>
      <c r="Q91" s="1">
        <f>IFERROR('Input Clean'!N96*Input!N$2,0)</f>
        <v>0</v>
      </c>
      <c r="R91" s="1">
        <f>IFERROR('Input Clean'!O96*Input!O$2,0)</f>
        <v>0</v>
      </c>
      <c r="S91" s="1">
        <f>IFERROR('Input Clean'!P96*Input!P$2,0)</f>
        <v>0</v>
      </c>
      <c r="T91" s="1">
        <f>IFERROR('Input Clean'!Q96*Input!Q$2,0)</f>
        <v>0</v>
      </c>
      <c r="U91" s="1">
        <f>IFERROR('Input Clean'!R96*Input!R$2,0)</f>
        <v>0</v>
      </c>
      <c r="V91" s="1">
        <f>IFERROR('Input Clean'!S96*Input!S$2,0)</f>
        <v>0</v>
      </c>
      <c r="W91" s="1">
        <f>IFERROR('Input Clean'!T96*Input!T$2,0)</f>
        <v>0</v>
      </c>
      <c r="X91" s="1">
        <f>IFERROR('Input Clean'!U96*Input!U$2,0)</f>
        <v>0</v>
      </c>
      <c r="Y91" s="1">
        <f>IFERROR('Input Clean'!V96*Input!V$2,0)</f>
        <v>0</v>
      </c>
      <c r="Z91" s="1">
        <f>IFERROR('Input Clean'!W96*Input!W$2,0)</f>
        <v>0</v>
      </c>
    </row>
    <row r="92">
      <c r="A92" s="1" t="str">
        <f>Teacher!A93</f>
        <v/>
      </c>
      <c r="B92" s="30">
        <f>A92+TIME(0,hour(Teacher!B93),minute(Teacher!B93))</f>
        <v>0</v>
      </c>
      <c r="C92" s="1">
        <f>if(Teacher!C93="Test (add score to grade book)",1,0)</f>
        <v>0</v>
      </c>
      <c r="D92" s="1">
        <f t="shared" si="1"/>
        <v>0</v>
      </c>
      <c r="E92" s="1" t="str">
        <f t="shared" si="2"/>
        <v/>
      </c>
      <c r="F92" s="1">
        <f t="shared" si="3"/>
        <v>0</v>
      </c>
      <c r="G92" s="1">
        <f t="shared" si="4"/>
        <v>0</v>
      </c>
      <c r="H92" s="1" t="str">
        <f>Students!A93</f>
        <v/>
      </c>
      <c r="I92" s="1" t="str">
        <f>Students!B93</f>
        <v/>
      </c>
      <c r="J92" s="1">
        <f>IFERROR('Input Clean'!G97*Input!G$2,0)</f>
        <v>0</v>
      </c>
      <c r="K92" s="1">
        <f>IFERROR('Input Clean'!H97*Input!H$2,0)</f>
        <v>0</v>
      </c>
      <c r="L92" s="1">
        <f>IFERROR('Input Clean'!I97*Input!I$2,0)</f>
        <v>0</v>
      </c>
      <c r="M92" s="1">
        <f>IFERROR('Input Clean'!J97*Input!J$2,0)</f>
        <v>0</v>
      </c>
      <c r="N92" s="1">
        <f>IFERROR('Input Clean'!K97*Input!K$2,0)</f>
        <v>0</v>
      </c>
      <c r="O92" s="1">
        <f>IFERROR('Input Clean'!L97*Input!L$2,0)</f>
        <v>0</v>
      </c>
      <c r="P92" s="1">
        <f>IFERROR('Input Clean'!M97*Input!M$2,0)</f>
        <v>0</v>
      </c>
      <c r="Q92" s="1">
        <f>IFERROR('Input Clean'!N97*Input!N$2,0)</f>
        <v>0</v>
      </c>
      <c r="R92" s="1">
        <f>IFERROR('Input Clean'!O97*Input!O$2,0)</f>
        <v>0</v>
      </c>
      <c r="S92" s="1">
        <f>IFERROR('Input Clean'!P97*Input!P$2,0)</f>
        <v>0</v>
      </c>
      <c r="T92" s="1">
        <f>IFERROR('Input Clean'!Q97*Input!Q$2,0)</f>
        <v>0</v>
      </c>
      <c r="U92" s="1">
        <f>IFERROR('Input Clean'!R97*Input!R$2,0)</f>
        <v>0</v>
      </c>
      <c r="V92" s="1">
        <f>IFERROR('Input Clean'!S97*Input!S$2,0)</f>
        <v>0</v>
      </c>
      <c r="W92" s="1">
        <f>IFERROR('Input Clean'!T97*Input!T$2,0)</f>
        <v>0</v>
      </c>
      <c r="X92" s="1">
        <f>IFERROR('Input Clean'!U97*Input!U$2,0)</f>
        <v>0</v>
      </c>
      <c r="Y92" s="1">
        <f>IFERROR('Input Clean'!V97*Input!V$2,0)</f>
        <v>0</v>
      </c>
      <c r="Z92" s="1">
        <f>IFERROR('Input Clean'!W97*Input!W$2,0)</f>
        <v>0</v>
      </c>
    </row>
    <row r="93">
      <c r="A93" s="1" t="str">
        <f>Teacher!A94</f>
        <v/>
      </c>
      <c r="B93" s="30">
        <f>A93+TIME(0,hour(Teacher!B94),minute(Teacher!B94))</f>
        <v>0</v>
      </c>
      <c r="C93" s="1">
        <f>if(Teacher!C94="Test (add score to grade book)",1,0)</f>
        <v>0</v>
      </c>
      <c r="D93" s="1">
        <f t="shared" si="1"/>
        <v>0</v>
      </c>
      <c r="E93" s="1" t="str">
        <f t="shared" si="2"/>
        <v/>
      </c>
      <c r="F93" s="1">
        <f t="shared" si="3"/>
        <v>0</v>
      </c>
      <c r="G93" s="1">
        <f t="shared" si="4"/>
        <v>0</v>
      </c>
      <c r="H93" s="1" t="str">
        <f>Students!A94</f>
        <v/>
      </c>
      <c r="I93" s="1" t="str">
        <f>Students!B94</f>
        <v/>
      </c>
      <c r="J93" s="1">
        <f>IFERROR('Input Clean'!G98*Input!G$2,0)</f>
        <v>0</v>
      </c>
      <c r="K93" s="1">
        <f>IFERROR('Input Clean'!H98*Input!H$2,0)</f>
        <v>0</v>
      </c>
      <c r="L93" s="1">
        <f>IFERROR('Input Clean'!I98*Input!I$2,0)</f>
        <v>0</v>
      </c>
      <c r="M93" s="1">
        <f>IFERROR('Input Clean'!J98*Input!J$2,0)</f>
        <v>0</v>
      </c>
      <c r="N93" s="1">
        <f>IFERROR('Input Clean'!K98*Input!K$2,0)</f>
        <v>0</v>
      </c>
      <c r="O93" s="1">
        <f>IFERROR('Input Clean'!L98*Input!L$2,0)</f>
        <v>0</v>
      </c>
      <c r="P93" s="1">
        <f>IFERROR('Input Clean'!M98*Input!M$2,0)</f>
        <v>0</v>
      </c>
      <c r="Q93" s="1">
        <f>IFERROR('Input Clean'!N98*Input!N$2,0)</f>
        <v>0</v>
      </c>
      <c r="R93" s="1">
        <f>IFERROR('Input Clean'!O98*Input!O$2,0)</f>
        <v>0</v>
      </c>
      <c r="S93" s="1">
        <f>IFERROR('Input Clean'!P98*Input!P$2,0)</f>
        <v>0</v>
      </c>
      <c r="T93" s="1">
        <f>IFERROR('Input Clean'!Q98*Input!Q$2,0)</f>
        <v>0</v>
      </c>
      <c r="U93" s="1">
        <f>IFERROR('Input Clean'!R98*Input!R$2,0)</f>
        <v>0</v>
      </c>
      <c r="V93" s="1">
        <f>IFERROR('Input Clean'!S98*Input!S$2,0)</f>
        <v>0</v>
      </c>
      <c r="W93" s="1">
        <f>IFERROR('Input Clean'!T98*Input!T$2,0)</f>
        <v>0</v>
      </c>
      <c r="X93" s="1">
        <f>IFERROR('Input Clean'!U98*Input!U$2,0)</f>
        <v>0</v>
      </c>
      <c r="Y93" s="1">
        <f>IFERROR('Input Clean'!V98*Input!V$2,0)</f>
        <v>0</v>
      </c>
      <c r="Z93" s="1">
        <f>IFERROR('Input Clean'!W98*Input!W$2,0)</f>
        <v>0</v>
      </c>
    </row>
    <row r="94">
      <c r="A94" s="1" t="str">
        <f>Teacher!A95</f>
        <v/>
      </c>
      <c r="B94" s="30">
        <f>A94+TIME(0,hour(Teacher!B95),minute(Teacher!B95))</f>
        <v>0</v>
      </c>
      <c r="C94" s="1">
        <f>if(Teacher!C95="Test (add score to grade book)",1,0)</f>
        <v>0</v>
      </c>
      <c r="D94" s="1">
        <f t="shared" si="1"/>
        <v>0</v>
      </c>
      <c r="E94" s="1" t="str">
        <f t="shared" si="2"/>
        <v/>
      </c>
      <c r="F94" s="1">
        <f t="shared" si="3"/>
        <v>0</v>
      </c>
      <c r="G94" s="1">
        <f t="shared" si="4"/>
        <v>0</v>
      </c>
      <c r="H94" s="1" t="str">
        <f>Students!A95</f>
        <v/>
      </c>
      <c r="I94" s="1" t="str">
        <f>Students!B95</f>
        <v/>
      </c>
      <c r="J94" s="1">
        <f>IFERROR('Input Clean'!G99*Input!G$2,0)</f>
        <v>0</v>
      </c>
      <c r="K94" s="1">
        <f>IFERROR('Input Clean'!H99*Input!H$2,0)</f>
        <v>0</v>
      </c>
      <c r="L94" s="1">
        <f>IFERROR('Input Clean'!I99*Input!I$2,0)</f>
        <v>0</v>
      </c>
      <c r="M94" s="1">
        <f>IFERROR('Input Clean'!J99*Input!J$2,0)</f>
        <v>0</v>
      </c>
      <c r="N94" s="1">
        <f>IFERROR('Input Clean'!K99*Input!K$2,0)</f>
        <v>0</v>
      </c>
      <c r="O94" s="1">
        <f>IFERROR('Input Clean'!L99*Input!L$2,0)</f>
        <v>0</v>
      </c>
      <c r="P94" s="1">
        <f>IFERROR('Input Clean'!M99*Input!M$2,0)</f>
        <v>0</v>
      </c>
      <c r="Q94" s="1">
        <f>IFERROR('Input Clean'!N99*Input!N$2,0)</f>
        <v>0</v>
      </c>
      <c r="R94" s="1">
        <f>IFERROR('Input Clean'!O99*Input!O$2,0)</f>
        <v>0</v>
      </c>
      <c r="S94" s="1">
        <f>IFERROR('Input Clean'!P99*Input!P$2,0)</f>
        <v>0</v>
      </c>
      <c r="T94" s="1">
        <f>IFERROR('Input Clean'!Q99*Input!Q$2,0)</f>
        <v>0</v>
      </c>
      <c r="U94" s="1">
        <f>IFERROR('Input Clean'!R99*Input!R$2,0)</f>
        <v>0</v>
      </c>
      <c r="V94" s="1">
        <f>IFERROR('Input Clean'!S99*Input!S$2,0)</f>
        <v>0</v>
      </c>
      <c r="W94" s="1">
        <f>IFERROR('Input Clean'!T99*Input!T$2,0)</f>
        <v>0</v>
      </c>
      <c r="X94" s="1">
        <f>IFERROR('Input Clean'!U99*Input!U$2,0)</f>
        <v>0</v>
      </c>
      <c r="Y94" s="1">
        <f>IFERROR('Input Clean'!V99*Input!V$2,0)</f>
        <v>0</v>
      </c>
      <c r="Z94" s="1">
        <f>IFERROR('Input Clean'!W99*Input!W$2,0)</f>
        <v>0</v>
      </c>
    </row>
    <row r="95">
      <c r="A95" s="1" t="str">
        <f>Teacher!A96</f>
        <v/>
      </c>
      <c r="B95" s="30">
        <f>A95+TIME(0,hour(Teacher!B96),minute(Teacher!B96))</f>
        <v>0</v>
      </c>
      <c r="C95" s="1">
        <f>if(Teacher!C96="Test (add score to grade book)",1,0)</f>
        <v>0</v>
      </c>
      <c r="D95" s="1">
        <f t="shared" si="1"/>
        <v>0</v>
      </c>
      <c r="E95" s="1" t="str">
        <f t="shared" si="2"/>
        <v/>
      </c>
      <c r="F95" s="1">
        <f t="shared" si="3"/>
        <v>0</v>
      </c>
      <c r="G95" s="1">
        <f t="shared" si="4"/>
        <v>0</v>
      </c>
      <c r="H95" s="1" t="str">
        <f>Students!A96</f>
        <v/>
      </c>
      <c r="I95" s="1" t="str">
        <f>Students!B96</f>
        <v/>
      </c>
      <c r="J95" s="1">
        <f>IFERROR('Input Clean'!G100*Input!G$2,0)</f>
        <v>0</v>
      </c>
      <c r="K95" s="1">
        <f>IFERROR('Input Clean'!H100*Input!H$2,0)</f>
        <v>0</v>
      </c>
      <c r="L95" s="1">
        <f>IFERROR('Input Clean'!I100*Input!I$2,0)</f>
        <v>0</v>
      </c>
      <c r="M95" s="1">
        <f>IFERROR('Input Clean'!J100*Input!J$2,0)</f>
        <v>0</v>
      </c>
      <c r="N95" s="1">
        <f>IFERROR('Input Clean'!K100*Input!K$2,0)</f>
        <v>0</v>
      </c>
      <c r="O95" s="1">
        <f>IFERROR('Input Clean'!L100*Input!L$2,0)</f>
        <v>0</v>
      </c>
      <c r="P95" s="1">
        <f>IFERROR('Input Clean'!M100*Input!M$2,0)</f>
        <v>0</v>
      </c>
      <c r="Q95" s="1">
        <f>IFERROR('Input Clean'!N100*Input!N$2,0)</f>
        <v>0</v>
      </c>
      <c r="R95" s="1">
        <f>IFERROR('Input Clean'!O100*Input!O$2,0)</f>
        <v>0</v>
      </c>
      <c r="S95" s="1">
        <f>IFERROR('Input Clean'!P100*Input!P$2,0)</f>
        <v>0</v>
      </c>
      <c r="T95" s="1">
        <f>IFERROR('Input Clean'!Q100*Input!Q$2,0)</f>
        <v>0</v>
      </c>
      <c r="U95" s="1">
        <f>IFERROR('Input Clean'!R100*Input!R$2,0)</f>
        <v>0</v>
      </c>
      <c r="V95" s="1">
        <f>IFERROR('Input Clean'!S100*Input!S$2,0)</f>
        <v>0</v>
      </c>
      <c r="W95" s="1">
        <f>IFERROR('Input Clean'!T100*Input!T$2,0)</f>
        <v>0</v>
      </c>
      <c r="X95" s="1">
        <f>IFERROR('Input Clean'!U100*Input!U$2,0)</f>
        <v>0</v>
      </c>
      <c r="Y95" s="1">
        <f>IFERROR('Input Clean'!V100*Input!V$2,0)</f>
        <v>0</v>
      </c>
      <c r="Z95" s="1">
        <f>IFERROR('Input Clean'!W100*Input!W$2,0)</f>
        <v>0</v>
      </c>
    </row>
    <row r="96">
      <c r="A96" s="1" t="str">
        <f>Teacher!A97</f>
        <v/>
      </c>
      <c r="B96" s="30">
        <f>A96+TIME(0,hour(Teacher!B97),minute(Teacher!B97))</f>
        <v>0</v>
      </c>
      <c r="C96" s="1">
        <f>if(Teacher!C97="Test (add score to grade book)",1,0)</f>
        <v>0</v>
      </c>
      <c r="D96" s="1">
        <f t="shared" si="1"/>
        <v>0</v>
      </c>
      <c r="E96" s="1" t="str">
        <f t="shared" si="2"/>
        <v/>
      </c>
      <c r="F96" s="1">
        <f t="shared" si="3"/>
        <v>0</v>
      </c>
      <c r="G96" s="1">
        <f t="shared" si="4"/>
        <v>0</v>
      </c>
      <c r="H96" s="1" t="str">
        <f>Students!A97</f>
        <v/>
      </c>
      <c r="I96" s="1" t="str">
        <f>Students!B97</f>
        <v/>
      </c>
      <c r="J96" s="1">
        <f>IFERROR('Input Clean'!G101*Input!G$2,0)</f>
        <v>0</v>
      </c>
      <c r="K96" s="1">
        <f>IFERROR('Input Clean'!H101*Input!H$2,0)</f>
        <v>0</v>
      </c>
      <c r="L96" s="1">
        <f>IFERROR('Input Clean'!I101*Input!I$2,0)</f>
        <v>0</v>
      </c>
      <c r="M96" s="1">
        <f>IFERROR('Input Clean'!J101*Input!J$2,0)</f>
        <v>0</v>
      </c>
      <c r="N96" s="1">
        <f>IFERROR('Input Clean'!K101*Input!K$2,0)</f>
        <v>0</v>
      </c>
      <c r="O96" s="1">
        <f>IFERROR('Input Clean'!L101*Input!L$2,0)</f>
        <v>0</v>
      </c>
      <c r="P96" s="1">
        <f>IFERROR('Input Clean'!M101*Input!M$2,0)</f>
        <v>0</v>
      </c>
      <c r="Q96" s="1">
        <f>IFERROR('Input Clean'!N101*Input!N$2,0)</f>
        <v>0</v>
      </c>
      <c r="R96" s="1">
        <f>IFERROR('Input Clean'!O101*Input!O$2,0)</f>
        <v>0</v>
      </c>
      <c r="S96" s="1">
        <f>IFERROR('Input Clean'!P101*Input!P$2,0)</f>
        <v>0</v>
      </c>
      <c r="T96" s="1">
        <f>IFERROR('Input Clean'!Q101*Input!Q$2,0)</f>
        <v>0</v>
      </c>
      <c r="U96" s="1">
        <f>IFERROR('Input Clean'!R101*Input!R$2,0)</f>
        <v>0</v>
      </c>
      <c r="V96" s="1">
        <f>IFERROR('Input Clean'!S101*Input!S$2,0)</f>
        <v>0</v>
      </c>
      <c r="W96" s="1">
        <f>IFERROR('Input Clean'!T101*Input!T$2,0)</f>
        <v>0</v>
      </c>
      <c r="X96" s="1">
        <f>IFERROR('Input Clean'!U101*Input!U$2,0)</f>
        <v>0</v>
      </c>
      <c r="Y96" s="1">
        <f>IFERROR('Input Clean'!V101*Input!V$2,0)</f>
        <v>0</v>
      </c>
      <c r="Z96" s="1">
        <f>IFERROR('Input Clean'!W101*Input!W$2,0)</f>
        <v>0</v>
      </c>
    </row>
    <row r="97">
      <c r="A97" s="1" t="str">
        <f>Teacher!A98</f>
        <v/>
      </c>
      <c r="B97" s="30">
        <f>A97+TIME(0,hour(Teacher!B98),minute(Teacher!B98))</f>
        <v>0</v>
      </c>
      <c r="C97" s="1">
        <f>if(Teacher!C98="Test (add score to grade book)",1,0)</f>
        <v>0</v>
      </c>
      <c r="D97" s="1">
        <f t="shared" si="1"/>
        <v>0</v>
      </c>
      <c r="E97" s="1" t="str">
        <f t="shared" si="2"/>
        <v/>
      </c>
      <c r="F97" s="1">
        <f t="shared" si="3"/>
        <v>0</v>
      </c>
      <c r="G97" s="1">
        <f t="shared" si="4"/>
        <v>0</v>
      </c>
      <c r="H97" s="1" t="str">
        <f>Students!A98</f>
        <v/>
      </c>
      <c r="I97" s="1" t="str">
        <f>Students!B98</f>
        <v/>
      </c>
      <c r="J97" s="1">
        <f>IFERROR('Input Clean'!G102*Input!G$2,0)</f>
        <v>0</v>
      </c>
      <c r="K97" s="1">
        <f>IFERROR('Input Clean'!H102*Input!H$2,0)</f>
        <v>0</v>
      </c>
      <c r="L97" s="1">
        <f>IFERROR('Input Clean'!I102*Input!I$2,0)</f>
        <v>0</v>
      </c>
      <c r="M97" s="1">
        <f>IFERROR('Input Clean'!J102*Input!J$2,0)</f>
        <v>0</v>
      </c>
      <c r="N97" s="1">
        <f>IFERROR('Input Clean'!K102*Input!K$2,0)</f>
        <v>0</v>
      </c>
      <c r="O97" s="1">
        <f>IFERROR('Input Clean'!L102*Input!L$2,0)</f>
        <v>0</v>
      </c>
      <c r="P97" s="1">
        <f>IFERROR('Input Clean'!M102*Input!M$2,0)</f>
        <v>0</v>
      </c>
      <c r="Q97" s="1">
        <f>IFERROR('Input Clean'!N102*Input!N$2,0)</f>
        <v>0</v>
      </c>
      <c r="R97" s="1">
        <f>IFERROR('Input Clean'!O102*Input!O$2,0)</f>
        <v>0</v>
      </c>
      <c r="S97" s="1">
        <f>IFERROR('Input Clean'!P102*Input!P$2,0)</f>
        <v>0</v>
      </c>
      <c r="T97" s="1">
        <f>IFERROR('Input Clean'!Q102*Input!Q$2,0)</f>
        <v>0</v>
      </c>
      <c r="U97" s="1">
        <f>IFERROR('Input Clean'!R102*Input!R$2,0)</f>
        <v>0</v>
      </c>
      <c r="V97" s="1">
        <f>IFERROR('Input Clean'!S102*Input!S$2,0)</f>
        <v>0</v>
      </c>
      <c r="W97" s="1">
        <f>IFERROR('Input Clean'!T102*Input!T$2,0)</f>
        <v>0</v>
      </c>
      <c r="X97" s="1">
        <f>IFERROR('Input Clean'!U102*Input!U$2,0)</f>
        <v>0</v>
      </c>
      <c r="Y97" s="1">
        <f>IFERROR('Input Clean'!V102*Input!V$2,0)</f>
        <v>0</v>
      </c>
      <c r="Z97" s="1">
        <f>IFERROR('Input Clean'!W102*Input!W$2,0)</f>
        <v>0</v>
      </c>
    </row>
    <row r="98">
      <c r="A98" s="1" t="str">
        <f>Teacher!A99</f>
        <v/>
      </c>
      <c r="B98" s="30">
        <f>A98+TIME(0,hour(Teacher!B99),minute(Teacher!B99))</f>
        <v>0</v>
      </c>
      <c r="C98" s="1">
        <f>if(Teacher!C99="Test (add score to grade book)",1,0)</f>
        <v>0</v>
      </c>
      <c r="D98" s="1">
        <f t="shared" si="1"/>
        <v>0</v>
      </c>
      <c r="E98" s="1" t="str">
        <f t="shared" si="2"/>
        <v/>
      </c>
      <c r="F98" s="1">
        <f t="shared" si="3"/>
        <v>0</v>
      </c>
      <c r="G98" s="1">
        <f t="shared" si="4"/>
        <v>0</v>
      </c>
      <c r="H98" s="1" t="str">
        <f>Students!A99</f>
        <v/>
      </c>
      <c r="I98" s="1" t="str">
        <f>Students!B99</f>
        <v/>
      </c>
      <c r="J98" s="1">
        <f>IFERROR('Input Clean'!G103*Input!G$2,0)</f>
        <v>0</v>
      </c>
      <c r="K98" s="1">
        <f>IFERROR('Input Clean'!H103*Input!H$2,0)</f>
        <v>0</v>
      </c>
      <c r="L98" s="1">
        <f>IFERROR('Input Clean'!I103*Input!I$2,0)</f>
        <v>0</v>
      </c>
      <c r="M98" s="1">
        <f>IFERROR('Input Clean'!J103*Input!J$2,0)</f>
        <v>0</v>
      </c>
      <c r="N98" s="1">
        <f>IFERROR('Input Clean'!K103*Input!K$2,0)</f>
        <v>0</v>
      </c>
      <c r="O98" s="1">
        <f>IFERROR('Input Clean'!L103*Input!L$2,0)</f>
        <v>0</v>
      </c>
      <c r="P98" s="1">
        <f>IFERROR('Input Clean'!M103*Input!M$2,0)</f>
        <v>0</v>
      </c>
      <c r="Q98" s="1">
        <f>IFERROR('Input Clean'!N103*Input!N$2,0)</f>
        <v>0</v>
      </c>
      <c r="R98" s="1">
        <f>IFERROR('Input Clean'!O103*Input!O$2,0)</f>
        <v>0</v>
      </c>
      <c r="S98" s="1">
        <f>IFERROR('Input Clean'!P103*Input!P$2,0)</f>
        <v>0</v>
      </c>
      <c r="T98" s="1">
        <f>IFERROR('Input Clean'!Q103*Input!Q$2,0)</f>
        <v>0</v>
      </c>
      <c r="U98" s="1">
        <f>IFERROR('Input Clean'!R103*Input!R$2,0)</f>
        <v>0</v>
      </c>
      <c r="V98" s="1">
        <f>IFERROR('Input Clean'!S103*Input!S$2,0)</f>
        <v>0</v>
      </c>
      <c r="W98" s="1">
        <f>IFERROR('Input Clean'!T103*Input!T$2,0)</f>
        <v>0</v>
      </c>
      <c r="X98" s="1">
        <f>IFERROR('Input Clean'!U103*Input!U$2,0)</f>
        <v>0</v>
      </c>
      <c r="Y98" s="1">
        <f>IFERROR('Input Clean'!V103*Input!V$2,0)</f>
        <v>0</v>
      </c>
      <c r="Z98" s="1">
        <f>IFERROR('Input Clean'!W103*Input!W$2,0)</f>
        <v>0</v>
      </c>
    </row>
    <row r="99">
      <c r="A99" s="1" t="str">
        <f>Teacher!A100</f>
        <v/>
      </c>
      <c r="B99" s="30">
        <f>A99+TIME(0,hour(Teacher!B100),minute(Teacher!B100))</f>
        <v>0</v>
      </c>
      <c r="C99" s="1">
        <f>if(Teacher!C100="Test (add score to grade book)",1,0)</f>
        <v>0</v>
      </c>
      <c r="D99" s="1">
        <f t="shared" si="1"/>
        <v>0</v>
      </c>
      <c r="E99" s="1" t="str">
        <f t="shared" si="2"/>
        <v/>
      </c>
      <c r="F99" s="1">
        <f t="shared" si="3"/>
        <v>0</v>
      </c>
      <c r="G99" s="1">
        <f t="shared" si="4"/>
        <v>0</v>
      </c>
      <c r="H99" s="1" t="str">
        <f>Students!A100</f>
        <v/>
      </c>
      <c r="I99" s="1" t="str">
        <f>Students!B100</f>
        <v/>
      </c>
      <c r="J99" s="1">
        <f>IFERROR('Input Clean'!G104*Input!G$2,0)</f>
        <v>0</v>
      </c>
      <c r="K99" s="1">
        <f>IFERROR('Input Clean'!H104*Input!H$2,0)</f>
        <v>0</v>
      </c>
      <c r="L99" s="1">
        <f>IFERROR('Input Clean'!I104*Input!I$2,0)</f>
        <v>0</v>
      </c>
      <c r="M99" s="1">
        <f>IFERROR('Input Clean'!J104*Input!J$2,0)</f>
        <v>0</v>
      </c>
      <c r="N99" s="1">
        <f>IFERROR('Input Clean'!K104*Input!K$2,0)</f>
        <v>0</v>
      </c>
      <c r="O99" s="1">
        <f>IFERROR('Input Clean'!L104*Input!L$2,0)</f>
        <v>0</v>
      </c>
      <c r="P99" s="1">
        <f>IFERROR('Input Clean'!M104*Input!M$2,0)</f>
        <v>0</v>
      </c>
      <c r="Q99" s="1">
        <f>IFERROR('Input Clean'!N104*Input!N$2,0)</f>
        <v>0</v>
      </c>
      <c r="R99" s="1">
        <f>IFERROR('Input Clean'!O104*Input!O$2,0)</f>
        <v>0</v>
      </c>
      <c r="S99" s="1">
        <f>IFERROR('Input Clean'!P104*Input!P$2,0)</f>
        <v>0</v>
      </c>
      <c r="T99" s="1">
        <f>IFERROR('Input Clean'!Q104*Input!Q$2,0)</f>
        <v>0</v>
      </c>
      <c r="U99" s="1">
        <f>IFERROR('Input Clean'!R104*Input!R$2,0)</f>
        <v>0</v>
      </c>
      <c r="V99" s="1">
        <f>IFERROR('Input Clean'!S104*Input!S$2,0)</f>
        <v>0</v>
      </c>
      <c r="W99" s="1">
        <f>IFERROR('Input Clean'!T104*Input!T$2,0)</f>
        <v>0</v>
      </c>
      <c r="X99" s="1">
        <f>IFERROR('Input Clean'!U104*Input!U$2,0)</f>
        <v>0</v>
      </c>
      <c r="Y99" s="1">
        <f>IFERROR('Input Clean'!V104*Input!V$2,0)</f>
        <v>0</v>
      </c>
      <c r="Z99" s="1">
        <f>IFERROR('Input Clean'!W104*Input!W$2,0)</f>
        <v>0</v>
      </c>
    </row>
    <row r="100">
      <c r="A100" s="1" t="str">
        <f>Teacher!A101</f>
        <v/>
      </c>
      <c r="B100" s="30">
        <f>A100+TIME(0,hour(Teacher!B101),minute(Teacher!B101))</f>
        <v>0</v>
      </c>
      <c r="C100" s="1">
        <f>if(Teacher!C101="Test (add score to grade book)",1,0)</f>
        <v>0</v>
      </c>
      <c r="D100" s="1">
        <f t="shared" si="1"/>
        <v>0</v>
      </c>
      <c r="E100" s="1" t="str">
        <f t="shared" si="2"/>
        <v/>
      </c>
      <c r="F100" s="1">
        <f t="shared" si="3"/>
        <v>0</v>
      </c>
      <c r="G100" s="1">
        <f t="shared" si="4"/>
        <v>0</v>
      </c>
      <c r="H100" s="1" t="str">
        <f>Students!A101</f>
        <v/>
      </c>
      <c r="I100" s="1" t="str">
        <f>Students!B101</f>
        <v/>
      </c>
      <c r="J100" s="1">
        <f>IFERROR('Input Clean'!G105*Input!G$2,0)</f>
        <v>0</v>
      </c>
      <c r="K100" s="1">
        <f>IFERROR('Input Clean'!H105*Input!H$2,0)</f>
        <v>0</v>
      </c>
      <c r="L100" s="1">
        <f>IFERROR('Input Clean'!I105*Input!I$2,0)</f>
        <v>0</v>
      </c>
      <c r="M100" s="1">
        <f>IFERROR('Input Clean'!J105*Input!J$2,0)</f>
        <v>0</v>
      </c>
      <c r="N100" s="1">
        <f>IFERROR('Input Clean'!K105*Input!K$2,0)</f>
        <v>0</v>
      </c>
      <c r="O100" s="1">
        <f>IFERROR('Input Clean'!L105*Input!L$2,0)</f>
        <v>0</v>
      </c>
      <c r="P100" s="1">
        <f>IFERROR('Input Clean'!M105*Input!M$2,0)</f>
        <v>0</v>
      </c>
      <c r="Q100" s="1">
        <f>IFERROR('Input Clean'!N105*Input!N$2,0)</f>
        <v>0</v>
      </c>
      <c r="R100" s="1">
        <f>IFERROR('Input Clean'!O105*Input!O$2,0)</f>
        <v>0</v>
      </c>
      <c r="S100" s="1">
        <f>IFERROR('Input Clean'!P105*Input!P$2,0)</f>
        <v>0</v>
      </c>
      <c r="T100" s="1">
        <f>IFERROR('Input Clean'!Q105*Input!Q$2,0)</f>
        <v>0</v>
      </c>
      <c r="U100" s="1">
        <f>IFERROR('Input Clean'!R105*Input!R$2,0)</f>
        <v>0</v>
      </c>
      <c r="V100" s="1">
        <f>IFERROR('Input Clean'!S105*Input!S$2,0)</f>
        <v>0</v>
      </c>
      <c r="W100" s="1">
        <f>IFERROR('Input Clean'!T105*Input!T$2,0)</f>
        <v>0</v>
      </c>
      <c r="X100" s="1">
        <f>IFERROR('Input Clean'!U105*Input!U$2,0)</f>
        <v>0</v>
      </c>
      <c r="Y100" s="1">
        <f>IFERROR('Input Clean'!V105*Input!V$2,0)</f>
        <v>0</v>
      </c>
      <c r="Z100" s="1">
        <f>IFERROR('Input Clean'!W105*Input!W$2,0)</f>
        <v>0</v>
      </c>
    </row>
    <row r="101">
      <c r="A101" s="1" t="str">
        <f>Teacher!A102</f>
        <v/>
      </c>
      <c r="B101" s="30">
        <f>A101+TIME(0,hour(Teacher!B102),minute(Teacher!B102))</f>
        <v>0</v>
      </c>
      <c r="C101" s="1">
        <f>if(Teacher!C102="Test (add score to grade book)",1,0)</f>
        <v>0</v>
      </c>
      <c r="D101" s="1">
        <f t="shared" si="1"/>
        <v>0</v>
      </c>
      <c r="E101" s="1" t="str">
        <f t="shared" si="2"/>
        <v/>
      </c>
      <c r="F101" s="1">
        <f t="shared" si="3"/>
        <v>0</v>
      </c>
      <c r="G101" s="1">
        <f t="shared" si="4"/>
        <v>0</v>
      </c>
      <c r="H101" s="1" t="str">
        <f>Students!A102</f>
        <v/>
      </c>
      <c r="I101" s="1" t="str">
        <f>Students!B102</f>
        <v/>
      </c>
      <c r="J101" s="1">
        <f>IFERROR('Input Clean'!G106*Input!G$2,0)</f>
        <v>0</v>
      </c>
      <c r="K101" s="1">
        <f>IFERROR('Input Clean'!H106*Input!H$2,0)</f>
        <v>0</v>
      </c>
      <c r="L101" s="1">
        <f>IFERROR('Input Clean'!I106*Input!I$2,0)</f>
        <v>0</v>
      </c>
      <c r="M101" s="1">
        <f>IFERROR('Input Clean'!J106*Input!J$2,0)</f>
        <v>0</v>
      </c>
      <c r="N101" s="1">
        <f>IFERROR('Input Clean'!K106*Input!K$2,0)</f>
        <v>0</v>
      </c>
      <c r="O101" s="1">
        <f>IFERROR('Input Clean'!L106*Input!L$2,0)</f>
        <v>0</v>
      </c>
      <c r="P101" s="1">
        <f>IFERROR('Input Clean'!M106*Input!M$2,0)</f>
        <v>0</v>
      </c>
      <c r="Q101" s="1">
        <f>IFERROR('Input Clean'!N106*Input!N$2,0)</f>
        <v>0</v>
      </c>
      <c r="R101" s="1">
        <f>IFERROR('Input Clean'!O106*Input!O$2,0)</f>
        <v>0</v>
      </c>
      <c r="S101" s="1">
        <f>IFERROR('Input Clean'!P106*Input!P$2,0)</f>
        <v>0</v>
      </c>
      <c r="T101" s="1">
        <f>IFERROR('Input Clean'!Q106*Input!Q$2,0)</f>
        <v>0</v>
      </c>
      <c r="U101" s="1">
        <f>IFERROR('Input Clean'!R106*Input!R$2,0)</f>
        <v>0</v>
      </c>
      <c r="V101" s="1">
        <f>IFERROR('Input Clean'!S106*Input!S$2,0)</f>
        <v>0</v>
      </c>
      <c r="W101" s="1">
        <f>IFERROR('Input Clean'!T106*Input!T$2,0)</f>
        <v>0</v>
      </c>
      <c r="X101" s="1">
        <f>IFERROR('Input Clean'!U106*Input!U$2,0)</f>
        <v>0</v>
      </c>
      <c r="Y101" s="1">
        <f>IFERROR('Input Clean'!V106*Input!V$2,0)</f>
        <v>0</v>
      </c>
      <c r="Z101" s="1">
        <f>IFERROR('Input Clean'!W106*Input!W$2,0)</f>
        <v>0</v>
      </c>
    </row>
    <row r="102">
      <c r="A102" s="1" t="str">
        <f>Teacher!A103</f>
        <v/>
      </c>
      <c r="B102" s="30">
        <f>A102+TIME(0,hour(Teacher!B103),minute(Teacher!B103))</f>
        <v>0</v>
      </c>
      <c r="C102" s="1">
        <f>if(Teacher!C103="Test (add score to grade book)",1,0)</f>
        <v>0</v>
      </c>
      <c r="D102" s="1">
        <f t="shared" si="1"/>
        <v>0</v>
      </c>
      <c r="E102" s="1" t="str">
        <f t="shared" si="2"/>
        <v/>
      </c>
      <c r="F102" s="1">
        <f t="shared" si="3"/>
        <v>0</v>
      </c>
      <c r="G102" s="1">
        <f t="shared" si="4"/>
        <v>0</v>
      </c>
      <c r="H102" s="1" t="str">
        <f>Students!A103</f>
        <v/>
      </c>
      <c r="I102" s="1" t="str">
        <f>Students!B103</f>
        <v/>
      </c>
      <c r="J102" s="1">
        <f>IFERROR('Input Clean'!G107*Input!G$2,0)</f>
        <v>0</v>
      </c>
      <c r="K102" s="1">
        <f>IFERROR('Input Clean'!H107*Input!H$2,0)</f>
        <v>0</v>
      </c>
      <c r="L102" s="1">
        <f>IFERROR('Input Clean'!I107*Input!I$2,0)</f>
        <v>0</v>
      </c>
      <c r="M102" s="1">
        <f>IFERROR('Input Clean'!J107*Input!J$2,0)</f>
        <v>0</v>
      </c>
      <c r="N102" s="1">
        <f>IFERROR('Input Clean'!K107*Input!K$2,0)</f>
        <v>0</v>
      </c>
      <c r="O102" s="1">
        <f>IFERROR('Input Clean'!L107*Input!L$2,0)</f>
        <v>0</v>
      </c>
      <c r="P102" s="1">
        <f>IFERROR('Input Clean'!M107*Input!M$2,0)</f>
        <v>0</v>
      </c>
      <c r="Q102" s="1">
        <f>IFERROR('Input Clean'!N107*Input!N$2,0)</f>
        <v>0</v>
      </c>
      <c r="R102" s="1">
        <f>IFERROR('Input Clean'!O107*Input!O$2,0)</f>
        <v>0</v>
      </c>
      <c r="S102" s="1">
        <f>IFERROR('Input Clean'!P107*Input!P$2,0)</f>
        <v>0</v>
      </c>
      <c r="T102" s="1">
        <f>IFERROR('Input Clean'!Q107*Input!Q$2,0)</f>
        <v>0</v>
      </c>
      <c r="U102" s="1">
        <f>IFERROR('Input Clean'!R107*Input!R$2,0)</f>
        <v>0</v>
      </c>
      <c r="V102" s="1">
        <f>IFERROR('Input Clean'!S107*Input!S$2,0)</f>
        <v>0</v>
      </c>
      <c r="W102" s="1">
        <f>IFERROR('Input Clean'!T107*Input!T$2,0)</f>
        <v>0</v>
      </c>
      <c r="X102" s="1">
        <f>IFERROR('Input Clean'!U107*Input!U$2,0)</f>
        <v>0</v>
      </c>
      <c r="Y102" s="1">
        <f>IFERROR('Input Clean'!V107*Input!V$2,0)</f>
        <v>0</v>
      </c>
      <c r="Z102" s="1">
        <f>IFERROR('Input Clean'!W107*Input!W$2,0)</f>
        <v>0</v>
      </c>
    </row>
    <row r="103">
      <c r="A103" s="1" t="str">
        <f>Teacher!A104</f>
        <v/>
      </c>
      <c r="B103" s="30">
        <f>A103+TIME(0,hour(Teacher!B104),minute(Teacher!B104))</f>
        <v>0</v>
      </c>
      <c r="C103" s="1">
        <f>if(Teacher!C104="Test (add score to grade book)",1,0)</f>
        <v>0</v>
      </c>
      <c r="D103" s="1">
        <f t="shared" si="1"/>
        <v>0</v>
      </c>
      <c r="E103" s="1" t="str">
        <f t="shared" si="2"/>
        <v/>
      </c>
      <c r="F103" s="1">
        <f t="shared" si="3"/>
        <v>0</v>
      </c>
      <c r="G103" s="1">
        <f t="shared" si="4"/>
        <v>0</v>
      </c>
      <c r="H103" s="1" t="str">
        <f>Students!A104</f>
        <v/>
      </c>
      <c r="I103" s="1" t="str">
        <f>Students!B104</f>
        <v/>
      </c>
      <c r="J103" s="1">
        <f>IFERROR('Input Clean'!G108*Input!G$2,0)</f>
        <v>0</v>
      </c>
      <c r="K103" s="1">
        <f>IFERROR('Input Clean'!H108*Input!H$2,0)</f>
        <v>0</v>
      </c>
      <c r="L103" s="1">
        <f>IFERROR('Input Clean'!I108*Input!I$2,0)</f>
        <v>0</v>
      </c>
      <c r="M103" s="1">
        <f>IFERROR('Input Clean'!J108*Input!J$2,0)</f>
        <v>0</v>
      </c>
      <c r="N103" s="1">
        <f>IFERROR('Input Clean'!K108*Input!K$2,0)</f>
        <v>0</v>
      </c>
      <c r="O103" s="1">
        <f>IFERROR('Input Clean'!L108*Input!L$2,0)</f>
        <v>0</v>
      </c>
      <c r="P103" s="1">
        <f>IFERROR('Input Clean'!M108*Input!M$2,0)</f>
        <v>0</v>
      </c>
      <c r="Q103" s="1">
        <f>IFERROR('Input Clean'!N108*Input!N$2,0)</f>
        <v>0</v>
      </c>
      <c r="R103" s="1">
        <f>IFERROR('Input Clean'!O108*Input!O$2,0)</f>
        <v>0</v>
      </c>
      <c r="S103" s="1">
        <f>IFERROR('Input Clean'!P108*Input!P$2,0)</f>
        <v>0</v>
      </c>
      <c r="T103" s="1">
        <f>IFERROR('Input Clean'!Q108*Input!Q$2,0)</f>
        <v>0</v>
      </c>
      <c r="U103" s="1">
        <f>IFERROR('Input Clean'!R108*Input!R$2,0)</f>
        <v>0</v>
      </c>
      <c r="V103" s="1">
        <f>IFERROR('Input Clean'!S108*Input!S$2,0)</f>
        <v>0</v>
      </c>
      <c r="W103" s="1">
        <f>IFERROR('Input Clean'!T108*Input!T$2,0)</f>
        <v>0</v>
      </c>
      <c r="X103" s="1">
        <f>IFERROR('Input Clean'!U108*Input!U$2,0)</f>
        <v>0</v>
      </c>
      <c r="Y103" s="1">
        <f>IFERROR('Input Clean'!V108*Input!V$2,0)</f>
        <v>0</v>
      </c>
      <c r="Z103" s="1">
        <f>IFERROR('Input Clean'!W108*Input!W$2,0)</f>
        <v>0</v>
      </c>
    </row>
    <row r="104">
      <c r="A104" s="1" t="str">
        <f>Teacher!A105</f>
        <v/>
      </c>
      <c r="B104" s="30">
        <f>A104+TIME(0,hour(Teacher!B105),minute(Teacher!B105))</f>
        <v>0</v>
      </c>
      <c r="C104" s="1">
        <f>if(Teacher!C105="Test (add score to grade book)",1,0)</f>
        <v>0</v>
      </c>
      <c r="D104" s="1">
        <f t="shared" si="1"/>
        <v>0</v>
      </c>
      <c r="E104" s="1" t="str">
        <f t="shared" si="2"/>
        <v/>
      </c>
      <c r="F104" s="1">
        <f t="shared" si="3"/>
        <v>0</v>
      </c>
      <c r="G104" s="1">
        <f t="shared" si="4"/>
        <v>0</v>
      </c>
      <c r="H104" s="1" t="str">
        <f>Students!A105</f>
        <v/>
      </c>
      <c r="I104" s="1" t="str">
        <f>Students!B105</f>
        <v/>
      </c>
      <c r="J104" s="1">
        <f>IFERROR('Input Clean'!G109*Input!G$2,0)</f>
        <v>0</v>
      </c>
      <c r="K104" s="1">
        <f>IFERROR('Input Clean'!H109*Input!H$2,0)</f>
        <v>0</v>
      </c>
      <c r="L104" s="1">
        <f>IFERROR('Input Clean'!I109*Input!I$2,0)</f>
        <v>0</v>
      </c>
      <c r="M104" s="1">
        <f>IFERROR('Input Clean'!J109*Input!J$2,0)</f>
        <v>0</v>
      </c>
      <c r="N104" s="1">
        <f>IFERROR('Input Clean'!K109*Input!K$2,0)</f>
        <v>0</v>
      </c>
      <c r="O104" s="1">
        <f>IFERROR('Input Clean'!L109*Input!L$2,0)</f>
        <v>0</v>
      </c>
      <c r="P104" s="1">
        <f>IFERROR('Input Clean'!M109*Input!M$2,0)</f>
        <v>0</v>
      </c>
      <c r="Q104" s="1">
        <f>IFERROR('Input Clean'!N109*Input!N$2,0)</f>
        <v>0</v>
      </c>
      <c r="R104" s="1">
        <f>IFERROR('Input Clean'!O109*Input!O$2,0)</f>
        <v>0</v>
      </c>
      <c r="S104" s="1">
        <f>IFERROR('Input Clean'!P109*Input!P$2,0)</f>
        <v>0</v>
      </c>
      <c r="T104" s="1">
        <f>IFERROR('Input Clean'!Q109*Input!Q$2,0)</f>
        <v>0</v>
      </c>
      <c r="U104" s="1">
        <f>IFERROR('Input Clean'!R109*Input!R$2,0)</f>
        <v>0</v>
      </c>
      <c r="V104" s="1">
        <f>IFERROR('Input Clean'!S109*Input!S$2,0)</f>
        <v>0</v>
      </c>
      <c r="W104" s="1">
        <f>IFERROR('Input Clean'!T109*Input!T$2,0)</f>
        <v>0</v>
      </c>
      <c r="X104" s="1">
        <f>IFERROR('Input Clean'!U109*Input!U$2,0)</f>
        <v>0</v>
      </c>
      <c r="Y104" s="1">
        <f>IFERROR('Input Clean'!V109*Input!V$2,0)</f>
        <v>0</v>
      </c>
      <c r="Z104" s="1">
        <f>IFERROR('Input Clean'!W109*Input!W$2,0)</f>
        <v>0</v>
      </c>
    </row>
    <row r="105">
      <c r="A105" s="1" t="str">
        <f>Teacher!A106</f>
        <v/>
      </c>
      <c r="B105" s="30">
        <f>A105+TIME(0,hour(Teacher!B106),minute(Teacher!B106))</f>
        <v>0</v>
      </c>
      <c r="C105" s="1">
        <f>if(Teacher!C106="Test (add score to grade book)",1,0)</f>
        <v>0</v>
      </c>
      <c r="D105" s="1">
        <f t="shared" si="1"/>
        <v>0</v>
      </c>
      <c r="E105" s="1" t="str">
        <f t="shared" si="2"/>
        <v/>
      </c>
      <c r="F105" s="1">
        <f t="shared" si="3"/>
        <v>0</v>
      </c>
      <c r="G105" s="1">
        <f t="shared" si="4"/>
        <v>0</v>
      </c>
      <c r="H105" s="1" t="str">
        <f>Students!A106</f>
        <v/>
      </c>
      <c r="I105" s="1" t="str">
        <f>Students!B106</f>
        <v/>
      </c>
      <c r="J105" s="1">
        <f>IFERROR('Input Clean'!G110*Input!G$2,0)</f>
        <v>0</v>
      </c>
      <c r="K105" s="1">
        <f>IFERROR('Input Clean'!H110*Input!H$2,0)</f>
        <v>0</v>
      </c>
      <c r="L105" s="1">
        <f>IFERROR('Input Clean'!I110*Input!I$2,0)</f>
        <v>0</v>
      </c>
      <c r="M105" s="1">
        <f>IFERROR('Input Clean'!J110*Input!J$2,0)</f>
        <v>0</v>
      </c>
      <c r="N105" s="1">
        <f>IFERROR('Input Clean'!K110*Input!K$2,0)</f>
        <v>0</v>
      </c>
      <c r="O105" s="1">
        <f>IFERROR('Input Clean'!L110*Input!L$2,0)</f>
        <v>0</v>
      </c>
      <c r="P105" s="1">
        <f>IFERROR('Input Clean'!M110*Input!M$2,0)</f>
        <v>0</v>
      </c>
      <c r="Q105" s="1">
        <f>IFERROR('Input Clean'!N110*Input!N$2,0)</f>
        <v>0</v>
      </c>
      <c r="R105" s="1">
        <f>IFERROR('Input Clean'!O110*Input!O$2,0)</f>
        <v>0</v>
      </c>
      <c r="S105" s="1">
        <f>IFERROR('Input Clean'!P110*Input!P$2,0)</f>
        <v>0</v>
      </c>
      <c r="T105" s="1">
        <f>IFERROR('Input Clean'!Q110*Input!Q$2,0)</f>
        <v>0</v>
      </c>
      <c r="U105" s="1">
        <f>IFERROR('Input Clean'!R110*Input!R$2,0)</f>
        <v>0</v>
      </c>
      <c r="V105" s="1">
        <f>IFERROR('Input Clean'!S110*Input!S$2,0)</f>
        <v>0</v>
      </c>
      <c r="W105" s="1">
        <f>IFERROR('Input Clean'!T110*Input!T$2,0)</f>
        <v>0</v>
      </c>
      <c r="X105" s="1">
        <f>IFERROR('Input Clean'!U110*Input!U$2,0)</f>
        <v>0</v>
      </c>
      <c r="Y105" s="1">
        <f>IFERROR('Input Clean'!V110*Input!V$2,0)</f>
        <v>0</v>
      </c>
      <c r="Z105" s="1">
        <f>IFERROR('Input Clean'!W110*Input!W$2,0)</f>
        <v>0</v>
      </c>
    </row>
    <row r="106">
      <c r="A106" s="1" t="str">
        <f>Teacher!A107</f>
        <v/>
      </c>
      <c r="B106" s="30">
        <f>A106+TIME(0,hour(Teacher!B107),minute(Teacher!B107))</f>
        <v>0</v>
      </c>
      <c r="C106" s="1">
        <f>if(Teacher!C107="Test (add score to grade book)",1,0)</f>
        <v>0</v>
      </c>
      <c r="D106" s="1">
        <f t="shared" si="1"/>
        <v>0</v>
      </c>
      <c r="E106" s="1" t="str">
        <f t="shared" si="2"/>
        <v/>
      </c>
      <c r="F106" s="1">
        <f t="shared" si="3"/>
        <v>0</v>
      </c>
      <c r="G106" s="1">
        <f t="shared" si="4"/>
        <v>0</v>
      </c>
      <c r="H106" s="1" t="str">
        <f>Students!A107</f>
        <v/>
      </c>
      <c r="I106" s="1" t="str">
        <f>Students!B107</f>
        <v/>
      </c>
      <c r="J106" s="1">
        <f>IFERROR('Input Clean'!G111*Input!G$2,0)</f>
        <v>0</v>
      </c>
      <c r="K106" s="1">
        <f>IFERROR('Input Clean'!H111*Input!H$2,0)</f>
        <v>0</v>
      </c>
      <c r="L106" s="1">
        <f>IFERROR('Input Clean'!I111*Input!I$2,0)</f>
        <v>0</v>
      </c>
      <c r="M106" s="1">
        <f>IFERROR('Input Clean'!J111*Input!J$2,0)</f>
        <v>0</v>
      </c>
      <c r="N106" s="1">
        <f>IFERROR('Input Clean'!K111*Input!K$2,0)</f>
        <v>0</v>
      </c>
      <c r="O106" s="1">
        <f>IFERROR('Input Clean'!L111*Input!L$2,0)</f>
        <v>0</v>
      </c>
      <c r="P106" s="1">
        <f>IFERROR('Input Clean'!M111*Input!M$2,0)</f>
        <v>0</v>
      </c>
      <c r="Q106" s="1">
        <f>IFERROR('Input Clean'!N111*Input!N$2,0)</f>
        <v>0</v>
      </c>
      <c r="R106" s="1">
        <f>IFERROR('Input Clean'!O111*Input!O$2,0)</f>
        <v>0</v>
      </c>
      <c r="S106" s="1">
        <f>IFERROR('Input Clean'!P111*Input!P$2,0)</f>
        <v>0</v>
      </c>
      <c r="T106" s="1">
        <f>IFERROR('Input Clean'!Q111*Input!Q$2,0)</f>
        <v>0</v>
      </c>
      <c r="U106" s="1">
        <f>IFERROR('Input Clean'!R111*Input!R$2,0)</f>
        <v>0</v>
      </c>
      <c r="V106" s="1">
        <f>IFERROR('Input Clean'!S111*Input!S$2,0)</f>
        <v>0</v>
      </c>
      <c r="W106" s="1">
        <f>IFERROR('Input Clean'!T111*Input!T$2,0)</f>
        <v>0</v>
      </c>
      <c r="X106" s="1">
        <f>IFERROR('Input Clean'!U111*Input!U$2,0)</f>
        <v>0</v>
      </c>
      <c r="Y106" s="1">
        <f>IFERROR('Input Clean'!V111*Input!V$2,0)</f>
        <v>0</v>
      </c>
      <c r="Z106" s="1">
        <f>IFERROR('Input Clean'!W111*Input!W$2,0)</f>
        <v>0</v>
      </c>
    </row>
    <row r="107">
      <c r="A107" s="1" t="str">
        <f>Teacher!A108</f>
        <v/>
      </c>
      <c r="B107" s="30">
        <f>A107+TIME(0,hour(Teacher!B108),minute(Teacher!B108))</f>
        <v>0</v>
      </c>
      <c r="C107" s="1">
        <f>if(Teacher!C108="Test (add score to grade book)",1,0)</f>
        <v>0</v>
      </c>
      <c r="D107" s="1">
        <f t="shared" si="1"/>
        <v>0</v>
      </c>
      <c r="E107" s="1" t="str">
        <f t="shared" si="2"/>
        <v/>
      </c>
      <c r="F107" s="1">
        <f t="shared" si="3"/>
        <v>0</v>
      </c>
      <c r="G107" s="1">
        <f t="shared" si="4"/>
        <v>0</v>
      </c>
      <c r="H107" s="1" t="str">
        <f>Students!A108</f>
        <v/>
      </c>
      <c r="I107" s="1" t="str">
        <f>Students!B108</f>
        <v/>
      </c>
      <c r="J107" s="1">
        <f>IFERROR('Input Clean'!G112*Input!G$2,0)</f>
        <v>0</v>
      </c>
      <c r="K107" s="1">
        <f>IFERROR('Input Clean'!H112*Input!H$2,0)</f>
        <v>0</v>
      </c>
      <c r="L107" s="1">
        <f>IFERROR('Input Clean'!I112*Input!I$2,0)</f>
        <v>0</v>
      </c>
      <c r="M107" s="1">
        <f>IFERROR('Input Clean'!J112*Input!J$2,0)</f>
        <v>0</v>
      </c>
      <c r="N107" s="1">
        <f>IFERROR('Input Clean'!K112*Input!K$2,0)</f>
        <v>0</v>
      </c>
      <c r="O107" s="1">
        <f>IFERROR('Input Clean'!L112*Input!L$2,0)</f>
        <v>0</v>
      </c>
      <c r="P107" s="1">
        <f>IFERROR('Input Clean'!M112*Input!M$2,0)</f>
        <v>0</v>
      </c>
      <c r="Q107" s="1">
        <f>IFERROR('Input Clean'!N112*Input!N$2,0)</f>
        <v>0</v>
      </c>
      <c r="R107" s="1">
        <f>IFERROR('Input Clean'!O112*Input!O$2,0)</f>
        <v>0</v>
      </c>
      <c r="S107" s="1">
        <f>IFERROR('Input Clean'!P112*Input!P$2,0)</f>
        <v>0</v>
      </c>
      <c r="T107" s="1">
        <f>IFERROR('Input Clean'!Q112*Input!Q$2,0)</f>
        <v>0</v>
      </c>
      <c r="U107" s="1">
        <f>IFERROR('Input Clean'!R112*Input!R$2,0)</f>
        <v>0</v>
      </c>
      <c r="V107" s="1">
        <f>IFERROR('Input Clean'!S112*Input!S$2,0)</f>
        <v>0</v>
      </c>
      <c r="W107" s="1">
        <f>IFERROR('Input Clean'!T112*Input!T$2,0)</f>
        <v>0</v>
      </c>
      <c r="X107" s="1">
        <f>IFERROR('Input Clean'!U112*Input!U$2,0)</f>
        <v>0</v>
      </c>
      <c r="Y107" s="1">
        <f>IFERROR('Input Clean'!V112*Input!V$2,0)</f>
        <v>0</v>
      </c>
      <c r="Z107" s="1">
        <f>IFERROR('Input Clean'!W112*Input!W$2,0)</f>
        <v>0</v>
      </c>
    </row>
    <row r="108">
      <c r="A108" s="1" t="str">
        <f>Teacher!A109</f>
        <v/>
      </c>
      <c r="B108" s="30">
        <f>A108+TIME(0,hour(Teacher!B109),minute(Teacher!B109))</f>
        <v>0</v>
      </c>
      <c r="C108" s="1">
        <f>if(Teacher!C109="Test (add score to grade book)",1,0)</f>
        <v>0</v>
      </c>
      <c r="D108" s="1">
        <f t="shared" si="1"/>
        <v>0</v>
      </c>
      <c r="E108" s="1" t="str">
        <f t="shared" si="2"/>
        <v/>
      </c>
      <c r="F108" s="1">
        <f t="shared" si="3"/>
        <v>0</v>
      </c>
      <c r="G108" s="1">
        <f t="shared" si="4"/>
        <v>0</v>
      </c>
      <c r="H108" s="1" t="str">
        <f>Students!A109</f>
        <v/>
      </c>
      <c r="I108" s="1" t="str">
        <f>Students!B109</f>
        <v/>
      </c>
      <c r="J108" s="1">
        <f>IFERROR('Input Clean'!G113*Input!G$2,0)</f>
        <v>0</v>
      </c>
      <c r="K108" s="1">
        <f>IFERROR('Input Clean'!H113*Input!H$2,0)</f>
        <v>0</v>
      </c>
      <c r="L108" s="1">
        <f>IFERROR('Input Clean'!I113*Input!I$2,0)</f>
        <v>0</v>
      </c>
      <c r="M108" s="1">
        <f>IFERROR('Input Clean'!J113*Input!J$2,0)</f>
        <v>0</v>
      </c>
      <c r="N108" s="1">
        <f>IFERROR('Input Clean'!K113*Input!K$2,0)</f>
        <v>0</v>
      </c>
      <c r="O108" s="1">
        <f>IFERROR('Input Clean'!L113*Input!L$2,0)</f>
        <v>0</v>
      </c>
      <c r="P108" s="1">
        <f>IFERROR('Input Clean'!M113*Input!M$2,0)</f>
        <v>0</v>
      </c>
      <c r="Q108" s="1">
        <f>IFERROR('Input Clean'!N113*Input!N$2,0)</f>
        <v>0</v>
      </c>
      <c r="R108" s="1">
        <f>IFERROR('Input Clean'!O113*Input!O$2,0)</f>
        <v>0</v>
      </c>
      <c r="S108" s="1">
        <f>IFERROR('Input Clean'!P113*Input!P$2,0)</f>
        <v>0</v>
      </c>
      <c r="T108" s="1">
        <f>IFERROR('Input Clean'!Q113*Input!Q$2,0)</f>
        <v>0</v>
      </c>
      <c r="U108" s="1">
        <f>IFERROR('Input Clean'!R113*Input!R$2,0)</f>
        <v>0</v>
      </c>
      <c r="V108" s="1">
        <f>IFERROR('Input Clean'!S113*Input!S$2,0)</f>
        <v>0</v>
      </c>
      <c r="W108" s="1">
        <f>IFERROR('Input Clean'!T113*Input!T$2,0)</f>
        <v>0</v>
      </c>
      <c r="X108" s="1">
        <f>IFERROR('Input Clean'!U113*Input!U$2,0)</f>
        <v>0</v>
      </c>
      <c r="Y108" s="1">
        <f>IFERROR('Input Clean'!V113*Input!V$2,0)</f>
        <v>0</v>
      </c>
      <c r="Z108" s="1">
        <f>IFERROR('Input Clean'!W113*Input!W$2,0)</f>
        <v>0</v>
      </c>
    </row>
    <row r="109">
      <c r="A109" s="1" t="str">
        <f>Teacher!A110</f>
        <v/>
      </c>
      <c r="B109" s="30">
        <f>A109+TIME(0,hour(Teacher!B110),minute(Teacher!B110))</f>
        <v>0</v>
      </c>
      <c r="C109" s="1">
        <f>if(Teacher!C110="Test (add score to grade book)",1,0)</f>
        <v>0</v>
      </c>
      <c r="D109" s="1">
        <f t="shared" si="1"/>
        <v>0</v>
      </c>
      <c r="E109" s="1" t="str">
        <f t="shared" si="2"/>
        <v/>
      </c>
      <c r="F109" s="1">
        <f t="shared" si="3"/>
        <v>0</v>
      </c>
      <c r="G109" s="1">
        <f t="shared" si="4"/>
        <v>0</v>
      </c>
      <c r="H109" s="1" t="str">
        <f>Students!A110</f>
        <v/>
      </c>
      <c r="I109" s="1" t="str">
        <f>Students!B110</f>
        <v/>
      </c>
      <c r="J109" s="1">
        <f>IFERROR('Input Clean'!G114*Input!G$2,0)</f>
        <v>0</v>
      </c>
      <c r="K109" s="1">
        <f>IFERROR('Input Clean'!H114*Input!H$2,0)</f>
        <v>0</v>
      </c>
      <c r="L109" s="1">
        <f>IFERROR('Input Clean'!I114*Input!I$2,0)</f>
        <v>0</v>
      </c>
      <c r="M109" s="1">
        <f>IFERROR('Input Clean'!J114*Input!J$2,0)</f>
        <v>0</v>
      </c>
      <c r="N109" s="1">
        <f>IFERROR('Input Clean'!K114*Input!K$2,0)</f>
        <v>0</v>
      </c>
      <c r="O109" s="1">
        <f>IFERROR('Input Clean'!L114*Input!L$2,0)</f>
        <v>0</v>
      </c>
      <c r="P109" s="1">
        <f>IFERROR('Input Clean'!M114*Input!M$2,0)</f>
        <v>0</v>
      </c>
      <c r="Q109" s="1">
        <f>IFERROR('Input Clean'!N114*Input!N$2,0)</f>
        <v>0</v>
      </c>
      <c r="R109" s="1">
        <f>IFERROR('Input Clean'!O114*Input!O$2,0)</f>
        <v>0</v>
      </c>
      <c r="S109" s="1">
        <f>IFERROR('Input Clean'!P114*Input!P$2,0)</f>
        <v>0</v>
      </c>
      <c r="T109" s="1">
        <f>IFERROR('Input Clean'!Q114*Input!Q$2,0)</f>
        <v>0</v>
      </c>
      <c r="U109" s="1">
        <f>IFERROR('Input Clean'!R114*Input!R$2,0)</f>
        <v>0</v>
      </c>
      <c r="V109" s="1">
        <f>IFERROR('Input Clean'!S114*Input!S$2,0)</f>
        <v>0</v>
      </c>
      <c r="W109" s="1">
        <f>IFERROR('Input Clean'!T114*Input!T$2,0)</f>
        <v>0</v>
      </c>
      <c r="X109" s="1">
        <f>IFERROR('Input Clean'!U114*Input!U$2,0)</f>
        <v>0</v>
      </c>
      <c r="Y109" s="1">
        <f>IFERROR('Input Clean'!V114*Input!V$2,0)</f>
        <v>0</v>
      </c>
      <c r="Z109" s="1">
        <f>IFERROR('Input Clean'!W114*Input!W$2,0)</f>
        <v>0</v>
      </c>
    </row>
    <row r="110">
      <c r="A110" s="1" t="str">
        <f>Teacher!A111</f>
        <v/>
      </c>
      <c r="B110" s="30">
        <f>A110+TIME(0,hour(Teacher!B111),minute(Teacher!B111))</f>
        <v>0</v>
      </c>
      <c r="C110" s="1">
        <f>if(Teacher!C111="Test (add score to grade book)",1,0)</f>
        <v>0</v>
      </c>
      <c r="D110" s="1">
        <f t="shared" si="1"/>
        <v>0</v>
      </c>
      <c r="E110" s="1" t="str">
        <f t="shared" si="2"/>
        <v/>
      </c>
      <c r="F110" s="1">
        <f t="shared" si="3"/>
        <v>0</v>
      </c>
      <c r="G110" s="1">
        <f t="shared" si="4"/>
        <v>0</v>
      </c>
      <c r="H110" s="1" t="str">
        <f>Students!A111</f>
        <v/>
      </c>
      <c r="I110" s="1" t="str">
        <f>Students!B111</f>
        <v/>
      </c>
      <c r="J110" s="1">
        <f>IFERROR('Input Clean'!G115*Input!G$2,0)</f>
        <v>0</v>
      </c>
      <c r="K110" s="1">
        <f>IFERROR('Input Clean'!H115*Input!H$2,0)</f>
        <v>0</v>
      </c>
      <c r="L110" s="1">
        <f>IFERROR('Input Clean'!I115*Input!I$2,0)</f>
        <v>0</v>
      </c>
      <c r="M110" s="1">
        <f>IFERROR('Input Clean'!J115*Input!J$2,0)</f>
        <v>0</v>
      </c>
      <c r="N110" s="1">
        <f>IFERROR('Input Clean'!K115*Input!K$2,0)</f>
        <v>0</v>
      </c>
      <c r="O110" s="1">
        <f>IFERROR('Input Clean'!L115*Input!L$2,0)</f>
        <v>0</v>
      </c>
      <c r="P110" s="1">
        <f>IFERROR('Input Clean'!M115*Input!M$2,0)</f>
        <v>0</v>
      </c>
      <c r="Q110" s="1">
        <f>IFERROR('Input Clean'!N115*Input!N$2,0)</f>
        <v>0</v>
      </c>
      <c r="R110" s="1">
        <f>IFERROR('Input Clean'!O115*Input!O$2,0)</f>
        <v>0</v>
      </c>
      <c r="S110" s="1">
        <f>IFERROR('Input Clean'!P115*Input!P$2,0)</f>
        <v>0</v>
      </c>
      <c r="T110" s="1">
        <f>IFERROR('Input Clean'!Q115*Input!Q$2,0)</f>
        <v>0</v>
      </c>
      <c r="U110" s="1">
        <f>IFERROR('Input Clean'!R115*Input!R$2,0)</f>
        <v>0</v>
      </c>
      <c r="V110" s="1">
        <f>IFERROR('Input Clean'!S115*Input!S$2,0)</f>
        <v>0</v>
      </c>
      <c r="W110" s="1">
        <f>IFERROR('Input Clean'!T115*Input!T$2,0)</f>
        <v>0</v>
      </c>
      <c r="X110" s="1">
        <f>IFERROR('Input Clean'!U115*Input!U$2,0)</f>
        <v>0</v>
      </c>
      <c r="Y110" s="1">
        <f>IFERROR('Input Clean'!V115*Input!V$2,0)</f>
        <v>0</v>
      </c>
      <c r="Z110" s="1">
        <f>IFERROR('Input Clean'!W115*Input!W$2,0)</f>
        <v>0</v>
      </c>
    </row>
    <row r="111">
      <c r="A111" s="1" t="str">
        <f>Teacher!A112</f>
        <v/>
      </c>
      <c r="B111" s="30">
        <f>A111+TIME(0,hour(Teacher!B112),minute(Teacher!B112))</f>
        <v>0</v>
      </c>
      <c r="C111" s="1">
        <f>if(Teacher!C112="Test (add score to grade book)",1,0)</f>
        <v>0</v>
      </c>
      <c r="D111" s="1">
        <f t="shared" si="1"/>
        <v>0</v>
      </c>
      <c r="E111" s="1" t="str">
        <f t="shared" si="2"/>
        <v/>
      </c>
      <c r="F111" s="1">
        <f t="shared" si="3"/>
        <v>0</v>
      </c>
      <c r="G111" s="1">
        <f t="shared" si="4"/>
        <v>0</v>
      </c>
      <c r="H111" s="1" t="str">
        <f>Students!A112</f>
        <v/>
      </c>
      <c r="I111" s="1" t="str">
        <f>Students!B112</f>
        <v/>
      </c>
      <c r="J111" s="1">
        <f>IFERROR('Input Clean'!G116*Input!G$2,0)</f>
        <v>0</v>
      </c>
      <c r="K111" s="1">
        <f>IFERROR('Input Clean'!H116*Input!H$2,0)</f>
        <v>0</v>
      </c>
      <c r="L111" s="1">
        <f>IFERROR('Input Clean'!I116*Input!I$2,0)</f>
        <v>0</v>
      </c>
      <c r="M111" s="1">
        <f>IFERROR('Input Clean'!J116*Input!J$2,0)</f>
        <v>0</v>
      </c>
      <c r="N111" s="1">
        <f>IFERROR('Input Clean'!K116*Input!K$2,0)</f>
        <v>0</v>
      </c>
      <c r="O111" s="1">
        <f>IFERROR('Input Clean'!L116*Input!L$2,0)</f>
        <v>0</v>
      </c>
      <c r="P111" s="1">
        <f>IFERROR('Input Clean'!M116*Input!M$2,0)</f>
        <v>0</v>
      </c>
      <c r="Q111" s="1">
        <f>IFERROR('Input Clean'!N116*Input!N$2,0)</f>
        <v>0</v>
      </c>
      <c r="R111" s="1">
        <f>IFERROR('Input Clean'!O116*Input!O$2,0)</f>
        <v>0</v>
      </c>
      <c r="S111" s="1">
        <f>IFERROR('Input Clean'!P116*Input!P$2,0)</f>
        <v>0</v>
      </c>
      <c r="T111" s="1">
        <f>IFERROR('Input Clean'!Q116*Input!Q$2,0)</f>
        <v>0</v>
      </c>
      <c r="U111" s="1">
        <f>IFERROR('Input Clean'!R116*Input!R$2,0)</f>
        <v>0</v>
      </c>
      <c r="V111" s="1">
        <f>IFERROR('Input Clean'!S116*Input!S$2,0)</f>
        <v>0</v>
      </c>
      <c r="W111" s="1">
        <f>IFERROR('Input Clean'!T116*Input!T$2,0)</f>
        <v>0</v>
      </c>
      <c r="X111" s="1">
        <f>IFERROR('Input Clean'!U116*Input!U$2,0)</f>
        <v>0</v>
      </c>
      <c r="Y111" s="1">
        <f>IFERROR('Input Clean'!V116*Input!V$2,0)</f>
        <v>0</v>
      </c>
      <c r="Z111" s="1">
        <f>IFERROR('Input Clean'!W116*Input!W$2,0)</f>
        <v>0</v>
      </c>
    </row>
    <row r="112">
      <c r="A112" s="1" t="str">
        <f>Teacher!A113</f>
        <v/>
      </c>
      <c r="B112" s="30">
        <f>A112+TIME(0,hour(Teacher!B113),minute(Teacher!B113))</f>
        <v>0</v>
      </c>
      <c r="C112" s="1">
        <f>if(Teacher!C113="Test (add score to grade book)",1,0)</f>
        <v>0</v>
      </c>
      <c r="D112" s="1">
        <f t="shared" si="1"/>
        <v>0</v>
      </c>
      <c r="E112" s="1" t="str">
        <f t="shared" si="2"/>
        <v/>
      </c>
      <c r="F112" s="1">
        <f t="shared" si="3"/>
        <v>0</v>
      </c>
      <c r="G112" s="1">
        <f t="shared" si="4"/>
        <v>0</v>
      </c>
      <c r="H112" s="1" t="str">
        <f>Students!A113</f>
        <v/>
      </c>
      <c r="I112" s="1" t="str">
        <f>Students!B113</f>
        <v/>
      </c>
      <c r="J112" s="1">
        <f>IFERROR('Input Clean'!G117*Input!G$2,0)</f>
        <v>0</v>
      </c>
      <c r="K112" s="1">
        <f>IFERROR('Input Clean'!H117*Input!H$2,0)</f>
        <v>0</v>
      </c>
      <c r="L112" s="1">
        <f>IFERROR('Input Clean'!I117*Input!I$2,0)</f>
        <v>0</v>
      </c>
      <c r="M112" s="1">
        <f>IFERROR('Input Clean'!J117*Input!J$2,0)</f>
        <v>0</v>
      </c>
      <c r="N112" s="1">
        <f>IFERROR('Input Clean'!K117*Input!K$2,0)</f>
        <v>0</v>
      </c>
      <c r="O112" s="1">
        <f>IFERROR('Input Clean'!L117*Input!L$2,0)</f>
        <v>0</v>
      </c>
      <c r="P112" s="1">
        <f>IFERROR('Input Clean'!M117*Input!M$2,0)</f>
        <v>0</v>
      </c>
      <c r="Q112" s="1">
        <f>IFERROR('Input Clean'!N117*Input!N$2,0)</f>
        <v>0</v>
      </c>
      <c r="R112" s="1">
        <f>IFERROR('Input Clean'!O117*Input!O$2,0)</f>
        <v>0</v>
      </c>
      <c r="S112" s="1">
        <f>IFERROR('Input Clean'!P117*Input!P$2,0)</f>
        <v>0</v>
      </c>
      <c r="T112" s="1">
        <f>IFERROR('Input Clean'!Q117*Input!Q$2,0)</f>
        <v>0</v>
      </c>
      <c r="U112" s="1">
        <f>IFERROR('Input Clean'!R117*Input!R$2,0)</f>
        <v>0</v>
      </c>
      <c r="V112" s="1">
        <f>IFERROR('Input Clean'!S117*Input!S$2,0)</f>
        <v>0</v>
      </c>
      <c r="W112" s="1">
        <f>IFERROR('Input Clean'!T117*Input!T$2,0)</f>
        <v>0</v>
      </c>
      <c r="X112" s="1">
        <f>IFERROR('Input Clean'!U117*Input!U$2,0)</f>
        <v>0</v>
      </c>
      <c r="Y112" s="1">
        <f>IFERROR('Input Clean'!V117*Input!V$2,0)</f>
        <v>0</v>
      </c>
      <c r="Z112" s="1">
        <f>IFERROR('Input Clean'!W117*Input!W$2,0)</f>
        <v>0</v>
      </c>
    </row>
    <row r="113">
      <c r="A113" s="1" t="str">
        <f>Teacher!A114</f>
        <v/>
      </c>
      <c r="B113" s="30">
        <f>A113+TIME(0,hour(Teacher!B114),minute(Teacher!B114))</f>
        <v>0</v>
      </c>
      <c r="C113" s="1">
        <f>if(Teacher!C114="Test (add score to grade book)",1,0)</f>
        <v>0</v>
      </c>
      <c r="D113" s="1">
        <f t="shared" si="1"/>
        <v>0</v>
      </c>
      <c r="E113" s="1" t="str">
        <f t="shared" si="2"/>
        <v/>
      </c>
      <c r="F113" s="1">
        <f t="shared" si="3"/>
        <v>0</v>
      </c>
      <c r="G113" s="1">
        <f t="shared" si="4"/>
        <v>0</v>
      </c>
      <c r="H113" s="1" t="str">
        <f>Students!A114</f>
        <v/>
      </c>
      <c r="I113" s="1" t="str">
        <f>Students!B114</f>
        <v/>
      </c>
      <c r="J113" s="1">
        <f>IFERROR('Input Clean'!G118*Input!G$2,0)</f>
        <v>0</v>
      </c>
      <c r="K113" s="1">
        <f>IFERROR('Input Clean'!H118*Input!H$2,0)</f>
        <v>0</v>
      </c>
      <c r="L113" s="1">
        <f>IFERROR('Input Clean'!I118*Input!I$2,0)</f>
        <v>0</v>
      </c>
      <c r="M113" s="1">
        <f>IFERROR('Input Clean'!J118*Input!J$2,0)</f>
        <v>0</v>
      </c>
      <c r="N113" s="1">
        <f>IFERROR('Input Clean'!K118*Input!K$2,0)</f>
        <v>0</v>
      </c>
      <c r="O113" s="1">
        <f>IFERROR('Input Clean'!L118*Input!L$2,0)</f>
        <v>0</v>
      </c>
      <c r="P113" s="1">
        <f>IFERROR('Input Clean'!M118*Input!M$2,0)</f>
        <v>0</v>
      </c>
      <c r="Q113" s="1">
        <f>IFERROR('Input Clean'!N118*Input!N$2,0)</f>
        <v>0</v>
      </c>
      <c r="R113" s="1">
        <f>IFERROR('Input Clean'!O118*Input!O$2,0)</f>
        <v>0</v>
      </c>
      <c r="S113" s="1">
        <f>IFERROR('Input Clean'!P118*Input!P$2,0)</f>
        <v>0</v>
      </c>
      <c r="T113" s="1">
        <f>IFERROR('Input Clean'!Q118*Input!Q$2,0)</f>
        <v>0</v>
      </c>
      <c r="U113" s="1">
        <f>IFERROR('Input Clean'!R118*Input!R$2,0)</f>
        <v>0</v>
      </c>
      <c r="V113" s="1">
        <f>IFERROR('Input Clean'!S118*Input!S$2,0)</f>
        <v>0</v>
      </c>
      <c r="W113" s="1">
        <f>IFERROR('Input Clean'!T118*Input!T$2,0)</f>
        <v>0</v>
      </c>
      <c r="X113" s="1">
        <f>IFERROR('Input Clean'!U118*Input!U$2,0)</f>
        <v>0</v>
      </c>
      <c r="Y113" s="1">
        <f>IFERROR('Input Clean'!V118*Input!V$2,0)</f>
        <v>0</v>
      </c>
      <c r="Z113" s="1">
        <f>IFERROR('Input Clean'!W118*Input!W$2,0)</f>
        <v>0</v>
      </c>
    </row>
    <row r="114">
      <c r="A114" s="1" t="str">
        <f>Teacher!A115</f>
        <v/>
      </c>
      <c r="B114" s="30">
        <f>A114+TIME(0,hour(Teacher!B115),minute(Teacher!B115))</f>
        <v>0</v>
      </c>
      <c r="C114" s="1">
        <f>if(Teacher!C115="Test (add score to grade book)",1,0)</f>
        <v>0</v>
      </c>
      <c r="D114" s="1">
        <f t="shared" si="1"/>
        <v>0</v>
      </c>
      <c r="E114" s="1" t="str">
        <f t="shared" si="2"/>
        <v/>
      </c>
      <c r="F114" s="1">
        <f t="shared" si="3"/>
        <v>0</v>
      </c>
      <c r="G114" s="1">
        <f t="shared" si="4"/>
        <v>0</v>
      </c>
      <c r="H114" s="1" t="str">
        <f>Students!A115</f>
        <v/>
      </c>
      <c r="I114" s="1" t="str">
        <f>Students!B115</f>
        <v/>
      </c>
      <c r="J114" s="1">
        <f>IFERROR('Input Clean'!G119*Input!G$2,0)</f>
        <v>0</v>
      </c>
      <c r="K114" s="1">
        <f>IFERROR('Input Clean'!H119*Input!H$2,0)</f>
        <v>0</v>
      </c>
      <c r="L114" s="1">
        <f>IFERROR('Input Clean'!I119*Input!I$2,0)</f>
        <v>0</v>
      </c>
      <c r="M114" s="1">
        <f>IFERROR('Input Clean'!J119*Input!J$2,0)</f>
        <v>0</v>
      </c>
      <c r="N114" s="1">
        <f>IFERROR('Input Clean'!K119*Input!K$2,0)</f>
        <v>0</v>
      </c>
      <c r="O114" s="1">
        <f>IFERROR('Input Clean'!L119*Input!L$2,0)</f>
        <v>0</v>
      </c>
      <c r="P114" s="1">
        <f>IFERROR('Input Clean'!M119*Input!M$2,0)</f>
        <v>0</v>
      </c>
      <c r="Q114" s="1">
        <f>IFERROR('Input Clean'!N119*Input!N$2,0)</f>
        <v>0</v>
      </c>
      <c r="R114" s="1">
        <f>IFERROR('Input Clean'!O119*Input!O$2,0)</f>
        <v>0</v>
      </c>
      <c r="S114" s="1">
        <f>IFERROR('Input Clean'!P119*Input!P$2,0)</f>
        <v>0</v>
      </c>
      <c r="T114" s="1">
        <f>IFERROR('Input Clean'!Q119*Input!Q$2,0)</f>
        <v>0</v>
      </c>
      <c r="U114" s="1">
        <f>IFERROR('Input Clean'!R119*Input!R$2,0)</f>
        <v>0</v>
      </c>
      <c r="V114" s="1">
        <f>IFERROR('Input Clean'!S119*Input!S$2,0)</f>
        <v>0</v>
      </c>
      <c r="W114" s="1">
        <f>IFERROR('Input Clean'!T119*Input!T$2,0)</f>
        <v>0</v>
      </c>
      <c r="X114" s="1">
        <f>IFERROR('Input Clean'!U119*Input!U$2,0)</f>
        <v>0</v>
      </c>
      <c r="Y114" s="1">
        <f>IFERROR('Input Clean'!V119*Input!V$2,0)</f>
        <v>0</v>
      </c>
      <c r="Z114" s="1">
        <f>IFERROR('Input Clean'!W119*Input!W$2,0)</f>
        <v>0</v>
      </c>
    </row>
    <row r="115">
      <c r="A115" s="1" t="str">
        <f>Teacher!A116</f>
        <v/>
      </c>
      <c r="B115" s="30">
        <f>A115+TIME(0,hour(Teacher!B116),minute(Teacher!B116))</f>
        <v>0</v>
      </c>
      <c r="C115" s="1">
        <f>if(Teacher!C116="Test (add score to grade book)",1,0)</f>
        <v>0</v>
      </c>
      <c r="D115" s="1">
        <f t="shared" si="1"/>
        <v>0</v>
      </c>
      <c r="E115" s="1" t="str">
        <f t="shared" si="2"/>
        <v/>
      </c>
      <c r="F115" s="1">
        <f t="shared" si="3"/>
        <v>0</v>
      </c>
      <c r="G115" s="1">
        <f t="shared" si="4"/>
        <v>0</v>
      </c>
      <c r="H115" s="1" t="str">
        <f>Students!A116</f>
        <v/>
      </c>
      <c r="I115" s="1" t="str">
        <f>Students!B116</f>
        <v/>
      </c>
      <c r="J115" s="1">
        <f>IFERROR('Input Clean'!G120*Input!G$2,0)</f>
        <v>0</v>
      </c>
      <c r="K115" s="1">
        <f>IFERROR('Input Clean'!H120*Input!H$2,0)</f>
        <v>0</v>
      </c>
      <c r="L115" s="1">
        <f>IFERROR('Input Clean'!I120*Input!I$2,0)</f>
        <v>0</v>
      </c>
      <c r="M115" s="1">
        <f>IFERROR('Input Clean'!J120*Input!J$2,0)</f>
        <v>0</v>
      </c>
      <c r="N115" s="1">
        <f>IFERROR('Input Clean'!K120*Input!K$2,0)</f>
        <v>0</v>
      </c>
      <c r="O115" s="1">
        <f>IFERROR('Input Clean'!L120*Input!L$2,0)</f>
        <v>0</v>
      </c>
      <c r="P115" s="1">
        <f>IFERROR('Input Clean'!M120*Input!M$2,0)</f>
        <v>0</v>
      </c>
      <c r="Q115" s="1">
        <f>IFERROR('Input Clean'!N120*Input!N$2,0)</f>
        <v>0</v>
      </c>
      <c r="R115" s="1">
        <f>IFERROR('Input Clean'!O120*Input!O$2,0)</f>
        <v>0</v>
      </c>
      <c r="S115" s="1">
        <f>IFERROR('Input Clean'!P120*Input!P$2,0)</f>
        <v>0</v>
      </c>
      <c r="T115" s="1">
        <f>IFERROR('Input Clean'!Q120*Input!Q$2,0)</f>
        <v>0</v>
      </c>
      <c r="U115" s="1">
        <f>IFERROR('Input Clean'!R120*Input!R$2,0)</f>
        <v>0</v>
      </c>
      <c r="V115" s="1">
        <f>IFERROR('Input Clean'!S120*Input!S$2,0)</f>
        <v>0</v>
      </c>
      <c r="W115" s="1">
        <f>IFERROR('Input Clean'!T120*Input!T$2,0)</f>
        <v>0</v>
      </c>
      <c r="X115" s="1">
        <f>IFERROR('Input Clean'!U120*Input!U$2,0)</f>
        <v>0</v>
      </c>
      <c r="Y115" s="1">
        <f>IFERROR('Input Clean'!V120*Input!V$2,0)</f>
        <v>0</v>
      </c>
      <c r="Z115" s="1">
        <f>IFERROR('Input Clean'!W120*Input!W$2,0)</f>
        <v>0</v>
      </c>
    </row>
    <row r="116">
      <c r="A116" s="1" t="str">
        <f>Teacher!A117</f>
        <v/>
      </c>
      <c r="B116" s="30">
        <f>A116+TIME(0,hour(Teacher!B117),minute(Teacher!B117))</f>
        <v>0</v>
      </c>
      <c r="C116" s="1">
        <f>if(Teacher!C117="Test (add score to grade book)",1,0)</f>
        <v>0</v>
      </c>
      <c r="D116" s="1">
        <f t="shared" si="1"/>
        <v>0</v>
      </c>
      <c r="E116" s="1" t="str">
        <f t="shared" si="2"/>
        <v/>
      </c>
      <c r="F116" s="1">
        <f t="shared" si="3"/>
        <v>0</v>
      </c>
      <c r="G116" s="1">
        <f t="shared" si="4"/>
        <v>0</v>
      </c>
      <c r="H116" s="1" t="str">
        <f>Students!A117</f>
        <v/>
      </c>
      <c r="I116" s="1" t="str">
        <f>Students!B117</f>
        <v/>
      </c>
      <c r="J116" s="1">
        <f>IFERROR('Input Clean'!G121*Input!G$2,0)</f>
        <v>0</v>
      </c>
      <c r="K116" s="1">
        <f>IFERROR('Input Clean'!H121*Input!H$2,0)</f>
        <v>0</v>
      </c>
      <c r="L116" s="1">
        <f>IFERROR('Input Clean'!I121*Input!I$2,0)</f>
        <v>0</v>
      </c>
      <c r="M116" s="1">
        <f>IFERROR('Input Clean'!J121*Input!J$2,0)</f>
        <v>0</v>
      </c>
      <c r="N116" s="1">
        <f>IFERROR('Input Clean'!K121*Input!K$2,0)</f>
        <v>0</v>
      </c>
      <c r="O116" s="1">
        <f>IFERROR('Input Clean'!L121*Input!L$2,0)</f>
        <v>0</v>
      </c>
      <c r="P116" s="1">
        <f>IFERROR('Input Clean'!M121*Input!M$2,0)</f>
        <v>0</v>
      </c>
      <c r="Q116" s="1">
        <f>IFERROR('Input Clean'!N121*Input!N$2,0)</f>
        <v>0</v>
      </c>
      <c r="R116" s="1">
        <f>IFERROR('Input Clean'!O121*Input!O$2,0)</f>
        <v>0</v>
      </c>
      <c r="S116" s="1">
        <f>IFERROR('Input Clean'!P121*Input!P$2,0)</f>
        <v>0</v>
      </c>
      <c r="T116" s="1">
        <f>IFERROR('Input Clean'!Q121*Input!Q$2,0)</f>
        <v>0</v>
      </c>
      <c r="U116" s="1">
        <f>IFERROR('Input Clean'!R121*Input!R$2,0)</f>
        <v>0</v>
      </c>
      <c r="V116" s="1">
        <f>IFERROR('Input Clean'!S121*Input!S$2,0)</f>
        <v>0</v>
      </c>
      <c r="W116" s="1">
        <f>IFERROR('Input Clean'!T121*Input!T$2,0)</f>
        <v>0</v>
      </c>
      <c r="X116" s="1">
        <f>IFERROR('Input Clean'!U121*Input!U$2,0)</f>
        <v>0</v>
      </c>
      <c r="Y116" s="1">
        <f>IFERROR('Input Clean'!V121*Input!V$2,0)</f>
        <v>0</v>
      </c>
      <c r="Z116" s="1">
        <f>IFERROR('Input Clean'!W121*Input!W$2,0)</f>
        <v>0</v>
      </c>
    </row>
    <row r="117">
      <c r="A117" s="1" t="str">
        <f>Teacher!A118</f>
        <v/>
      </c>
      <c r="B117" s="30">
        <f>A117+TIME(0,hour(Teacher!B118),minute(Teacher!B118))</f>
        <v>0</v>
      </c>
      <c r="C117" s="1">
        <f>if(Teacher!C118="Test (add score to grade book)",1,0)</f>
        <v>0</v>
      </c>
      <c r="D117" s="1">
        <f t="shared" si="1"/>
        <v>0</v>
      </c>
      <c r="E117" s="1" t="str">
        <f t="shared" si="2"/>
        <v/>
      </c>
      <c r="F117" s="1">
        <f t="shared" si="3"/>
        <v>0</v>
      </c>
      <c r="G117" s="1">
        <f t="shared" si="4"/>
        <v>0</v>
      </c>
      <c r="H117" s="1" t="str">
        <f>Students!A118</f>
        <v/>
      </c>
      <c r="I117" s="1" t="str">
        <f>Students!B118</f>
        <v/>
      </c>
      <c r="J117" s="1">
        <f>IFERROR('Input Clean'!G122*Input!G$2,0)</f>
        <v>0</v>
      </c>
      <c r="K117" s="1">
        <f>IFERROR('Input Clean'!H122*Input!H$2,0)</f>
        <v>0</v>
      </c>
      <c r="L117" s="1">
        <f>IFERROR('Input Clean'!I122*Input!I$2,0)</f>
        <v>0</v>
      </c>
      <c r="M117" s="1">
        <f>IFERROR('Input Clean'!J122*Input!J$2,0)</f>
        <v>0</v>
      </c>
      <c r="N117" s="1">
        <f>IFERROR('Input Clean'!K122*Input!K$2,0)</f>
        <v>0</v>
      </c>
      <c r="O117" s="1">
        <f>IFERROR('Input Clean'!L122*Input!L$2,0)</f>
        <v>0</v>
      </c>
      <c r="P117" s="1">
        <f>IFERROR('Input Clean'!M122*Input!M$2,0)</f>
        <v>0</v>
      </c>
      <c r="Q117" s="1">
        <f>IFERROR('Input Clean'!N122*Input!N$2,0)</f>
        <v>0</v>
      </c>
      <c r="R117" s="1">
        <f>IFERROR('Input Clean'!O122*Input!O$2,0)</f>
        <v>0</v>
      </c>
      <c r="S117" s="1">
        <f>IFERROR('Input Clean'!P122*Input!P$2,0)</f>
        <v>0</v>
      </c>
      <c r="T117" s="1">
        <f>IFERROR('Input Clean'!Q122*Input!Q$2,0)</f>
        <v>0</v>
      </c>
      <c r="U117" s="1">
        <f>IFERROR('Input Clean'!R122*Input!R$2,0)</f>
        <v>0</v>
      </c>
      <c r="V117" s="1">
        <f>IFERROR('Input Clean'!S122*Input!S$2,0)</f>
        <v>0</v>
      </c>
      <c r="W117" s="1">
        <f>IFERROR('Input Clean'!T122*Input!T$2,0)</f>
        <v>0</v>
      </c>
      <c r="X117" s="1">
        <f>IFERROR('Input Clean'!U122*Input!U$2,0)</f>
        <v>0</v>
      </c>
      <c r="Y117" s="1">
        <f>IFERROR('Input Clean'!V122*Input!V$2,0)</f>
        <v>0</v>
      </c>
      <c r="Z117" s="1">
        <f>IFERROR('Input Clean'!W122*Input!W$2,0)</f>
        <v>0</v>
      </c>
    </row>
    <row r="118">
      <c r="A118" s="1" t="str">
        <f>Teacher!A119</f>
        <v/>
      </c>
      <c r="B118" s="30">
        <f>A118+TIME(0,hour(Teacher!B119),minute(Teacher!B119))</f>
        <v>0</v>
      </c>
      <c r="C118" s="1">
        <f>if(Teacher!C119="Test (add score to grade book)",1,0)</f>
        <v>0</v>
      </c>
      <c r="D118" s="1">
        <f t="shared" si="1"/>
        <v>0</v>
      </c>
      <c r="E118" s="1" t="str">
        <f t="shared" si="2"/>
        <v/>
      </c>
      <c r="F118" s="1">
        <f t="shared" si="3"/>
        <v>0</v>
      </c>
      <c r="G118" s="1">
        <f t="shared" si="4"/>
        <v>0</v>
      </c>
      <c r="H118" s="1" t="str">
        <f>Students!A119</f>
        <v/>
      </c>
      <c r="I118" s="1" t="str">
        <f>Students!B119</f>
        <v/>
      </c>
      <c r="J118" s="1">
        <f>IFERROR('Input Clean'!G123*Input!G$2,0)</f>
        <v>0</v>
      </c>
      <c r="K118" s="1">
        <f>IFERROR('Input Clean'!H123*Input!H$2,0)</f>
        <v>0</v>
      </c>
      <c r="L118" s="1">
        <f>IFERROR('Input Clean'!I123*Input!I$2,0)</f>
        <v>0</v>
      </c>
      <c r="M118" s="1">
        <f>IFERROR('Input Clean'!J123*Input!J$2,0)</f>
        <v>0</v>
      </c>
      <c r="N118" s="1">
        <f>IFERROR('Input Clean'!K123*Input!K$2,0)</f>
        <v>0</v>
      </c>
      <c r="O118" s="1">
        <f>IFERROR('Input Clean'!L123*Input!L$2,0)</f>
        <v>0</v>
      </c>
      <c r="P118" s="1">
        <f>IFERROR('Input Clean'!M123*Input!M$2,0)</f>
        <v>0</v>
      </c>
      <c r="Q118" s="1">
        <f>IFERROR('Input Clean'!N123*Input!N$2,0)</f>
        <v>0</v>
      </c>
      <c r="R118" s="1">
        <f>IFERROR('Input Clean'!O123*Input!O$2,0)</f>
        <v>0</v>
      </c>
      <c r="S118" s="1">
        <f>IFERROR('Input Clean'!P123*Input!P$2,0)</f>
        <v>0</v>
      </c>
      <c r="T118" s="1">
        <f>IFERROR('Input Clean'!Q123*Input!Q$2,0)</f>
        <v>0</v>
      </c>
      <c r="U118" s="1">
        <f>IFERROR('Input Clean'!R123*Input!R$2,0)</f>
        <v>0</v>
      </c>
      <c r="V118" s="1">
        <f>IFERROR('Input Clean'!S123*Input!S$2,0)</f>
        <v>0</v>
      </c>
      <c r="W118" s="1">
        <f>IFERROR('Input Clean'!T123*Input!T$2,0)</f>
        <v>0</v>
      </c>
      <c r="X118" s="1">
        <f>IFERROR('Input Clean'!U123*Input!U$2,0)</f>
        <v>0</v>
      </c>
      <c r="Y118" s="1">
        <f>IFERROR('Input Clean'!V123*Input!V$2,0)</f>
        <v>0</v>
      </c>
      <c r="Z118" s="1">
        <f>IFERROR('Input Clean'!W123*Input!W$2,0)</f>
        <v>0</v>
      </c>
    </row>
    <row r="119">
      <c r="A119" s="1" t="str">
        <f>Teacher!A120</f>
        <v/>
      </c>
      <c r="B119" s="30">
        <f>A119+TIME(0,hour(Teacher!B120),minute(Teacher!B120))</f>
        <v>0</v>
      </c>
      <c r="C119" s="1">
        <f>if(Teacher!C120="Test (add score to grade book)",1,0)</f>
        <v>0</v>
      </c>
      <c r="D119" s="1">
        <f t="shared" si="1"/>
        <v>0</v>
      </c>
      <c r="E119" s="1" t="str">
        <f t="shared" si="2"/>
        <v/>
      </c>
      <c r="F119" s="1">
        <f t="shared" si="3"/>
        <v>0</v>
      </c>
      <c r="G119" s="1">
        <f t="shared" si="4"/>
        <v>0</v>
      </c>
      <c r="H119" s="1" t="str">
        <f>Students!A120</f>
        <v/>
      </c>
      <c r="I119" s="1" t="str">
        <f>Students!B120</f>
        <v/>
      </c>
      <c r="J119" s="1">
        <f>IFERROR('Input Clean'!G124*Input!G$2,0)</f>
        <v>0</v>
      </c>
      <c r="K119" s="1">
        <f>IFERROR('Input Clean'!H124*Input!H$2,0)</f>
        <v>0</v>
      </c>
      <c r="L119" s="1">
        <f>IFERROR('Input Clean'!I124*Input!I$2,0)</f>
        <v>0</v>
      </c>
      <c r="M119" s="1">
        <f>IFERROR('Input Clean'!J124*Input!J$2,0)</f>
        <v>0</v>
      </c>
      <c r="N119" s="1">
        <f>IFERROR('Input Clean'!K124*Input!K$2,0)</f>
        <v>0</v>
      </c>
      <c r="O119" s="1">
        <f>IFERROR('Input Clean'!L124*Input!L$2,0)</f>
        <v>0</v>
      </c>
      <c r="P119" s="1">
        <f>IFERROR('Input Clean'!M124*Input!M$2,0)</f>
        <v>0</v>
      </c>
      <c r="Q119" s="1">
        <f>IFERROR('Input Clean'!N124*Input!N$2,0)</f>
        <v>0</v>
      </c>
      <c r="R119" s="1">
        <f>IFERROR('Input Clean'!O124*Input!O$2,0)</f>
        <v>0</v>
      </c>
      <c r="S119" s="1">
        <f>IFERROR('Input Clean'!P124*Input!P$2,0)</f>
        <v>0</v>
      </c>
      <c r="T119" s="1">
        <f>IFERROR('Input Clean'!Q124*Input!Q$2,0)</f>
        <v>0</v>
      </c>
      <c r="U119" s="1">
        <f>IFERROR('Input Clean'!R124*Input!R$2,0)</f>
        <v>0</v>
      </c>
      <c r="V119" s="1">
        <f>IFERROR('Input Clean'!S124*Input!S$2,0)</f>
        <v>0</v>
      </c>
      <c r="W119" s="1">
        <f>IFERROR('Input Clean'!T124*Input!T$2,0)</f>
        <v>0</v>
      </c>
      <c r="X119" s="1">
        <f>IFERROR('Input Clean'!U124*Input!U$2,0)</f>
        <v>0</v>
      </c>
      <c r="Y119" s="1">
        <f>IFERROR('Input Clean'!V124*Input!V$2,0)</f>
        <v>0</v>
      </c>
      <c r="Z119" s="1">
        <f>IFERROR('Input Clean'!W124*Input!W$2,0)</f>
        <v>0</v>
      </c>
    </row>
    <row r="120">
      <c r="A120" s="1" t="str">
        <f>Teacher!A121</f>
        <v/>
      </c>
      <c r="B120" s="30">
        <f>A120+TIME(0,hour(Teacher!B121),minute(Teacher!B121))</f>
        <v>0</v>
      </c>
      <c r="C120" s="1">
        <f>if(Teacher!C121="Test (add score to grade book)",1,0)</f>
        <v>0</v>
      </c>
      <c r="D120" s="1">
        <f t="shared" si="1"/>
        <v>0</v>
      </c>
      <c r="E120" s="1" t="str">
        <f t="shared" si="2"/>
        <v/>
      </c>
      <c r="F120" s="1">
        <f t="shared" si="3"/>
        <v>0</v>
      </c>
      <c r="G120" s="1">
        <f t="shared" si="4"/>
        <v>0</v>
      </c>
      <c r="H120" s="1" t="str">
        <f>Students!A121</f>
        <v/>
      </c>
      <c r="I120" s="1" t="str">
        <f>Students!B121</f>
        <v/>
      </c>
      <c r="J120" s="1">
        <f>IFERROR('Input Clean'!G125*Input!G$2,0)</f>
        <v>0</v>
      </c>
      <c r="K120" s="1">
        <f>IFERROR('Input Clean'!H125*Input!H$2,0)</f>
        <v>0</v>
      </c>
      <c r="L120" s="1">
        <f>IFERROR('Input Clean'!I125*Input!I$2,0)</f>
        <v>0</v>
      </c>
      <c r="M120" s="1">
        <f>IFERROR('Input Clean'!J125*Input!J$2,0)</f>
        <v>0</v>
      </c>
      <c r="N120" s="1">
        <f>IFERROR('Input Clean'!K125*Input!K$2,0)</f>
        <v>0</v>
      </c>
      <c r="O120" s="1">
        <f>IFERROR('Input Clean'!L125*Input!L$2,0)</f>
        <v>0</v>
      </c>
      <c r="P120" s="1">
        <f>IFERROR('Input Clean'!M125*Input!M$2,0)</f>
        <v>0</v>
      </c>
      <c r="Q120" s="1">
        <f>IFERROR('Input Clean'!N125*Input!N$2,0)</f>
        <v>0</v>
      </c>
      <c r="R120" s="1">
        <f>IFERROR('Input Clean'!O125*Input!O$2,0)</f>
        <v>0</v>
      </c>
      <c r="S120" s="1">
        <f>IFERROR('Input Clean'!P125*Input!P$2,0)</f>
        <v>0</v>
      </c>
      <c r="T120" s="1">
        <f>IFERROR('Input Clean'!Q125*Input!Q$2,0)</f>
        <v>0</v>
      </c>
      <c r="U120" s="1">
        <f>IFERROR('Input Clean'!R125*Input!R$2,0)</f>
        <v>0</v>
      </c>
      <c r="V120" s="1">
        <f>IFERROR('Input Clean'!S125*Input!S$2,0)</f>
        <v>0</v>
      </c>
      <c r="W120" s="1">
        <f>IFERROR('Input Clean'!T125*Input!T$2,0)</f>
        <v>0</v>
      </c>
      <c r="X120" s="1">
        <f>IFERROR('Input Clean'!U125*Input!U$2,0)</f>
        <v>0</v>
      </c>
      <c r="Y120" s="1">
        <f>IFERROR('Input Clean'!V125*Input!V$2,0)</f>
        <v>0</v>
      </c>
      <c r="Z120" s="1">
        <f>IFERROR('Input Clean'!W125*Input!W$2,0)</f>
        <v>0</v>
      </c>
    </row>
    <row r="121">
      <c r="A121" s="1" t="str">
        <f>Teacher!A122</f>
        <v/>
      </c>
      <c r="B121" s="30">
        <f>A121+TIME(0,hour(Teacher!B122),minute(Teacher!B122))</f>
        <v>0</v>
      </c>
      <c r="C121" s="1">
        <f>if(Teacher!C122="Test (add score to grade book)",1,0)</f>
        <v>0</v>
      </c>
      <c r="D121" s="1">
        <f t="shared" si="1"/>
        <v>0</v>
      </c>
      <c r="E121" s="1" t="str">
        <f t="shared" si="2"/>
        <v/>
      </c>
      <c r="F121" s="1">
        <f t="shared" si="3"/>
        <v>0</v>
      </c>
      <c r="G121" s="1">
        <f t="shared" si="4"/>
        <v>0</v>
      </c>
      <c r="H121" s="1" t="str">
        <f>Students!A122</f>
        <v/>
      </c>
      <c r="I121" s="1" t="str">
        <f>Students!B122</f>
        <v/>
      </c>
      <c r="J121" s="1">
        <f>IFERROR('Input Clean'!G126*Input!G$2,0)</f>
        <v>0</v>
      </c>
      <c r="K121" s="1">
        <f>IFERROR('Input Clean'!H126*Input!H$2,0)</f>
        <v>0</v>
      </c>
      <c r="L121" s="1">
        <f>IFERROR('Input Clean'!I126*Input!I$2,0)</f>
        <v>0</v>
      </c>
      <c r="M121" s="1">
        <f>IFERROR('Input Clean'!J126*Input!J$2,0)</f>
        <v>0</v>
      </c>
      <c r="N121" s="1">
        <f>IFERROR('Input Clean'!K126*Input!K$2,0)</f>
        <v>0</v>
      </c>
      <c r="O121" s="1">
        <f>IFERROR('Input Clean'!L126*Input!L$2,0)</f>
        <v>0</v>
      </c>
      <c r="P121" s="1">
        <f>IFERROR('Input Clean'!M126*Input!M$2,0)</f>
        <v>0</v>
      </c>
      <c r="Q121" s="1">
        <f>IFERROR('Input Clean'!N126*Input!N$2,0)</f>
        <v>0</v>
      </c>
      <c r="R121" s="1">
        <f>IFERROR('Input Clean'!O126*Input!O$2,0)</f>
        <v>0</v>
      </c>
      <c r="S121" s="1">
        <f>IFERROR('Input Clean'!P126*Input!P$2,0)</f>
        <v>0</v>
      </c>
      <c r="T121" s="1">
        <f>IFERROR('Input Clean'!Q126*Input!Q$2,0)</f>
        <v>0</v>
      </c>
      <c r="U121" s="1">
        <f>IFERROR('Input Clean'!R126*Input!R$2,0)</f>
        <v>0</v>
      </c>
      <c r="V121" s="1">
        <f>IFERROR('Input Clean'!S126*Input!S$2,0)</f>
        <v>0</v>
      </c>
      <c r="W121" s="1">
        <f>IFERROR('Input Clean'!T126*Input!T$2,0)</f>
        <v>0</v>
      </c>
      <c r="X121" s="1">
        <f>IFERROR('Input Clean'!U126*Input!U$2,0)</f>
        <v>0</v>
      </c>
      <c r="Y121" s="1">
        <f>IFERROR('Input Clean'!V126*Input!V$2,0)</f>
        <v>0</v>
      </c>
      <c r="Z121" s="1">
        <f>IFERROR('Input Clean'!W126*Input!W$2,0)</f>
        <v>0</v>
      </c>
    </row>
    <row r="122">
      <c r="A122" s="1" t="str">
        <f>Teacher!A123</f>
        <v/>
      </c>
      <c r="B122" s="30">
        <f>A122+TIME(0,hour(Teacher!B123),minute(Teacher!B123))</f>
        <v>0</v>
      </c>
      <c r="C122" s="1">
        <f>if(Teacher!C123="Test (add score to grade book)",1,0)</f>
        <v>0</v>
      </c>
      <c r="D122" s="1">
        <f t="shared" si="1"/>
        <v>0</v>
      </c>
      <c r="E122" s="1" t="str">
        <f t="shared" si="2"/>
        <v/>
      </c>
      <c r="F122" s="1">
        <f t="shared" si="3"/>
        <v>0</v>
      </c>
      <c r="G122" s="1">
        <f t="shared" si="4"/>
        <v>0</v>
      </c>
      <c r="H122" s="1" t="str">
        <f>Students!A123</f>
        <v/>
      </c>
      <c r="I122" s="1" t="str">
        <f>Students!B123</f>
        <v/>
      </c>
      <c r="J122" s="1">
        <f>IFERROR('Input Clean'!G127*Input!G$2,0)</f>
        <v>0</v>
      </c>
      <c r="K122" s="1">
        <f>IFERROR('Input Clean'!H127*Input!H$2,0)</f>
        <v>0</v>
      </c>
      <c r="L122" s="1">
        <f>IFERROR('Input Clean'!I127*Input!I$2,0)</f>
        <v>0</v>
      </c>
      <c r="M122" s="1">
        <f>IFERROR('Input Clean'!J127*Input!J$2,0)</f>
        <v>0</v>
      </c>
      <c r="N122" s="1">
        <f>IFERROR('Input Clean'!K127*Input!K$2,0)</f>
        <v>0</v>
      </c>
      <c r="O122" s="1">
        <f>IFERROR('Input Clean'!L127*Input!L$2,0)</f>
        <v>0</v>
      </c>
      <c r="P122" s="1">
        <f>IFERROR('Input Clean'!M127*Input!M$2,0)</f>
        <v>0</v>
      </c>
      <c r="Q122" s="1">
        <f>IFERROR('Input Clean'!N127*Input!N$2,0)</f>
        <v>0</v>
      </c>
      <c r="R122" s="1">
        <f>IFERROR('Input Clean'!O127*Input!O$2,0)</f>
        <v>0</v>
      </c>
      <c r="S122" s="1">
        <f>IFERROR('Input Clean'!P127*Input!P$2,0)</f>
        <v>0</v>
      </c>
      <c r="T122" s="1">
        <f>IFERROR('Input Clean'!Q127*Input!Q$2,0)</f>
        <v>0</v>
      </c>
      <c r="U122" s="1">
        <f>IFERROR('Input Clean'!R127*Input!R$2,0)</f>
        <v>0</v>
      </c>
      <c r="V122" s="1">
        <f>IFERROR('Input Clean'!S127*Input!S$2,0)</f>
        <v>0</v>
      </c>
      <c r="W122" s="1">
        <f>IFERROR('Input Clean'!T127*Input!T$2,0)</f>
        <v>0</v>
      </c>
      <c r="X122" s="1">
        <f>IFERROR('Input Clean'!U127*Input!U$2,0)</f>
        <v>0</v>
      </c>
      <c r="Y122" s="1">
        <f>IFERROR('Input Clean'!V127*Input!V$2,0)</f>
        <v>0</v>
      </c>
      <c r="Z122" s="1">
        <f>IFERROR('Input Clean'!W127*Input!W$2,0)</f>
        <v>0</v>
      </c>
    </row>
    <row r="123">
      <c r="A123" s="1" t="str">
        <f>Teacher!A124</f>
        <v/>
      </c>
      <c r="B123" s="30">
        <f>A123+TIME(0,hour(Teacher!B124),minute(Teacher!B124))</f>
        <v>0</v>
      </c>
      <c r="C123" s="1">
        <f>if(Teacher!C124="Test (add score to grade book)",1,0)</f>
        <v>0</v>
      </c>
      <c r="D123" s="1">
        <f t="shared" si="1"/>
        <v>0</v>
      </c>
      <c r="E123" s="1" t="str">
        <f t="shared" si="2"/>
        <v/>
      </c>
      <c r="F123" s="1">
        <f t="shared" si="3"/>
        <v>0</v>
      </c>
      <c r="G123" s="1">
        <f t="shared" si="4"/>
        <v>0</v>
      </c>
      <c r="H123" s="1" t="str">
        <f>Students!A124</f>
        <v/>
      </c>
      <c r="I123" s="1" t="str">
        <f>Students!B124</f>
        <v/>
      </c>
      <c r="J123" s="1">
        <f>IFERROR('Input Clean'!G128*Input!G$2,0)</f>
        <v>0</v>
      </c>
      <c r="K123" s="1">
        <f>IFERROR('Input Clean'!H128*Input!H$2,0)</f>
        <v>0</v>
      </c>
      <c r="L123" s="1">
        <f>IFERROR('Input Clean'!I128*Input!I$2,0)</f>
        <v>0</v>
      </c>
      <c r="M123" s="1">
        <f>IFERROR('Input Clean'!J128*Input!J$2,0)</f>
        <v>0</v>
      </c>
      <c r="N123" s="1">
        <f>IFERROR('Input Clean'!K128*Input!K$2,0)</f>
        <v>0</v>
      </c>
      <c r="O123" s="1">
        <f>IFERROR('Input Clean'!L128*Input!L$2,0)</f>
        <v>0</v>
      </c>
      <c r="P123" s="1">
        <f>IFERROR('Input Clean'!M128*Input!M$2,0)</f>
        <v>0</v>
      </c>
      <c r="Q123" s="1">
        <f>IFERROR('Input Clean'!N128*Input!N$2,0)</f>
        <v>0</v>
      </c>
      <c r="R123" s="1">
        <f>IFERROR('Input Clean'!O128*Input!O$2,0)</f>
        <v>0</v>
      </c>
      <c r="S123" s="1">
        <f>IFERROR('Input Clean'!P128*Input!P$2,0)</f>
        <v>0</v>
      </c>
      <c r="T123" s="1">
        <f>IFERROR('Input Clean'!Q128*Input!Q$2,0)</f>
        <v>0</v>
      </c>
      <c r="U123" s="1">
        <f>IFERROR('Input Clean'!R128*Input!R$2,0)</f>
        <v>0</v>
      </c>
      <c r="V123" s="1">
        <f>IFERROR('Input Clean'!S128*Input!S$2,0)</f>
        <v>0</v>
      </c>
      <c r="W123" s="1">
        <f>IFERROR('Input Clean'!T128*Input!T$2,0)</f>
        <v>0</v>
      </c>
      <c r="X123" s="1">
        <f>IFERROR('Input Clean'!U128*Input!U$2,0)</f>
        <v>0</v>
      </c>
      <c r="Y123" s="1">
        <f>IFERROR('Input Clean'!V128*Input!V$2,0)</f>
        <v>0</v>
      </c>
      <c r="Z123" s="1">
        <f>IFERROR('Input Clean'!W128*Input!W$2,0)</f>
        <v>0</v>
      </c>
    </row>
    <row r="124">
      <c r="A124" s="1" t="str">
        <f>Teacher!A125</f>
        <v/>
      </c>
      <c r="B124" s="30">
        <f>A124+TIME(0,hour(Teacher!B125),minute(Teacher!B125))</f>
        <v>0</v>
      </c>
      <c r="C124" s="1">
        <f>if(Teacher!C125="Test (add score to grade book)",1,0)</f>
        <v>0</v>
      </c>
      <c r="D124" s="1">
        <f t="shared" si="1"/>
        <v>0</v>
      </c>
      <c r="E124" s="1" t="str">
        <f t="shared" si="2"/>
        <v/>
      </c>
      <c r="F124" s="1">
        <f t="shared" si="3"/>
        <v>0</v>
      </c>
      <c r="G124" s="1">
        <f t="shared" si="4"/>
        <v>0</v>
      </c>
      <c r="H124" s="1" t="str">
        <f>Students!A125</f>
        <v/>
      </c>
      <c r="I124" s="1" t="str">
        <f>Students!B125</f>
        <v/>
      </c>
      <c r="J124" s="1">
        <f>IFERROR('Input Clean'!G129*Input!G$2,0)</f>
        <v>0</v>
      </c>
      <c r="K124" s="1">
        <f>IFERROR('Input Clean'!H129*Input!H$2,0)</f>
        <v>0</v>
      </c>
      <c r="L124" s="1">
        <f>IFERROR('Input Clean'!I129*Input!I$2,0)</f>
        <v>0</v>
      </c>
      <c r="M124" s="1">
        <f>IFERROR('Input Clean'!J129*Input!J$2,0)</f>
        <v>0</v>
      </c>
      <c r="N124" s="1">
        <f>IFERROR('Input Clean'!K129*Input!K$2,0)</f>
        <v>0</v>
      </c>
      <c r="O124" s="1">
        <f>IFERROR('Input Clean'!L129*Input!L$2,0)</f>
        <v>0</v>
      </c>
      <c r="P124" s="1">
        <f>IFERROR('Input Clean'!M129*Input!M$2,0)</f>
        <v>0</v>
      </c>
      <c r="Q124" s="1">
        <f>IFERROR('Input Clean'!N129*Input!N$2,0)</f>
        <v>0</v>
      </c>
      <c r="R124" s="1">
        <f>IFERROR('Input Clean'!O129*Input!O$2,0)</f>
        <v>0</v>
      </c>
      <c r="S124" s="1">
        <f>IFERROR('Input Clean'!P129*Input!P$2,0)</f>
        <v>0</v>
      </c>
      <c r="T124" s="1">
        <f>IFERROR('Input Clean'!Q129*Input!Q$2,0)</f>
        <v>0</v>
      </c>
      <c r="U124" s="1">
        <f>IFERROR('Input Clean'!R129*Input!R$2,0)</f>
        <v>0</v>
      </c>
      <c r="V124" s="1">
        <f>IFERROR('Input Clean'!S129*Input!S$2,0)</f>
        <v>0</v>
      </c>
      <c r="W124" s="1">
        <f>IFERROR('Input Clean'!T129*Input!T$2,0)</f>
        <v>0</v>
      </c>
      <c r="X124" s="1">
        <f>IFERROR('Input Clean'!U129*Input!U$2,0)</f>
        <v>0</v>
      </c>
      <c r="Y124" s="1">
        <f>IFERROR('Input Clean'!V129*Input!V$2,0)</f>
        <v>0</v>
      </c>
      <c r="Z124" s="1">
        <f>IFERROR('Input Clean'!W129*Input!W$2,0)</f>
        <v>0</v>
      </c>
    </row>
    <row r="125">
      <c r="A125" s="1" t="str">
        <f>Teacher!A126</f>
        <v/>
      </c>
      <c r="B125" s="30">
        <f>A125+TIME(0,hour(Teacher!B126),minute(Teacher!B126))</f>
        <v>0</v>
      </c>
      <c r="C125" s="1">
        <f>if(Teacher!C126="Test (add score to grade book)",1,0)</f>
        <v>0</v>
      </c>
      <c r="D125" s="1">
        <f t="shared" si="1"/>
        <v>0</v>
      </c>
      <c r="E125" s="1" t="str">
        <f t="shared" si="2"/>
        <v/>
      </c>
      <c r="F125" s="1">
        <f t="shared" si="3"/>
        <v>0</v>
      </c>
      <c r="G125" s="1">
        <f t="shared" si="4"/>
        <v>0</v>
      </c>
      <c r="H125" s="1" t="str">
        <f>Students!A126</f>
        <v/>
      </c>
      <c r="I125" s="1" t="str">
        <f>Students!B126</f>
        <v/>
      </c>
      <c r="J125" s="1">
        <f>IFERROR('Input Clean'!G130*Input!G$2,0)</f>
        <v>0</v>
      </c>
      <c r="K125" s="1">
        <f>IFERROR('Input Clean'!H130*Input!H$2,0)</f>
        <v>0</v>
      </c>
      <c r="L125" s="1">
        <f>IFERROR('Input Clean'!I130*Input!I$2,0)</f>
        <v>0</v>
      </c>
      <c r="M125" s="1">
        <f>IFERROR('Input Clean'!J130*Input!J$2,0)</f>
        <v>0</v>
      </c>
      <c r="N125" s="1">
        <f>IFERROR('Input Clean'!K130*Input!K$2,0)</f>
        <v>0</v>
      </c>
      <c r="O125" s="1">
        <f>IFERROR('Input Clean'!L130*Input!L$2,0)</f>
        <v>0</v>
      </c>
      <c r="P125" s="1">
        <f>IFERROR('Input Clean'!M130*Input!M$2,0)</f>
        <v>0</v>
      </c>
      <c r="Q125" s="1">
        <f>IFERROR('Input Clean'!N130*Input!N$2,0)</f>
        <v>0</v>
      </c>
      <c r="R125" s="1">
        <f>IFERROR('Input Clean'!O130*Input!O$2,0)</f>
        <v>0</v>
      </c>
      <c r="S125" s="1">
        <f>IFERROR('Input Clean'!P130*Input!P$2,0)</f>
        <v>0</v>
      </c>
      <c r="T125" s="1">
        <f>IFERROR('Input Clean'!Q130*Input!Q$2,0)</f>
        <v>0</v>
      </c>
      <c r="U125" s="1">
        <f>IFERROR('Input Clean'!R130*Input!R$2,0)</f>
        <v>0</v>
      </c>
      <c r="V125" s="1">
        <f>IFERROR('Input Clean'!S130*Input!S$2,0)</f>
        <v>0</v>
      </c>
      <c r="W125" s="1">
        <f>IFERROR('Input Clean'!T130*Input!T$2,0)</f>
        <v>0</v>
      </c>
      <c r="X125" s="1">
        <f>IFERROR('Input Clean'!U130*Input!U$2,0)</f>
        <v>0</v>
      </c>
      <c r="Y125" s="1">
        <f>IFERROR('Input Clean'!V130*Input!V$2,0)</f>
        <v>0</v>
      </c>
      <c r="Z125" s="1">
        <f>IFERROR('Input Clean'!W130*Input!W$2,0)</f>
        <v>0</v>
      </c>
    </row>
    <row r="126">
      <c r="A126" s="1" t="str">
        <f>Teacher!A127</f>
        <v/>
      </c>
      <c r="B126" s="30">
        <f>A126+TIME(0,hour(Teacher!B127),minute(Teacher!B127))</f>
        <v>0</v>
      </c>
      <c r="C126" s="1">
        <f>if(Teacher!C127="Test (add score to grade book)",1,0)</f>
        <v>0</v>
      </c>
      <c r="D126" s="1">
        <f t="shared" si="1"/>
        <v>0</v>
      </c>
      <c r="E126" s="1" t="str">
        <f t="shared" si="2"/>
        <v/>
      </c>
      <c r="F126" s="1">
        <f t="shared" si="3"/>
        <v>0</v>
      </c>
      <c r="G126" s="1">
        <f t="shared" si="4"/>
        <v>0</v>
      </c>
      <c r="H126" s="1" t="str">
        <f>Students!A127</f>
        <v/>
      </c>
      <c r="I126" s="1" t="str">
        <f>Students!B127</f>
        <v/>
      </c>
      <c r="J126" s="1">
        <f>IFERROR('Input Clean'!G131*Input!G$2,0)</f>
        <v>0</v>
      </c>
      <c r="K126" s="1">
        <f>IFERROR('Input Clean'!H131*Input!H$2,0)</f>
        <v>0</v>
      </c>
      <c r="L126" s="1">
        <f>IFERROR('Input Clean'!I131*Input!I$2,0)</f>
        <v>0</v>
      </c>
      <c r="M126" s="1">
        <f>IFERROR('Input Clean'!J131*Input!J$2,0)</f>
        <v>0</v>
      </c>
      <c r="N126" s="1">
        <f>IFERROR('Input Clean'!K131*Input!K$2,0)</f>
        <v>0</v>
      </c>
      <c r="O126" s="1">
        <f>IFERROR('Input Clean'!L131*Input!L$2,0)</f>
        <v>0</v>
      </c>
      <c r="P126" s="1">
        <f>IFERROR('Input Clean'!M131*Input!M$2,0)</f>
        <v>0</v>
      </c>
      <c r="Q126" s="1">
        <f>IFERROR('Input Clean'!N131*Input!N$2,0)</f>
        <v>0</v>
      </c>
      <c r="R126" s="1">
        <f>IFERROR('Input Clean'!O131*Input!O$2,0)</f>
        <v>0</v>
      </c>
      <c r="S126" s="1">
        <f>IFERROR('Input Clean'!P131*Input!P$2,0)</f>
        <v>0</v>
      </c>
      <c r="T126" s="1">
        <f>IFERROR('Input Clean'!Q131*Input!Q$2,0)</f>
        <v>0</v>
      </c>
      <c r="U126" s="1">
        <f>IFERROR('Input Clean'!R131*Input!R$2,0)</f>
        <v>0</v>
      </c>
      <c r="V126" s="1">
        <f>IFERROR('Input Clean'!S131*Input!S$2,0)</f>
        <v>0</v>
      </c>
      <c r="W126" s="1">
        <f>IFERROR('Input Clean'!T131*Input!T$2,0)</f>
        <v>0</v>
      </c>
      <c r="X126" s="1">
        <f>IFERROR('Input Clean'!U131*Input!U$2,0)</f>
        <v>0</v>
      </c>
      <c r="Y126" s="1">
        <f>IFERROR('Input Clean'!V131*Input!V$2,0)</f>
        <v>0</v>
      </c>
      <c r="Z126" s="1">
        <f>IFERROR('Input Clean'!W131*Input!W$2,0)</f>
        <v>0</v>
      </c>
    </row>
    <row r="127">
      <c r="A127" s="1" t="str">
        <f>Teacher!A128</f>
        <v/>
      </c>
      <c r="B127" s="30">
        <f>A127+TIME(0,hour(Teacher!B128),minute(Teacher!B128))</f>
        <v>0</v>
      </c>
      <c r="C127" s="1">
        <f>if(Teacher!C128="Test (add score to grade book)",1,0)</f>
        <v>0</v>
      </c>
      <c r="D127" s="1">
        <f t="shared" si="1"/>
        <v>0</v>
      </c>
      <c r="E127" s="1" t="str">
        <f t="shared" si="2"/>
        <v/>
      </c>
      <c r="F127" s="1">
        <f t="shared" si="3"/>
        <v>0</v>
      </c>
      <c r="G127" s="1">
        <f t="shared" si="4"/>
        <v>0</v>
      </c>
      <c r="H127" s="1" t="str">
        <f>Students!A128</f>
        <v/>
      </c>
      <c r="I127" s="1" t="str">
        <f>Students!B128</f>
        <v/>
      </c>
      <c r="J127" s="1">
        <f>IFERROR('Input Clean'!G132*Input!G$2,0)</f>
        <v>0</v>
      </c>
      <c r="K127" s="1">
        <f>IFERROR('Input Clean'!H132*Input!H$2,0)</f>
        <v>0</v>
      </c>
      <c r="L127" s="1">
        <f>IFERROR('Input Clean'!I132*Input!I$2,0)</f>
        <v>0</v>
      </c>
      <c r="M127" s="1">
        <f>IFERROR('Input Clean'!J132*Input!J$2,0)</f>
        <v>0</v>
      </c>
      <c r="N127" s="1">
        <f>IFERROR('Input Clean'!K132*Input!K$2,0)</f>
        <v>0</v>
      </c>
      <c r="O127" s="1">
        <f>IFERROR('Input Clean'!L132*Input!L$2,0)</f>
        <v>0</v>
      </c>
      <c r="P127" s="1">
        <f>IFERROR('Input Clean'!M132*Input!M$2,0)</f>
        <v>0</v>
      </c>
      <c r="Q127" s="1">
        <f>IFERROR('Input Clean'!N132*Input!N$2,0)</f>
        <v>0</v>
      </c>
      <c r="R127" s="1">
        <f>IFERROR('Input Clean'!O132*Input!O$2,0)</f>
        <v>0</v>
      </c>
      <c r="S127" s="1">
        <f>IFERROR('Input Clean'!P132*Input!P$2,0)</f>
        <v>0</v>
      </c>
      <c r="T127" s="1">
        <f>IFERROR('Input Clean'!Q132*Input!Q$2,0)</f>
        <v>0</v>
      </c>
      <c r="U127" s="1">
        <f>IFERROR('Input Clean'!R132*Input!R$2,0)</f>
        <v>0</v>
      </c>
      <c r="V127" s="1">
        <f>IFERROR('Input Clean'!S132*Input!S$2,0)</f>
        <v>0</v>
      </c>
      <c r="W127" s="1">
        <f>IFERROR('Input Clean'!T132*Input!T$2,0)</f>
        <v>0</v>
      </c>
      <c r="X127" s="1">
        <f>IFERROR('Input Clean'!U132*Input!U$2,0)</f>
        <v>0</v>
      </c>
      <c r="Y127" s="1">
        <f>IFERROR('Input Clean'!V132*Input!V$2,0)</f>
        <v>0</v>
      </c>
      <c r="Z127" s="1">
        <f>IFERROR('Input Clean'!W132*Input!W$2,0)</f>
        <v>0</v>
      </c>
    </row>
    <row r="128">
      <c r="A128" s="1" t="str">
        <f>Teacher!A129</f>
        <v/>
      </c>
      <c r="B128" s="30">
        <f>A128+TIME(0,hour(Teacher!B129),minute(Teacher!B129))</f>
        <v>0</v>
      </c>
      <c r="C128" s="1">
        <f>if(Teacher!C129="Test (add score to grade book)",1,0)</f>
        <v>0</v>
      </c>
      <c r="D128" s="1">
        <f t="shared" si="1"/>
        <v>0</v>
      </c>
      <c r="E128" s="1" t="str">
        <f t="shared" si="2"/>
        <v/>
      </c>
      <c r="F128" s="1">
        <f t="shared" si="3"/>
        <v>0</v>
      </c>
      <c r="G128" s="1">
        <f t="shared" si="4"/>
        <v>0</v>
      </c>
      <c r="H128" s="1" t="str">
        <f>Students!A129</f>
        <v/>
      </c>
      <c r="I128" s="1" t="str">
        <f>Students!B129</f>
        <v/>
      </c>
      <c r="J128" s="1">
        <f>IFERROR('Input Clean'!G133*Input!G$2,0)</f>
        <v>0</v>
      </c>
      <c r="K128" s="1">
        <f>IFERROR('Input Clean'!H133*Input!H$2,0)</f>
        <v>0</v>
      </c>
      <c r="L128" s="1">
        <f>IFERROR('Input Clean'!I133*Input!I$2,0)</f>
        <v>0</v>
      </c>
      <c r="M128" s="1">
        <f>IFERROR('Input Clean'!J133*Input!J$2,0)</f>
        <v>0</v>
      </c>
      <c r="N128" s="1">
        <f>IFERROR('Input Clean'!K133*Input!K$2,0)</f>
        <v>0</v>
      </c>
      <c r="O128" s="1">
        <f>IFERROR('Input Clean'!L133*Input!L$2,0)</f>
        <v>0</v>
      </c>
      <c r="P128" s="1">
        <f>IFERROR('Input Clean'!M133*Input!M$2,0)</f>
        <v>0</v>
      </c>
      <c r="Q128" s="1">
        <f>IFERROR('Input Clean'!N133*Input!N$2,0)</f>
        <v>0</v>
      </c>
      <c r="R128" s="1">
        <f>IFERROR('Input Clean'!O133*Input!O$2,0)</f>
        <v>0</v>
      </c>
      <c r="S128" s="1">
        <f>IFERROR('Input Clean'!P133*Input!P$2,0)</f>
        <v>0</v>
      </c>
      <c r="T128" s="1">
        <f>IFERROR('Input Clean'!Q133*Input!Q$2,0)</f>
        <v>0</v>
      </c>
      <c r="U128" s="1">
        <f>IFERROR('Input Clean'!R133*Input!R$2,0)</f>
        <v>0</v>
      </c>
      <c r="V128" s="1">
        <f>IFERROR('Input Clean'!S133*Input!S$2,0)</f>
        <v>0</v>
      </c>
      <c r="W128" s="1">
        <f>IFERROR('Input Clean'!T133*Input!T$2,0)</f>
        <v>0</v>
      </c>
      <c r="X128" s="1">
        <f>IFERROR('Input Clean'!U133*Input!U$2,0)</f>
        <v>0</v>
      </c>
      <c r="Y128" s="1">
        <f>IFERROR('Input Clean'!V133*Input!V$2,0)</f>
        <v>0</v>
      </c>
      <c r="Z128" s="1">
        <f>IFERROR('Input Clean'!W133*Input!W$2,0)</f>
        <v>0</v>
      </c>
    </row>
    <row r="129">
      <c r="A129" s="1" t="str">
        <f>Teacher!A130</f>
        <v/>
      </c>
      <c r="B129" s="30">
        <f>A129+TIME(0,hour(Teacher!B130),minute(Teacher!B130))</f>
        <v>0</v>
      </c>
      <c r="C129" s="1">
        <f>if(Teacher!C130="Test (add score to grade book)",1,0)</f>
        <v>0</v>
      </c>
      <c r="D129" s="1">
        <f t="shared" si="1"/>
        <v>0</v>
      </c>
      <c r="E129" s="1" t="str">
        <f t="shared" si="2"/>
        <v/>
      </c>
      <c r="F129" s="1">
        <f t="shared" si="3"/>
        <v>0</v>
      </c>
      <c r="G129" s="1">
        <f t="shared" si="4"/>
        <v>0</v>
      </c>
      <c r="H129" s="1" t="str">
        <f>Students!A130</f>
        <v/>
      </c>
      <c r="I129" s="1" t="str">
        <f>Students!B130</f>
        <v/>
      </c>
      <c r="J129" s="1">
        <f>IFERROR('Input Clean'!G134*Input!G$2,0)</f>
        <v>0</v>
      </c>
      <c r="K129" s="1">
        <f>IFERROR('Input Clean'!H134*Input!H$2,0)</f>
        <v>0</v>
      </c>
      <c r="L129" s="1">
        <f>IFERROR('Input Clean'!I134*Input!I$2,0)</f>
        <v>0</v>
      </c>
      <c r="M129" s="1">
        <f>IFERROR('Input Clean'!J134*Input!J$2,0)</f>
        <v>0</v>
      </c>
      <c r="N129" s="1">
        <f>IFERROR('Input Clean'!K134*Input!K$2,0)</f>
        <v>0</v>
      </c>
      <c r="O129" s="1">
        <f>IFERROR('Input Clean'!L134*Input!L$2,0)</f>
        <v>0</v>
      </c>
      <c r="P129" s="1">
        <f>IFERROR('Input Clean'!M134*Input!M$2,0)</f>
        <v>0</v>
      </c>
      <c r="Q129" s="1">
        <f>IFERROR('Input Clean'!N134*Input!N$2,0)</f>
        <v>0</v>
      </c>
      <c r="R129" s="1">
        <f>IFERROR('Input Clean'!O134*Input!O$2,0)</f>
        <v>0</v>
      </c>
      <c r="S129" s="1">
        <f>IFERROR('Input Clean'!P134*Input!P$2,0)</f>
        <v>0</v>
      </c>
      <c r="T129" s="1">
        <f>IFERROR('Input Clean'!Q134*Input!Q$2,0)</f>
        <v>0</v>
      </c>
      <c r="U129" s="1">
        <f>IFERROR('Input Clean'!R134*Input!R$2,0)</f>
        <v>0</v>
      </c>
      <c r="V129" s="1">
        <f>IFERROR('Input Clean'!S134*Input!S$2,0)</f>
        <v>0</v>
      </c>
      <c r="W129" s="1">
        <f>IFERROR('Input Clean'!T134*Input!T$2,0)</f>
        <v>0</v>
      </c>
      <c r="X129" s="1">
        <f>IFERROR('Input Clean'!U134*Input!U$2,0)</f>
        <v>0</v>
      </c>
      <c r="Y129" s="1">
        <f>IFERROR('Input Clean'!V134*Input!V$2,0)</f>
        <v>0</v>
      </c>
      <c r="Z129" s="1">
        <f>IFERROR('Input Clean'!W134*Input!W$2,0)</f>
        <v>0</v>
      </c>
    </row>
    <row r="130">
      <c r="A130" s="1" t="str">
        <f>Teacher!A131</f>
        <v/>
      </c>
      <c r="B130" s="30">
        <f>A130+TIME(0,hour(Teacher!B131),minute(Teacher!B131))</f>
        <v>0</v>
      </c>
      <c r="C130" s="1">
        <f>if(Teacher!C131="Test (add score to grade book)",1,0)</f>
        <v>0</v>
      </c>
      <c r="D130" s="1">
        <f t="shared" si="1"/>
        <v>0</v>
      </c>
      <c r="E130" s="1" t="str">
        <f t="shared" si="2"/>
        <v/>
      </c>
      <c r="F130" s="1">
        <f t="shared" si="3"/>
        <v>0</v>
      </c>
      <c r="G130" s="1">
        <f t="shared" si="4"/>
        <v>0</v>
      </c>
      <c r="H130" s="1" t="str">
        <f>Students!A131</f>
        <v/>
      </c>
      <c r="I130" s="1" t="str">
        <f>Students!B131</f>
        <v/>
      </c>
      <c r="J130" s="1">
        <f>IFERROR('Input Clean'!G135*Input!G$2,0)</f>
        <v>0</v>
      </c>
      <c r="K130" s="1">
        <f>IFERROR('Input Clean'!H135*Input!H$2,0)</f>
        <v>0</v>
      </c>
      <c r="L130" s="1">
        <f>IFERROR('Input Clean'!I135*Input!I$2,0)</f>
        <v>0</v>
      </c>
      <c r="M130" s="1">
        <f>IFERROR('Input Clean'!J135*Input!J$2,0)</f>
        <v>0</v>
      </c>
      <c r="N130" s="1">
        <f>IFERROR('Input Clean'!K135*Input!K$2,0)</f>
        <v>0</v>
      </c>
      <c r="O130" s="1">
        <f>IFERROR('Input Clean'!L135*Input!L$2,0)</f>
        <v>0</v>
      </c>
      <c r="P130" s="1">
        <f>IFERROR('Input Clean'!M135*Input!M$2,0)</f>
        <v>0</v>
      </c>
      <c r="Q130" s="1">
        <f>IFERROR('Input Clean'!N135*Input!N$2,0)</f>
        <v>0</v>
      </c>
      <c r="R130" s="1">
        <f>IFERROR('Input Clean'!O135*Input!O$2,0)</f>
        <v>0</v>
      </c>
      <c r="S130" s="1">
        <f>IFERROR('Input Clean'!P135*Input!P$2,0)</f>
        <v>0</v>
      </c>
      <c r="T130" s="1">
        <f>IFERROR('Input Clean'!Q135*Input!Q$2,0)</f>
        <v>0</v>
      </c>
      <c r="U130" s="1">
        <f>IFERROR('Input Clean'!R135*Input!R$2,0)</f>
        <v>0</v>
      </c>
      <c r="V130" s="1">
        <f>IFERROR('Input Clean'!S135*Input!S$2,0)</f>
        <v>0</v>
      </c>
      <c r="W130" s="1">
        <f>IFERROR('Input Clean'!T135*Input!T$2,0)</f>
        <v>0</v>
      </c>
      <c r="X130" s="1">
        <f>IFERROR('Input Clean'!U135*Input!U$2,0)</f>
        <v>0</v>
      </c>
      <c r="Y130" s="1">
        <f>IFERROR('Input Clean'!V135*Input!V$2,0)</f>
        <v>0</v>
      </c>
      <c r="Z130" s="1">
        <f>IFERROR('Input Clean'!W135*Input!W$2,0)</f>
        <v>0</v>
      </c>
    </row>
    <row r="131">
      <c r="A131" s="1" t="str">
        <f>Teacher!A132</f>
        <v/>
      </c>
      <c r="B131" s="30">
        <f>A131+TIME(0,hour(Teacher!B132),minute(Teacher!B132))</f>
        <v>0</v>
      </c>
      <c r="C131" s="1">
        <f>if(Teacher!C132="Test (add score to grade book)",1,0)</f>
        <v>0</v>
      </c>
      <c r="D131" s="1">
        <f t="shared" si="1"/>
        <v>0</v>
      </c>
      <c r="E131" s="1" t="str">
        <f t="shared" si="2"/>
        <v/>
      </c>
      <c r="F131" s="1">
        <f t="shared" si="3"/>
        <v>0</v>
      </c>
      <c r="G131" s="1">
        <f t="shared" si="4"/>
        <v>0</v>
      </c>
      <c r="H131" s="1" t="str">
        <f>Students!A132</f>
        <v/>
      </c>
      <c r="I131" s="1" t="str">
        <f>Students!B132</f>
        <v/>
      </c>
      <c r="J131" s="1">
        <f>IFERROR('Input Clean'!G136*Input!G$2,0)</f>
        <v>0</v>
      </c>
      <c r="K131" s="1">
        <f>IFERROR('Input Clean'!H136*Input!H$2,0)</f>
        <v>0</v>
      </c>
      <c r="L131" s="1">
        <f>IFERROR('Input Clean'!I136*Input!I$2,0)</f>
        <v>0</v>
      </c>
      <c r="M131" s="1">
        <f>IFERROR('Input Clean'!J136*Input!J$2,0)</f>
        <v>0</v>
      </c>
      <c r="N131" s="1">
        <f>IFERROR('Input Clean'!K136*Input!K$2,0)</f>
        <v>0</v>
      </c>
      <c r="O131" s="1">
        <f>IFERROR('Input Clean'!L136*Input!L$2,0)</f>
        <v>0</v>
      </c>
      <c r="P131" s="1">
        <f>IFERROR('Input Clean'!M136*Input!M$2,0)</f>
        <v>0</v>
      </c>
      <c r="Q131" s="1">
        <f>IFERROR('Input Clean'!N136*Input!N$2,0)</f>
        <v>0</v>
      </c>
      <c r="R131" s="1">
        <f>IFERROR('Input Clean'!O136*Input!O$2,0)</f>
        <v>0</v>
      </c>
      <c r="S131" s="1">
        <f>IFERROR('Input Clean'!P136*Input!P$2,0)</f>
        <v>0</v>
      </c>
      <c r="T131" s="1">
        <f>IFERROR('Input Clean'!Q136*Input!Q$2,0)</f>
        <v>0</v>
      </c>
      <c r="U131" s="1">
        <f>IFERROR('Input Clean'!R136*Input!R$2,0)</f>
        <v>0</v>
      </c>
      <c r="V131" s="1">
        <f>IFERROR('Input Clean'!S136*Input!S$2,0)</f>
        <v>0</v>
      </c>
      <c r="W131" s="1">
        <f>IFERROR('Input Clean'!T136*Input!T$2,0)</f>
        <v>0</v>
      </c>
      <c r="X131" s="1">
        <f>IFERROR('Input Clean'!U136*Input!U$2,0)</f>
        <v>0</v>
      </c>
      <c r="Y131" s="1">
        <f>IFERROR('Input Clean'!V136*Input!V$2,0)</f>
        <v>0</v>
      </c>
      <c r="Z131" s="1">
        <f>IFERROR('Input Clean'!W136*Input!W$2,0)</f>
        <v>0</v>
      </c>
    </row>
    <row r="132">
      <c r="A132" s="1" t="str">
        <f>Teacher!A133</f>
        <v/>
      </c>
      <c r="B132" s="30">
        <f>A132+TIME(0,hour(Teacher!B133),minute(Teacher!B133))</f>
        <v>0</v>
      </c>
      <c r="C132" s="1">
        <f>if(Teacher!C133="Test (add score to grade book)",1,0)</f>
        <v>0</v>
      </c>
      <c r="D132" s="1">
        <f t="shared" si="1"/>
        <v>0</v>
      </c>
      <c r="E132" s="1" t="str">
        <f t="shared" si="2"/>
        <v/>
      </c>
      <c r="F132" s="1">
        <f t="shared" si="3"/>
        <v>0</v>
      </c>
      <c r="G132" s="1">
        <f t="shared" si="4"/>
        <v>0</v>
      </c>
      <c r="H132" s="1" t="str">
        <f>Students!A133</f>
        <v/>
      </c>
      <c r="I132" s="1" t="str">
        <f>Students!B133</f>
        <v/>
      </c>
      <c r="J132" s="1">
        <f>IFERROR('Input Clean'!G137*Input!G$2,0)</f>
        <v>0</v>
      </c>
      <c r="K132" s="1">
        <f>IFERROR('Input Clean'!H137*Input!H$2,0)</f>
        <v>0</v>
      </c>
      <c r="L132" s="1">
        <f>IFERROR('Input Clean'!I137*Input!I$2,0)</f>
        <v>0</v>
      </c>
      <c r="M132" s="1">
        <f>IFERROR('Input Clean'!J137*Input!J$2,0)</f>
        <v>0</v>
      </c>
      <c r="N132" s="1">
        <f>IFERROR('Input Clean'!K137*Input!K$2,0)</f>
        <v>0</v>
      </c>
      <c r="O132" s="1">
        <f>IFERROR('Input Clean'!L137*Input!L$2,0)</f>
        <v>0</v>
      </c>
      <c r="P132" s="1">
        <f>IFERROR('Input Clean'!M137*Input!M$2,0)</f>
        <v>0</v>
      </c>
      <c r="Q132" s="1">
        <f>IFERROR('Input Clean'!N137*Input!N$2,0)</f>
        <v>0</v>
      </c>
      <c r="R132" s="1">
        <f>IFERROR('Input Clean'!O137*Input!O$2,0)</f>
        <v>0</v>
      </c>
      <c r="S132" s="1">
        <f>IFERROR('Input Clean'!P137*Input!P$2,0)</f>
        <v>0</v>
      </c>
      <c r="T132" s="1">
        <f>IFERROR('Input Clean'!Q137*Input!Q$2,0)</f>
        <v>0</v>
      </c>
      <c r="U132" s="1">
        <f>IFERROR('Input Clean'!R137*Input!R$2,0)</f>
        <v>0</v>
      </c>
      <c r="V132" s="1">
        <f>IFERROR('Input Clean'!S137*Input!S$2,0)</f>
        <v>0</v>
      </c>
      <c r="W132" s="1">
        <f>IFERROR('Input Clean'!T137*Input!T$2,0)</f>
        <v>0</v>
      </c>
      <c r="X132" s="1">
        <f>IFERROR('Input Clean'!U137*Input!U$2,0)</f>
        <v>0</v>
      </c>
      <c r="Y132" s="1">
        <f>IFERROR('Input Clean'!V137*Input!V$2,0)</f>
        <v>0</v>
      </c>
      <c r="Z132" s="1">
        <f>IFERROR('Input Clean'!W137*Input!W$2,0)</f>
        <v>0</v>
      </c>
    </row>
    <row r="133">
      <c r="A133" s="1" t="str">
        <f>Teacher!A134</f>
        <v/>
      </c>
      <c r="B133" s="30">
        <f>A133+TIME(0,hour(Teacher!B134),minute(Teacher!B134))</f>
        <v>0</v>
      </c>
      <c r="C133" s="1">
        <f>if(Teacher!C134="Test (add score to grade book)",1,0)</f>
        <v>0</v>
      </c>
      <c r="D133" s="1">
        <f t="shared" si="1"/>
        <v>0</v>
      </c>
      <c r="E133" s="1" t="str">
        <f t="shared" si="2"/>
        <v/>
      </c>
      <c r="F133" s="1">
        <f t="shared" si="3"/>
        <v>0</v>
      </c>
      <c r="G133" s="1">
        <f t="shared" si="4"/>
        <v>0</v>
      </c>
      <c r="H133" s="1" t="str">
        <f>Students!A134</f>
        <v/>
      </c>
      <c r="I133" s="1" t="str">
        <f>Students!B134</f>
        <v/>
      </c>
      <c r="J133" s="1">
        <f>IFERROR('Input Clean'!G138*Input!G$2,0)</f>
        <v>0</v>
      </c>
      <c r="K133" s="1">
        <f>IFERROR('Input Clean'!H138*Input!H$2,0)</f>
        <v>0</v>
      </c>
      <c r="L133" s="1">
        <f>IFERROR('Input Clean'!I138*Input!I$2,0)</f>
        <v>0</v>
      </c>
      <c r="M133" s="1">
        <f>IFERROR('Input Clean'!J138*Input!J$2,0)</f>
        <v>0</v>
      </c>
      <c r="N133" s="1">
        <f>IFERROR('Input Clean'!K138*Input!K$2,0)</f>
        <v>0</v>
      </c>
      <c r="O133" s="1">
        <f>IFERROR('Input Clean'!L138*Input!L$2,0)</f>
        <v>0</v>
      </c>
      <c r="P133" s="1">
        <f>IFERROR('Input Clean'!M138*Input!M$2,0)</f>
        <v>0</v>
      </c>
      <c r="Q133" s="1">
        <f>IFERROR('Input Clean'!N138*Input!N$2,0)</f>
        <v>0</v>
      </c>
      <c r="R133" s="1">
        <f>IFERROR('Input Clean'!O138*Input!O$2,0)</f>
        <v>0</v>
      </c>
      <c r="S133" s="1">
        <f>IFERROR('Input Clean'!P138*Input!P$2,0)</f>
        <v>0</v>
      </c>
      <c r="T133" s="1">
        <f>IFERROR('Input Clean'!Q138*Input!Q$2,0)</f>
        <v>0</v>
      </c>
      <c r="U133" s="1">
        <f>IFERROR('Input Clean'!R138*Input!R$2,0)</f>
        <v>0</v>
      </c>
      <c r="V133" s="1">
        <f>IFERROR('Input Clean'!S138*Input!S$2,0)</f>
        <v>0</v>
      </c>
      <c r="W133" s="1">
        <f>IFERROR('Input Clean'!T138*Input!T$2,0)</f>
        <v>0</v>
      </c>
      <c r="X133" s="1">
        <f>IFERROR('Input Clean'!U138*Input!U$2,0)</f>
        <v>0</v>
      </c>
      <c r="Y133" s="1">
        <f>IFERROR('Input Clean'!V138*Input!V$2,0)</f>
        <v>0</v>
      </c>
      <c r="Z133" s="1">
        <f>IFERROR('Input Clean'!W138*Input!W$2,0)</f>
        <v>0</v>
      </c>
    </row>
    <row r="134">
      <c r="A134" s="1" t="str">
        <f>Teacher!A135</f>
        <v/>
      </c>
      <c r="B134" s="30">
        <f>A134+TIME(0,hour(Teacher!B135),minute(Teacher!B135))</f>
        <v>0</v>
      </c>
      <c r="C134" s="1">
        <f>if(Teacher!C135="Test (add score to grade book)",1,0)</f>
        <v>0</v>
      </c>
      <c r="D134" s="1">
        <f t="shared" si="1"/>
        <v>0</v>
      </c>
      <c r="E134" s="1" t="str">
        <f t="shared" si="2"/>
        <v/>
      </c>
      <c r="F134" s="1">
        <f t="shared" si="3"/>
        <v>0</v>
      </c>
      <c r="G134" s="1">
        <f t="shared" si="4"/>
        <v>0</v>
      </c>
      <c r="H134" s="1" t="str">
        <f>Students!A135</f>
        <v/>
      </c>
      <c r="I134" s="1" t="str">
        <f>Students!B135</f>
        <v/>
      </c>
      <c r="J134" s="1">
        <f>IFERROR('Input Clean'!G139*Input!G$2,0)</f>
        <v>0</v>
      </c>
      <c r="K134" s="1">
        <f>IFERROR('Input Clean'!H139*Input!H$2,0)</f>
        <v>0</v>
      </c>
      <c r="L134" s="1">
        <f>IFERROR('Input Clean'!I139*Input!I$2,0)</f>
        <v>0</v>
      </c>
      <c r="M134" s="1">
        <f>IFERROR('Input Clean'!J139*Input!J$2,0)</f>
        <v>0</v>
      </c>
      <c r="N134" s="1">
        <f>IFERROR('Input Clean'!K139*Input!K$2,0)</f>
        <v>0</v>
      </c>
      <c r="O134" s="1">
        <f>IFERROR('Input Clean'!L139*Input!L$2,0)</f>
        <v>0</v>
      </c>
      <c r="P134" s="1">
        <f>IFERROR('Input Clean'!M139*Input!M$2,0)</f>
        <v>0</v>
      </c>
      <c r="Q134" s="1">
        <f>IFERROR('Input Clean'!N139*Input!N$2,0)</f>
        <v>0</v>
      </c>
      <c r="R134" s="1">
        <f>IFERROR('Input Clean'!O139*Input!O$2,0)</f>
        <v>0</v>
      </c>
      <c r="S134" s="1">
        <f>IFERROR('Input Clean'!P139*Input!P$2,0)</f>
        <v>0</v>
      </c>
      <c r="T134" s="1">
        <f>IFERROR('Input Clean'!Q139*Input!Q$2,0)</f>
        <v>0</v>
      </c>
      <c r="U134" s="1">
        <f>IFERROR('Input Clean'!R139*Input!R$2,0)</f>
        <v>0</v>
      </c>
      <c r="V134" s="1">
        <f>IFERROR('Input Clean'!S139*Input!S$2,0)</f>
        <v>0</v>
      </c>
      <c r="W134" s="1">
        <f>IFERROR('Input Clean'!T139*Input!T$2,0)</f>
        <v>0</v>
      </c>
      <c r="X134" s="1">
        <f>IFERROR('Input Clean'!U139*Input!U$2,0)</f>
        <v>0</v>
      </c>
      <c r="Y134" s="1">
        <f>IFERROR('Input Clean'!V139*Input!V$2,0)</f>
        <v>0</v>
      </c>
      <c r="Z134" s="1">
        <f>IFERROR('Input Clean'!W139*Input!W$2,0)</f>
        <v>0</v>
      </c>
    </row>
    <row r="135">
      <c r="A135" s="1" t="str">
        <f>Teacher!A136</f>
        <v/>
      </c>
      <c r="B135" s="30">
        <f>A135+TIME(0,hour(Teacher!B136),minute(Teacher!B136))</f>
        <v>0</v>
      </c>
      <c r="C135" s="1">
        <f>if(Teacher!C136="Test (add score to grade book)",1,0)</f>
        <v>0</v>
      </c>
      <c r="D135" s="1">
        <f t="shared" si="1"/>
        <v>0</v>
      </c>
      <c r="E135" s="1" t="str">
        <f t="shared" si="2"/>
        <v/>
      </c>
      <c r="F135" s="1">
        <f t="shared" si="3"/>
        <v>0</v>
      </c>
      <c r="G135" s="1">
        <f t="shared" si="4"/>
        <v>0</v>
      </c>
      <c r="H135" s="1" t="str">
        <f>Students!A136</f>
        <v/>
      </c>
      <c r="I135" s="1" t="str">
        <f>Students!B136</f>
        <v/>
      </c>
      <c r="J135" s="1">
        <f>IFERROR('Input Clean'!G140*Input!G$2,0)</f>
        <v>0</v>
      </c>
      <c r="K135" s="1">
        <f>IFERROR('Input Clean'!H140*Input!H$2,0)</f>
        <v>0</v>
      </c>
      <c r="L135" s="1">
        <f>IFERROR('Input Clean'!I140*Input!I$2,0)</f>
        <v>0</v>
      </c>
      <c r="M135" s="1">
        <f>IFERROR('Input Clean'!J140*Input!J$2,0)</f>
        <v>0</v>
      </c>
      <c r="N135" s="1">
        <f>IFERROR('Input Clean'!K140*Input!K$2,0)</f>
        <v>0</v>
      </c>
      <c r="O135" s="1">
        <f>IFERROR('Input Clean'!L140*Input!L$2,0)</f>
        <v>0</v>
      </c>
      <c r="P135" s="1">
        <f>IFERROR('Input Clean'!M140*Input!M$2,0)</f>
        <v>0</v>
      </c>
      <c r="Q135" s="1">
        <f>IFERROR('Input Clean'!N140*Input!N$2,0)</f>
        <v>0</v>
      </c>
      <c r="R135" s="1">
        <f>IFERROR('Input Clean'!O140*Input!O$2,0)</f>
        <v>0</v>
      </c>
      <c r="S135" s="1">
        <f>IFERROR('Input Clean'!P140*Input!P$2,0)</f>
        <v>0</v>
      </c>
      <c r="T135" s="1">
        <f>IFERROR('Input Clean'!Q140*Input!Q$2,0)</f>
        <v>0</v>
      </c>
      <c r="U135" s="1">
        <f>IFERROR('Input Clean'!R140*Input!R$2,0)</f>
        <v>0</v>
      </c>
      <c r="V135" s="1">
        <f>IFERROR('Input Clean'!S140*Input!S$2,0)</f>
        <v>0</v>
      </c>
      <c r="W135" s="1">
        <f>IFERROR('Input Clean'!T140*Input!T$2,0)</f>
        <v>0</v>
      </c>
      <c r="X135" s="1">
        <f>IFERROR('Input Clean'!U140*Input!U$2,0)</f>
        <v>0</v>
      </c>
      <c r="Y135" s="1">
        <f>IFERROR('Input Clean'!V140*Input!V$2,0)</f>
        <v>0</v>
      </c>
      <c r="Z135" s="1">
        <f>IFERROR('Input Clean'!W140*Input!W$2,0)</f>
        <v>0</v>
      </c>
    </row>
    <row r="136">
      <c r="A136" s="1" t="str">
        <f>Teacher!A137</f>
        <v/>
      </c>
      <c r="B136" s="30">
        <f>A136+TIME(0,hour(Teacher!B137),minute(Teacher!B137))</f>
        <v>0</v>
      </c>
      <c r="C136" s="1">
        <f>if(Teacher!C137="Test (add score to grade book)",1,0)</f>
        <v>0</v>
      </c>
      <c r="D136" s="1">
        <f t="shared" si="1"/>
        <v>0</v>
      </c>
      <c r="E136" s="1" t="str">
        <f t="shared" si="2"/>
        <v/>
      </c>
      <c r="F136" s="1">
        <f t="shared" si="3"/>
        <v>0</v>
      </c>
      <c r="G136" s="1">
        <f t="shared" si="4"/>
        <v>0</v>
      </c>
      <c r="H136" s="1" t="str">
        <f>Students!A137</f>
        <v/>
      </c>
      <c r="I136" s="1" t="str">
        <f>Students!B137</f>
        <v/>
      </c>
      <c r="J136" s="1">
        <f>IFERROR('Input Clean'!G141*Input!G$2,0)</f>
        <v>0</v>
      </c>
      <c r="K136" s="1">
        <f>IFERROR('Input Clean'!H141*Input!H$2,0)</f>
        <v>0</v>
      </c>
      <c r="L136" s="1">
        <f>IFERROR('Input Clean'!I141*Input!I$2,0)</f>
        <v>0</v>
      </c>
      <c r="M136" s="1">
        <f>IFERROR('Input Clean'!J141*Input!J$2,0)</f>
        <v>0</v>
      </c>
      <c r="N136" s="1">
        <f>IFERROR('Input Clean'!K141*Input!K$2,0)</f>
        <v>0</v>
      </c>
      <c r="O136" s="1">
        <f>IFERROR('Input Clean'!L141*Input!L$2,0)</f>
        <v>0</v>
      </c>
      <c r="P136" s="1">
        <f>IFERROR('Input Clean'!M141*Input!M$2,0)</f>
        <v>0</v>
      </c>
      <c r="Q136" s="1">
        <f>IFERROR('Input Clean'!N141*Input!N$2,0)</f>
        <v>0</v>
      </c>
      <c r="R136" s="1">
        <f>IFERROR('Input Clean'!O141*Input!O$2,0)</f>
        <v>0</v>
      </c>
      <c r="S136" s="1">
        <f>IFERROR('Input Clean'!P141*Input!P$2,0)</f>
        <v>0</v>
      </c>
      <c r="T136" s="1">
        <f>IFERROR('Input Clean'!Q141*Input!Q$2,0)</f>
        <v>0</v>
      </c>
      <c r="U136" s="1">
        <f>IFERROR('Input Clean'!R141*Input!R$2,0)</f>
        <v>0</v>
      </c>
      <c r="V136" s="1">
        <f>IFERROR('Input Clean'!S141*Input!S$2,0)</f>
        <v>0</v>
      </c>
      <c r="W136" s="1">
        <f>IFERROR('Input Clean'!T141*Input!T$2,0)</f>
        <v>0</v>
      </c>
      <c r="X136" s="1">
        <f>IFERROR('Input Clean'!U141*Input!U$2,0)</f>
        <v>0</v>
      </c>
      <c r="Y136" s="1">
        <f>IFERROR('Input Clean'!V141*Input!V$2,0)</f>
        <v>0</v>
      </c>
      <c r="Z136" s="1">
        <f>IFERROR('Input Clean'!W141*Input!W$2,0)</f>
        <v>0</v>
      </c>
    </row>
    <row r="137">
      <c r="A137" s="1" t="str">
        <f>Teacher!A138</f>
        <v/>
      </c>
      <c r="B137" s="30">
        <f>A137+TIME(0,hour(Teacher!B138),minute(Teacher!B138))</f>
        <v>0</v>
      </c>
      <c r="C137" s="1">
        <f>if(Teacher!C138="Test (add score to grade book)",1,0)</f>
        <v>0</v>
      </c>
      <c r="D137" s="1">
        <f t="shared" si="1"/>
        <v>0</v>
      </c>
      <c r="E137" s="1" t="str">
        <f t="shared" si="2"/>
        <v/>
      </c>
      <c r="F137" s="1">
        <f t="shared" si="3"/>
        <v>0</v>
      </c>
      <c r="G137" s="1">
        <f t="shared" si="4"/>
        <v>0</v>
      </c>
      <c r="H137" s="1" t="str">
        <f>Students!A138</f>
        <v/>
      </c>
      <c r="I137" s="1" t="str">
        <f>Students!B138</f>
        <v/>
      </c>
      <c r="J137" s="1">
        <f>IFERROR('Input Clean'!G142*Input!G$2,0)</f>
        <v>0</v>
      </c>
      <c r="K137" s="1">
        <f>IFERROR('Input Clean'!H142*Input!H$2,0)</f>
        <v>0</v>
      </c>
      <c r="L137" s="1">
        <f>IFERROR('Input Clean'!I142*Input!I$2,0)</f>
        <v>0</v>
      </c>
      <c r="M137" s="1">
        <f>IFERROR('Input Clean'!J142*Input!J$2,0)</f>
        <v>0</v>
      </c>
      <c r="N137" s="1">
        <f>IFERROR('Input Clean'!K142*Input!K$2,0)</f>
        <v>0</v>
      </c>
      <c r="O137" s="1">
        <f>IFERROR('Input Clean'!L142*Input!L$2,0)</f>
        <v>0</v>
      </c>
      <c r="P137" s="1">
        <f>IFERROR('Input Clean'!M142*Input!M$2,0)</f>
        <v>0</v>
      </c>
      <c r="Q137" s="1">
        <f>IFERROR('Input Clean'!N142*Input!N$2,0)</f>
        <v>0</v>
      </c>
      <c r="R137" s="1">
        <f>IFERROR('Input Clean'!O142*Input!O$2,0)</f>
        <v>0</v>
      </c>
      <c r="S137" s="1">
        <f>IFERROR('Input Clean'!P142*Input!P$2,0)</f>
        <v>0</v>
      </c>
      <c r="T137" s="1">
        <f>IFERROR('Input Clean'!Q142*Input!Q$2,0)</f>
        <v>0</v>
      </c>
      <c r="U137" s="1">
        <f>IFERROR('Input Clean'!R142*Input!R$2,0)</f>
        <v>0</v>
      </c>
      <c r="V137" s="1">
        <f>IFERROR('Input Clean'!S142*Input!S$2,0)</f>
        <v>0</v>
      </c>
      <c r="W137" s="1">
        <f>IFERROR('Input Clean'!T142*Input!T$2,0)</f>
        <v>0</v>
      </c>
      <c r="X137" s="1">
        <f>IFERROR('Input Clean'!U142*Input!U$2,0)</f>
        <v>0</v>
      </c>
      <c r="Y137" s="1">
        <f>IFERROR('Input Clean'!V142*Input!V$2,0)</f>
        <v>0</v>
      </c>
      <c r="Z137" s="1">
        <f>IFERROR('Input Clean'!W142*Input!W$2,0)</f>
        <v>0</v>
      </c>
    </row>
    <row r="138">
      <c r="A138" s="1" t="str">
        <f>Teacher!A139</f>
        <v/>
      </c>
      <c r="B138" s="30">
        <f>A138+TIME(0,hour(Teacher!B139),minute(Teacher!B139))</f>
        <v>0</v>
      </c>
      <c r="C138" s="1">
        <f>if(Teacher!C139="Test (add score to grade book)",1,0)</f>
        <v>0</v>
      </c>
      <c r="D138" s="1">
        <f t="shared" si="1"/>
        <v>0</v>
      </c>
      <c r="E138" s="1" t="str">
        <f t="shared" si="2"/>
        <v/>
      </c>
      <c r="F138" s="1">
        <f t="shared" si="3"/>
        <v>0</v>
      </c>
      <c r="G138" s="1">
        <f t="shared" si="4"/>
        <v>0</v>
      </c>
      <c r="H138" s="1" t="str">
        <f>Students!A139</f>
        <v/>
      </c>
      <c r="I138" s="1" t="str">
        <f>Students!B139</f>
        <v/>
      </c>
      <c r="J138" s="1">
        <f>IFERROR('Input Clean'!G143*Input!G$2,0)</f>
        <v>0</v>
      </c>
      <c r="K138" s="1">
        <f>IFERROR('Input Clean'!H143*Input!H$2,0)</f>
        <v>0</v>
      </c>
      <c r="L138" s="1">
        <f>IFERROR('Input Clean'!I143*Input!I$2,0)</f>
        <v>0</v>
      </c>
      <c r="M138" s="1">
        <f>IFERROR('Input Clean'!J143*Input!J$2,0)</f>
        <v>0</v>
      </c>
      <c r="N138" s="1">
        <f>IFERROR('Input Clean'!K143*Input!K$2,0)</f>
        <v>0</v>
      </c>
      <c r="O138" s="1">
        <f>IFERROR('Input Clean'!L143*Input!L$2,0)</f>
        <v>0</v>
      </c>
      <c r="P138" s="1">
        <f>IFERROR('Input Clean'!M143*Input!M$2,0)</f>
        <v>0</v>
      </c>
      <c r="Q138" s="1">
        <f>IFERROR('Input Clean'!N143*Input!N$2,0)</f>
        <v>0</v>
      </c>
      <c r="R138" s="1">
        <f>IFERROR('Input Clean'!O143*Input!O$2,0)</f>
        <v>0</v>
      </c>
      <c r="S138" s="1">
        <f>IFERROR('Input Clean'!P143*Input!P$2,0)</f>
        <v>0</v>
      </c>
      <c r="T138" s="1">
        <f>IFERROR('Input Clean'!Q143*Input!Q$2,0)</f>
        <v>0</v>
      </c>
      <c r="U138" s="1">
        <f>IFERROR('Input Clean'!R143*Input!R$2,0)</f>
        <v>0</v>
      </c>
      <c r="V138" s="1">
        <f>IFERROR('Input Clean'!S143*Input!S$2,0)</f>
        <v>0</v>
      </c>
      <c r="W138" s="1">
        <f>IFERROR('Input Clean'!T143*Input!T$2,0)</f>
        <v>0</v>
      </c>
      <c r="X138" s="1">
        <f>IFERROR('Input Clean'!U143*Input!U$2,0)</f>
        <v>0</v>
      </c>
      <c r="Y138" s="1">
        <f>IFERROR('Input Clean'!V143*Input!V$2,0)</f>
        <v>0</v>
      </c>
      <c r="Z138" s="1">
        <f>IFERROR('Input Clean'!W143*Input!W$2,0)</f>
        <v>0</v>
      </c>
    </row>
    <row r="139">
      <c r="A139" s="1" t="str">
        <f>Teacher!A140</f>
        <v/>
      </c>
      <c r="B139" s="30">
        <f>A139+TIME(0,hour(Teacher!B140),minute(Teacher!B140))</f>
        <v>0</v>
      </c>
      <c r="C139" s="1">
        <f>if(Teacher!C140="Test (add score to grade book)",1,0)</f>
        <v>0</v>
      </c>
      <c r="D139" s="1">
        <f t="shared" si="1"/>
        <v>0</v>
      </c>
      <c r="E139" s="1" t="str">
        <f t="shared" si="2"/>
        <v/>
      </c>
      <c r="F139" s="1">
        <f t="shared" si="3"/>
        <v>0</v>
      </c>
      <c r="G139" s="1">
        <f t="shared" si="4"/>
        <v>0</v>
      </c>
      <c r="H139" s="1" t="str">
        <f>Students!A140</f>
        <v/>
      </c>
      <c r="I139" s="1" t="str">
        <f>Students!B140</f>
        <v/>
      </c>
      <c r="J139" s="1">
        <f>IFERROR('Input Clean'!G144*Input!G$2,0)</f>
        <v>0</v>
      </c>
      <c r="K139" s="1">
        <f>IFERROR('Input Clean'!H144*Input!H$2,0)</f>
        <v>0</v>
      </c>
      <c r="L139" s="1">
        <f>IFERROR('Input Clean'!I144*Input!I$2,0)</f>
        <v>0</v>
      </c>
      <c r="M139" s="1">
        <f>IFERROR('Input Clean'!J144*Input!J$2,0)</f>
        <v>0</v>
      </c>
      <c r="N139" s="1">
        <f>IFERROR('Input Clean'!K144*Input!K$2,0)</f>
        <v>0</v>
      </c>
      <c r="O139" s="1">
        <f>IFERROR('Input Clean'!L144*Input!L$2,0)</f>
        <v>0</v>
      </c>
      <c r="P139" s="1">
        <f>IFERROR('Input Clean'!M144*Input!M$2,0)</f>
        <v>0</v>
      </c>
      <c r="Q139" s="1">
        <f>IFERROR('Input Clean'!N144*Input!N$2,0)</f>
        <v>0</v>
      </c>
      <c r="R139" s="1">
        <f>IFERROR('Input Clean'!O144*Input!O$2,0)</f>
        <v>0</v>
      </c>
      <c r="S139" s="1">
        <f>IFERROR('Input Clean'!P144*Input!P$2,0)</f>
        <v>0</v>
      </c>
      <c r="T139" s="1">
        <f>IFERROR('Input Clean'!Q144*Input!Q$2,0)</f>
        <v>0</v>
      </c>
      <c r="U139" s="1">
        <f>IFERROR('Input Clean'!R144*Input!R$2,0)</f>
        <v>0</v>
      </c>
      <c r="V139" s="1">
        <f>IFERROR('Input Clean'!S144*Input!S$2,0)</f>
        <v>0</v>
      </c>
      <c r="W139" s="1">
        <f>IFERROR('Input Clean'!T144*Input!T$2,0)</f>
        <v>0</v>
      </c>
      <c r="X139" s="1">
        <f>IFERROR('Input Clean'!U144*Input!U$2,0)</f>
        <v>0</v>
      </c>
      <c r="Y139" s="1">
        <f>IFERROR('Input Clean'!V144*Input!V$2,0)</f>
        <v>0</v>
      </c>
      <c r="Z139" s="1">
        <f>IFERROR('Input Clean'!W144*Input!W$2,0)</f>
        <v>0</v>
      </c>
    </row>
    <row r="140">
      <c r="A140" s="1" t="str">
        <f>Teacher!A141</f>
        <v/>
      </c>
      <c r="B140" s="30">
        <f>A140+TIME(0,hour(Teacher!B141),minute(Teacher!B141))</f>
        <v>0</v>
      </c>
      <c r="C140" s="1">
        <f>if(Teacher!C141="Test (add score to grade book)",1,0)</f>
        <v>0</v>
      </c>
      <c r="D140" s="1">
        <f t="shared" si="1"/>
        <v>0</v>
      </c>
      <c r="E140" s="1" t="str">
        <f t="shared" si="2"/>
        <v/>
      </c>
      <c r="F140" s="1">
        <f t="shared" si="3"/>
        <v>0</v>
      </c>
      <c r="G140" s="1">
        <f t="shared" si="4"/>
        <v>0</v>
      </c>
      <c r="H140" s="1" t="str">
        <f>Students!A141</f>
        <v/>
      </c>
      <c r="I140" s="1" t="str">
        <f>Students!B141</f>
        <v/>
      </c>
      <c r="J140" s="1">
        <f>IFERROR('Input Clean'!G145*Input!G$2,0)</f>
        <v>0</v>
      </c>
      <c r="K140" s="1">
        <f>IFERROR('Input Clean'!H145*Input!H$2,0)</f>
        <v>0</v>
      </c>
      <c r="L140" s="1">
        <f>IFERROR('Input Clean'!I145*Input!I$2,0)</f>
        <v>0</v>
      </c>
      <c r="M140" s="1">
        <f>IFERROR('Input Clean'!J145*Input!J$2,0)</f>
        <v>0</v>
      </c>
      <c r="N140" s="1">
        <f>IFERROR('Input Clean'!K145*Input!K$2,0)</f>
        <v>0</v>
      </c>
      <c r="O140" s="1">
        <f>IFERROR('Input Clean'!L145*Input!L$2,0)</f>
        <v>0</v>
      </c>
      <c r="P140" s="1">
        <f>IFERROR('Input Clean'!M145*Input!M$2,0)</f>
        <v>0</v>
      </c>
      <c r="Q140" s="1">
        <f>IFERROR('Input Clean'!N145*Input!N$2,0)</f>
        <v>0</v>
      </c>
      <c r="R140" s="1">
        <f>IFERROR('Input Clean'!O145*Input!O$2,0)</f>
        <v>0</v>
      </c>
      <c r="S140" s="1">
        <f>IFERROR('Input Clean'!P145*Input!P$2,0)</f>
        <v>0</v>
      </c>
      <c r="T140" s="1">
        <f>IFERROR('Input Clean'!Q145*Input!Q$2,0)</f>
        <v>0</v>
      </c>
      <c r="U140" s="1">
        <f>IFERROR('Input Clean'!R145*Input!R$2,0)</f>
        <v>0</v>
      </c>
      <c r="V140" s="1">
        <f>IFERROR('Input Clean'!S145*Input!S$2,0)</f>
        <v>0</v>
      </c>
      <c r="W140" s="1">
        <f>IFERROR('Input Clean'!T145*Input!T$2,0)</f>
        <v>0</v>
      </c>
      <c r="X140" s="1">
        <f>IFERROR('Input Clean'!U145*Input!U$2,0)</f>
        <v>0</v>
      </c>
      <c r="Y140" s="1">
        <f>IFERROR('Input Clean'!V145*Input!V$2,0)</f>
        <v>0</v>
      </c>
      <c r="Z140" s="1">
        <f>IFERROR('Input Clean'!W145*Input!W$2,0)</f>
        <v>0</v>
      </c>
    </row>
    <row r="141">
      <c r="A141" s="1" t="str">
        <f>Teacher!A142</f>
        <v/>
      </c>
      <c r="B141" s="30">
        <f>A141+TIME(0,hour(Teacher!B142),minute(Teacher!B142))</f>
        <v>0</v>
      </c>
      <c r="C141" s="1">
        <f>if(Teacher!C142="Test (add score to grade book)",1,0)</f>
        <v>0</v>
      </c>
      <c r="D141" s="1">
        <f t="shared" si="1"/>
        <v>0</v>
      </c>
      <c r="E141" s="1" t="str">
        <f t="shared" si="2"/>
        <v/>
      </c>
      <c r="F141" s="1">
        <f t="shared" si="3"/>
        <v>0</v>
      </c>
      <c r="G141" s="1">
        <f t="shared" si="4"/>
        <v>0</v>
      </c>
      <c r="H141" s="1" t="str">
        <f>Students!A142</f>
        <v/>
      </c>
      <c r="I141" s="1" t="str">
        <f>Students!B142</f>
        <v/>
      </c>
      <c r="J141" s="1">
        <f>IFERROR('Input Clean'!G146*Input!G$2,0)</f>
        <v>0</v>
      </c>
      <c r="K141" s="1">
        <f>IFERROR('Input Clean'!H146*Input!H$2,0)</f>
        <v>0</v>
      </c>
      <c r="L141" s="1">
        <f>IFERROR('Input Clean'!I146*Input!I$2,0)</f>
        <v>0</v>
      </c>
      <c r="M141" s="1">
        <f>IFERROR('Input Clean'!J146*Input!J$2,0)</f>
        <v>0</v>
      </c>
      <c r="N141" s="1">
        <f>IFERROR('Input Clean'!K146*Input!K$2,0)</f>
        <v>0</v>
      </c>
      <c r="O141" s="1">
        <f>IFERROR('Input Clean'!L146*Input!L$2,0)</f>
        <v>0</v>
      </c>
      <c r="P141" s="1">
        <f>IFERROR('Input Clean'!M146*Input!M$2,0)</f>
        <v>0</v>
      </c>
      <c r="Q141" s="1">
        <f>IFERROR('Input Clean'!N146*Input!N$2,0)</f>
        <v>0</v>
      </c>
      <c r="R141" s="1">
        <f>IFERROR('Input Clean'!O146*Input!O$2,0)</f>
        <v>0</v>
      </c>
      <c r="S141" s="1">
        <f>IFERROR('Input Clean'!P146*Input!P$2,0)</f>
        <v>0</v>
      </c>
      <c r="T141" s="1">
        <f>IFERROR('Input Clean'!Q146*Input!Q$2,0)</f>
        <v>0</v>
      </c>
      <c r="U141" s="1">
        <f>IFERROR('Input Clean'!R146*Input!R$2,0)</f>
        <v>0</v>
      </c>
      <c r="V141" s="1">
        <f>IFERROR('Input Clean'!S146*Input!S$2,0)</f>
        <v>0</v>
      </c>
      <c r="W141" s="1">
        <f>IFERROR('Input Clean'!T146*Input!T$2,0)</f>
        <v>0</v>
      </c>
      <c r="X141" s="1">
        <f>IFERROR('Input Clean'!U146*Input!U$2,0)</f>
        <v>0</v>
      </c>
      <c r="Y141" s="1">
        <f>IFERROR('Input Clean'!V146*Input!V$2,0)</f>
        <v>0</v>
      </c>
      <c r="Z141" s="1">
        <f>IFERROR('Input Clean'!W146*Input!W$2,0)</f>
        <v>0</v>
      </c>
    </row>
    <row r="142">
      <c r="A142" s="1" t="str">
        <f>Teacher!A143</f>
        <v/>
      </c>
      <c r="B142" s="30">
        <f>A142+TIME(0,hour(Teacher!B143),minute(Teacher!B143))</f>
        <v>0</v>
      </c>
      <c r="C142" s="1">
        <f>if(Teacher!C143="Test (add score to grade book)",1,0)</f>
        <v>0</v>
      </c>
      <c r="D142" s="1">
        <f t="shared" si="1"/>
        <v>0</v>
      </c>
      <c r="E142" s="1" t="str">
        <f t="shared" si="2"/>
        <v/>
      </c>
      <c r="F142" s="1">
        <f t="shared" si="3"/>
        <v>0</v>
      </c>
      <c r="G142" s="1">
        <f t="shared" si="4"/>
        <v>0</v>
      </c>
      <c r="H142" s="1" t="str">
        <f>Students!A143</f>
        <v/>
      </c>
      <c r="I142" s="1" t="str">
        <f>Students!B143</f>
        <v/>
      </c>
      <c r="J142" s="1">
        <f>IFERROR('Input Clean'!G147*Input!G$2,0)</f>
        <v>0</v>
      </c>
      <c r="K142" s="1">
        <f>IFERROR('Input Clean'!H147*Input!H$2,0)</f>
        <v>0</v>
      </c>
      <c r="L142" s="1">
        <f>IFERROR('Input Clean'!I147*Input!I$2,0)</f>
        <v>0</v>
      </c>
      <c r="M142" s="1">
        <f>IFERROR('Input Clean'!J147*Input!J$2,0)</f>
        <v>0</v>
      </c>
      <c r="N142" s="1">
        <f>IFERROR('Input Clean'!K147*Input!K$2,0)</f>
        <v>0</v>
      </c>
      <c r="O142" s="1">
        <f>IFERROR('Input Clean'!L147*Input!L$2,0)</f>
        <v>0</v>
      </c>
      <c r="P142" s="1">
        <f>IFERROR('Input Clean'!M147*Input!M$2,0)</f>
        <v>0</v>
      </c>
      <c r="Q142" s="1">
        <f>IFERROR('Input Clean'!N147*Input!N$2,0)</f>
        <v>0</v>
      </c>
      <c r="R142" s="1">
        <f>IFERROR('Input Clean'!O147*Input!O$2,0)</f>
        <v>0</v>
      </c>
      <c r="S142" s="1">
        <f>IFERROR('Input Clean'!P147*Input!P$2,0)</f>
        <v>0</v>
      </c>
      <c r="T142" s="1">
        <f>IFERROR('Input Clean'!Q147*Input!Q$2,0)</f>
        <v>0</v>
      </c>
      <c r="U142" s="1">
        <f>IFERROR('Input Clean'!R147*Input!R$2,0)</f>
        <v>0</v>
      </c>
      <c r="V142" s="1">
        <f>IFERROR('Input Clean'!S147*Input!S$2,0)</f>
        <v>0</v>
      </c>
      <c r="W142" s="1">
        <f>IFERROR('Input Clean'!T147*Input!T$2,0)</f>
        <v>0</v>
      </c>
      <c r="X142" s="1">
        <f>IFERROR('Input Clean'!U147*Input!U$2,0)</f>
        <v>0</v>
      </c>
      <c r="Y142" s="1">
        <f>IFERROR('Input Clean'!V147*Input!V$2,0)</f>
        <v>0</v>
      </c>
      <c r="Z142" s="1">
        <f>IFERROR('Input Clean'!W147*Input!W$2,0)</f>
        <v>0</v>
      </c>
    </row>
    <row r="143">
      <c r="A143" s="1" t="str">
        <f>Teacher!A144</f>
        <v/>
      </c>
      <c r="B143" s="30">
        <f>A143+TIME(0,hour(Teacher!B144),minute(Teacher!B144))</f>
        <v>0</v>
      </c>
      <c r="C143" s="1">
        <f>if(Teacher!C144="Test (add score to grade book)",1,0)</f>
        <v>0</v>
      </c>
      <c r="D143" s="1">
        <f t="shared" si="1"/>
        <v>0</v>
      </c>
      <c r="E143" s="1" t="str">
        <f t="shared" si="2"/>
        <v/>
      </c>
      <c r="F143" s="1">
        <f t="shared" si="3"/>
        <v>0</v>
      </c>
      <c r="G143" s="1">
        <f t="shared" si="4"/>
        <v>0</v>
      </c>
      <c r="H143" s="1" t="str">
        <f>Students!A144</f>
        <v/>
      </c>
      <c r="I143" s="1" t="str">
        <f>Students!B144</f>
        <v/>
      </c>
      <c r="J143" s="1">
        <f>IFERROR('Input Clean'!G148*Input!G$2,0)</f>
        <v>0</v>
      </c>
      <c r="K143" s="1">
        <f>IFERROR('Input Clean'!H148*Input!H$2,0)</f>
        <v>0</v>
      </c>
      <c r="L143" s="1">
        <f>IFERROR('Input Clean'!I148*Input!I$2,0)</f>
        <v>0</v>
      </c>
      <c r="M143" s="1">
        <f>IFERROR('Input Clean'!J148*Input!J$2,0)</f>
        <v>0</v>
      </c>
      <c r="N143" s="1">
        <f>IFERROR('Input Clean'!K148*Input!K$2,0)</f>
        <v>0</v>
      </c>
      <c r="O143" s="1">
        <f>IFERROR('Input Clean'!L148*Input!L$2,0)</f>
        <v>0</v>
      </c>
      <c r="P143" s="1">
        <f>IFERROR('Input Clean'!M148*Input!M$2,0)</f>
        <v>0</v>
      </c>
      <c r="Q143" s="1">
        <f>IFERROR('Input Clean'!N148*Input!N$2,0)</f>
        <v>0</v>
      </c>
      <c r="R143" s="1">
        <f>IFERROR('Input Clean'!O148*Input!O$2,0)</f>
        <v>0</v>
      </c>
      <c r="S143" s="1">
        <f>IFERROR('Input Clean'!P148*Input!P$2,0)</f>
        <v>0</v>
      </c>
      <c r="T143" s="1">
        <f>IFERROR('Input Clean'!Q148*Input!Q$2,0)</f>
        <v>0</v>
      </c>
      <c r="U143" s="1">
        <f>IFERROR('Input Clean'!R148*Input!R$2,0)</f>
        <v>0</v>
      </c>
      <c r="V143" s="1">
        <f>IFERROR('Input Clean'!S148*Input!S$2,0)</f>
        <v>0</v>
      </c>
      <c r="W143" s="1">
        <f>IFERROR('Input Clean'!T148*Input!T$2,0)</f>
        <v>0</v>
      </c>
      <c r="X143" s="1">
        <f>IFERROR('Input Clean'!U148*Input!U$2,0)</f>
        <v>0</v>
      </c>
      <c r="Y143" s="1">
        <f>IFERROR('Input Clean'!V148*Input!V$2,0)</f>
        <v>0</v>
      </c>
      <c r="Z143" s="1">
        <f>IFERROR('Input Clean'!W148*Input!W$2,0)</f>
        <v>0</v>
      </c>
    </row>
    <row r="144">
      <c r="A144" s="1" t="str">
        <f>Teacher!A145</f>
        <v/>
      </c>
      <c r="B144" s="30">
        <f>A144+TIME(0,hour(Teacher!B145),minute(Teacher!B145))</f>
        <v>0</v>
      </c>
      <c r="C144" s="1">
        <f>if(Teacher!C145="Test (add score to grade book)",1,0)</f>
        <v>0</v>
      </c>
      <c r="D144" s="1">
        <f t="shared" si="1"/>
        <v>0</v>
      </c>
      <c r="E144" s="1" t="str">
        <f t="shared" si="2"/>
        <v/>
      </c>
      <c r="F144" s="1">
        <f t="shared" si="3"/>
        <v>0</v>
      </c>
      <c r="G144" s="1">
        <f t="shared" si="4"/>
        <v>0</v>
      </c>
      <c r="H144" s="1" t="str">
        <f>Students!A145</f>
        <v/>
      </c>
      <c r="I144" s="1" t="str">
        <f>Students!B145</f>
        <v/>
      </c>
      <c r="J144" s="1">
        <f>IFERROR('Input Clean'!G149*Input!G$2,0)</f>
        <v>0</v>
      </c>
      <c r="K144" s="1">
        <f>IFERROR('Input Clean'!H149*Input!H$2,0)</f>
        <v>0</v>
      </c>
      <c r="L144" s="1">
        <f>IFERROR('Input Clean'!I149*Input!I$2,0)</f>
        <v>0</v>
      </c>
      <c r="M144" s="1">
        <f>IFERROR('Input Clean'!J149*Input!J$2,0)</f>
        <v>0</v>
      </c>
      <c r="N144" s="1">
        <f>IFERROR('Input Clean'!K149*Input!K$2,0)</f>
        <v>0</v>
      </c>
      <c r="O144" s="1">
        <f>IFERROR('Input Clean'!L149*Input!L$2,0)</f>
        <v>0</v>
      </c>
      <c r="P144" s="1">
        <f>IFERROR('Input Clean'!M149*Input!M$2,0)</f>
        <v>0</v>
      </c>
      <c r="Q144" s="1">
        <f>IFERROR('Input Clean'!N149*Input!N$2,0)</f>
        <v>0</v>
      </c>
      <c r="R144" s="1">
        <f>IFERROR('Input Clean'!O149*Input!O$2,0)</f>
        <v>0</v>
      </c>
      <c r="S144" s="1">
        <f>IFERROR('Input Clean'!P149*Input!P$2,0)</f>
        <v>0</v>
      </c>
      <c r="T144" s="1">
        <f>IFERROR('Input Clean'!Q149*Input!Q$2,0)</f>
        <v>0</v>
      </c>
      <c r="U144" s="1">
        <f>IFERROR('Input Clean'!R149*Input!R$2,0)</f>
        <v>0</v>
      </c>
      <c r="V144" s="1">
        <f>IFERROR('Input Clean'!S149*Input!S$2,0)</f>
        <v>0</v>
      </c>
      <c r="W144" s="1">
        <f>IFERROR('Input Clean'!T149*Input!T$2,0)</f>
        <v>0</v>
      </c>
      <c r="X144" s="1">
        <f>IFERROR('Input Clean'!U149*Input!U$2,0)</f>
        <v>0</v>
      </c>
      <c r="Y144" s="1">
        <f>IFERROR('Input Clean'!V149*Input!V$2,0)</f>
        <v>0</v>
      </c>
      <c r="Z144" s="1">
        <f>IFERROR('Input Clean'!W149*Input!W$2,0)</f>
        <v>0</v>
      </c>
    </row>
    <row r="145">
      <c r="A145" s="1" t="str">
        <f>Teacher!A146</f>
        <v/>
      </c>
      <c r="B145" s="30">
        <f>A145+TIME(0,hour(Teacher!B146),minute(Teacher!B146))</f>
        <v>0</v>
      </c>
      <c r="C145" s="1">
        <f>if(Teacher!C146="Test (add score to grade book)",1,0)</f>
        <v>0</v>
      </c>
      <c r="D145" s="1">
        <f t="shared" si="1"/>
        <v>0</v>
      </c>
      <c r="E145" s="1" t="str">
        <f t="shared" si="2"/>
        <v/>
      </c>
      <c r="F145" s="1">
        <f t="shared" si="3"/>
        <v>0</v>
      </c>
      <c r="G145" s="1">
        <f t="shared" si="4"/>
        <v>0</v>
      </c>
      <c r="H145" s="1" t="str">
        <f>Students!A146</f>
        <v/>
      </c>
      <c r="I145" s="1" t="str">
        <f>Students!B146</f>
        <v/>
      </c>
      <c r="J145" s="1">
        <f>IFERROR('Input Clean'!G150*Input!G$2,0)</f>
        <v>0</v>
      </c>
      <c r="K145" s="1">
        <f>IFERROR('Input Clean'!H150*Input!H$2,0)</f>
        <v>0</v>
      </c>
      <c r="L145" s="1">
        <f>IFERROR('Input Clean'!I150*Input!I$2,0)</f>
        <v>0</v>
      </c>
      <c r="M145" s="1">
        <f>IFERROR('Input Clean'!J150*Input!J$2,0)</f>
        <v>0</v>
      </c>
      <c r="N145" s="1">
        <f>IFERROR('Input Clean'!K150*Input!K$2,0)</f>
        <v>0</v>
      </c>
      <c r="O145" s="1">
        <f>IFERROR('Input Clean'!L150*Input!L$2,0)</f>
        <v>0</v>
      </c>
      <c r="P145" s="1">
        <f>IFERROR('Input Clean'!M150*Input!M$2,0)</f>
        <v>0</v>
      </c>
      <c r="Q145" s="1">
        <f>IFERROR('Input Clean'!N150*Input!N$2,0)</f>
        <v>0</v>
      </c>
      <c r="R145" s="1">
        <f>IFERROR('Input Clean'!O150*Input!O$2,0)</f>
        <v>0</v>
      </c>
      <c r="S145" s="1">
        <f>IFERROR('Input Clean'!P150*Input!P$2,0)</f>
        <v>0</v>
      </c>
      <c r="T145" s="1">
        <f>IFERROR('Input Clean'!Q150*Input!Q$2,0)</f>
        <v>0</v>
      </c>
      <c r="U145" s="1">
        <f>IFERROR('Input Clean'!R150*Input!R$2,0)</f>
        <v>0</v>
      </c>
      <c r="V145" s="1">
        <f>IFERROR('Input Clean'!S150*Input!S$2,0)</f>
        <v>0</v>
      </c>
      <c r="W145" s="1">
        <f>IFERROR('Input Clean'!T150*Input!T$2,0)</f>
        <v>0</v>
      </c>
      <c r="X145" s="1">
        <f>IFERROR('Input Clean'!U150*Input!U$2,0)</f>
        <v>0</v>
      </c>
      <c r="Y145" s="1">
        <f>IFERROR('Input Clean'!V150*Input!V$2,0)</f>
        <v>0</v>
      </c>
      <c r="Z145" s="1">
        <f>IFERROR('Input Clean'!W150*Input!W$2,0)</f>
        <v>0</v>
      </c>
    </row>
    <row r="146">
      <c r="A146" s="1" t="str">
        <f>Teacher!A147</f>
        <v/>
      </c>
      <c r="B146" s="30">
        <f>A146+TIME(0,hour(Teacher!B147),minute(Teacher!B147))</f>
        <v>0</v>
      </c>
      <c r="C146" s="1">
        <f>if(Teacher!C147="Test (add score to grade book)",1,0)</f>
        <v>0</v>
      </c>
      <c r="D146" s="1">
        <f t="shared" si="1"/>
        <v>0</v>
      </c>
      <c r="E146" s="1" t="str">
        <f t="shared" si="2"/>
        <v/>
      </c>
      <c r="F146" s="1">
        <f t="shared" si="3"/>
        <v>0</v>
      </c>
      <c r="G146" s="1">
        <f t="shared" si="4"/>
        <v>0</v>
      </c>
      <c r="H146" s="1" t="str">
        <f>Students!A147</f>
        <v/>
      </c>
      <c r="I146" s="1" t="str">
        <f>Students!B147</f>
        <v/>
      </c>
      <c r="J146" s="1">
        <f>IFERROR('Input Clean'!G151*Input!G$2,0)</f>
        <v>0</v>
      </c>
      <c r="K146" s="1">
        <f>IFERROR('Input Clean'!H151*Input!H$2,0)</f>
        <v>0</v>
      </c>
      <c r="L146" s="1">
        <f>IFERROR('Input Clean'!I151*Input!I$2,0)</f>
        <v>0</v>
      </c>
      <c r="M146" s="1">
        <f>IFERROR('Input Clean'!J151*Input!J$2,0)</f>
        <v>0</v>
      </c>
      <c r="N146" s="1">
        <f>IFERROR('Input Clean'!K151*Input!K$2,0)</f>
        <v>0</v>
      </c>
      <c r="O146" s="1">
        <f>IFERROR('Input Clean'!L151*Input!L$2,0)</f>
        <v>0</v>
      </c>
      <c r="P146" s="1">
        <f>IFERROR('Input Clean'!M151*Input!M$2,0)</f>
        <v>0</v>
      </c>
      <c r="Q146" s="1">
        <f>IFERROR('Input Clean'!N151*Input!N$2,0)</f>
        <v>0</v>
      </c>
      <c r="R146" s="1">
        <f>IFERROR('Input Clean'!O151*Input!O$2,0)</f>
        <v>0</v>
      </c>
      <c r="S146" s="1">
        <f>IFERROR('Input Clean'!P151*Input!P$2,0)</f>
        <v>0</v>
      </c>
      <c r="T146" s="1">
        <f>IFERROR('Input Clean'!Q151*Input!Q$2,0)</f>
        <v>0</v>
      </c>
      <c r="U146" s="1">
        <f>IFERROR('Input Clean'!R151*Input!R$2,0)</f>
        <v>0</v>
      </c>
      <c r="V146" s="1">
        <f>IFERROR('Input Clean'!S151*Input!S$2,0)</f>
        <v>0</v>
      </c>
      <c r="W146" s="1">
        <f>IFERROR('Input Clean'!T151*Input!T$2,0)</f>
        <v>0</v>
      </c>
      <c r="X146" s="1">
        <f>IFERROR('Input Clean'!U151*Input!U$2,0)</f>
        <v>0</v>
      </c>
      <c r="Y146" s="1">
        <f>IFERROR('Input Clean'!V151*Input!V$2,0)</f>
        <v>0</v>
      </c>
      <c r="Z146" s="1">
        <f>IFERROR('Input Clean'!W151*Input!W$2,0)</f>
        <v>0</v>
      </c>
    </row>
    <row r="147">
      <c r="A147" s="1" t="str">
        <f>Teacher!A148</f>
        <v/>
      </c>
      <c r="B147" s="30">
        <f>A147+TIME(0,hour(Teacher!B148),minute(Teacher!B148))</f>
        <v>0</v>
      </c>
      <c r="C147" s="1">
        <f>if(Teacher!C148="Test (add score to grade book)",1,0)</f>
        <v>0</v>
      </c>
      <c r="D147" s="1">
        <f t="shared" si="1"/>
        <v>0</v>
      </c>
      <c r="E147" s="1" t="str">
        <f t="shared" si="2"/>
        <v/>
      </c>
      <c r="F147" s="1">
        <f t="shared" si="3"/>
        <v>0</v>
      </c>
      <c r="G147" s="1">
        <f t="shared" si="4"/>
        <v>0</v>
      </c>
      <c r="H147" s="1" t="str">
        <f>Students!A148</f>
        <v/>
      </c>
      <c r="I147" s="1" t="str">
        <f>Students!B148</f>
        <v/>
      </c>
      <c r="J147" s="1">
        <f>IFERROR('Input Clean'!G152*Input!G$2,0)</f>
        <v>0</v>
      </c>
      <c r="K147" s="1">
        <f>IFERROR('Input Clean'!H152*Input!H$2,0)</f>
        <v>0</v>
      </c>
      <c r="L147" s="1">
        <f>IFERROR('Input Clean'!I152*Input!I$2,0)</f>
        <v>0</v>
      </c>
      <c r="M147" s="1">
        <f>IFERROR('Input Clean'!J152*Input!J$2,0)</f>
        <v>0</v>
      </c>
      <c r="N147" s="1">
        <f>IFERROR('Input Clean'!K152*Input!K$2,0)</f>
        <v>0</v>
      </c>
      <c r="O147" s="1">
        <f>IFERROR('Input Clean'!L152*Input!L$2,0)</f>
        <v>0</v>
      </c>
      <c r="P147" s="1">
        <f>IFERROR('Input Clean'!M152*Input!M$2,0)</f>
        <v>0</v>
      </c>
      <c r="Q147" s="1">
        <f>IFERROR('Input Clean'!N152*Input!N$2,0)</f>
        <v>0</v>
      </c>
      <c r="R147" s="1">
        <f>IFERROR('Input Clean'!O152*Input!O$2,0)</f>
        <v>0</v>
      </c>
      <c r="S147" s="1">
        <f>IFERROR('Input Clean'!P152*Input!P$2,0)</f>
        <v>0</v>
      </c>
      <c r="T147" s="1">
        <f>IFERROR('Input Clean'!Q152*Input!Q$2,0)</f>
        <v>0</v>
      </c>
      <c r="U147" s="1">
        <f>IFERROR('Input Clean'!R152*Input!R$2,0)</f>
        <v>0</v>
      </c>
      <c r="V147" s="1">
        <f>IFERROR('Input Clean'!S152*Input!S$2,0)</f>
        <v>0</v>
      </c>
      <c r="W147" s="1">
        <f>IFERROR('Input Clean'!T152*Input!T$2,0)</f>
        <v>0</v>
      </c>
      <c r="X147" s="1">
        <f>IFERROR('Input Clean'!U152*Input!U$2,0)</f>
        <v>0</v>
      </c>
      <c r="Y147" s="1">
        <f>IFERROR('Input Clean'!V152*Input!V$2,0)</f>
        <v>0</v>
      </c>
      <c r="Z147" s="1">
        <f>IFERROR('Input Clean'!W152*Input!W$2,0)</f>
        <v>0</v>
      </c>
    </row>
    <row r="148">
      <c r="A148" s="1" t="str">
        <f>Teacher!A149</f>
        <v/>
      </c>
      <c r="B148" s="30">
        <f>A148+TIME(0,hour(Teacher!B149),minute(Teacher!B149))</f>
        <v>0</v>
      </c>
      <c r="C148" s="1">
        <f>if(Teacher!C149="Test (add score to grade book)",1,0)</f>
        <v>0</v>
      </c>
      <c r="D148" s="1">
        <f t="shared" si="1"/>
        <v>0</v>
      </c>
      <c r="E148" s="1" t="str">
        <f t="shared" si="2"/>
        <v/>
      </c>
      <c r="F148" s="1">
        <f t="shared" si="3"/>
        <v>0</v>
      </c>
      <c r="G148" s="1">
        <f t="shared" si="4"/>
        <v>0</v>
      </c>
      <c r="H148" s="1" t="str">
        <f>Students!A149</f>
        <v/>
      </c>
      <c r="I148" s="1" t="str">
        <f>Students!B149</f>
        <v/>
      </c>
      <c r="J148" s="1">
        <f>IFERROR('Input Clean'!G153*Input!G$2,0)</f>
        <v>0</v>
      </c>
      <c r="K148" s="1">
        <f>IFERROR('Input Clean'!H153*Input!H$2,0)</f>
        <v>0</v>
      </c>
      <c r="L148" s="1">
        <f>IFERROR('Input Clean'!I153*Input!I$2,0)</f>
        <v>0</v>
      </c>
      <c r="M148" s="1">
        <f>IFERROR('Input Clean'!J153*Input!J$2,0)</f>
        <v>0</v>
      </c>
      <c r="N148" s="1">
        <f>IFERROR('Input Clean'!K153*Input!K$2,0)</f>
        <v>0</v>
      </c>
      <c r="O148" s="1">
        <f>IFERROR('Input Clean'!L153*Input!L$2,0)</f>
        <v>0</v>
      </c>
      <c r="P148" s="1">
        <f>IFERROR('Input Clean'!M153*Input!M$2,0)</f>
        <v>0</v>
      </c>
      <c r="Q148" s="1">
        <f>IFERROR('Input Clean'!N153*Input!N$2,0)</f>
        <v>0</v>
      </c>
      <c r="R148" s="1">
        <f>IFERROR('Input Clean'!O153*Input!O$2,0)</f>
        <v>0</v>
      </c>
      <c r="S148" s="1">
        <f>IFERROR('Input Clean'!P153*Input!P$2,0)</f>
        <v>0</v>
      </c>
      <c r="T148" s="1">
        <f>IFERROR('Input Clean'!Q153*Input!Q$2,0)</f>
        <v>0</v>
      </c>
      <c r="U148" s="1">
        <f>IFERROR('Input Clean'!R153*Input!R$2,0)</f>
        <v>0</v>
      </c>
      <c r="V148" s="1">
        <f>IFERROR('Input Clean'!S153*Input!S$2,0)</f>
        <v>0</v>
      </c>
      <c r="W148" s="1">
        <f>IFERROR('Input Clean'!T153*Input!T$2,0)</f>
        <v>0</v>
      </c>
      <c r="X148" s="1">
        <f>IFERROR('Input Clean'!U153*Input!U$2,0)</f>
        <v>0</v>
      </c>
      <c r="Y148" s="1">
        <f>IFERROR('Input Clean'!V153*Input!V$2,0)</f>
        <v>0</v>
      </c>
      <c r="Z148" s="1">
        <f>IFERROR('Input Clean'!W153*Input!W$2,0)</f>
        <v>0</v>
      </c>
    </row>
    <row r="149">
      <c r="A149" s="1" t="str">
        <f>Teacher!A150</f>
        <v/>
      </c>
      <c r="B149" s="30">
        <f>A149+TIME(0,hour(Teacher!B150),minute(Teacher!B150))</f>
        <v>0</v>
      </c>
      <c r="C149" s="1">
        <f>if(Teacher!C150="Test (add score to grade book)",1,0)</f>
        <v>0</v>
      </c>
      <c r="D149" s="1">
        <f t="shared" si="1"/>
        <v>0</v>
      </c>
      <c r="E149" s="1" t="str">
        <f t="shared" si="2"/>
        <v/>
      </c>
      <c r="F149" s="1">
        <f t="shared" si="3"/>
        <v>0</v>
      </c>
      <c r="G149" s="1">
        <f t="shared" si="4"/>
        <v>0</v>
      </c>
      <c r="H149" s="1" t="str">
        <f>Students!A150</f>
        <v/>
      </c>
      <c r="I149" s="1" t="str">
        <f>Students!B150</f>
        <v/>
      </c>
      <c r="J149" s="1">
        <f>IFERROR('Input Clean'!G154*Input!G$2,0)</f>
        <v>0</v>
      </c>
      <c r="K149" s="1">
        <f>IFERROR('Input Clean'!H154*Input!H$2,0)</f>
        <v>0</v>
      </c>
      <c r="L149" s="1">
        <f>IFERROR('Input Clean'!I154*Input!I$2,0)</f>
        <v>0</v>
      </c>
      <c r="M149" s="1">
        <f>IFERROR('Input Clean'!J154*Input!J$2,0)</f>
        <v>0</v>
      </c>
      <c r="N149" s="1">
        <f>IFERROR('Input Clean'!K154*Input!K$2,0)</f>
        <v>0</v>
      </c>
      <c r="O149" s="1">
        <f>IFERROR('Input Clean'!L154*Input!L$2,0)</f>
        <v>0</v>
      </c>
      <c r="P149" s="1">
        <f>IFERROR('Input Clean'!M154*Input!M$2,0)</f>
        <v>0</v>
      </c>
      <c r="Q149" s="1">
        <f>IFERROR('Input Clean'!N154*Input!N$2,0)</f>
        <v>0</v>
      </c>
      <c r="R149" s="1">
        <f>IFERROR('Input Clean'!O154*Input!O$2,0)</f>
        <v>0</v>
      </c>
      <c r="S149" s="1">
        <f>IFERROR('Input Clean'!P154*Input!P$2,0)</f>
        <v>0</v>
      </c>
      <c r="T149" s="1">
        <f>IFERROR('Input Clean'!Q154*Input!Q$2,0)</f>
        <v>0</v>
      </c>
      <c r="U149" s="1">
        <f>IFERROR('Input Clean'!R154*Input!R$2,0)</f>
        <v>0</v>
      </c>
      <c r="V149" s="1">
        <f>IFERROR('Input Clean'!S154*Input!S$2,0)</f>
        <v>0</v>
      </c>
      <c r="W149" s="1">
        <f>IFERROR('Input Clean'!T154*Input!T$2,0)</f>
        <v>0</v>
      </c>
      <c r="X149" s="1">
        <f>IFERROR('Input Clean'!U154*Input!U$2,0)</f>
        <v>0</v>
      </c>
      <c r="Y149" s="1">
        <f>IFERROR('Input Clean'!V154*Input!V$2,0)</f>
        <v>0</v>
      </c>
      <c r="Z149" s="1">
        <f>IFERROR('Input Clean'!W154*Input!W$2,0)</f>
        <v>0</v>
      </c>
    </row>
    <row r="150">
      <c r="A150" s="1" t="str">
        <f>Teacher!A151</f>
        <v/>
      </c>
      <c r="B150" s="30">
        <f>A150+TIME(0,hour(Teacher!B151),minute(Teacher!B151))</f>
        <v>0</v>
      </c>
      <c r="C150" s="1">
        <f>if(Teacher!C151="Test (add score to grade book)",1,0)</f>
        <v>0</v>
      </c>
      <c r="D150" s="1">
        <f t="shared" si="1"/>
        <v>0</v>
      </c>
      <c r="E150" s="1" t="str">
        <f t="shared" si="2"/>
        <v/>
      </c>
      <c r="F150" s="1">
        <f t="shared" si="3"/>
        <v>0</v>
      </c>
      <c r="G150" s="1">
        <f t="shared" si="4"/>
        <v>0</v>
      </c>
      <c r="H150" s="1" t="str">
        <f>Students!A151</f>
        <v/>
      </c>
      <c r="I150" s="1" t="str">
        <f>Students!B151</f>
        <v/>
      </c>
      <c r="J150" s="1">
        <f>IFERROR('Input Clean'!G155*Input!G$2,0)</f>
        <v>0</v>
      </c>
      <c r="K150" s="1">
        <f>IFERROR('Input Clean'!H155*Input!H$2,0)</f>
        <v>0</v>
      </c>
      <c r="L150" s="1">
        <f>IFERROR('Input Clean'!I155*Input!I$2,0)</f>
        <v>0</v>
      </c>
      <c r="M150" s="1">
        <f>IFERROR('Input Clean'!J155*Input!J$2,0)</f>
        <v>0</v>
      </c>
      <c r="N150" s="1">
        <f>IFERROR('Input Clean'!K155*Input!K$2,0)</f>
        <v>0</v>
      </c>
      <c r="O150" s="1">
        <f>IFERROR('Input Clean'!L155*Input!L$2,0)</f>
        <v>0</v>
      </c>
      <c r="P150" s="1">
        <f>IFERROR('Input Clean'!M155*Input!M$2,0)</f>
        <v>0</v>
      </c>
      <c r="Q150" s="1">
        <f>IFERROR('Input Clean'!N155*Input!N$2,0)</f>
        <v>0</v>
      </c>
      <c r="R150" s="1">
        <f>IFERROR('Input Clean'!O155*Input!O$2,0)</f>
        <v>0</v>
      </c>
      <c r="S150" s="1">
        <f>IFERROR('Input Clean'!P155*Input!P$2,0)</f>
        <v>0</v>
      </c>
      <c r="T150" s="1">
        <f>IFERROR('Input Clean'!Q155*Input!Q$2,0)</f>
        <v>0</v>
      </c>
      <c r="U150" s="1">
        <f>IFERROR('Input Clean'!R155*Input!R$2,0)</f>
        <v>0</v>
      </c>
      <c r="V150" s="1">
        <f>IFERROR('Input Clean'!S155*Input!S$2,0)</f>
        <v>0</v>
      </c>
      <c r="W150" s="1">
        <f>IFERROR('Input Clean'!T155*Input!T$2,0)</f>
        <v>0</v>
      </c>
      <c r="X150" s="1">
        <f>IFERROR('Input Clean'!U155*Input!U$2,0)</f>
        <v>0</v>
      </c>
      <c r="Y150" s="1">
        <f>IFERROR('Input Clean'!V155*Input!V$2,0)</f>
        <v>0</v>
      </c>
      <c r="Z150" s="1">
        <f>IFERROR('Input Clean'!W155*Input!W$2,0)</f>
        <v>0</v>
      </c>
    </row>
    <row r="151">
      <c r="A151" s="1" t="str">
        <f>Teacher!A152</f>
        <v/>
      </c>
      <c r="B151" s="30">
        <f>A151+TIME(0,hour(Teacher!B152),minute(Teacher!B152))</f>
        <v>0</v>
      </c>
      <c r="C151" s="1">
        <f>if(Teacher!C152="Test (add score to grade book)",1,0)</f>
        <v>0</v>
      </c>
      <c r="D151" s="1">
        <f t="shared" si="1"/>
        <v>0</v>
      </c>
      <c r="E151" s="1" t="str">
        <f t="shared" si="2"/>
        <v/>
      </c>
      <c r="F151" s="1">
        <f t="shared" si="3"/>
        <v>0</v>
      </c>
      <c r="G151" s="1">
        <f t="shared" si="4"/>
        <v>0</v>
      </c>
      <c r="H151" s="1" t="str">
        <f>Students!A152</f>
        <v/>
      </c>
      <c r="I151" s="1" t="str">
        <f>Students!B152</f>
        <v/>
      </c>
      <c r="J151" s="1">
        <f>IFERROR('Input Clean'!G156*Input!G$2,0)</f>
        <v>0</v>
      </c>
      <c r="K151" s="1">
        <f>IFERROR('Input Clean'!H156*Input!H$2,0)</f>
        <v>0</v>
      </c>
      <c r="L151" s="1">
        <f>IFERROR('Input Clean'!I156*Input!I$2,0)</f>
        <v>0</v>
      </c>
      <c r="M151" s="1">
        <f>IFERROR('Input Clean'!J156*Input!J$2,0)</f>
        <v>0</v>
      </c>
      <c r="N151" s="1">
        <f>IFERROR('Input Clean'!K156*Input!K$2,0)</f>
        <v>0</v>
      </c>
      <c r="O151" s="1">
        <f>IFERROR('Input Clean'!L156*Input!L$2,0)</f>
        <v>0</v>
      </c>
      <c r="P151" s="1">
        <f>IFERROR('Input Clean'!M156*Input!M$2,0)</f>
        <v>0</v>
      </c>
      <c r="Q151" s="1">
        <f>IFERROR('Input Clean'!N156*Input!N$2,0)</f>
        <v>0</v>
      </c>
      <c r="R151" s="1">
        <f>IFERROR('Input Clean'!O156*Input!O$2,0)</f>
        <v>0</v>
      </c>
      <c r="S151" s="1">
        <f>IFERROR('Input Clean'!P156*Input!P$2,0)</f>
        <v>0</v>
      </c>
      <c r="T151" s="1">
        <f>IFERROR('Input Clean'!Q156*Input!Q$2,0)</f>
        <v>0</v>
      </c>
      <c r="U151" s="1">
        <f>IFERROR('Input Clean'!R156*Input!R$2,0)</f>
        <v>0</v>
      </c>
      <c r="V151" s="1">
        <f>IFERROR('Input Clean'!S156*Input!S$2,0)</f>
        <v>0</v>
      </c>
      <c r="W151" s="1">
        <f>IFERROR('Input Clean'!T156*Input!T$2,0)</f>
        <v>0</v>
      </c>
      <c r="X151" s="1">
        <f>IFERROR('Input Clean'!U156*Input!U$2,0)</f>
        <v>0</v>
      </c>
      <c r="Y151" s="1">
        <f>IFERROR('Input Clean'!V156*Input!V$2,0)</f>
        <v>0</v>
      </c>
      <c r="Z151" s="1">
        <f>IFERROR('Input Clean'!W156*Input!W$2,0)</f>
        <v>0</v>
      </c>
    </row>
    <row r="152">
      <c r="A152" s="1" t="str">
        <f>Teacher!A153</f>
        <v/>
      </c>
      <c r="B152" s="30">
        <f>A152+TIME(0,hour(Teacher!B153),minute(Teacher!B153))</f>
        <v>0</v>
      </c>
      <c r="C152" s="1">
        <f>if(Teacher!C153="Test (add score to grade book)",1,0)</f>
        <v>0</v>
      </c>
      <c r="D152" s="1">
        <f t="shared" si="1"/>
        <v>0</v>
      </c>
      <c r="E152" s="1" t="str">
        <f t="shared" si="2"/>
        <v/>
      </c>
      <c r="F152" s="1">
        <f t="shared" si="3"/>
        <v>0</v>
      </c>
      <c r="G152" s="1">
        <f t="shared" si="4"/>
        <v>0</v>
      </c>
      <c r="H152" s="1" t="str">
        <f>Students!A153</f>
        <v/>
      </c>
      <c r="I152" s="1" t="str">
        <f>Students!B153</f>
        <v/>
      </c>
      <c r="J152" s="1">
        <f>IFERROR('Input Clean'!G157*Input!G$2,0)</f>
        <v>0</v>
      </c>
      <c r="K152" s="1">
        <f>IFERROR('Input Clean'!H157*Input!H$2,0)</f>
        <v>0</v>
      </c>
      <c r="L152" s="1">
        <f>IFERROR('Input Clean'!I157*Input!I$2,0)</f>
        <v>0</v>
      </c>
      <c r="M152" s="1">
        <f>IFERROR('Input Clean'!J157*Input!J$2,0)</f>
        <v>0</v>
      </c>
      <c r="N152" s="1">
        <f>IFERROR('Input Clean'!K157*Input!K$2,0)</f>
        <v>0</v>
      </c>
      <c r="O152" s="1">
        <f>IFERROR('Input Clean'!L157*Input!L$2,0)</f>
        <v>0</v>
      </c>
      <c r="P152" s="1">
        <f>IFERROR('Input Clean'!M157*Input!M$2,0)</f>
        <v>0</v>
      </c>
      <c r="Q152" s="1">
        <f>IFERROR('Input Clean'!N157*Input!N$2,0)</f>
        <v>0</v>
      </c>
      <c r="R152" s="1">
        <f>IFERROR('Input Clean'!O157*Input!O$2,0)</f>
        <v>0</v>
      </c>
      <c r="S152" s="1">
        <f>IFERROR('Input Clean'!P157*Input!P$2,0)</f>
        <v>0</v>
      </c>
      <c r="T152" s="1">
        <f>IFERROR('Input Clean'!Q157*Input!Q$2,0)</f>
        <v>0</v>
      </c>
      <c r="U152" s="1">
        <f>IFERROR('Input Clean'!R157*Input!R$2,0)</f>
        <v>0</v>
      </c>
      <c r="V152" s="1">
        <f>IFERROR('Input Clean'!S157*Input!S$2,0)</f>
        <v>0</v>
      </c>
      <c r="W152" s="1">
        <f>IFERROR('Input Clean'!T157*Input!T$2,0)</f>
        <v>0</v>
      </c>
      <c r="X152" s="1">
        <f>IFERROR('Input Clean'!U157*Input!U$2,0)</f>
        <v>0</v>
      </c>
      <c r="Y152" s="1">
        <f>IFERROR('Input Clean'!V157*Input!V$2,0)</f>
        <v>0</v>
      </c>
      <c r="Z152" s="1">
        <f>IFERROR('Input Clean'!W157*Input!W$2,0)</f>
        <v>0</v>
      </c>
    </row>
    <row r="153">
      <c r="A153" s="1" t="str">
        <f>Teacher!A154</f>
        <v/>
      </c>
      <c r="B153" s="30">
        <f>A153+TIME(0,hour(Teacher!B154),minute(Teacher!B154))</f>
        <v>0</v>
      </c>
      <c r="C153" s="1">
        <f>if(Teacher!C154="Test (add score to grade book)",1,0)</f>
        <v>0</v>
      </c>
      <c r="D153" s="1">
        <f t="shared" si="1"/>
        <v>0</v>
      </c>
      <c r="E153" s="1" t="str">
        <f t="shared" si="2"/>
        <v/>
      </c>
      <c r="F153" s="1">
        <f t="shared" si="3"/>
        <v>0</v>
      </c>
      <c r="G153" s="1">
        <f t="shared" si="4"/>
        <v>0</v>
      </c>
      <c r="H153" s="1" t="str">
        <f>Students!A154</f>
        <v/>
      </c>
      <c r="I153" s="1" t="str">
        <f>Students!B154</f>
        <v/>
      </c>
      <c r="J153" s="1">
        <f>IFERROR('Input Clean'!G158*Input!G$2,0)</f>
        <v>0</v>
      </c>
      <c r="K153" s="1">
        <f>IFERROR('Input Clean'!H158*Input!H$2,0)</f>
        <v>0</v>
      </c>
      <c r="L153" s="1">
        <f>IFERROR('Input Clean'!I158*Input!I$2,0)</f>
        <v>0</v>
      </c>
      <c r="M153" s="1">
        <f>IFERROR('Input Clean'!J158*Input!J$2,0)</f>
        <v>0</v>
      </c>
      <c r="N153" s="1">
        <f>IFERROR('Input Clean'!K158*Input!K$2,0)</f>
        <v>0</v>
      </c>
      <c r="O153" s="1">
        <f>IFERROR('Input Clean'!L158*Input!L$2,0)</f>
        <v>0</v>
      </c>
      <c r="P153" s="1">
        <f>IFERROR('Input Clean'!M158*Input!M$2,0)</f>
        <v>0</v>
      </c>
      <c r="Q153" s="1">
        <f>IFERROR('Input Clean'!N158*Input!N$2,0)</f>
        <v>0</v>
      </c>
      <c r="R153" s="1">
        <f>IFERROR('Input Clean'!O158*Input!O$2,0)</f>
        <v>0</v>
      </c>
      <c r="S153" s="1">
        <f>IFERROR('Input Clean'!P158*Input!P$2,0)</f>
        <v>0</v>
      </c>
      <c r="T153" s="1">
        <f>IFERROR('Input Clean'!Q158*Input!Q$2,0)</f>
        <v>0</v>
      </c>
      <c r="U153" s="1">
        <f>IFERROR('Input Clean'!R158*Input!R$2,0)</f>
        <v>0</v>
      </c>
      <c r="V153" s="1">
        <f>IFERROR('Input Clean'!S158*Input!S$2,0)</f>
        <v>0</v>
      </c>
      <c r="W153" s="1">
        <f>IFERROR('Input Clean'!T158*Input!T$2,0)</f>
        <v>0</v>
      </c>
      <c r="X153" s="1">
        <f>IFERROR('Input Clean'!U158*Input!U$2,0)</f>
        <v>0</v>
      </c>
      <c r="Y153" s="1">
        <f>IFERROR('Input Clean'!V158*Input!V$2,0)</f>
        <v>0</v>
      </c>
      <c r="Z153" s="1">
        <f>IFERROR('Input Clean'!W158*Input!W$2,0)</f>
        <v>0</v>
      </c>
    </row>
    <row r="154">
      <c r="A154" s="1" t="str">
        <f>Teacher!A155</f>
        <v/>
      </c>
      <c r="B154" s="30">
        <f>A154+TIME(0,hour(Teacher!B155),minute(Teacher!B155))</f>
        <v>0</v>
      </c>
      <c r="C154" s="1">
        <f>if(Teacher!C155="Test (add score to grade book)",1,0)</f>
        <v>0</v>
      </c>
      <c r="D154" s="1">
        <f t="shared" si="1"/>
        <v>0</v>
      </c>
      <c r="E154" s="1" t="str">
        <f t="shared" si="2"/>
        <v/>
      </c>
      <c r="F154" s="1">
        <f t="shared" si="3"/>
        <v>0</v>
      </c>
      <c r="G154" s="1">
        <f t="shared" si="4"/>
        <v>0</v>
      </c>
      <c r="H154" s="1" t="str">
        <f>Students!A155</f>
        <v/>
      </c>
      <c r="I154" s="1" t="str">
        <f>Students!B155</f>
        <v/>
      </c>
      <c r="J154" s="1">
        <f>IFERROR('Input Clean'!G159*Input!G$2,0)</f>
        <v>0</v>
      </c>
      <c r="K154" s="1">
        <f>IFERROR('Input Clean'!H159*Input!H$2,0)</f>
        <v>0</v>
      </c>
      <c r="L154" s="1">
        <f>IFERROR('Input Clean'!I159*Input!I$2,0)</f>
        <v>0</v>
      </c>
      <c r="M154" s="1">
        <f>IFERROR('Input Clean'!J159*Input!J$2,0)</f>
        <v>0</v>
      </c>
      <c r="N154" s="1">
        <f>IFERROR('Input Clean'!K159*Input!K$2,0)</f>
        <v>0</v>
      </c>
      <c r="O154" s="1">
        <f>IFERROR('Input Clean'!L159*Input!L$2,0)</f>
        <v>0</v>
      </c>
      <c r="P154" s="1">
        <f>IFERROR('Input Clean'!M159*Input!M$2,0)</f>
        <v>0</v>
      </c>
      <c r="Q154" s="1">
        <f>IFERROR('Input Clean'!N159*Input!N$2,0)</f>
        <v>0</v>
      </c>
      <c r="R154" s="1">
        <f>IFERROR('Input Clean'!O159*Input!O$2,0)</f>
        <v>0</v>
      </c>
      <c r="S154" s="1">
        <f>IFERROR('Input Clean'!P159*Input!P$2,0)</f>
        <v>0</v>
      </c>
      <c r="T154" s="1">
        <f>IFERROR('Input Clean'!Q159*Input!Q$2,0)</f>
        <v>0</v>
      </c>
      <c r="U154" s="1">
        <f>IFERROR('Input Clean'!R159*Input!R$2,0)</f>
        <v>0</v>
      </c>
      <c r="V154" s="1">
        <f>IFERROR('Input Clean'!S159*Input!S$2,0)</f>
        <v>0</v>
      </c>
      <c r="W154" s="1">
        <f>IFERROR('Input Clean'!T159*Input!T$2,0)</f>
        <v>0</v>
      </c>
      <c r="X154" s="1">
        <f>IFERROR('Input Clean'!U159*Input!U$2,0)</f>
        <v>0</v>
      </c>
      <c r="Y154" s="1">
        <f>IFERROR('Input Clean'!V159*Input!V$2,0)</f>
        <v>0</v>
      </c>
      <c r="Z154" s="1">
        <f>IFERROR('Input Clean'!W159*Input!W$2,0)</f>
        <v>0</v>
      </c>
    </row>
    <row r="155">
      <c r="A155" s="1" t="str">
        <f>Teacher!A156</f>
        <v/>
      </c>
      <c r="B155" s="30">
        <f>A155+TIME(0,hour(Teacher!B156),minute(Teacher!B156))</f>
        <v>0</v>
      </c>
      <c r="C155" s="1">
        <f>if(Teacher!C156="Test (add score to grade book)",1,0)</f>
        <v>0</v>
      </c>
      <c r="D155" s="1">
        <f t="shared" si="1"/>
        <v>0</v>
      </c>
      <c r="E155" s="1" t="str">
        <f t="shared" si="2"/>
        <v/>
      </c>
      <c r="F155" s="1">
        <f t="shared" si="3"/>
        <v>0</v>
      </c>
      <c r="G155" s="1">
        <f t="shared" si="4"/>
        <v>0</v>
      </c>
      <c r="H155" s="1" t="str">
        <f>Students!A156</f>
        <v/>
      </c>
      <c r="I155" s="1" t="str">
        <f>Students!B156</f>
        <v/>
      </c>
      <c r="J155" s="1">
        <f>IFERROR('Input Clean'!G160*Input!G$2,0)</f>
        <v>0</v>
      </c>
      <c r="K155" s="1">
        <f>IFERROR('Input Clean'!H160*Input!H$2,0)</f>
        <v>0</v>
      </c>
      <c r="L155" s="1">
        <f>IFERROR('Input Clean'!I160*Input!I$2,0)</f>
        <v>0</v>
      </c>
      <c r="M155" s="1">
        <f>IFERROR('Input Clean'!J160*Input!J$2,0)</f>
        <v>0</v>
      </c>
      <c r="N155" s="1">
        <f>IFERROR('Input Clean'!K160*Input!K$2,0)</f>
        <v>0</v>
      </c>
      <c r="O155" s="1">
        <f>IFERROR('Input Clean'!L160*Input!L$2,0)</f>
        <v>0</v>
      </c>
      <c r="P155" s="1">
        <f>IFERROR('Input Clean'!M160*Input!M$2,0)</f>
        <v>0</v>
      </c>
      <c r="Q155" s="1">
        <f>IFERROR('Input Clean'!N160*Input!N$2,0)</f>
        <v>0</v>
      </c>
      <c r="R155" s="1">
        <f>IFERROR('Input Clean'!O160*Input!O$2,0)</f>
        <v>0</v>
      </c>
      <c r="S155" s="1">
        <f>IFERROR('Input Clean'!P160*Input!P$2,0)</f>
        <v>0</v>
      </c>
      <c r="T155" s="1">
        <f>IFERROR('Input Clean'!Q160*Input!Q$2,0)</f>
        <v>0</v>
      </c>
      <c r="U155" s="1">
        <f>IFERROR('Input Clean'!R160*Input!R$2,0)</f>
        <v>0</v>
      </c>
      <c r="V155" s="1">
        <f>IFERROR('Input Clean'!S160*Input!S$2,0)</f>
        <v>0</v>
      </c>
      <c r="W155" s="1">
        <f>IFERROR('Input Clean'!T160*Input!T$2,0)</f>
        <v>0</v>
      </c>
      <c r="X155" s="1">
        <f>IFERROR('Input Clean'!U160*Input!U$2,0)</f>
        <v>0</v>
      </c>
      <c r="Y155" s="1">
        <f>IFERROR('Input Clean'!V160*Input!V$2,0)</f>
        <v>0</v>
      </c>
      <c r="Z155" s="1">
        <f>IFERROR('Input Clean'!W160*Input!W$2,0)</f>
        <v>0</v>
      </c>
    </row>
    <row r="156">
      <c r="A156" s="1" t="str">
        <f>Teacher!A157</f>
        <v/>
      </c>
      <c r="B156" s="30">
        <f>A156+TIME(0,hour(Teacher!B157),minute(Teacher!B157))</f>
        <v>0</v>
      </c>
      <c r="C156" s="1">
        <f>if(Teacher!C157="Test (add score to grade book)",1,0)</f>
        <v>0</v>
      </c>
      <c r="D156" s="1">
        <f t="shared" si="1"/>
        <v>0</v>
      </c>
      <c r="E156" s="1" t="str">
        <f t="shared" si="2"/>
        <v/>
      </c>
      <c r="F156" s="1">
        <f t="shared" si="3"/>
        <v>0</v>
      </c>
      <c r="G156" s="1">
        <f t="shared" si="4"/>
        <v>0</v>
      </c>
      <c r="H156" s="1" t="str">
        <f>Students!A157</f>
        <v/>
      </c>
      <c r="I156" s="1" t="str">
        <f>Students!B157</f>
        <v/>
      </c>
      <c r="J156" s="1">
        <f>IFERROR('Input Clean'!G161*Input!G$2,0)</f>
        <v>0</v>
      </c>
      <c r="K156" s="1">
        <f>IFERROR('Input Clean'!H161*Input!H$2,0)</f>
        <v>0</v>
      </c>
      <c r="L156" s="1">
        <f>IFERROR('Input Clean'!I161*Input!I$2,0)</f>
        <v>0</v>
      </c>
      <c r="M156" s="1">
        <f>IFERROR('Input Clean'!J161*Input!J$2,0)</f>
        <v>0</v>
      </c>
      <c r="N156" s="1">
        <f>IFERROR('Input Clean'!K161*Input!K$2,0)</f>
        <v>0</v>
      </c>
      <c r="O156" s="1">
        <f>IFERROR('Input Clean'!L161*Input!L$2,0)</f>
        <v>0</v>
      </c>
      <c r="P156" s="1">
        <f>IFERROR('Input Clean'!M161*Input!M$2,0)</f>
        <v>0</v>
      </c>
      <c r="Q156" s="1">
        <f>IFERROR('Input Clean'!N161*Input!N$2,0)</f>
        <v>0</v>
      </c>
      <c r="R156" s="1">
        <f>IFERROR('Input Clean'!O161*Input!O$2,0)</f>
        <v>0</v>
      </c>
      <c r="S156" s="1">
        <f>IFERROR('Input Clean'!P161*Input!P$2,0)</f>
        <v>0</v>
      </c>
      <c r="T156" s="1">
        <f>IFERROR('Input Clean'!Q161*Input!Q$2,0)</f>
        <v>0</v>
      </c>
      <c r="U156" s="1">
        <f>IFERROR('Input Clean'!R161*Input!R$2,0)</f>
        <v>0</v>
      </c>
      <c r="V156" s="1">
        <f>IFERROR('Input Clean'!S161*Input!S$2,0)</f>
        <v>0</v>
      </c>
      <c r="W156" s="1">
        <f>IFERROR('Input Clean'!T161*Input!T$2,0)</f>
        <v>0</v>
      </c>
      <c r="X156" s="1">
        <f>IFERROR('Input Clean'!U161*Input!U$2,0)</f>
        <v>0</v>
      </c>
      <c r="Y156" s="1">
        <f>IFERROR('Input Clean'!V161*Input!V$2,0)</f>
        <v>0</v>
      </c>
      <c r="Z156" s="1">
        <f>IFERROR('Input Clean'!W161*Input!W$2,0)</f>
        <v>0</v>
      </c>
    </row>
    <row r="157">
      <c r="A157" s="1" t="str">
        <f>Teacher!A158</f>
        <v/>
      </c>
      <c r="B157" s="30">
        <f>A157+TIME(0,hour(Teacher!B158),minute(Teacher!B158))</f>
        <v>0</v>
      </c>
      <c r="C157" s="1">
        <f>if(Teacher!C158="Test (add score to grade book)",1,0)</f>
        <v>0</v>
      </c>
      <c r="D157" s="1">
        <f t="shared" si="1"/>
        <v>0</v>
      </c>
      <c r="E157" s="1" t="str">
        <f t="shared" si="2"/>
        <v/>
      </c>
      <c r="F157" s="1">
        <f t="shared" si="3"/>
        <v>0</v>
      </c>
      <c r="G157" s="1">
        <f t="shared" si="4"/>
        <v>0</v>
      </c>
      <c r="H157" s="1" t="str">
        <f>Students!A158</f>
        <v/>
      </c>
      <c r="I157" s="1" t="str">
        <f>Students!B158</f>
        <v/>
      </c>
      <c r="J157" s="1">
        <f>IFERROR('Input Clean'!G162*Input!G$2,0)</f>
        <v>0</v>
      </c>
      <c r="K157" s="1">
        <f>IFERROR('Input Clean'!H162*Input!H$2,0)</f>
        <v>0</v>
      </c>
      <c r="L157" s="1">
        <f>IFERROR('Input Clean'!I162*Input!I$2,0)</f>
        <v>0</v>
      </c>
      <c r="M157" s="1">
        <f>IFERROR('Input Clean'!J162*Input!J$2,0)</f>
        <v>0</v>
      </c>
      <c r="N157" s="1">
        <f>IFERROR('Input Clean'!K162*Input!K$2,0)</f>
        <v>0</v>
      </c>
      <c r="O157" s="1">
        <f>IFERROR('Input Clean'!L162*Input!L$2,0)</f>
        <v>0</v>
      </c>
      <c r="P157" s="1">
        <f>IFERROR('Input Clean'!M162*Input!M$2,0)</f>
        <v>0</v>
      </c>
      <c r="Q157" s="1">
        <f>IFERROR('Input Clean'!N162*Input!N$2,0)</f>
        <v>0</v>
      </c>
      <c r="R157" s="1">
        <f>IFERROR('Input Clean'!O162*Input!O$2,0)</f>
        <v>0</v>
      </c>
      <c r="S157" s="1">
        <f>IFERROR('Input Clean'!P162*Input!P$2,0)</f>
        <v>0</v>
      </c>
      <c r="T157" s="1">
        <f>IFERROR('Input Clean'!Q162*Input!Q$2,0)</f>
        <v>0</v>
      </c>
      <c r="U157" s="1">
        <f>IFERROR('Input Clean'!R162*Input!R$2,0)</f>
        <v>0</v>
      </c>
      <c r="V157" s="1">
        <f>IFERROR('Input Clean'!S162*Input!S$2,0)</f>
        <v>0</v>
      </c>
      <c r="W157" s="1">
        <f>IFERROR('Input Clean'!T162*Input!T$2,0)</f>
        <v>0</v>
      </c>
      <c r="X157" s="1">
        <f>IFERROR('Input Clean'!U162*Input!U$2,0)</f>
        <v>0</v>
      </c>
      <c r="Y157" s="1">
        <f>IFERROR('Input Clean'!V162*Input!V$2,0)</f>
        <v>0</v>
      </c>
      <c r="Z157" s="1">
        <f>IFERROR('Input Clean'!W162*Input!W$2,0)</f>
        <v>0</v>
      </c>
    </row>
    <row r="158">
      <c r="A158" s="1" t="str">
        <f>Teacher!A159</f>
        <v/>
      </c>
      <c r="B158" s="30">
        <f>A158+TIME(0,hour(Teacher!B159),minute(Teacher!B159))</f>
        <v>0</v>
      </c>
      <c r="C158" s="1">
        <f>if(Teacher!C159="Test (add score to grade book)",1,0)</f>
        <v>0</v>
      </c>
      <c r="D158" s="1">
        <f t="shared" si="1"/>
        <v>0</v>
      </c>
      <c r="E158" s="1" t="str">
        <f t="shared" si="2"/>
        <v/>
      </c>
      <c r="F158" s="1">
        <f t="shared" si="3"/>
        <v>0</v>
      </c>
      <c r="G158" s="1">
        <f t="shared" si="4"/>
        <v>0</v>
      </c>
      <c r="H158" s="1" t="str">
        <f>Students!A159</f>
        <v/>
      </c>
      <c r="I158" s="1" t="str">
        <f>Students!B159</f>
        <v/>
      </c>
      <c r="J158" s="1">
        <f>IFERROR('Input Clean'!G163*Input!G$2,0)</f>
        <v>0</v>
      </c>
      <c r="K158" s="1">
        <f>IFERROR('Input Clean'!H163*Input!H$2,0)</f>
        <v>0</v>
      </c>
      <c r="L158" s="1">
        <f>IFERROR('Input Clean'!I163*Input!I$2,0)</f>
        <v>0</v>
      </c>
      <c r="M158" s="1">
        <f>IFERROR('Input Clean'!J163*Input!J$2,0)</f>
        <v>0</v>
      </c>
      <c r="N158" s="1">
        <f>IFERROR('Input Clean'!K163*Input!K$2,0)</f>
        <v>0</v>
      </c>
      <c r="O158" s="1">
        <f>IFERROR('Input Clean'!L163*Input!L$2,0)</f>
        <v>0</v>
      </c>
      <c r="P158" s="1">
        <f>IFERROR('Input Clean'!M163*Input!M$2,0)</f>
        <v>0</v>
      </c>
      <c r="Q158" s="1">
        <f>IFERROR('Input Clean'!N163*Input!N$2,0)</f>
        <v>0</v>
      </c>
      <c r="R158" s="1">
        <f>IFERROR('Input Clean'!O163*Input!O$2,0)</f>
        <v>0</v>
      </c>
      <c r="S158" s="1">
        <f>IFERROR('Input Clean'!P163*Input!P$2,0)</f>
        <v>0</v>
      </c>
      <c r="T158" s="1">
        <f>IFERROR('Input Clean'!Q163*Input!Q$2,0)</f>
        <v>0</v>
      </c>
      <c r="U158" s="1">
        <f>IFERROR('Input Clean'!R163*Input!R$2,0)</f>
        <v>0</v>
      </c>
      <c r="V158" s="1">
        <f>IFERROR('Input Clean'!S163*Input!S$2,0)</f>
        <v>0</v>
      </c>
      <c r="W158" s="1">
        <f>IFERROR('Input Clean'!T163*Input!T$2,0)</f>
        <v>0</v>
      </c>
      <c r="X158" s="1">
        <f>IFERROR('Input Clean'!U163*Input!U$2,0)</f>
        <v>0</v>
      </c>
      <c r="Y158" s="1">
        <f>IFERROR('Input Clean'!V163*Input!V$2,0)</f>
        <v>0</v>
      </c>
      <c r="Z158" s="1">
        <f>IFERROR('Input Clean'!W163*Input!W$2,0)</f>
        <v>0</v>
      </c>
    </row>
    <row r="159">
      <c r="A159" s="1" t="str">
        <f>Teacher!A160</f>
        <v/>
      </c>
      <c r="B159" s="30">
        <f>A159+TIME(0,hour(Teacher!B160),minute(Teacher!B160))</f>
        <v>0</v>
      </c>
      <c r="C159" s="1">
        <f>if(Teacher!C160="Test (add score to grade book)",1,0)</f>
        <v>0</v>
      </c>
      <c r="D159" s="1">
        <f t="shared" si="1"/>
        <v>0</v>
      </c>
      <c r="E159" s="1" t="str">
        <f t="shared" si="2"/>
        <v/>
      </c>
      <c r="F159" s="1">
        <f t="shared" si="3"/>
        <v>0</v>
      </c>
      <c r="G159" s="1">
        <f t="shared" si="4"/>
        <v>0</v>
      </c>
      <c r="H159" s="1" t="str">
        <f>Students!A160</f>
        <v/>
      </c>
      <c r="I159" s="1" t="str">
        <f>Students!B160</f>
        <v/>
      </c>
      <c r="J159" s="1">
        <f>IFERROR('Input Clean'!G164*Input!G$2,0)</f>
        <v>0</v>
      </c>
      <c r="K159" s="1">
        <f>IFERROR('Input Clean'!H164*Input!H$2,0)</f>
        <v>0</v>
      </c>
      <c r="L159" s="1">
        <f>IFERROR('Input Clean'!I164*Input!I$2,0)</f>
        <v>0</v>
      </c>
      <c r="M159" s="1">
        <f>IFERROR('Input Clean'!J164*Input!J$2,0)</f>
        <v>0</v>
      </c>
      <c r="N159" s="1">
        <f>IFERROR('Input Clean'!K164*Input!K$2,0)</f>
        <v>0</v>
      </c>
      <c r="O159" s="1">
        <f>IFERROR('Input Clean'!L164*Input!L$2,0)</f>
        <v>0</v>
      </c>
      <c r="P159" s="1">
        <f>IFERROR('Input Clean'!M164*Input!M$2,0)</f>
        <v>0</v>
      </c>
      <c r="Q159" s="1">
        <f>IFERROR('Input Clean'!N164*Input!N$2,0)</f>
        <v>0</v>
      </c>
      <c r="R159" s="1">
        <f>IFERROR('Input Clean'!O164*Input!O$2,0)</f>
        <v>0</v>
      </c>
      <c r="S159" s="1">
        <f>IFERROR('Input Clean'!P164*Input!P$2,0)</f>
        <v>0</v>
      </c>
      <c r="T159" s="1">
        <f>IFERROR('Input Clean'!Q164*Input!Q$2,0)</f>
        <v>0</v>
      </c>
      <c r="U159" s="1">
        <f>IFERROR('Input Clean'!R164*Input!R$2,0)</f>
        <v>0</v>
      </c>
      <c r="V159" s="1">
        <f>IFERROR('Input Clean'!S164*Input!S$2,0)</f>
        <v>0</v>
      </c>
      <c r="W159" s="1">
        <f>IFERROR('Input Clean'!T164*Input!T$2,0)</f>
        <v>0</v>
      </c>
      <c r="X159" s="1">
        <f>IFERROR('Input Clean'!U164*Input!U$2,0)</f>
        <v>0</v>
      </c>
      <c r="Y159" s="1">
        <f>IFERROR('Input Clean'!V164*Input!V$2,0)</f>
        <v>0</v>
      </c>
      <c r="Z159" s="1">
        <f>IFERROR('Input Clean'!W164*Input!W$2,0)</f>
        <v>0</v>
      </c>
    </row>
    <row r="160">
      <c r="A160" s="1" t="str">
        <f>Teacher!A161</f>
        <v/>
      </c>
      <c r="B160" s="30">
        <f>A160+TIME(0,hour(Teacher!B161),minute(Teacher!B161))</f>
        <v>0</v>
      </c>
      <c r="C160" s="1">
        <f>if(Teacher!C161="Test (add score to grade book)",1,0)</f>
        <v>0</v>
      </c>
      <c r="D160" s="1">
        <f t="shared" si="1"/>
        <v>0</v>
      </c>
      <c r="E160" s="1" t="str">
        <f t="shared" si="2"/>
        <v/>
      </c>
      <c r="F160" s="1">
        <f t="shared" si="3"/>
        <v>0</v>
      </c>
      <c r="G160" s="1">
        <f t="shared" si="4"/>
        <v>0</v>
      </c>
      <c r="H160" s="1" t="str">
        <f>Students!A161</f>
        <v/>
      </c>
      <c r="I160" s="1" t="str">
        <f>Students!B161</f>
        <v/>
      </c>
      <c r="J160" s="1">
        <f>IFERROR('Input Clean'!G165*Input!G$2,0)</f>
        <v>0</v>
      </c>
      <c r="K160" s="1">
        <f>IFERROR('Input Clean'!H165*Input!H$2,0)</f>
        <v>0</v>
      </c>
      <c r="L160" s="1">
        <f>IFERROR('Input Clean'!I165*Input!I$2,0)</f>
        <v>0</v>
      </c>
      <c r="M160" s="1">
        <f>IFERROR('Input Clean'!J165*Input!J$2,0)</f>
        <v>0</v>
      </c>
      <c r="N160" s="1">
        <f>IFERROR('Input Clean'!K165*Input!K$2,0)</f>
        <v>0</v>
      </c>
      <c r="O160" s="1">
        <f>IFERROR('Input Clean'!L165*Input!L$2,0)</f>
        <v>0</v>
      </c>
      <c r="P160" s="1">
        <f>IFERROR('Input Clean'!M165*Input!M$2,0)</f>
        <v>0</v>
      </c>
      <c r="Q160" s="1">
        <f>IFERROR('Input Clean'!N165*Input!N$2,0)</f>
        <v>0</v>
      </c>
      <c r="R160" s="1">
        <f>IFERROR('Input Clean'!O165*Input!O$2,0)</f>
        <v>0</v>
      </c>
      <c r="S160" s="1">
        <f>IFERROR('Input Clean'!P165*Input!P$2,0)</f>
        <v>0</v>
      </c>
      <c r="T160" s="1">
        <f>IFERROR('Input Clean'!Q165*Input!Q$2,0)</f>
        <v>0</v>
      </c>
      <c r="U160" s="1">
        <f>IFERROR('Input Clean'!R165*Input!R$2,0)</f>
        <v>0</v>
      </c>
      <c r="V160" s="1">
        <f>IFERROR('Input Clean'!S165*Input!S$2,0)</f>
        <v>0</v>
      </c>
      <c r="W160" s="1">
        <f>IFERROR('Input Clean'!T165*Input!T$2,0)</f>
        <v>0</v>
      </c>
      <c r="X160" s="1">
        <f>IFERROR('Input Clean'!U165*Input!U$2,0)</f>
        <v>0</v>
      </c>
      <c r="Y160" s="1">
        <f>IFERROR('Input Clean'!V165*Input!V$2,0)</f>
        <v>0</v>
      </c>
      <c r="Z160" s="1">
        <f>IFERROR('Input Clean'!W165*Input!W$2,0)</f>
        <v>0</v>
      </c>
    </row>
    <row r="161">
      <c r="A161" s="1" t="str">
        <f>Teacher!A162</f>
        <v/>
      </c>
      <c r="B161" s="30">
        <f>A161+TIME(0,hour(Teacher!B162),minute(Teacher!B162))</f>
        <v>0</v>
      </c>
      <c r="C161" s="1">
        <f>if(Teacher!C162="Test (add score to grade book)",1,0)</f>
        <v>0</v>
      </c>
      <c r="D161" s="1">
        <f t="shared" si="1"/>
        <v>0</v>
      </c>
      <c r="E161" s="1" t="str">
        <f t="shared" si="2"/>
        <v/>
      </c>
      <c r="F161" s="1">
        <f t="shared" si="3"/>
        <v>0</v>
      </c>
      <c r="G161" s="1">
        <f t="shared" si="4"/>
        <v>0</v>
      </c>
      <c r="H161" s="1" t="str">
        <f>Students!A162</f>
        <v/>
      </c>
      <c r="I161" s="1" t="str">
        <f>Students!B162</f>
        <v/>
      </c>
      <c r="J161" s="1">
        <f>IFERROR('Input Clean'!G166*Input!G$2,0)</f>
        <v>0</v>
      </c>
      <c r="K161" s="1">
        <f>IFERROR('Input Clean'!H166*Input!H$2,0)</f>
        <v>0</v>
      </c>
      <c r="L161" s="1">
        <f>IFERROR('Input Clean'!I166*Input!I$2,0)</f>
        <v>0</v>
      </c>
      <c r="M161" s="1">
        <f>IFERROR('Input Clean'!J166*Input!J$2,0)</f>
        <v>0</v>
      </c>
      <c r="N161" s="1">
        <f>IFERROR('Input Clean'!K166*Input!K$2,0)</f>
        <v>0</v>
      </c>
      <c r="O161" s="1">
        <f>IFERROR('Input Clean'!L166*Input!L$2,0)</f>
        <v>0</v>
      </c>
      <c r="P161" s="1">
        <f>IFERROR('Input Clean'!M166*Input!M$2,0)</f>
        <v>0</v>
      </c>
      <c r="Q161" s="1">
        <f>IFERROR('Input Clean'!N166*Input!N$2,0)</f>
        <v>0</v>
      </c>
      <c r="R161" s="1">
        <f>IFERROR('Input Clean'!O166*Input!O$2,0)</f>
        <v>0</v>
      </c>
      <c r="S161" s="1">
        <f>IFERROR('Input Clean'!P166*Input!P$2,0)</f>
        <v>0</v>
      </c>
      <c r="T161" s="1">
        <f>IFERROR('Input Clean'!Q166*Input!Q$2,0)</f>
        <v>0</v>
      </c>
      <c r="U161" s="1">
        <f>IFERROR('Input Clean'!R166*Input!R$2,0)</f>
        <v>0</v>
      </c>
      <c r="V161" s="1">
        <f>IFERROR('Input Clean'!S166*Input!S$2,0)</f>
        <v>0</v>
      </c>
      <c r="W161" s="1">
        <f>IFERROR('Input Clean'!T166*Input!T$2,0)</f>
        <v>0</v>
      </c>
      <c r="X161" s="1">
        <f>IFERROR('Input Clean'!U166*Input!U$2,0)</f>
        <v>0</v>
      </c>
      <c r="Y161" s="1">
        <f>IFERROR('Input Clean'!V166*Input!V$2,0)</f>
        <v>0</v>
      </c>
      <c r="Z161" s="1">
        <f>IFERROR('Input Clean'!W166*Input!W$2,0)</f>
        <v>0</v>
      </c>
    </row>
    <row r="162">
      <c r="A162" s="1" t="str">
        <f>Teacher!A163</f>
        <v/>
      </c>
      <c r="B162" s="30">
        <f>A162+TIME(0,hour(Teacher!B163),minute(Teacher!B163))</f>
        <v>0</v>
      </c>
      <c r="C162" s="1">
        <f>if(Teacher!C163="Test (add score to grade book)",1,0)</f>
        <v>0</v>
      </c>
      <c r="D162" s="1">
        <f t="shared" si="1"/>
        <v>0</v>
      </c>
      <c r="E162" s="1" t="str">
        <f t="shared" si="2"/>
        <v/>
      </c>
      <c r="F162" s="1">
        <f t="shared" si="3"/>
        <v>0</v>
      </c>
      <c r="G162" s="1">
        <f t="shared" si="4"/>
        <v>0</v>
      </c>
      <c r="H162" s="1" t="str">
        <f>Students!A163</f>
        <v/>
      </c>
      <c r="I162" s="1" t="str">
        <f>Students!B163</f>
        <v/>
      </c>
      <c r="J162" s="1">
        <f>IFERROR('Input Clean'!G167*Input!G$2,0)</f>
        <v>0</v>
      </c>
      <c r="K162" s="1">
        <f>IFERROR('Input Clean'!H167*Input!H$2,0)</f>
        <v>0</v>
      </c>
      <c r="L162" s="1">
        <f>IFERROR('Input Clean'!I167*Input!I$2,0)</f>
        <v>0</v>
      </c>
      <c r="M162" s="1">
        <f>IFERROR('Input Clean'!J167*Input!J$2,0)</f>
        <v>0</v>
      </c>
      <c r="N162" s="1">
        <f>IFERROR('Input Clean'!K167*Input!K$2,0)</f>
        <v>0</v>
      </c>
      <c r="O162" s="1">
        <f>IFERROR('Input Clean'!L167*Input!L$2,0)</f>
        <v>0</v>
      </c>
      <c r="P162" s="1">
        <f>IFERROR('Input Clean'!M167*Input!M$2,0)</f>
        <v>0</v>
      </c>
      <c r="Q162" s="1">
        <f>IFERROR('Input Clean'!N167*Input!N$2,0)</f>
        <v>0</v>
      </c>
      <c r="R162" s="1">
        <f>IFERROR('Input Clean'!O167*Input!O$2,0)</f>
        <v>0</v>
      </c>
      <c r="S162" s="1">
        <f>IFERROR('Input Clean'!P167*Input!P$2,0)</f>
        <v>0</v>
      </c>
      <c r="T162" s="1">
        <f>IFERROR('Input Clean'!Q167*Input!Q$2,0)</f>
        <v>0</v>
      </c>
      <c r="U162" s="1">
        <f>IFERROR('Input Clean'!R167*Input!R$2,0)</f>
        <v>0</v>
      </c>
      <c r="V162" s="1">
        <f>IFERROR('Input Clean'!S167*Input!S$2,0)</f>
        <v>0</v>
      </c>
      <c r="W162" s="1">
        <f>IFERROR('Input Clean'!T167*Input!T$2,0)</f>
        <v>0</v>
      </c>
      <c r="X162" s="1">
        <f>IFERROR('Input Clean'!U167*Input!U$2,0)</f>
        <v>0</v>
      </c>
      <c r="Y162" s="1">
        <f>IFERROR('Input Clean'!V167*Input!V$2,0)</f>
        <v>0</v>
      </c>
      <c r="Z162" s="1">
        <f>IFERROR('Input Clean'!W167*Input!W$2,0)</f>
        <v>0</v>
      </c>
    </row>
    <row r="163">
      <c r="A163" s="1" t="str">
        <f>Teacher!A164</f>
        <v/>
      </c>
      <c r="B163" s="30">
        <f>A163+TIME(0,hour(Teacher!B164),minute(Teacher!B164))</f>
        <v>0</v>
      </c>
      <c r="C163" s="1">
        <f>if(Teacher!C164="Test (add score to grade book)",1,0)</f>
        <v>0</v>
      </c>
      <c r="D163" s="1">
        <f t="shared" si="1"/>
        <v>0</v>
      </c>
      <c r="E163" s="1" t="str">
        <f t="shared" si="2"/>
        <v/>
      </c>
      <c r="F163" s="1">
        <f t="shared" si="3"/>
        <v>0</v>
      </c>
      <c r="G163" s="1">
        <f t="shared" si="4"/>
        <v>0</v>
      </c>
      <c r="H163" s="1" t="str">
        <f>Students!A164</f>
        <v/>
      </c>
      <c r="I163" s="1" t="str">
        <f>Students!B164</f>
        <v/>
      </c>
      <c r="J163" s="1">
        <f>IFERROR('Input Clean'!G168*Input!G$2,0)</f>
        <v>0</v>
      </c>
      <c r="K163" s="1">
        <f>IFERROR('Input Clean'!H168*Input!H$2,0)</f>
        <v>0</v>
      </c>
      <c r="L163" s="1">
        <f>IFERROR('Input Clean'!I168*Input!I$2,0)</f>
        <v>0</v>
      </c>
      <c r="M163" s="1">
        <f>IFERROR('Input Clean'!J168*Input!J$2,0)</f>
        <v>0</v>
      </c>
      <c r="N163" s="1">
        <f>IFERROR('Input Clean'!K168*Input!K$2,0)</f>
        <v>0</v>
      </c>
      <c r="O163" s="1">
        <f>IFERROR('Input Clean'!L168*Input!L$2,0)</f>
        <v>0</v>
      </c>
      <c r="P163" s="1">
        <f>IFERROR('Input Clean'!M168*Input!M$2,0)</f>
        <v>0</v>
      </c>
      <c r="Q163" s="1">
        <f>IFERROR('Input Clean'!N168*Input!N$2,0)</f>
        <v>0</v>
      </c>
      <c r="R163" s="1">
        <f>IFERROR('Input Clean'!O168*Input!O$2,0)</f>
        <v>0</v>
      </c>
      <c r="S163" s="1">
        <f>IFERROR('Input Clean'!P168*Input!P$2,0)</f>
        <v>0</v>
      </c>
      <c r="T163" s="1">
        <f>IFERROR('Input Clean'!Q168*Input!Q$2,0)</f>
        <v>0</v>
      </c>
      <c r="U163" s="1">
        <f>IFERROR('Input Clean'!R168*Input!R$2,0)</f>
        <v>0</v>
      </c>
      <c r="V163" s="1">
        <f>IFERROR('Input Clean'!S168*Input!S$2,0)</f>
        <v>0</v>
      </c>
      <c r="W163" s="1">
        <f>IFERROR('Input Clean'!T168*Input!T$2,0)</f>
        <v>0</v>
      </c>
      <c r="X163" s="1">
        <f>IFERROR('Input Clean'!U168*Input!U$2,0)</f>
        <v>0</v>
      </c>
      <c r="Y163" s="1">
        <f>IFERROR('Input Clean'!V168*Input!V$2,0)</f>
        <v>0</v>
      </c>
      <c r="Z163" s="1">
        <f>IFERROR('Input Clean'!W168*Input!W$2,0)</f>
        <v>0</v>
      </c>
    </row>
    <row r="164">
      <c r="A164" s="1" t="str">
        <f>Teacher!A165</f>
        <v/>
      </c>
      <c r="B164" s="30">
        <f>A164+TIME(0,hour(Teacher!B165),minute(Teacher!B165))</f>
        <v>0</v>
      </c>
      <c r="C164" s="1">
        <f>if(Teacher!C165="Test (add score to grade book)",1,0)</f>
        <v>0</v>
      </c>
      <c r="D164" s="1">
        <f t="shared" si="1"/>
        <v>0</v>
      </c>
      <c r="E164" s="1" t="str">
        <f t="shared" si="2"/>
        <v/>
      </c>
      <c r="F164" s="1">
        <f t="shared" si="3"/>
        <v>0</v>
      </c>
      <c r="G164" s="1">
        <f t="shared" si="4"/>
        <v>0</v>
      </c>
      <c r="H164" s="1" t="str">
        <f>Students!A165</f>
        <v/>
      </c>
      <c r="I164" s="1" t="str">
        <f>Students!B165</f>
        <v/>
      </c>
      <c r="J164" s="1">
        <f>IFERROR('Input Clean'!G169*Input!G$2,0)</f>
        <v>0</v>
      </c>
      <c r="K164" s="1">
        <f>IFERROR('Input Clean'!H169*Input!H$2,0)</f>
        <v>0</v>
      </c>
      <c r="L164" s="1">
        <f>IFERROR('Input Clean'!I169*Input!I$2,0)</f>
        <v>0</v>
      </c>
      <c r="M164" s="1">
        <f>IFERROR('Input Clean'!J169*Input!J$2,0)</f>
        <v>0</v>
      </c>
      <c r="N164" s="1">
        <f>IFERROR('Input Clean'!K169*Input!K$2,0)</f>
        <v>0</v>
      </c>
      <c r="O164" s="1">
        <f>IFERROR('Input Clean'!L169*Input!L$2,0)</f>
        <v>0</v>
      </c>
      <c r="P164" s="1">
        <f>IFERROR('Input Clean'!M169*Input!M$2,0)</f>
        <v>0</v>
      </c>
      <c r="Q164" s="1">
        <f>IFERROR('Input Clean'!N169*Input!N$2,0)</f>
        <v>0</v>
      </c>
      <c r="R164" s="1">
        <f>IFERROR('Input Clean'!O169*Input!O$2,0)</f>
        <v>0</v>
      </c>
      <c r="S164" s="1">
        <f>IFERROR('Input Clean'!P169*Input!P$2,0)</f>
        <v>0</v>
      </c>
      <c r="T164" s="1">
        <f>IFERROR('Input Clean'!Q169*Input!Q$2,0)</f>
        <v>0</v>
      </c>
      <c r="U164" s="1">
        <f>IFERROR('Input Clean'!R169*Input!R$2,0)</f>
        <v>0</v>
      </c>
      <c r="V164" s="1">
        <f>IFERROR('Input Clean'!S169*Input!S$2,0)</f>
        <v>0</v>
      </c>
      <c r="W164" s="1">
        <f>IFERROR('Input Clean'!T169*Input!T$2,0)</f>
        <v>0</v>
      </c>
      <c r="X164" s="1">
        <f>IFERROR('Input Clean'!U169*Input!U$2,0)</f>
        <v>0</v>
      </c>
      <c r="Y164" s="1">
        <f>IFERROR('Input Clean'!V169*Input!V$2,0)</f>
        <v>0</v>
      </c>
      <c r="Z164" s="1">
        <f>IFERROR('Input Clean'!W169*Input!W$2,0)</f>
        <v>0</v>
      </c>
    </row>
    <row r="165">
      <c r="A165" s="1" t="str">
        <f>Teacher!A166</f>
        <v/>
      </c>
      <c r="B165" s="30">
        <f>A165+TIME(0,hour(Teacher!B166),minute(Teacher!B166))</f>
        <v>0</v>
      </c>
      <c r="C165" s="1">
        <f>if(Teacher!C166="Test (add score to grade book)",1,0)</f>
        <v>0</v>
      </c>
      <c r="D165" s="1">
        <f t="shared" si="1"/>
        <v>0</v>
      </c>
      <c r="E165" s="1" t="str">
        <f t="shared" si="2"/>
        <v/>
      </c>
      <c r="F165" s="1">
        <f t="shared" si="3"/>
        <v>0</v>
      </c>
      <c r="G165" s="1">
        <f t="shared" si="4"/>
        <v>0</v>
      </c>
      <c r="H165" s="1" t="str">
        <f>Students!A166</f>
        <v/>
      </c>
      <c r="I165" s="1" t="str">
        <f>Students!B166</f>
        <v/>
      </c>
      <c r="J165" s="1">
        <f>IFERROR('Input Clean'!G170*Input!G$2,0)</f>
        <v>0</v>
      </c>
      <c r="K165" s="1">
        <f>IFERROR('Input Clean'!H170*Input!H$2,0)</f>
        <v>0</v>
      </c>
      <c r="L165" s="1">
        <f>IFERROR('Input Clean'!I170*Input!I$2,0)</f>
        <v>0</v>
      </c>
      <c r="M165" s="1">
        <f>IFERROR('Input Clean'!J170*Input!J$2,0)</f>
        <v>0</v>
      </c>
      <c r="N165" s="1">
        <f>IFERROR('Input Clean'!K170*Input!K$2,0)</f>
        <v>0</v>
      </c>
      <c r="O165" s="1">
        <f>IFERROR('Input Clean'!L170*Input!L$2,0)</f>
        <v>0</v>
      </c>
      <c r="P165" s="1">
        <f>IFERROR('Input Clean'!M170*Input!M$2,0)</f>
        <v>0</v>
      </c>
      <c r="Q165" s="1">
        <f>IFERROR('Input Clean'!N170*Input!N$2,0)</f>
        <v>0</v>
      </c>
      <c r="R165" s="1">
        <f>IFERROR('Input Clean'!O170*Input!O$2,0)</f>
        <v>0</v>
      </c>
      <c r="S165" s="1">
        <f>IFERROR('Input Clean'!P170*Input!P$2,0)</f>
        <v>0</v>
      </c>
      <c r="T165" s="1">
        <f>IFERROR('Input Clean'!Q170*Input!Q$2,0)</f>
        <v>0</v>
      </c>
      <c r="U165" s="1">
        <f>IFERROR('Input Clean'!R170*Input!R$2,0)</f>
        <v>0</v>
      </c>
      <c r="V165" s="1">
        <f>IFERROR('Input Clean'!S170*Input!S$2,0)</f>
        <v>0</v>
      </c>
      <c r="W165" s="1">
        <f>IFERROR('Input Clean'!T170*Input!T$2,0)</f>
        <v>0</v>
      </c>
      <c r="X165" s="1">
        <f>IFERROR('Input Clean'!U170*Input!U$2,0)</f>
        <v>0</v>
      </c>
      <c r="Y165" s="1">
        <f>IFERROR('Input Clean'!V170*Input!V$2,0)</f>
        <v>0</v>
      </c>
      <c r="Z165" s="1">
        <f>IFERROR('Input Clean'!W170*Input!W$2,0)</f>
        <v>0</v>
      </c>
    </row>
    <row r="166">
      <c r="A166" s="1" t="str">
        <f>Teacher!A167</f>
        <v/>
      </c>
      <c r="B166" s="30">
        <f>A166+TIME(0,hour(Teacher!B167),minute(Teacher!B167))</f>
        <v>0</v>
      </c>
      <c r="C166" s="1">
        <f>if(Teacher!C167="Test (add score to grade book)",1,0)</f>
        <v>0</v>
      </c>
      <c r="D166" s="1">
        <f t="shared" si="1"/>
        <v>0</v>
      </c>
      <c r="E166" s="1" t="str">
        <f t="shared" si="2"/>
        <v/>
      </c>
      <c r="F166" s="1">
        <f t="shared" si="3"/>
        <v>0</v>
      </c>
      <c r="G166" s="1">
        <f t="shared" si="4"/>
        <v>0</v>
      </c>
      <c r="H166" s="1" t="str">
        <f>Students!A167</f>
        <v/>
      </c>
      <c r="I166" s="1" t="str">
        <f>Students!B167</f>
        <v/>
      </c>
      <c r="J166" s="1">
        <f>IFERROR('Input Clean'!G171*Input!G$2,0)</f>
        <v>0</v>
      </c>
      <c r="K166" s="1">
        <f>IFERROR('Input Clean'!H171*Input!H$2,0)</f>
        <v>0</v>
      </c>
      <c r="L166" s="1">
        <f>IFERROR('Input Clean'!I171*Input!I$2,0)</f>
        <v>0</v>
      </c>
      <c r="M166" s="1">
        <f>IFERROR('Input Clean'!J171*Input!J$2,0)</f>
        <v>0</v>
      </c>
      <c r="N166" s="1">
        <f>IFERROR('Input Clean'!K171*Input!K$2,0)</f>
        <v>0</v>
      </c>
      <c r="O166" s="1">
        <f>IFERROR('Input Clean'!L171*Input!L$2,0)</f>
        <v>0</v>
      </c>
      <c r="P166" s="1">
        <f>IFERROR('Input Clean'!M171*Input!M$2,0)</f>
        <v>0</v>
      </c>
      <c r="Q166" s="1">
        <f>IFERROR('Input Clean'!N171*Input!N$2,0)</f>
        <v>0</v>
      </c>
      <c r="R166" s="1">
        <f>IFERROR('Input Clean'!O171*Input!O$2,0)</f>
        <v>0</v>
      </c>
      <c r="S166" s="1">
        <f>IFERROR('Input Clean'!P171*Input!P$2,0)</f>
        <v>0</v>
      </c>
      <c r="T166" s="1">
        <f>IFERROR('Input Clean'!Q171*Input!Q$2,0)</f>
        <v>0</v>
      </c>
      <c r="U166" s="1">
        <f>IFERROR('Input Clean'!R171*Input!R$2,0)</f>
        <v>0</v>
      </c>
      <c r="V166" s="1">
        <f>IFERROR('Input Clean'!S171*Input!S$2,0)</f>
        <v>0</v>
      </c>
      <c r="W166" s="1">
        <f>IFERROR('Input Clean'!T171*Input!T$2,0)</f>
        <v>0</v>
      </c>
      <c r="X166" s="1">
        <f>IFERROR('Input Clean'!U171*Input!U$2,0)</f>
        <v>0</v>
      </c>
      <c r="Y166" s="1">
        <f>IFERROR('Input Clean'!V171*Input!V$2,0)</f>
        <v>0</v>
      </c>
      <c r="Z166" s="1">
        <f>IFERROR('Input Clean'!W171*Input!W$2,0)</f>
        <v>0</v>
      </c>
    </row>
    <row r="167">
      <c r="A167" s="1" t="str">
        <f>Teacher!A168</f>
        <v/>
      </c>
      <c r="B167" s="30">
        <f>A167+TIME(0,hour(Teacher!B168),minute(Teacher!B168))</f>
        <v>0</v>
      </c>
      <c r="C167" s="1">
        <f>if(Teacher!C168="Test (add score to grade book)",1,0)</f>
        <v>0</v>
      </c>
      <c r="D167" s="1">
        <f t="shared" si="1"/>
        <v>0</v>
      </c>
      <c r="E167" s="1" t="str">
        <f t="shared" si="2"/>
        <v/>
      </c>
      <c r="F167" s="1">
        <f t="shared" si="3"/>
        <v>0</v>
      </c>
      <c r="G167" s="1">
        <f t="shared" si="4"/>
        <v>0</v>
      </c>
      <c r="H167" s="1" t="str">
        <f>Students!A168</f>
        <v/>
      </c>
      <c r="I167" s="1" t="str">
        <f>Students!B168</f>
        <v/>
      </c>
      <c r="J167" s="1">
        <f>IFERROR('Input Clean'!G172*Input!G$2,0)</f>
        <v>0</v>
      </c>
      <c r="K167" s="1">
        <f>IFERROR('Input Clean'!H172*Input!H$2,0)</f>
        <v>0</v>
      </c>
      <c r="L167" s="1">
        <f>IFERROR('Input Clean'!I172*Input!I$2,0)</f>
        <v>0</v>
      </c>
      <c r="M167" s="1">
        <f>IFERROR('Input Clean'!J172*Input!J$2,0)</f>
        <v>0</v>
      </c>
      <c r="N167" s="1">
        <f>IFERROR('Input Clean'!K172*Input!K$2,0)</f>
        <v>0</v>
      </c>
      <c r="O167" s="1">
        <f>IFERROR('Input Clean'!L172*Input!L$2,0)</f>
        <v>0</v>
      </c>
      <c r="P167" s="1">
        <f>IFERROR('Input Clean'!M172*Input!M$2,0)</f>
        <v>0</v>
      </c>
      <c r="Q167" s="1">
        <f>IFERROR('Input Clean'!N172*Input!N$2,0)</f>
        <v>0</v>
      </c>
      <c r="R167" s="1">
        <f>IFERROR('Input Clean'!O172*Input!O$2,0)</f>
        <v>0</v>
      </c>
      <c r="S167" s="1">
        <f>IFERROR('Input Clean'!P172*Input!P$2,0)</f>
        <v>0</v>
      </c>
      <c r="T167" s="1">
        <f>IFERROR('Input Clean'!Q172*Input!Q$2,0)</f>
        <v>0</v>
      </c>
      <c r="U167" s="1">
        <f>IFERROR('Input Clean'!R172*Input!R$2,0)</f>
        <v>0</v>
      </c>
      <c r="V167" s="1">
        <f>IFERROR('Input Clean'!S172*Input!S$2,0)</f>
        <v>0</v>
      </c>
      <c r="W167" s="1">
        <f>IFERROR('Input Clean'!T172*Input!T$2,0)</f>
        <v>0</v>
      </c>
      <c r="X167" s="1">
        <f>IFERROR('Input Clean'!U172*Input!U$2,0)</f>
        <v>0</v>
      </c>
      <c r="Y167" s="1">
        <f>IFERROR('Input Clean'!V172*Input!V$2,0)</f>
        <v>0</v>
      </c>
      <c r="Z167" s="1">
        <f>IFERROR('Input Clean'!W172*Input!W$2,0)</f>
        <v>0</v>
      </c>
    </row>
    <row r="168">
      <c r="A168" s="1" t="str">
        <f>Teacher!A169</f>
        <v/>
      </c>
      <c r="B168" s="30">
        <f>A168+TIME(0,hour(Teacher!B169),minute(Teacher!B169))</f>
        <v>0</v>
      </c>
      <c r="C168" s="1">
        <f>if(Teacher!C169="Test (add score to grade book)",1,0)</f>
        <v>0</v>
      </c>
      <c r="D168" s="1">
        <f t="shared" si="1"/>
        <v>0</v>
      </c>
      <c r="E168" s="1" t="str">
        <f t="shared" si="2"/>
        <v/>
      </c>
      <c r="F168" s="1">
        <f t="shared" si="3"/>
        <v>0</v>
      </c>
      <c r="G168" s="1">
        <f t="shared" si="4"/>
        <v>0</v>
      </c>
      <c r="H168" s="1" t="str">
        <f>Students!A169</f>
        <v/>
      </c>
      <c r="I168" s="1" t="str">
        <f>Students!B169</f>
        <v/>
      </c>
      <c r="J168" s="1">
        <f>IFERROR('Input Clean'!G173*Input!G$2,0)</f>
        <v>0</v>
      </c>
      <c r="K168" s="1">
        <f>IFERROR('Input Clean'!H173*Input!H$2,0)</f>
        <v>0</v>
      </c>
      <c r="L168" s="1">
        <f>IFERROR('Input Clean'!I173*Input!I$2,0)</f>
        <v>0</v>
      </c>
      <c r="M168" s="1">
        <f>IFERROR('Input Clean'!J173*Input!J$2,0)</f>
        <v>0</v>
      </c>
      <c r="N168" s="1">
        <f>IFERROR('Input Clean'!K173*Input!K$2,0)</f>
        <v>0</v>
      </c>
      <c r="O168" s="1">
        <f>IFERROR('Input Clean'!L173*Input!L$2,0)</f>
        <v>0</v>
      </c>
      <c r="P168" s="1">
        <f>IFERROR('Input Clean'!M173*Input!M$2,0)</f>
        <v>0</v>
      </c>
      <c r="Q168" s="1">
        <f>IFERROR('Input Clean'!N173*Input!N$2,0)</f>
        <v>0</v>
      </c>
      <c r="R168" s="1">
        <f>IFERROR('Input Clean'!O173*Input!O$2,0)</f>
        <v>0</v>
      </c>
      <c r="S168" s="1">
        <f>IFERROR('Input Clean'!P173*Input!P$2,0)</f>
        <v>0</v>
      </c>
      <c r="T168" s="1">
        <f>IFERROR('Input Clean'!Q173*Input!Q$2,0)</f>
        <v>0</v>
      </c>
      <c r="U168" s="1">
        <f>IFERROR('Input Clean'!R173*Input!R$2,0)</f>
        <v>0</v>
      </c>
      <c r="V168" s="1">
        <f>IFERROR('Input Clean'!S173*Input!S$2,0)</f>
        <v>0</v>
      </c>
      <c r="W168" s="1">
        <f>IFERROR('Input Clean'!T173*Input!T$2,0)</f>
        <v>0</v>
      </c>
      <c r="X168" s="1">
        <f>IFERROR('Input Clean'!U173*Input!U$2,0)</f>
        <v>0</v>
      </c>
      <c r="Y168" s="1">
        <f>IFERROR('Input Clean'!V173*Input!V$2,0)</f>
        <v>0</v>
      </c>
      <c r="Z168" s="1">
        <f>IFERROR('Input Clean'!W173*Input!W$2,0)</f>
        <v>0</v>
      </c>
    </row>
    <row r="169">
      <c r="A169" s="1" t="str">
        <f>Teacher!A170</f>
        <v/>
      </c>
      <c r="B169" s="30">
        <f>A169+TIME(0,hour(Teacher!B170),minute(Teacher!B170))</f>
        <v>0</v>
      </c>
      <c r="C169" s="1">
        <f>if(Teacher!C170="Test (add score to grade book)",1,0)</f>
        <v>0</v>
      </c>
      <c r="D169" s="1">
        <f t="shared" si="1"/>
        <v>0</v>
      </c>
      <c r="E169" s="1" t="str">
        <f t="shared" si="2"/>
        <v/>
      </c>
      <c r="F169" s="1">
        <f t="shared" si="3"/>
        <v>0</v>
      </c>
      <c r="G169" s="1">
        <f t="shared" si="4"/>
        <v>0</v>
      </c>
      <c r="H169" s="1" t="str">
        <f>Students!A170</f>
        <v/>
      </c>
      <c r="I169" s="1" t="str">
        <f>Students!B170</f>
        <v/>
      </c>
      <c r="J169" s="1">
        <f>IFERROR('Input Clean'!G174*Input!G$2,0)</f>
        <v>0</v>
      </c>
      <c r="K169" s="1">
        <f>IFERROR('Input Clean'!H174*Input!H$2,0)</f>
        <v>0</v>
      </c>
      <c r="L169" s="1">
        <f>IFERROR('Input Clean'!I174*Input!I$2,0)</f>
        <v>0</v>
      </c>
      <c r="M169" s="1">
        <f>IFERROR('Input Clean'!J174*Input!J$2,0)</f>
        <v>0</v>
      </c>
      <c r="N169" s="1">
        <f>IFERROR('Input Clean'!K174*Input!K$2,0)</f>
        <v>0</v>
      </c>
      <c r="O169" s="1">
        <f>IFERROR('Input Clean'!L174*Input!L$2,0)</f>
        <v>0</v>
      </c>
      <c r="P169" s="1">
        <f>IFERROR('Input Clean'!M174*Input!M$2,0)</f>
        <v>0</v>
      </c>
      <c r="Q169" s="1">
        <f>IFERROR('Input Clean'!N174*Input!N$2,0)</f>
        <v>0</v>
      </c>
      <c r="R169" s="1">
        <f>IFERROR('Input Clean'!O174*Input!O$2,0)</f>
        <v>0</v>
      </c>
      <c r="S169" s="1">
        <f>IFERROR('Input Clean'!P174*Input!P$2,0)</f>
        <v>0</v>
      </c>
      <c r="T169" s="1">
        <f>IFERROR('Input Clean'!Q174*Input!Q$2,0)</f>
        <v>0</v>
      </c>
      <c r="U169" s="1">
        <f>IFERROR('Input Clean'!R174*Input!R$2,0)</f>
        <v>0</v>
      </c>
      <c r="V169" s="1">
        <f>IFERROR('Input Clean'!S174*Input!S$2,0)</f>
        <v>0</v>
      </c>
      <c r="W169" s="1">
        <f>IFERROR('Input Clean'!T174*Input!T$2,0)</f>
        <v>0</v>
      </c>
      <c r="X169" s="1">
        <f>IFERROR('Input Clean'!U174*Input!U$2,0)</f>
        <v>0</v>
      </c>
      <c r="Y169" s="1">
        <f>IFERROR('Input Clean'!V174*Input!V$2,0)</f>
        <v>0</v>
      </c>
      <c r="Z169" s="1">
        <f>IFERROR('Input Clean'!W174*Input!W$2,0)</f>
        <v>0</v>
      </c>
    </row>
    <row r="170">
      <c r="A170" s="1" t="str">
        <f>Teacher!A171</f>
        <v/>
      </c>
      <c r="B170" s="30">
        <f>A170+TIME(0,hour(Teacher!B171),minute(Teacher!B171))</f>
        <v>0</v>
      </c>
      <c r="C170" s="1">
        <f>if(Teacher!C171="Test (add score to grade book)",1,0)</f>
        <v>0</v>
      </c>
      <c r="D170" s="1">
        <f t="shared" si="1"/>
        <v>0</v>
      </c>
      <c r="E170" s="1" t="str">
        <f t="shared" si="2"/>
        <v/>
      </c>
      <c r="F170" s="1">
        <f t="shared" si="3"/>
        <v>0</v>
      </c>
      <c r="G170" s="1">
        <f t="shared" si="4"/>
        <v>0</v>
      </c>
      <c r="H170" s="1" t="str">
        <f>Students!A171</f>
        <v/>
      </c>
      <c r="I170" s="1" t="str">
        <f>Students!B171</f>
        <v/>
      </c>
      <c r="J170" s="1">
        <f>IFERROR('Input Clean'!G175*Input!G$2,0)</f>
        <v>0</v>
      </c>
      <c r="K170" s="1">
        <f>IFERROR('Input Clean'!H175*Input!H$2,0)</f>
        <v>0</v>
      </c>
      <c r="L170" s="1">
        <f>IFERROR('Input Clean'!I175*Input!I$2,0)</f>
        <v>0</v>
      </c>
      <c r="M170" s="1">
        <f>IFERROR('Input Clean'!J175*Input!J$2,0)</f>
        <v>0</v>
      </c>
      <c r="N170" s="1">
        <f>IFERROR('Input Clean'!K175*Input!K$2,0)</f>
        <v>0</v>
      </c>
      <c r="O170" s="1">
        <f>IFERROR('Input Clean'!L175*Input!L$2,0)</f>
        <v>0</v>
      </c>
      <c r="P170" s="1">
        <f>IFERROR('Input Clean'!M175*Input!M$2,0)</f>
        <v>0</v>
      </c>
      <c r="Q170" s="1">
        <f>IFERROR('Input Clean'!N175*Input!N$2,0)</f>
        <v>0</v>
      </c>
      <c r="R170" s="1">
        <f>IFERROR('Input Clean'!O175*Input!O$2,0)</f>
        <v>0</v>
      </c>
      <c r="S170" s="1">
        <f>IFERROR('Input Clean'!P175*Input!P$2,0)</f>
        <v>0</v>
      </c>
      <c r="T170" s="1">
        <f>IFERROR('Input Clean'!Q175*Input!Q$2,0)</f>
        <v>0</v>
      </c>
      <c r="U170" s="1">
        <f>IFERROR('Input Clean'!R175*Input!R$2,0)</f>
        <v>0</v>
      </c>
      <c r="V170" s="1">
        <f>IFERROR('Input Clean'!S175*Input!S$2,0)</f>
        <v>0</v>
      </c>
      <c r="W170" s="1">
        <f>IFERROR('Input Clean'!T175*Input!T$2,0)</f>
        <v>0</v>
      </c>
      <c r="X170" s="1">
        <f>IFERROR('Input Clean'!U175*Input!U$2,0)</f>
        <v>0</v>
      </c>
      <c r="Y170" s="1">
        <f>IFERROR('Input Clean'!V175*Input!V$2,0)</f>
        <v>0</v>
      </c>
      <c r="Z170" s="1">
        <f>IFERROR('Input Clean'!W175*Input!W$2,0)</f>
        <v>0</v>
      </c>
    </row>
    <row r="171">
      <c r="A171" s="1" t="str">
        <f>Teacher!A172</f>
        <v/>
      </c>
      <c r="B171" s="30">
        <f>A171+TIME(0,hour(Teacher!B172),minute(Teacher!B172))</f>
        <v>0</v>
      </c>
      <c r="C171" s="1">
        <f>if(Teacher!C172="Test (add score to grade book)",1,0)</f>
        <v>0</v>
      </c>
      <c r="D171" s="1">
        <f t="shared" si="1"/>
        <v>0</v>
      </c>
      <c r="E171" s="1" t="str">
        <f t="shared" si="2"/>
        <v/>
      </c>
      <c r="F171" s="1">
        <f t="shared" si="3"/>
        <v>0</v>
      </c>
      <c r="G171" s="1">
        <f t="shared" si="4"/>
        <v>0</v>
      </c>
      <c r="H171" s="1" t="str">
        <f>Students!A172</f>
        <v/>
      </c>
      <c r="I171" s="1" t="str">
        <f>Students!B172</f>
        <v/>
      </c>
      <c r="J171" s="1">
        <f>IFERROR('Input Clean'!G176*Input!G$2,0)</f>
        <v>0</v>
      </c>
      <c r="K171" s="1">
        <f>IFERROR('Input Clean'!H176*Input!H$2,0)</f>
        <v>0</v>
      </c>
      <c r="L171" s="1">
        <f>IFERROR('Input Clean'!I176*Input!I$2,0)</f>
        <v>0</v>
      </c>
      <c r="M171" s="1">
        <f>IFERROR('Input Clean'!J176*Input!J$2,0)</f>
        <v>0</v>
      </c>
      <c r="N171" s="1">
        <f>IFERROR('Input Clean'!K176*Input!K$2,0)</f>
        <v>0</v>
      </c>
      <c r="O171" s="1">
        <f>IFERROR('Input Clean'!L176*Input!L$2,0)</f>
        <v>0</v>
      </c>
      <c r="P171" s="1">
        <f>IFERROR('Input Clean'!M176*Input!M$2,0)</f>
        <v>0</v>
      </c>
      <c r="Q171" s="1">
        <f>IFERROR('Input Clean'!N176*Input!N$2,0)</f>
        <v>0</v>
      </c>
      <c r="R171" s="1">
        <f>IFERROR('Input Clean'!O176*Input!O$2,0)</f>
        <v>0</v>
      </c>
      <c r="S171" s="1">
        <f>IFERROR('Input Clean'!P176*Input!P$2,0)</f>
        <v>0</v>
      </c>
      <c r="T171" s="1">
        <f>IFERROR('Input Clean'!Q176*Input!Q$2,0)</f>
        <v>0</v>
      </c>
      <c r="U171" s="1">
        <f>IFERROR('Input Clean'!R176*Input!R$2,0)</f>
        <v>0</v>
      </c>
      <c r="V171" s="1">
        <f>IFERROR('Input Clean'!S176*Input!S$2,0)</f>
        <v>0</v>
      </c>
      <c r="W171" s="1">
        <f>IFERROR('Input Clean'!T176*Input!T$2,0)</f>
        <v>0</v>
      </c>
      <c r="X171" s="1">
        <f>IFERROR('Input Clean'!U176*Input!U$2,0)</f>
        <v>0</v>
      </c>
      <c r="Y171" s="1">
        <f>IFERROR('Input Clean'!V176*Input!V$2,0)</f>
        <v>0</v>
      </c>
      <c r="Z171" s="1">
        <f>IFERROR('Input Clean'!W176*Input!W$2,0)</f>
        <v>0</v>
      </c>
    </row>
    <row r="172">
      <c r="A172" s="1" t="str">
        <f>Teacher!A173</f>
        <v/>
      </c>
      <c r="B172" s="30">
        <f>A172+TIME(0,hour(Teacher!B173),minute(Teacher!B173))</f>
        <v>0</v>
      </c>
      <c r="C172" s="1">
        <f>if(Teacher!C173="Test (add score to grade book)",1,0)</f>
        <v>0</v>
      </c>
      <c r="D172" s="1">
        <f t="shared" si="1"/>
        <v>0</v>
      </c>
      <c r="E172" s="1" t="str">
        <f t="shared" si="2"/>
        <v/>
      </c>
      <c r="F172" s="1">
        <f t="shared" si="3"/>
        <v>0</v>
      </c>
      <c r="G172" s="1">
        <f t="shared" si="4"/>
        <v>0</v>
      </c>
      <c r="H172" s="1" t="str">
        <f>Students!A173</f>
        <v/>
      </c>
      <c r="I172" s="1" t="str">
        <f>Students!B173</f>
        <v/>
      </c>
      <c r="J172" s="1">
        <f>IFERROR('Input Clean'!G177*Input!G$2,0)</f>
        <v>0</v>
      </c>
      <c r="K172" s="1">
        <f>IFERROR('Input Clean'!H177*Input!H$2,0)</f>
        <v>0</v>
      </c>
      <c r="L172" s="1">
        <f>IFERROR('Input Clean'!I177*Input!I$2,0)</f>
        <v>0</v>
      </c>
      <c r="M172" s="1">
        <f>IFERROR('Input Clean'!J177*Input!J$2,0)</f>
        <v>0</v>
      </c>
      <c r="N172" s="1">
        <f>IFERROR('Input Clean'!K177*Input!K$2,0)</f>
        <v>0</v>
      </c>
      <c r="O172" s="1">
        <f>IFERROR('Input Clean'!L177*Input!L$2,0)</f>
        <v>0</v>
      </c>
      <c r="P172" s="1">
        <f>IFERROR('Input Clean'!M177*Input!M$2,0)</f>
        <v>0</v>
      </c>
      <c r="Q172" s="1">
        <f>IFERROR('Input Clean'!N177*Input!N$2,0)</f>
        <v>0</v>
      </c>
      <c r="R172" s="1">
        <f>IFERROR('Input Clean'!O177*Input!O$2,0)</f>
        <v>0</v>
      </c>
      <c r="S172" s="1">
        <f>IFERROR('Input Clean'!P177*Input!P$2,0)</f>
        <v>0</v>
      </c>
      <c r="T172" s="1">
        <f>IFERROR('Input Clean'!Q177*Input!Q$2,0)</f>
        <v>0</v>
      </c>
      <c r="U172" s="1">
        <f>IFERROR('Input Clean'!R177*Input!R$2,0)</f>
        <v>0</v>
      </c>
      <c r="V172" s="1">
        <f>IFERROR('Input Clean'!S177*Input!S$2,0)</f>
        <v>0</v>
      </c>
      <c r="W172" s="1">
        <f>IFERROR('Input Clean'!T177*Input!T$2,0)</f>
        <v>0</v>
      </c>
      <c r="X172" s="1">
        <f>IFERROR('Input Clean'!U177*Input!U$2,0)</f>
        <v>0</v>
      </c>
      <c r="Y172" s="1">
        <f>IFERROR('Input Clean'!V177*Input!V$2,0)</f>
        <v>0</v>
      </c>
      <c r="Z172" s="1">
        <f>IFERROR('Input Clean'!W177*Input!W$2,0)</f>
        <v>0</v>
      </c>
    </row>
    <row r="173">
      <c r="A173" s="1" t="str">
        <f>Teacher!A174</f>
        <v/>
      </c>
      <c r="B173" s="30">
        <f>A173+TIME(0,hour(Teacher!B174),minute(Teacher!B174))</f>
        <v>0</v>
      </c>
      <c r="C173" s="1">
        <f>if(Teacher!C174="Test (add score to grade book)",1,0)</f>
        <v>0</v>
      </c>
      <c r="D173" s="1">
        <f t="shared" si="1"/>
        <v>0</v>
      </c>
      <c r="E173" s="1" t="str">
        <f t="shared" si="2"/>
        <v/>
      </c>
      <c r="F173" s="1">
        <f t="shared" si="3"/>
        <v>0</v>
      </c>
      <c r="G173" s="1">
        <f t="shared" si="4"/>
        <v>0</v>
      </c>
      <c r="H173" s="1" t="str">
        <f>Students!A174</f>
        <v/>
      </c>
      <c r="I173" s="1" t="str">
        <f>Students!B174</f>
        <v/>
      </c>
      <c r="J173" s="1">
        <f>IFERROR('Input Clean'!G178*Input!G$2,0)</f>
        <v>0</v>
      </c>
      <c r="K173" s="1">
        <f>IFERROR('Input Clean'!H178*Input!H$2,0)</f>
        <v>0</v>
      </c>
      <c r="L173" s="1">
        <f>IFERROR('Input Clean'!I178*Input!I$2,0)</f>
        <v>0</v>
      </c>
      <c r="M173" s="1">
        <f>IFERROR('Input Clean'!J178*Input!J$2,0)</f>
        <v>0</v>
      </c>
      <c r="N173" s="1">
        <f>IFERROR('Input Clean'!K178*Input!K$2,0)</f>
        <v>0</v>
      </c>
      <c r="O173" s="1">
        <f>IFERROR('Input Clean'!L178*Input!L$2,0)</f>
        <v>0</v>
      </c>
      <c r="P173" s="1">
        <f>IFERROR('Input Clean'!M178*Input!M$2,0)</f>
        <v>0</v>
      </c>
      <c r="Q173" s="1">
        <f>IFERROR('Input Clean'!N178*Input!N$2,0)</f>
        <v>0</v>
      </c>
      <c r="R173" s="1">
        <f>IFERROR('Input Clean'!O178*Input!O$2,0)</f>
        <v>0</v>
      </c>
      <c r="S173" s="1">
        <f>IFERROR('Input Clean'!P178*Input!P$2,0)</f>
        <v>0</v>
      </c>
      <c r="T173" s="1">
        <f>IFERROR('Input Clean'!Q178*Input!Q$2,0)</f>
        <v>0</v>
      </c>
      <c r="U173" s="1">
        <f>IFERROR('Input Clean'!R178*Input!R$2,0)</f>
        <v>0</v>
      </c>
      <c r="V173" s="1">
        <f>IFERROR('Input Clean'!S178*Input!S$2,0)</f>
        <v>0</v>
      </c>
      <c r="W173" s="1">
        <f>IFERROR('Input Clean'!T178*Input!T$2,0)</f>
        <v>0</v>
      </c>
      <c r="X173" s="1">
        <f>IFERROR('Input Clean'!U178*Input!U$2,0)</f>
        <v>0</v>
      </c>
      <c r="Y173" s="1">
        <f>IFERROR('Input Clean'!V178*Input!V$2,0)</f>
        <v>0</v>
      </c>
      <c r="Z173" s="1">
        <f>IFERROR('Input Clean'!W178*Input!W$2,0)</f>
        <v>0</v>
      </c>
    </row>
    <row r="174">
      <c r="A174" s="1" t="str">
        <f>Teacher!A175</f>
        <v/>
      </c>
      <c r="B174" s="30">
        <f>A174+TIME(0,hour(Teacher!B175),minute(Teacher!B175))</f>
        <v>0</v>
      </c>
      <c r="C174" s="1">
        <f>if(Teacher!C175="Test (add score to grade book)",1,0)</f>
        <v>0</v>
      </c>
      <c r="D174" s="1">
        <f t="shared" si="1"/>
        <v>0</v>
      </c>
      <c r="E174" s="1" t="str">
        <f t="shared" si="2"/>
        <v/>
      </c>
      <c r="F174" s="1">
        <f t="shared" si="3"/>
        <v>0</v>
      </c>
      <c r="G174" s="1">
        <f t="shared" si="4"/>
        <v>0</v>
      </c>
      <c r="H174" s="1" t="str">
        <f>Students!A175</f>
        <v/>
      </c>
      <c r="I174" s="1" t="str">
        <f>Students!B175</f>
        <v/>
      </c>
      <c r="J174" s="1">
        <f>IFERROR('Input Clean'!G179*Input!G$2,0)</f>
        <v>0</v>
      </c>
      <c r="K174" s="1">
        <f>IFERROR('Input Clean'!H179*Input!H$2,0)</f>
        <v>0</v>
      </c>
      <c r="L174" s="1">
        <f>IFERROR('Input Clean'!I179*Input!I$2,0)</f>
        <v>0</v>
      </c>
      <c r="M174" s="1">
        <f>IFERROR('Input Clean'!J179*Input!J$2,0)</f>
        <v>0</v>
      </c>
      <c r="N174" s="1">
        <f>IFERROR('Input Clean'!K179*Input!K$2,0)</f>
        <v>0</v>
      </c>
      <c r="O174" s="1">
        <f>IFERROR('Input Clean'!L179*Input!L$2,0)</f>
        <v>0</v>
      </c>
      <c r="P174" s="1">
        <f>IFERROR('Input Clean'!M179*Input!M$2,0)</f>
        <v>0</v>
      </c>
      <c r="Q174" s="1">
        <f>IFERROR('Input Clean'!N179*Input!N$2,0)</f>
        <v>0</v>
      </c>
      <c r="R174" s="1">
        <f>IFERROR('Input Clean'!O179*Input!O$2,0)</f>
        <v>0</v>
      </c>
      <c r="S174" s="1">
        <f>IFERROR('Input Clean'!P179*Input!P$2,0)</f>
        <v>0</v>
      </c>
      <c r="T174" s="1">
        <f>IFERROR('Input Clean'!Q179*Input!Q$2,0)</f>
        <v>0</v>
      </c>
      <c r="U174" s="1">
        <f>IFERROR('Input Clean'!R179*Input!R$2,0)</f>
        <v>0</v>
      </c>
      <c r="V174" s="1">
        <f>IFERROR('Input Clean'!S179*Input!S$2,0)</f>
        <v>0</v>
      </c>
      <c r="W174" s="1">
        <f>IFERROR('Input Clean'!T179*Input!T$2,0)</f>
        <v>0</v>
      </c>
      <c r="X174" s="1">
        <f>IFERROR('Input Clean'!U179*Input!U$2,0)</f>
        <v>0</v>
      </c>
      <c r="Y174" s="1">
        <f>IFERROR('Input Clean'!V179*Input!V$2,0)</f>
        <v>0</v>
      </c>
      <c r="Z174" s="1">
        <f>IFERROR('Input Clean'!W179*Input!W$2,0)</f>
        <v>0</v>
      </c>
    </row>
    <row r="175">
      <c r="A175" s="1" t="str">
        <f>Teacher!A176</f>
        <v/>
      </c>
      <c r="B175" s="30">
        <f>A175+TIME(0,hour(Teacher!B176),minute(Teacher!B176))</f>
        <v>0</v>
      </c>
      <c r="C175" s="1">
        <f>if(Teacher!C176="Test (add score to grade book)",1,0)</f>
        <v>0</v>
      </c>
      <c r="D175" s="1">
        <f t="shared" si="1"/>
        <v>0</v>
      </c>
      <c r="E175" s="1" t="str">
        <f t="shared" si="2"/>
        <v/>
      </c>
      <c r="F175" s="1">
        <f t="shared" si="3"/>
        <v>0</v>
      </c>
      <c r="G175" s="1">
        <f t="shared" si="4"/>
        <v>0</v>
      </c>
      <c r="H175" s="1" t="str">
        <f>Students!A176</f>
        <v/>
      </c>
      <c r="I175" s="1" t="str">
        <f>Students!B176</f>
        <v/>
      </c>
      <c r="J175" s="1">
        <f>IFERROR('Input Clean'!G180*Input!G$2,0)</f>
        <v>0</v>
      </c>
      <c r="K175" s="1">
        <f>IFERROR('Input Clean'!H180*Input!H$2,0)</f>
        <v>0</v>
      </c>
      <c r="L175" s="1">
        <f>IFERROR('Input Clean'!I180*Input!I$2,0)</f>
        <v>0</v>
      </c>
      <c r="M175" s="1">
        <f>IFERROR('Input Clean'!J180*Input!J$2,0)</f>
        <v>0</v>
      </c>
      <c r="N175" s="1">
        <f>IFERROR('Input Clean'!K180*Input!K$2,0)</f>
        <v>0</v>
      </c>
      <c r="O175" s="1">
        <f>IFERROR('Input Clean'!L180*Input!L$2,0)</f>
        <v>0</v>
      </c>
      <c r="P175" s="1">
        <f>IFERROR('Input Clean'!M180*Input!M$2,0)</f>
        <v>0</v>
      </c>
      <c r="Q175" s="1">
        <f>IFERROR('Input Clean'!N180*Input!N$2,0)</f>
        <v>0</v>
      </c>
      <c r="R175" s="1">
        <f>IFERROR('Input Clean'!O180*Input!O$2,0)</f>
        <v>0</v>
      </c>
      <c r="S175" s="1">
        <f>IFERROR('Input Clean'!P180*Input!P$2,0)</f>
        <v>0</v>
      </c>
      <c r="T175" s="1">
        <f>IFERROR('Input Clean'!Q180*Input!Q$2,0)</f>
        <v>0</v>
      </c>
      <c r="U175" s="1">
        <f>IFERROR('Input Clean'!R180*Input!R$2,0)</f>
        <v>0</v>
      </c>
      <c r="V175" s="1">
        <f>IFERROR('Input Clean'!S180*Input!S$2,0)</f>
        <v>0</v>
      </c>
      <c r="W175" s="1">
        <f>IFERROR('Input Clean'!T180*Input!T$2,0)</f>
        <v>0</v>
      </c>
      <c r="X175" s="1">
        <f>IFERROR('Input Clean'!U180*Input!U$2,0)</f>
        <v>0</v>
      </c>
      <c r="Y175" s="1">
        <f>IFERROR('Input Clean'!V180*Input!V$2,0)</f>
        <v>0</v>
      </c>
      <c r="Z175" s="1">
        <f>IFERROR('Input Clean'!W180*Input!W$2,0)</f>
        <v>0</v>
      </c>
    </row>
    <row r="176">
      <c r="A176" s="1" t="str">
        <f>Teacher!A177</f>
        <v/>
      </c>
      <c r="B176" s="30">
        <f>A176+TIME(0,hour(Teacher!B177),minute(Teacher!B177))</f>
        <v>0</v>
      </c>
      <c r="C176" s="1">
        <f>if(Teacher!C177="Test (add score to grade book)",1,0)</f>
        <v>0</v>
      </c>
      <c r="D176" s="1">
        <f t="shared" si="1"/>
        <v>0</v>
      </c>
      <c r="E176" s="1" t="str">
        <f t="shared" si="2"/>
        <v/>
      </c>
      <c r="F176" s="1">
        <f t="shared" si="3"/>
        <v>0</v>
      </c>
      <c r="G176" s="1">
        <f t="shared" si="4"/>
        <v>0</v>
      </c>
      <c r="H176" s="1" t="str">
        <f>Students!A177</f>
        <v/>
      </c>
      <c r="I176" s="1" t="str">
        <f>Students!B177</f>
        <v/>
      </c>
      <c r="J176" s="1">
        <f>IFERROR('Input Clean'!G181*Input!G$2,0)</f>
        <v>0</v>
      </c>
      <c r="K176" s="1">
        <f>IFERROR('Input Clean'!H181*Input!H$2,0)</f>
        <v>0</v>
      </c>
      <c r="L176" s="1">
        <f>IFERROR('Input Clean'!I181*Input!I$2,0)</f>
        <v>0</v>
      </c>
      <c r="M176" s="1">
        <f>IFERROR('Input Clean'!J181*Input!J$2,0)</f>
        <v>0</v>
      </c>
      <c r="N176" s="1">
        <f>IFERROR('Input Clean'!K181*Input!K$2,0)</f>
        <v>0</v>
      </c>
      <c r="O176" s="1">
        <f>IFERROR('Input Clean'!L181*Input!L$2,0)</f>
        <v>0</v>
      </c>
      <c r="P176" s="1">
        <f>IFERROR('Input Clean'!M181*Input!M$2,0)</f>
        <v>0</v>
      </c>
      <c r="Q176" s="1">
        <f>IFERROR('Input Clean'!N181*Input!N$2,0)</f>
        <v>0</v>
      </c>
      <c r="R176" s="1">
        <f>IFERROR('Input Clean'!O181*Input!O$2,0)</f>
        <v>0</v>
      </c>
      <c r="S176" s="1">
        <f>IFERROR('Input Clean'!P181*Input!P$2,0)</f>
        <v>0</v>
      </c>
      <c r="T176" s="1">
        <f>IFERROR('Input Clean'!Q181*Input!Q$2,0)</f>
        <v>0</v>
      </c>
      <c r="U176" s="1">
        <f>IFERROR('Input Clean'!R181*Input!R$2,0)</f>
        <v>0</v>
      </c>
      <c r="V176" s="1">
        <f>IFERROR('Input Clean'!S181*Input!S$2,0)</f>
        <v>0</v>
      </c>
      <c r="W176" s="1">
        <f>IFERROR('Input Clean'!T181*Input!T$2,0)</f>
        <v>0</v>
      </c>
      <c r="X176" s="1">
        <f>IFERROR('Input Clean'!U181*Input!U$2,0)</f>
        <v>0</v>
      </c>
      <c r="Y176" s="1">
        <f>IFERROR('Input Clean'!V181*Input!V$2,0)</f>
        <v>0</v>
      </c>
      <c r="Z176" s="1">
        <f>IFERROR('Input Clean'!W181*Input!W$2,0)</f>
        <v>0</v>
      </c>
    </row>
    <row r="177">
      <c r="A177" s="1" t="str">
        <f>Teacher!A178</f>
        <v/>
      </c>
      <c r="B177" s="30">
        <f>A177+TIME(0,hour(Teacher!B178),minute(Teacher!B178))</f>
        <v>0</v>
      </c>
      <c r="C177" s="1">
        <f>if(Teacher!C178="Test (add score to grade book)",1,0)</f>
        <v>0</v>
      </c>
      <c r="D177" s="1">
        <f t="shared" si="1"/>
        <v>0</v>
      </c>
      <c r="E177" s="1" t="str">
        <f t="shared" si="2"/>
        <v/>
      </c>
      <c r="F177" s="1">
        <f t="shared" si="3"/>
        <v>0</v>
      </c>
      <c r="G177" s="1">
        <f t="shared" si="4"/>
        <v>0</v>
      </c>
      <c r="H177" s="1" t="str">
        <f>Students!A178</f>
        <v/>
      </c>
      <c r="I177" s="1" t="str">
        <f>Students!B178</f>
        <v/>
      </c>
      <c r="J177" s="1">
        <f>IFERROR('Input Clean'!G182*Input!G$2,0)</f>
        <v>0</v>
      </c>
      <c r="K177" s="1">
        <f>IFERROR('Input Clean'!H182*Input!H$2,0)</f>
        <v>0</v>
      </c>
      <c r="L177" s="1">
        <f>IFERROR('Input Clean'!I182*Input!I$2,0)</f>
        <v>0</v>
      </c>
      <c r="M177" s="1">
        <f>IFERROR('Input Clean'!J182*Input!J$2,0)</f>
        <v>0</v>
      </c>
      <c r="N177" s="1">
        <f>IFERROR('Input Clean'!K182*Input!K$2,0)</f>
        <v>0</v>
      </c>
      <c r="O177" s="1">
        <f>IFERROR('Input Clean'!L182*Input!L$2,0)</f>
        <v>0</v>
      </c>
      <c r="P177" s="1">
        <f>IFERROR('Input Clean'!M182*Input!M$2,0)</f>
        <v>0</v>
      </c>
      <c r="Q177" s="1">
        <f>IFERROR('Input Clean'!N182*Input!N$2,0)</f>
        <v>0</v>
      </c>
      <c r="R177" s="1">
        <f>IFERROR('Input Clean'!O182*Input!O$2,0)</f>
        <v>0</v>
      </c>
      <c r="S177" s="1">
        <f>IFERROR('Input Clean'!P182*Input!P$2,0)</f>
        <v>0</v>
      </c>
      <c r="T177" s="1">
        <f>IFERROR('Input Clean'!Q182*Input!Q$2,0)</f>
        <v>0</v>
      </c>
      <c r="U177" s="1">
        <f>IFERROR('Input Clean'!R182*Input!R$2,0)</f>
        <v>0</v>
      </c>
      <c r="V177" s="1">
        <f>IFERROR('Input Clean'!S182*Input!S$2,0)</f>
        <v>0</v>
      </c>
      <c r="W177" s="1">
        <f>IFERROR('Input Clean'!T182*Input!T$2,0)</f>
        <v>0</v>
      </c>
      <c r="X177" s="1">
        <f>IFERROR('Input Clean'!U182*Input!U$2,0)</f>
        <v>0</v>
      </c>
      <c r="Y177" s="1">
        <f>IFERROR('Input Clean'!V182*Input!V$2,0)</f>
        <v>0</v>
      </c>
      <c r="Z177" s="1">
        <f>IFERROR('Input Clean'!W182*Input!W$2,0)</f>
        <v>0</v>
      </c>
    </row>
    <row r="178">
      <c r="A178" s="1" t="str">
        <f>Teacher!A179</f>
        <v/>
      </c>
      <c r="B178" s="30">
        <f>A178+TIME(0,hour(Teacher!B179),minute(Teacher!B179))</f>
        <v>0</v>
      </c>
      <c r="C178" s="1">
        <f>if(Teacher!C179="Test (add score to grade book)",1,0)</f>
        <v>0</v>
      </c>
      <c r="D178" s="1">
        <f t="shared" si="1"/>
        <v>0</v>
      </c>
      <c r="E178" s="1" t="str">
        <f t="shared" si="2"/>
        <v/>
      </c>
      <c r="F178" s="1">
        <f t="shared" si="3"/>
        <v>0</v>
      </c>
      <c r="G178" s="1">
        <f t="shared" si="4"/>
        <v>0</v>
      </c>
      <c r="H178" s="1" t="str">
        <f>Students!A179</f>
        <v/>
      </c>
      <c r="I178" s="1" t="str">
        <f>Students!B179</f>
        <v/>
      </c>
      <c r="J178" s="1">
        <f>IFERROR('Input Clean'!G183*Input!G$2,0)</f>
        <v>0</v>
      </c>
      <c r="K178" s="1">
        <f>IFERROR('Input Clean'!H183*Input!H$2,0)</f>
        <v>0</v>
      </c>
      <c r="L178" s="1">
        <f>IFERROR('Input Clean'!I183*Input!I$2,0)</f>
        <v>0</v>
      </c>
      <c r="M178" s="1">
        <f>IFERROR('Input Clean'!J183*Input!J$2,0)</f>
        <v>0</v>
      </c>
      <c r="N178" s="1">
        <f>IFERROR('Input Clean'!K183*Input!K$2,0)</f>
        <v>0</v>
      </c>
      <c r="O178" s="1">
        <f>IFERROR('Input Clean'!L183*Input!L$2,0)</f>
        <v>0</v>
      </c>
      <c r="P178" s="1">
        <f>IFERROR('Input Clean'!M183*Input!M$2,0)</f>
        <v>0</v>
      </c>
      <c r="Q178" s="1">
        <f>IFERROR('Input Clean'!N183*Input!N$2,0)</f>
        <v>0</v>
      </c>
      <c r="R178" s="1">
        <f>IFERROR('Input Clean'!O183*Input!O$2,0)</f>
        <v>0</v>
      </c>
      <c r="S178" s="1">
        <f>IFERROR('Input Clean'!P183*Input!P$2,0)</f>
        <v>0</v>
      </c>
      <c r="T178" s="1">
        <f>IFERROR('Input Clean'!Q183*Input!Q$2,0)</f>
        <v>0</v>
      </c>
      <c r="U178" s="1">
        <f>IFERROR('Input Clean'!R183*Input!R$2,0)</f>
        <v>0</v>
      </c>
      <c r="V178" s="1">
        <f>IFERROR('Input Clean'!S183*Input!S$2,0)</f>
        <v>0</v>
      </c>
      <c r="W178" s="1">
        <f>IFERROR('Input Clean'!T183*Input!T$2,0)</f>
        <v>0</v>
      </c>
      <c r="X178" s="1">
        <f>IFERROR('Input Clean'!U183*Input!U$2,0)</f>
        <v>0</v>
      </c>
      <c r="Y178" s="1">
        <f>IFERROR('Input Clean'!V183*Input!V$2,0)</f>
        <v>0</v>
      </c>
      <c r="Z178" s="1">
        <f>IFERROR('Input Clean'!W183*Input!W$2,0)</f>
        <v>0</v>
      </c>
    </row>
    <row r="179">
      <c r="A179" s="1" t="str">
        <f>Teacher!A180</f>
        <v/>
      </c>
      <c r="B179" s="30">
        <f>A179+TIME(0,hour(Teacher!B180),minute(Teacher!B180))</f>
        <v>0</v>
      </c>
      <c r="C179" s="1">
        <f>if(Teacher!C180="Test (add score to grade book)",1,0)</f>
        <v>0</v>
      </c>
      <c r="D179" s="1">
        <f t="shared" si="1"/>
        <v>0</v>
      </c>
      <c r="E179" s="1" t="str">
        <f t="shared" si="2"/>
        <v/>
      </c>
      <c r="F179" s="1">
        <f t="shared" si="3"/>
        <v>0</v>
      </c>
      <c r="G179" s="1">
        <f t="shared" si="4"/>
        <v>0</v>
      </c>
      <c r="H179" s="1" t="str">
        <f>Students!A180</f>
        <v/>
      </c>
      <c r="I179" s="1" t="str">
        <f>Students!B180</f>
        <v/>
      </c>
      <c r="J179" s="1">
        <f>IFERROR('Input Clean'!G184*Input!G$2,0)</f>
        <v>0</v>
      </c>
      <c r="K179" s="1">
        <f>IFERROR('Input Clean'!H184*Input!H$2,0)</f>
        <v>0</v>
      </c>
      <c r="L179" s="1">
        <f>IFERROR('Input Clean'!I184*Input!I$2,0)</f>
        <v>0</v>
      </c>
      <c r="M179" s="1">
        <f>IFERROR('Input Clean'!J184*Input!J$2,0)</f>
        <v>0</v>
      </c>
      <c r="N179" s="1">
        <f>IFERROR('Input Clean'!K184*Input!K$2,0)</f>
        <v>0</v>
      </c>
      <c r="O179" s="1">
        <f>IFERROR('Input Clean'!L184*Input!L$2,0)</f>
        <v>0</v>
      </c>
      <c r="P179" s="1">
        <f>IFERROR('Input Clean'!M184*Input!M$2,0)</f>
        <v>0</v>
      </c>
      <c r="Q179" s="1">
        <f>IFERROR('Input Clean'!N184*Input!N$2,0)</f>
        <v>0</v>
      </c>
      <c r="R179" s="1">
        <f>IFERROR('Input Clean'!O184*Input!O$2,0)</f>
        <v>0</v>
      </c>
      <c r="S179" s="1">
        <f>IFERROR('Input Clean'!P184*Input!P$2,0)</f>
        <v>0</v>
      </c>
      <c r="T179" s="1">
        <f>IFERROR('Input Clean'!Q184*Input!Q$2,0)</f>
        <v>0</v>
      </c>
      <c r="U179" s="1">
        <f>IFERROR('Input Clean'!R184*Input!R$2,0)</f>
        <v>0</v>
      </c>
      <c r="V179" s="1">
        <f>IFERROR('Input Clean'!S184*Input!S$2,0)</f>
        <v>0</v>
      </c>
      <c r="W179" s="1">
        <f>IFERROR('Input Clean'!T184*Input!T$2,0)</f>
        <v>0</v>
      </c>
      <c r="X179" s="1">
        <f>IFERROR('Input Clean'!U184*Input!U$2,0)</f>
        <v>0</v>
      </c>
      <c r="Y179" s="1">
        <f>IFERROR('Input Clean'!V184*Input!V$2,0)</f>
        <v>0</v>
      </c>
      <c r="Z179" s="1">
        <f>IFERROR('Input Clean'!W184*Input!W$2,0)</f>
        <v>0</v>
      </c>
    </row>
    <row r="180">
      <c r="A180" s="1" t="str">
        <f>Teacher!A181</f>
        <v/>
      </c>
      <c r="B180" s="30">
        <f>A180+TIME(0,hour(Teacher!B181),minute(Teacher!B181))</f>
        <v>0</v>
      </c>
      <c r="C180" s="1">
        <f>if(Teacher!C181="Test (add score to grade book)",1,0)</f>
        <v>0</v>
      </c>
      <c r="D180" s="1">
        <f t="shared" si="1"/>
        <v>0</v>
      </c>
      <c r="E180" s="1" t="str">
        <f t="shared" si="2"/>
        <v/>
      </c>
      <c r="F180" s="1">
        <f t="shared" si="3"/>
        <v>0</v>
      </c>
      <c r="G180" s="1">
        <f t="shared" si="4"/>
        <v>0</v>
      </c>
      <c r="H180" s="1" t="str">
        <f>Students!A181</f>
        <v/>
      </c>
      <c r="I180" s="1" t="str">
        <f>Students!B181</f>
        <v/>
      </c>
      <c r="J180" s="1">
        <f>IFERROR('Input Clean'!G185*Input!G$2,0)</f>
        <v>0</v>
      </c>
      <c r="K180" s="1">
        <f>IFERROR('Input Clean'!H185*Input!H$2,0)</f>
        <v>0</v>
      </c>
      <c r="L180" s="1">
        <f>IFERROR('Input Clean'!I185*Input!I$2,0)</f>
        <v>0</v>
      </c>
      <c r="M180" s="1">
        <f>IFERROR('Input Clean'!J185*Input!J$2,0)</f>
        <v>0</v>
      </c>
      <c r="N180" s="1">
        <f>IFERROR('Input Clean'!K185*Input!K$2,0)</f>
        <v>0</v>
      </c>
      <c r="O180" s="1">
        <f>IFERROR('Input Clean'!L185*Input!L$2,0)</f>
        <v>0</v>
      </c>
      <c r="P180" s="1">
        <f>IFERROR('Input Clean'!M185*Input!M$2,0)</f>
        <v>0</v>
      </c>
      <c r="Q180" s="1">
        <f>IFERROR('Input Clean'!N185*Input!N$2,0)</f>
        <v>0</v>
      </c>
      <c r="R180" s="1">
        <f>IFERROR('Input Clean'!O185*Input!O$2,0)</f>
        <v>0</v>
      </c>
      <c r="S180" s="1">
        <f>IFERROR('Input Clean'!P185*Input!P$2,0)</f>
        <v>0</v>
      </c>
      <c r="T180" s="1">
        <f>IFERROR('Input Clean'!Q185*Input!Q$2,0)</f>
        <v>0</v>
      </c>
      <c r="U180" s="1">
        <f>IFERROR('Input Clean'!R185*Input!R$2,0)</f>
        <v>0</v>
      </c>
      <c r="V180" s="1">
        <f>IFERROR('Input Clean'!S185*Input!S$2,0)</f>
        <v>0</v>
      </c>
      <c r="W180" s="1">
        <f>IFERROR('Input Clean'!T185*Input!T$2,0)</f>
        <v>0</v>
      </c>
      <c r="X180" s="1">
        <f>IFERROR('Input Clean'!U185*Input!U$2,0)</f>
        <v>0</v>
      </c>
      <c r="Y180" s="1">
        <f>IFERROR('Input Clean'!V185*Input!V$2,0)</f>
        <v>0</v>
      </c>
      <c r="Z180" s="1">
        <f>IFERROR('Input Clean'!W185*Input!W$2,0)</f>
        <v>0</v>
      </c>
    </row>
    <row r="181">
      <c r="A181" s="1" t="str">
        <f>Teacher!A182</f>
        <v/>
      </c>
      <c r="B181" s="30">
        <f>A181+TIME(0,hour(Teacher!B182),minute(Teacher!B182))</f>
        <v>0</v>
      </c>
      <c r="C181" s="1">
        <f>if(Teacher!C182="Test (add score to grade book)",1,0)</f>
        <v>0</v>
      </c>
      <c r="D181" s="1">
        <f t="shared" si="1"/>
        <v>0</v>
      </c>
      <c r="E181" s="1" t="str">
        <f t="shared" si="2"/>
        <v/>
      </c>
      <c r="F181" s="1">
        <f t="shared" si="3"/>
        <v>0</v>
      </c>
      <c r="G181" s="1">
        <f t="shared" si="4"/>
        <v>0</v>
      </c>
      <c r="H181" s="1" t="str">
        <f>Students!A182</f>
        <v/>
      </c>
      <c r="I181" s="1" t="str">
        <f>Students!B182</f>
        <v/>
      </c>
      <c r="J181" s="1">
        <f>IFERROR('Input Clean'!G186*Input!G$2,0)</f>
        <v>0</v>
      </c>
      <c r="K181" s="1">
        <f>IFERROR('Input Clean'!H186*Input!H$2,0)</f>
        <v>0</v>
      </c>
      <c r="L181" s="1">
        <f>IFERROR('Input Clean'!I186*Input!I$2,0)</f>
        <v>0</v>
      </c>
      <c r="M181" s="1">
        <f>IFERROR('Input Clean'!J186*Input!J$2,0)</f>
        <v>0</v>
      </c>
      <c r="N181" s="1">
        <f>IFERROR('Input Clean'!K186*Input!K$2,0)</f>
        <v>0</v>
      </c>
      <c r="O181" s="1">
        <f>IFERROR('Input Clean'!L186*Input!L$2,0)</f>
        <v>0</v>
      </c>
      <c r="P181" s="1">
        <f>IFERROR('Input Clean'!M186*Input!M$2,0)</f>
        <v>0</v>
      </c>
      <c r="Q181" s="1">
        <f>IFERROR('Input Clean'!N186*Input!N$2,0)</f>
        <v>0</v>
      </c>
      <c r="R181" s="1">
        <f>IFERROR('Input Clean'!O186*Input!O$2,0)</f>
        <v>0</v>
      </c>
      <c r="S181" s="1">
        <f>IFERROR('Input Clean'!P186*Input!P$2,0)</f>
        <v>0</v>
      </c>
      <c r="T181" s="1">
        <f>IFERROR('Input Clean'!Q186*Input!Q$2,0)</f>
        <v>0</v>
      </c>
      <c r="U181" s="1">
        <f>IFERROR('Input Clean'!R186*Input!R$2,0)</f>
        <v>0</v>
      </c>
      <c r="V181" s="1">
        <f>IFERROR('Input Clean'!S186*Input!S$2,0)</f>
        <v>0</v>
      </c>
      <c r="W181" s="1">
        <f>IFERROR('Input Clean'!T186*Input!T$2,0)</f>
        <v>0</v>
      </c>
      <c r="X181" s="1">
        <f>IFERROR('Input Clean'!U186*Input!U$2,0)</f>
        <v>0</v>
      </c>
      <c r="Y181" s="1">
        <f>IFERROR('Input Clean'!V186*Input!V$2,0)</f>
        <v>0</v>
      </c>
      <c r="Z181" s="1">
        <f>IFERROR('Input Clean'!W186*Input!W$2,0)</f>
        <v>0</v>
      </c>
    </row>
    <row r="182">
      <c r="A182" s="1" t="str">
        <f>Teacher!A183</f>
        <v/>
      </c>
      <c r="B182" s="30">
        <f>A182+TIME(0,hour(Teacher!B183),minute(Teacher!B183))</f>
        <v>0</v>
      </c>
      <c r="C182" s="1">
        <f>if(Teacher!C183="Test (add score to grade book)",1,0)</f>
        <v>0</v>
      </c>
      <c r="D182" s="1">
        <f t="shared" si="1"/>
        <v>0</v>
      </c>
      <c r="E182" s="1" t="str">
        <f t="shared" si="2"/>
        <v/>
      </c>
      <c r="F182" s="1">
        <f t="shared" si="3"/>
        <v>0</v>
      </c>
      <c r="G182" s="1">
        <f t="shared" si="4"/>
        <v>0</v>
      </c>
      <c r="H182" s="1" t="str">
        <f>Students!A183</f>
        <v/>
      </c>
      <c r="I182" s="1" t="str">
        <f>Students!B183</f>
        <v/>
      </c>
      <c r="J182" s="1">
        <f>IFERROR('Input Clean'!G187*Input!G$2,0)</f>
        <v>0</v>
      </c>
      <c r="K182" s="1">
        <f>IFERROR('Input Clean'!H187*Input!H$2,0)</f>
        <v>0</v>
      </c>
      <c r="L182" s="1">
        <f>IFERROR('Input Clean'!I187*Input!I$2,0)</f>
        <v>0</v>
      </c>
      <c r="M182" s="1">
        <f>IFERROR('Input Clean'!J187*Input!J$2,0)</f>
        <v>0</v>
      </c>
      <c r="N182" s="1">
        <f>IFERROR('Input Clean'!K187*Input!K$2,0)</f>
        <v>0</v>
      </c>
      <c r="O182" s="1">
        <f>IFERROR('Input Clean'!L187*Input!L$2,0)</f>
        <v>0</v>
      </c>
      <c r="P182" s="1">
        <f>IFERROR('Input Clean'!M187*Input!M$2,0)</f>
        <v>0</v>
      </c>
      <c r="Q182" s="1">
        <f>IFERROR('Input Clean'!N187*Input!N$2,0)</f>
        <v>0</v>
      </c>
      <c r="R182" s="1">
        <f>IFERROR('Input Clean'!O187*Input!O$2,0)</f>
        <v>0</v>
      </c>
      <c r="S182" s="1">
        <f>IFERROR('Input Clean'!P187*Input!P$2,0)</f>
        <v>0</v>
      </c>
      <c r="T182" s="1">
        <f>IFERROR('Input Clean'!Q187*Input!Q$2,0)</f>
        <v>0</v>
      </c>
      <c r="U182" s="1">
        <f>IFERROR('Input Clean'!R187*Input!R$2,0)</f>
        <v>0</v>
      </c>
      <c r="V182" s="1">
        <f>IFERROR('Input Clean'!S187*Input!S$2,0)</f>
        <v>0</v>
      </c>
      <c r="W182" s="1">
        <f>IFERROR('Input Clean'!T187*Input!T$2,0)</f>
        <v>0</v>
      </c>
      <c r="X182" s="1">
        <f>IFERROR('Input Clean'!U187*Input!U$2,0)</f>
        <v>0</v>
      </c>
      <c r="Y182" s="1">
        <f>IFERROR('Input Clean'!V187*Input!V$2,0)</f>
        <v>0</v>
      </c>
      <c r="Z182" s="1">
        <f>IFERROR('Input Clean'!W187*Input!W$2,0)</f>
        <v>0</v>
      </c>
    </row>
    <row r="183">
      <c r="A183" s="1" t="str">
        <f>Teacher!A184</f>
        <v/>
      </c>
      <c r="B183" s="30">
        <f>A183+TIME(0,hour(Teacher!B184),minute(Teacher!B184))</f>
        <v>0</v>
      </c>
      <c r="C183" s="1">
        <f>if(Teacher!C184="Test (add score to grade book)",1,0)</f>
        <v>0</v>
      </c>
      <c r="D183" s="1">
        <f t="shared" si="1"/>
        <v>0</v>
      </c>
      <c r="E183" s="1" t="str">
        <f t="shared" si="2"/>
        <v/>
      </c>
      <c r="F183" s="1">
        <f t="shared" si="3"/>
        <v>0</v>
      </c>
      <c r="G183" s="1">
        <f t="shared" si="4"/>
        <v>0</v>
      </c>
      <c r="H183" s="1" t="str">
        <f>Students!A184</f>
        <v/>
      </c>
      <c r="I183" s="1" t="str">
        <f>Students!B184</f>
        <v/>
      </c>
      <c r="J183" s="1">
        <f>IFERROR('Input Clean'!G188*Input!G$2,0)</f>
        <v>0</v>
      </c>
      <c r="K183" s="1">
        <f>IFERROR('Input Clean'!H188*Input!H$2,0)</f>
        <v>0</v>
      </c>
      <c r="L183" s="1">
        <f>IFERROR('Input Clean'!I188*Input!I$2,0)</f>
        <v>0</v>
      </c>
      <c r="M183" s="1">
        <f>IFERROR('Input Clean'!J188*Input!J$2,0)</f>
        <v>0</v>
      </c>
      <c r="N183" s="1">
        <f>IFERROR('Input Clean'!K188*Input!K$2,0)</f>
        <v>0</v>
      </c>
      <c r="O183" s="1">
        <f>IFERROR('Input Clean'!L188*Input!L$2,0)</f>
        <v>0</v>
      </c>
      <c r="P183" s="1">
        <f>IFERROR('Input Clean'!M188*Input!M$2,0)</f>
        <v>0</v>
      </c>
      <c r="Q183" s="1">
        <f>IFERROR('Input Clean'!N188*Input!N$2,0)</f>
        <v>0</v>
      </c>
      <c r="R183" s="1">
        <f>IFERROR('Input Clean'!O188*Input!O$2,0)</f>
        <v>0</v>
      </c>
      <c r="S183" s="1">
        <f>IFERROR('Input Clean'!P188*Input!P$2,0)</f>
        <v>0</v>
      </c>
      <c r="T183" s="1">
        <f>IFERROR('Input Clean'!Q188*Input!Q$2,0)</f>
        <v>0</v>
      </c>
      <c r="U183" s="1">
        <f>IFERROR('Input Clean'!R188*Input!R$2,0)</f>
        <v>0</v>
      </c>
      <c r="V183" s="1">
        <f>IFERROR('Input Clean'!S188*Input!S$2,0)</f>
        <v>0</v>
      </c>
      <c r="W183" s="1">
        <f>IFERROR('Input Clean'!T188*Input!T$2,0)</f>
        <v>0</v>
      </c>
      <c r="X183" s="1">
        <f>IFERROR('Input Clean'!U188*Input!U$2,0)</f>
        <v>0</v>
      </c>
      <c r="Y183" s="1">
        <f>IFERROR('Input Clean'!V188*Input!V$2,0)</f>
        <v>0</v>
      </c>
      <c r="Z183" s="1">
        <f>IFERROR('Input Clean'!W188*Input!W$2,0)</f>
        <v>0</v>
      </c>
    </row>
    <row r="184">
      <c r="A184" s="1" t="str">
        <f>Teacher!A185</f>
        <v/>
      </c>
      <c r="B184" s="30">
        <f>A184+TIME(0,hour(Teacher!B185),minute(Teacher!B185))</f>
        <v>0</v>
      </c>
      <c r="C184" s="1">
        <f>if(Teacher!C185="Test (add score to grade book)",1,0)</f>
        <v>0</v>
      </c>
      <c r="D184" s="1">
        <f t="shared" si="1"/>
        <v>0</v>
      </c>
      <c r="E184" s="1" t="str">
        <f t="shared" si="2"/>
        <v/>
      </c>
      <c r="F184" s="1">
        <f t="shared" si="3"/>
        <v>0</v>
      </c>
      <c r="G184" s="1">
        <f t="shared" si="4"/>
        <v>0</v>
      </c>
      <c r="H184" s="1" t="str">
        <f>Students!A185</f>
        <v/>
      </c>
      <c r="I184" s="1" t="str">
        <f>Students!B185</f>
        <v/>
      </c>
      <c r="J184" s="1">
        <f>IFERROR('Input Clean'!G189*Input!G$2,0)</f>
        <v>0</v>
      </c>
      <c r="K184" s="1">
        <f>IFERROR('Input Clean'!H189*Input!H$2,0)</f>
        <v>0</v>
      </c>
      <c r="L184" s="1">
        <f>IFERROR('Input Clean'!I189*Input!I$2,0)</f>
        <v>0</v>
      </c>
      <c r="M184" s="1">
        <f>IFERROR('Input Clean'!J189*Input!J$2,0)</f>
        <v>0</v>
      </c>
      <c r="N184" s="1">
        <f>IFERROR('Input Clean'!K189*Input!K$2,0)</f>
        <v>0</v>
      </c>
      <c r="O184" s="1">
        <f>IFERROR('Input Clean'!L189*Input!L$2,0)</f>
        <v>0</v>
      </c>
      <c r="P184" s="1">
        <f>IFERROR('Input Clean'!M189*Input!M$2,0)</f>
        <v>0</v>
      </c>
      <c r="Q184" s="1">
        <f>IFERROR('Input Clean'!N189*Input!N$2,0)</f>
        <v>0</v>
      </c>
      <c r="R184" s="1">
        <f>IFERROR('Input Clean'!O189*Input!O$2,0)</f>
        <v>0</v>
      </c>
      <c r="S184" s="1">
        <f>IFERROR('Input Clean'!P189*Input!P$2,0)</f>
        <v>0</v>
      </c>
      <c r="T184" s="1">
        <f>IFERROR('Input Clean'!Q189*Input!Q$2,0)</f>
        <v>0</v>
      </c>
      <c r="U184" s="1">
        <f>IFERROR('Input Clean'!R189*Input!R$2,0)</f>
        <v>0</v>
      </c>
      <c r="V184" s="1">
        <f>IFERROR('Input Clean'!S189*Input!S$2,0)</f>
        <v>0</v>
      </c>
      <c r="W184" s="1">
        <f>IFERROR('Input Clean'!T189*Input!T$2,0)</f>
        <v>0</v>
      </c>
      <c r="X184" s="1">
        <f>IFERROR('Input Clean'!U189*Input!U$2,0)</f>
        <v>0</v>
      </c>
      <c r="Y184" s="1">
        <f>IFERROR('Input Clean'!V189*Input!V$2,0)</f>
        <v>0</v>
      </c>
      <c r="Z184" s="1">
        <f>IFERROR('Input Clean'!W189*Input!W$2,0)</f>
        <v>0</v>
      </c>
    </row>
    <row r="185">
      <c r="A185" s="1" t="str">
        <f>Teacher!A186</f>
        <v/>
      </c>
      <c r="B185" s="30">
        <f>A185+TIME(0,hour(Teacher!B186),minute(Teacher!B186))</f>
        <v>0</v>
      </c>
      <c r="C185" s="1">
        <f>if(Teacher!C186="Test (add score to grade book)",1,0)</f>
        <v>0</v>
      </c>
      <c r="D185" s="1">
        <f t="shared" si="1"/>
        <v>0</v>
      </c>
      <c r="E185" s="1" t="str">
        <f t="shared" si="2"/>
        <v/>
      </c>
      <c r="F185" s="1">
        <f t="shared" si="3"/>
        <v>0</v>
      </c>
      <c r="G185" s="1">
        <f t="shared" si="4"/>
        <v>0</v>
      </c>
      <c r="H185" s="1" t="str">
        <f>Students!A186</f>
        <v/>
      </c>
      <c r="I185" s="1" t="str">
        <f>Students!B186</f>
        <v/>
      </c>
      <c r="J185" s="1">
        <f>IFERROR('Input Clean'!G190*Input!G$2,0)</f>
        <v>0</v>
      </c>
      <c r="K185" s="1">
        <f>IFERROR('Input Clean'!H190*Input!H$2,0)</f>
        <v>0</v>
      </c>
      <c r="L185" s="1">
        <f>IFERROR('Input Clean'!I190*Input!I$2,0)</f>
        <v>0</v>
      </c>
      <c r="M185" s="1">
        <f>IFERROR('Input Clean'!J190*Input!J$2,0)</f>
        <v>0</v>
      </c>
      <c r="N185" s="1">
        <f>IFERROR('Input Clean'!K190*Input!K$2,0)</f>
        <v>0</v>
      </c>
      <c r="O185" s="1">
        <f>IFERROR('Input Clean'!L190*Input!L$2,0)</f>
        <v>0</v>
      </c>
      <c r="P185" s="1">
        <f>IFERROR('Input Clean'!M190*Input!M$2,0)</f>
        <v>0</v>
      </c>
      <c r="Q185" s="1">
        <f>IFERROR('Input Clean'!N190*Input!N$2,0)</f>
        <v>0</v>
      </c>
      <c r="R185" s="1">
        <f>IFERROR('Input Clean'!O190*Input!O$2,0)</f>
        <v>0</v>
      </c>
      <c r="S185" s="1">
        <f>IFERROR('Input Clean'!P190*Input!P$2,0)</f>
        <v>0</v>
      </c>
      <c r="T185" s="1">
        <f>IFERROR('Input Clean'!Q190*Input!Q$2,0)</f>
        <v>0</v>
      </c>
      <c r="U185" s="1">
        <f>IFERROR('Input Clean'!R190*Input!R$2,0)</f>
        <v>0</v>
      </c>
      <c r="V185" s="1">
        <f>IFERROR('Input Clean'!S190*Input!S$2,0)</f>
        <v>0</v>
      </c>
      <c r="W185" s="1">
        <f>IFERROR('Input Clean'!T190*Input!T$2,0)</f>
        <v>0</v>
      </c>
      <c r="X185" s="1">
        <f>IFERROR('Input Clean'!U190*Input!U$2,0)</f>
        <v>0</v>
      </c>
      <c r="Y185" s="1">
        <f>IFERROR('Input Clean'!V190*Input!V$2,0)</f>
        <v>0</v>
      </c>
      <c r="Z185" s="1">
        <f>IFERROR('Input Clean'!W190*Input!W$2,0)</f>
        <v>0</v>
      </c>
    </row>
    <row r="186">
      <c r="A186" s="1" t="str">
        <f>Teacher!A187</f>
        <v/>
      </c>
      <c r="B186" s="30">
        <f>A186+TIME(0,hour(Teacher!B187),minute(Teacher!B187))</f>
        <v>0</v>
      </c>
      <c r="C186" s="1">
        <f>if(Teacher!C187="Test (add score to grade book)",1,0)</f>
        <v>0</v>
      </c>
      <c r="D186" s="1">
        <f t="shared" si="1"/>
        <v>0</v>
      </c>
      <c r="E186" s="1" t="str">
        <f t="shared" si="2"/>
        <v/>
      </c>
      <c r="F186" s="1">
        <f t="shared" si="3"/>
        <v>0</v>
      </c>
      <c r="G186" s="1">
        <f t="shared" si="4"/>
        <v>0</v>
      </c>
      <c r="H186" s="1" t="str">
        <f>Students!A187</f>
        <v/>
      </c>
      <c r="I186" s="1" t="str">
        <f>Students!B187</f>
        <v/>
      </c>
      <c r="J186" s="1">
        <f>IFERROR('Input Clean'!G191*Input!G$2,0)</f>
        <v>0</v>
      </c>
      <c r="K186" s="1">
        <f>IFERROR('Input Clean'!H191*Input!H$2,0)</f>
        <v>0</v>
      </c>
      <c r="L186" s="1">
        <f>IFERROR('Input Clean'!I191*Input!I$2,0)</f>
        <v>0</v>
      </c>
      <c r="M186" s="1">
        <f>IFERROR('Input Clean'!J191*Input!J$2,0)</f>
        <v>0</v>
      </c>
      <c r="N186" s="1">
        <f>IFERROR('Input Clean'!K191*Input!K$2,0)</f>
        <v>0</v>
      </c>
      <c r="O186" s="1">
        <f>IFERROR('Input Clean'!L191*Input!L$2,0)</f>
        <v>0</v>
      </c>
      <c r="P186" s="1">
        <f>IFERROR('Input Clean'!M191*Input!M$2,0)</f>
        <v>0</v>
      </c>
      <c r="Q186" s="1">
        <f>IFERROR('Input Clean'!N191*Input!N$2,0)</f>
        <v>0</v>
      </c>
      <c r="R186" s="1">
        <f>IFERROR('Input Clean'!O191*Input!O$2,0)</f>
        <v>0</v>
      </c>
      <c r="S186" s="1">
        <f>IFERROR('Input Clean'!P191*Input!P$2,0)</f>
        <v>0</v>
      </c>
      <c r="T186" s="1">
        <f>IFERROR('Input Clean'!Q191*Input!Q$2,0)</f>
        <v>0</v>
      </c>
      <c r="U186" s="1">
        <f>IFERROR('Input Clean'!R191*Input!R$2,0)</f>
        <v>0</v>
      </c>
      <c r="V186" s="1">
        <f>IFERROR('Input Clean'!S191*Input!S$2,0)</f>
        <v>0</v>
      </c>
      <c r="W186" s="1">
        <f>IFERROR('Input Clean'!T191*Input!T$2,0)</f>
        <v>0</v>
      </c>
      <c r="X186" s="1">
        <f>IFERROR('Input Clean'!U191*Input!U$2,0)</f>
        <v>0</v>
      </c>
      <c r="Y186" s="1">
        <f>IFERROR('Input Clean'!V191*Input!V$2,0)</f>
        <v>0</v>
      </c>
      <c r="Z186" s="1">
        <f>IFERROR('Input Clean'!W191*Input!W$2,0)</f>
        <v>0</v>
      </c>
    </row>
    <row r="187">
      <c r="A187" s="1" t="str">
        <f>Teacher!A188</f>
        <v/>
      </c>
      <c r="B187" s="30">
        <f>A187+TIME(0,hour(Teacher!B188),minute(Teacher!B188))</f>
        <v>0</v>
      </c>
      <c r="C187" s="1">
        <f>if(Teacher!C188="Test (add score to grade book)",1,0)</f>
        <v>0</v>
      </c>
      <c r="D187" s="1">
        <f t="shared" si="1"/>
        <v>0</v>
      </c>
      <c r="E187" s="1" t="str">
        <f t="shared" si="2"/>
        <v/>
      </c>
      <c r="F187" s="1">
        <f t="shared" si="3"/>
        <v>0</v>
      </c>
      <c r="G187" s="1">
        <f t="shared" si="4"/>
        <v>0</v>
      </c>
      <c r="H187" s="1" t="str">
        <f>Students!A188</f>
        <v/>
      </c>
      <c r="I187" s="1" t="str">
        <f>Students!B188</f>
        <v/>
      </c>
      <c r="J187" s="1">
        <f>IFERROR('Input Clean'!G192*Input!G$2,0)</f>
        <v>0</v>
      </c>
      <c r="K187" s="1">
        <f>IFERROR('Input Clean'!H192*Input!H$2,0)</f>
        <v>0</v>
      </c>
      <c r="L187" s="1">
        <f>IFERROR('Input Clean'!I192*Input!I$2,0)</f>
        <v>0</v>
      </c>
      <c r="M187" s="1">
        <f>IFERROR('Input Clean'!J192*Input!J$2,0)</f>
        <v>0</v>
      </c>
      <c r="N187" s="1">
        <f>IFERROR('Input Clean'!K192*Input!K$2,0)</f>
        <v>0</v>
      </c>
      <c r="O187" s="1">
        <f>IFERROR('Input Clean'!L192*Input!L$2,0)</f>
        <v>0</v>
      </c>
      <c r="P187" s="1">
        <f>IFERROR('Input Clean'!M192*Input!M$2,0)</f>
        <v>0</v>
      </c>
      <c r="Q187" s="1">
        <f>IFERROR('Input Clean'!N192*Input!N$2,0)</f>
        <v>0</v>
      </c>
      <c r="R187" s="1">
        <f>IFERROR('Input Clean'!O192*Input!O$2,0)</f>
        <v>0</v>
      </c>
      <c r="S187" s="1">
        <f>IFERROR('Input Clean'!P192*Input!P$2,0)</f>
        <v>0</v>
      </c>
      <c r="T187" s="1">
        <f>IFERROR('Input Clean'!Q192*Input!Q$2,0)</f>
        <v>0</v>
      </c>
      <c r="U187" s="1">
        <f>IFERROR('Input Clean'!R192*Input!R$2,0)</f>
        <v>0</v>
      </c>
      <c r="V187" s="1">
        <f>IFERROR('Input Clean'!S192*Input!S$2,0)</f>
        <v>0</v>
      </c>
      <c r="W187" s="1">
        <f>IFERROR('Input Clean'!T192*Input!T$2,0)</f>
        <v>0</v>
      </c>
      <c r="X187" s="1">
        <f>IFERROR('Input Clean'!U192*Input!U$2,0)</f>
        <v>0</v>
      </c>
      <c r="Y187" s="1">
        <f>IFERROR('Input Clean'!V192*Input!V$2,0)</f>
        <v>0</v>
      </c>
      <c r="Z187" s="1">
        <f>IFERROR('Input Clean'!W192*Input!W$2,0)</f>
        <v>0</v>
      </c>
    </row>
    <row r="188">
      <c r="A188" s="1" t="str">
        <f>Teacher!A189</f>
        <v/>
      </c>
      <c r="B188" s="30">
        <f>A188+TIME(0,hour(Teacher!B189),minute(Teacher!B189))</f>
        <v>0</v>
      </c>
      <c r="C188" s="1">
        <f>if(Teacher!C189="Test (add score to grade book)",1,0)</f>
        <v>0</v>
      </c>
      <c r="D188" s="1">
        <f t="shared" si="1"/>
        <v>0</v>
      </c>
      <c r="E188" s="1" t="str">
        <f t="shared" si="2"/>
        <v/>
      </c>
      <c r="F188" s="1">
        <f t="shared" si="3"/>
        <v>0</v>
      </c>
      <c r="G188" s="1">
        <f t="shared" si="4"/>
        <v>0</v>
      </c>
      <c r="H188" s="1" t="str">
        <f>Students!A189</f>
        <v/>
      </c>
      <c r="I188" s="1" t="str">
        <f>Students!B189</f>
        <v/>
      </c>
      <c r="J188" s="1">
        <f>IFERROR('Input Clean'!G193*Input!G$2,0)</f>
        <v>0</v>
      </c>
      <c r="K188" s="1">
        <f>IFERROR('Input Clean'!H193*Input!H$2,0)</f>
        <v>0</v>
      </c>
      <c r="L188" s="1">
        <f>IFERROR('Input Clean'!I193*Input!I$2,0)</f>
        <v>0</v>
      </c>
      <c r="M188" s="1">
        <f>IFERROR('Input Clean'!J193*Input!J$2,0)</f>
        <v>0</v>
      </c>
      <c r="N188" s="1">
        <f>IFERROR('Input Clean'!K193*Input!K$2,0)</f>
        <v>0</v>
      </c>
      <c r="O188" s="1">
        <f>IFERROR('Input Clean'!L193*Input!L$2,0)</f>
        <v>0</v>
      </c>
      <c r="P188" s="1">
        <f>IFERROR('Input Clean'!M193*Input!M$2,0)</f>
        <v>0</v>
      </c>
      <c r="Q188" s="1">
        <f>IFERROR('Input Clean'!N193*Input!N$2,0)</f>
        <v>0</v>
      </c>
      <c r="R188" s="1">
        <f>IFERROR('Input Clean'!O193*Input!O$2,0)</f>
        <v>0</v>
      </c>
      <c r="S188" s="1">
        <f>IFERROR('Input Clean'!P193*Input!P$2,0)</f>
        <v>0</v>
      </c>
      <c r="T188" s="1">
        <f>IFERROR('Input Clean'!Q193*Input!Q$2,0)</f>
        <v>0</v>
      </c>
      <c r="U188" s="1">
        <f>IFERROR('Input Clean'!R193*Input!R$2,0)</f>
        <v>0</v>
      </c>
      <c r="V188" s="1">
        <f>IFERROR('Input Clean'!S193*Input!S$2,0)</f>
        <v>0</v>
      </c>
      <c r="W188" s="1">
        <f>IFERROR('Input Clean'!T193*Input!T$2,0)</f>
        <v>0</v>
      </c>
      <c r="X188" s="1">
        <f>IFERROR('Input Clean'!U193*Input!U$2,0)</f>
        <v>0</v>
      </c>
      <c r="Y188" s="1">
        <f>IFERROR('Input Clean'!V193*Input!V$2,0)</f>
        <v>0</v>
      </c>
      <c r="Z188" s="1">
        <f>IFERROR('Input Clean'!W193*Input!W$2,0)</f>
        <v>0</v>
      </c>
    </row>
    <row r="189">
      <c r="A189" s="1" t="str">
        <f>Teacher!A190</f>
        <v/>
      </c>
      <c r="B189" s="30">
        <f>A189+TIME(0,hour(Teacher!B190),minute(Teacher!B190))</f>
        <v>0</v>
      </c>
      <c r="C189" s="1">
        <f>if(Teacher!C190="Test (add score to grade book)",1,0)</f>
        <v>0</v>
      </c>
      <c r="D189" s="1">
        <f t="shared" si="1"/>
        <v>0</v>
      </c>
      <c r="E189" s="1" t="str">
        <f t="shared" si="2"/>
        <v/>
      </c>
      <c r="F189" s="1">
        <f t="shared" si="3"/>
        <v>0</v>
      </c>
      <c r="G189" s="1">
        <f t="shared" si="4"/>
        <v>0</v>
      </c>
      <c r="H189" s="1" t="str">
        <f>Students!A190</f>
        <v/>
      </c>
      <c r="I189" s="1" t="str">
        <f>Students!B190</f>
        <v/>
      </c>
      <c r="J189" s="1">
        <f>IFERROR('Input Clean'!G194*Input!G$2,0)</f>
        <v>0</v>
      </c>
      <c r="K189" s="1">
        <f>IFERROR('Input Clean'!H194*Input!H$2,0)</f>
        <v>0</v>
      </c>
      <c r="L189" s="1">
        <f>IFERROR('Input Clean'!I194*Input!I$2,0)</f>
        <v>0</v>
      </c>
      <c r="M189" s="1">
        <f>IFERROR('Input Clean'!J194*Input!J$2,0)</f>
        <v>0</v>
      </c>
      <c r="N189" s="1">
        <f>IFERROR('Input Clean'!K194*Input!K$2,0)</f>
        <v>0</v>
      </c>
      <c r="O189" s="1">
        <f>IFERROR('Input Clean'!L194*Input!L$2,0)</f>
        <v>0</v>
      </c>
      <c r="P189" s="1">
        <f>IFERROR('Input Clean'!M194*Input!M$2,0)</f>
        <v>0</v>
      </c>
      <c r="Q189" s="1">
        <f>IFERROR('Input Clean'!N194*Input!N$2,0)</f>
        <v>0</v>
      </c>
      <c r="R189" s="1">
        <f>IFERROR('Input Clean'!O194*Input!O$2,0)</f>
        <v>0</v>
      </c>
      <c r="S189" s="1">
        <f>IFERROR('Input Clean'!P194*Input!P$2,0)</f>
        <v>0</v>
      </c>
      <c r="T189" s="1">
        <f>IFERROR('Input Clean'!Q194*Input!Q$2,0)</f>
        <v>0</v>
      </c>
      <c r="U189" s="1">
        <f>IFERROR('Input Clean'!R194*Input!R$2,0)</f>
        <v>0</v>
      </c>
      <c r="V189" s="1">
        <f>IFERROR('Input Clean'!S194*Input!S$2,0)</f>
        <v>0</v>
      </c>
      <c r="W189" s="1">
        <f>IFERROR('Input Clean'!T194*Input!T$2,0)</f>
        <v>0</v>
      </c>
      <c r="X189" s="1">
        <f>IFERROR('Input Clean'!U194*Input!U$2,0)</f>
        <v>0</v>
      </c>
      <c r="Y189" s="1">
        <f>IFERROR('Input Clean'!V194*Input!V$2,0)</f>
        <v>0</v>
      </c>
      <c r="Z189" s="1">
        <f>IFERROR('Input Clean'!W194*Input!W$2,0)</f>
        <v>0</v>
      </c>
    </row>
    <row r="190">
      <c r="A190" s="1" t="str">
        <f>Teacher!A191</f>
        <v/>
      </c>
      <c r="B190" s="30">
        <f>A190+TIME(0,hour(Teacher!B191),minute(Teacher!B191))</f>
        <v>0</v>
      </c>
      <c r="C190" s="1">
        <f>if(Teacher!C191="Test (add score to grade book)",1,0)</f>
        <v>0</v>
      </c>
      <c r="D190" s="1">
        <f t="shared" si="1"/>
        <v>0</v>
      </c>
      <c r="E190" s="1" t="str">
        <f t="shared" si="2"/>
        <v/>
      </c>
      <c r="F190" s="1">
        <f t="shared" si="3"/>
        <v>0</v>
      </c>
      <c r="G190" s="1">
        <f t="shared" si="4"/>
        <v>0</v>
      </c>
      <c r="H190" s="1" t="str">
        <f>Students!A191</f>
        <v/>
      </c>
      <c r="I190" s="1" t="str">
        <f>Students!B191</f>
        <v/>
      </c>
      <c r="J190" s="1">
        <f>IFERROR('Input Clean'!G195*Input!G$2,0)</f>
        <v>0</v>
      </c>
      <c r="K190" s="1">
        <f>IFERROR('Input Clean'!H195*Input!H$2,0)</f>
        <v>0</v>
      </c>
      <c r="L190" s="1">
        <f>IFERROR('Input Clean'!I195*Input!I$2,0)</f>
        <v>0</v>
      </c>
      <c r="M190" s="1">
        <f>IFERROR('Input Clean'!J195*Input!J$2,0)</f>
        <v>0</v>
      </c>
      <c r="N190" s="1">
        <f>IFERROR('Input Clean'!K195*Input!K$2,0)</f>
        <v>0</v>
      </c>
      <c r="O190" s="1">
        <f>IFERROR('Input Clean'!L195*Input!L$2,0)</f>
        <v>0</v>
      </c>
      <c r="P190" s="1">
        <f>IFERROR('Input Clean'!M195*Input!M$2,0)</f>
        <v>0</v>
      </c>
      <c r="Q190" s="1">
        <f>IFERROR('Input Clean'!N195*Input!N$2,0)</f>
        <v>0</v>
      </c>
      <c r="R190" s="1">
        <f>IFERROR('Input Clean'!O195*Input!O$2,0)</f>
        <v>0</v>
      </c>
      <c r="S190" s="1">
        <f>IFERROR('Input Clean'!P195*Input!P$2,0)</f>
        <v>0</v>
      </c>
      <c r="T190" s="1">
        <f>IFERROR('Input Clean'!Q195*Input!Q$2,0)</f>
        <v>0</v>
      </c>
      <c r="U190" s="1">
        <f>IFERROR('Input Clean'!R195*Input!R$2,0)</f>
        <v>0</v>
      </c>
      <c r="V190" s="1">
        <f>IFERROR('Input Clean'!S195*Input!S$2,0)</f>
        <v>0</v>
      </c>
      <c r="W190" s="1">
        <f>IFERROR('Input Clean'!T195*Input!T$2,0)</f>
        <v>0</v>
      </c>
      <c r="X190" s="1">
        <f>IFERROR('Input Clean'!U195*Input!U$2,0)</f>
        <v>0</v>
      </c>
      <c r="Y190" s="1">
        <f>IFERROR('Input Clean'!V195*Input!V$2,0)</f>
        <v>0</v>
      </c>
      <c r="Z190" s="1">
        <f>IFERROR('Input Clean'!W195*Input!W$2,0)</f>
        <v>0</v>
      </c>
    </row>
    <row r="191">
      <c r="A191" s="1" t="str">
        <f>Teacher!A192</f>
        <v/>
      </c>
      <c r="B191" s="30">
        <f>A191+TIME(0,hour(Teacher!B192),minute(Teacher!B192))</f>
        <v>0</v>
      </c>
      <c r="C191" s="1">
        <f>if(Teacher!C192="Test (add score to grade book)",1,0)</f>
        <v>0</v>
      </c>
      <c r="D191" s="1">
        <f t="shared" si="1"/>
        <v>0</v>
      </c>
      <c r="E191" s="1" t="str">
        <f t="shared" si="2"/>
        <v/>
      </c>
      <c r="F191" s="1">
        <f t="shared" si="3"/>
        <v>0</v>
      </c>
      <c r="G191" s="1">
        <f t="shared" si="4"/>
        <v>0</v>
      </c>
      <c r="H191" s="1" t="str">
        <f>Students!A192</f>
        <v/>
      </c>
      <c r="I191" s="1" t="str">
        <f>Students!B192</f>
        <v/>
      </c>
      <c r="J191" s="1">
        <f>IFERROR('Input Clean'!G196*Input!G$2,0)</f>
        <v>0</v>
      </c>
      <c r="K191" s="1">
        <f>IFERROR('Input Clean'!H196*Input!H$2,0)</f>
        <v>0</v>
      </c>
      <c r="L191" s="1">
        <f>IFERROR('Input Clean'!I196*Input!I$2,0)</f>
        <v>0</v>
      </c>
      <c r="M191" s="1">
        <f>IFERROR('Input Clean'!J196*Input!J$2,0)</f>
        <v>0</v>
      </c>
      <c r="N191" s="1">
        <f>IFERROR('Input Clean'!K196*Input!K$2,0)</f>
        <v>0</v>
      </c>
      <c r="O191" s="1">
        <f>IFERROR('Input Clean'!L196*Input!L$2,0)</f>
        <v>0</v>
      </c>
      <c r="P191" s="1">
        <f>IFERROR('Input Clean'!M196*Input!M$2,0)</f>
        <v>0</v>
      </c>
      <c r="Q191" s="1">
        <f>IFERROR('Input Clean'!N196*Input!N$2,0)</f>
        <v>0</v>
      </c>
      <c r="R191" s="1">
        <f>IFERROR('Input Clean'!O196*Input!O$2,0)</f>
        <v>0</v>
      </c>
      <c r="S191" s="1">
        <f>IFERROR('Input Clean'!P196*Input!P$2,0)</f>
        <v>0</v>
      </c>
      <c r="T191" s="1">
        <f>IFERROR('Input Clean'!Q196*Input!Q$2,0)</f>
        <v>0</v>
      </c>
      <c r="U191" s="1">
        <f>IFERROR('Input Clean'!R196*Input!R$2,0)</f>
        <v>0</v>
      </c>
      <c r="V191" s="1">
        <f>IFERROR('Input Clean'!S196*Input!S$2,0)</f>
        <v>0</v>
      </c>
      <c r="W191" s="1">
        <f>IFERROR('Input Clean'!T196*Input!T$2,0)</f>
        <v>0</v>
      </c>
      <c r="X191" s="1">
        <f>IFERROR('Input Clean'!U196*Input!U$2,0)</f>
        <v>0</v>
      </c>
      <c r="Y191" s="1">
        <f>IFERROR('Input Clean'!V196*Input!V$2,0)</f>
        <v>0</v>
      </c>
      <c r="Z191" s="1">
        <f>IFERROR('Input Clean'!W196*Input!W$2,0)</f>
        <v>0</v>
      </c>
    </row>
    <row r="192">
      <c r="A192" s="1" t="str">
        <f>Teacher!A193</f>
        <v/>
      </c>
      <c r="B192" s="30">
        <f>A192+TIME(0,hour(Teacher!B193),minute(Teacher!B193))</f>
        <v>0</v>
      </c>
      <c r="C192" s="1">
        <f>if(Teacher!C193="Test (add score to grade book)",1,0)</f>
        <v>0</v>
      </c>
      <c r="D192" s="1">
        <f t="shared" si="1"/>
        <v>0</v>
      </c>
      <c r="E192" s="1" t="str">
        <f t="shared" si="2"/>
        <v/>
      </c>
      <c r="F192" s="1">
        <f t="shared" si="3"/>
        <v>0</v>
      </c>
      <c r="G192" s="1">
        <f t="shared" si="4"/>
        <v>0</v>
      </c>
      <c r="H192" s="1" t="str">
        <f>Students!A193</f>
        <v/>
      </c>
      <c r="I192" s="1" t="str">
        <f>Students!B193</f>
        <v/>
      </c>
      <c r="J192" s="1">
        <f>IFERROR('Input Clean'!G197*Input!G$2,0)</f>
        <v>0</v>
      </c>
      <c r="K192" s="1">
        <f>IFERROR('Input Clean'!H197*Input!H$2,0)</f>
        <v>0</v>
      </c>
      <c r="L192" s="1">
        <f>IFERROR('Input Clean'!I197*Input!I$2,0)</f>
        <v>0</v>
      </c>
      <c r="M192" s="1">
        <f>IFERROR('Input Clean'!J197*Input!J$2,0)</f>
        <v>0</v>
      </c>
      <c r="N192" s="1">
        <f>IFERROR('Input Clean'!K197*Input!K$2,0)</f>
        <v>0</v>
      </c>
      <c r="O192" s="1">
        <f>IFERROR('Input Clean'!L197*Input!L$2,0)</f>
        <v>0</v>
      </c>
      <c r="P192" s="1">
        <f>IFERROR('Input Clean'!M197*Input!M$2,0)</f>
        <v>0</v>
      </c>
      <c r="Q192" s="1">
        <f>IFERROR('Input Clean'!N197*Input!N$2,0)</f>
        <v>0</v>
      </c>
      <c r="R192" s="1">
        <f>IFERROR('Input Clean'!O197*Input!O$2,0)</f>
        <v>0</v>
      </c>
      <c r="S192" s="1">
        <f>IFERROR('Input Clean'!P197*Input!P$2,0)</f>
        <v>0</v>
      </c>
      <c r="T192" s="1">
        <f>IFERROR('Input Clean'!Q197*Input!Q$2,0)</f>
        <v>0</v>
      </c>
      <c r="U192" s="1">
        <f>IFERROR('Input Clean'!R197*Input!R$2,0)</f>
        <v>0</v>
      </c>
      <c r="V192" s="1">
        <f>IFERROR('Input Clean'!S197*Input!S$2,0)</f>
        <v>0</v>
      </c>
      <c r="W192" s="1">
        <f>IFERROR('Input Clean'!T197*Input!T$2,0)</f>
        <v>0</v>
      </c>
      <c r="X192" s="1">
        <f>IFERROR('Input Clean'!U197*Input!U$2,0)</f>
        <v>0</v>
      </c>
      <c r="Y192" s="1">
        <f>IFERROR('Input Clean'!V197*Input!V$2,0)</f>
        <v>0</v>
      </c>
      <c r="Z192" s="1">
        <f>IFERROR('Input Clean'!W197*Input!W$2,0)</f>
        <v>0</v>
      </c>
    </row>
    <row r="193">
      <c r="A193" s="1" t="str">
        <f>Teacher!A194</f>
        <v/>
      </c>
      <c r="B193" s="30">
        <f>A193+TIME(0,hour(Teacher!B194),minute(Teacher!B194))</f>
        <v>0</v>
      </c>
      <c r="C193" s="1">
        <f>if(Teacher!C194="Test (add score to grade book)",1,0)</f>
        <v>0</v>
      </c>
      <c r="D193" s="1">
        <f t="shared" si="1"/>
        <v>0</v>
      </c>
      <c r="E193" s="1" t="str">
        <f t="shared" si="2"/>
        <v/>
      </c>
      <c r="F193" s="1">
        <f t="shared" si="3"/>
        <v>0</v>
      </c>
      <c r="G193" s="1">
        <f t="shared" si="4"/>
        <v>0</v>
      </c>
      <c r="H193" s="1" t="str">
        <f>Students!A194</f>
        <v/>
      </c>
      <c r="I193" s="1" t="str">
        <f>Students!B194</f>
        <v/>
      </c>
      <c r="J193" s="1">
        <f>IFERROR('Input Clean'!G198*Input!G$2,0)</f>
        <v>0</v>
      </c>
      <c r="K193" s="1">
        <f>IFERROR('Input Clean'!H198*Input!H$2,0)</f>
        <v>0</v>
      </c>
      <c r="L193" s="1">
        <f>IFERROR('Input Clean'!I198*Input!I$2,0)</f>
        <v>0</v>
      </c>
      <c r="M193" s="1">
        <f>IFERROR('Input Clean'!J198*Input!J$2,0)</f>
        <v>0</v>
      </c>
      <c r="N193" s="1">
        <f>IFERROR('Input Clean'!K198*Input!K$2,0)</f>
        <v>0</v>
      </c>
      <c r="O193" s="1">
        <f>IFERROR('Input Clean'!L198*Input!L$2,0)</f>
        <v>0</v>
      </c>
      <c r="P193" s="1">
        <f>IFERROR('Input Clean'!M198*Input!M$2,0)</f>
        <v>0</v>
      </c>
      <c r="Q193" s="1">
        <f>IFERROR('Input Clean'!N198*Input!N$2,0)</f>
        <v>0</v>
      </c>
      <c r="R193" s="1">
        <f>IFERROR('Input Clean'!O198*Input!O$2,0)</f>
        <v>0</v>
      </c>
      <c r="S193" s="1">
        <f>IFERROR('Input Clean'!P198*Input!P$2,0)</f>
        <v>0</v>
      </c>
      <c r="T193" s="1">
        <f>IFERROR('Input Clean'!Q198*Input!Q$2,0)</f>
        <v>0</v>
      </c>
      <c r="U193" s="1">
        <f>IFERROR('Input Clean'!R198*Input!R$2,0)</f>
        <v>0</v>
      </c>
      <c r="V193" s="1">
        <f>IFERROR('Input Clean'!S198*Input!S$2,0)</f>
        <v>0</v>
      </c>
      <c r="W193" s="1">
        <f>IFERROR('Input Clean'!T198*Input!T$2,0)</f>
        <v>0</v>
      </c>
      <c r="X193" s="1">
        <f>IFERROR('Input Clean'!U198*Input!U$2,0)</f>
        <v>0</v>
      </c>
      <c r="Y193" s="1">
        <f>IFERROR('Input Clean'!V198*Input!V$2,0)</f>
        <v>0</v>
      </c>
      <c r="Z193" s="1">
        <f>IFERROR('Input Clean'!W198*Input!W$2,0)</f>
        <v>0</v>
      </c>
    </row>
    <row r="194">
      <c r="A194" s="1" t="str">
        <f>Teacher!A195</f>
        <v/>
      </c>
      <c r="B194" s="30">
        <f>A194+TIME(0,hour(Teacher!B195),minute(Teacher!B195))</f>
        <v>0</v>
      </c>
      <c r="C194" s="1">
        <f>if(Teacher!C195="Test (add score to grade book)",1,0)</f>
        <v>0</v>
      </c>
      <c r="D194" s="1">
        <f t="shared" si="1"/>
        <v>0</v>
      </c>
      <c r="E194" s="1" t="str">
        <f t="shared" si="2"/>
        <v/>
      </c>
      <c r="F194" s="1">
        <f t="shared" si="3"/>
        <v>0</v>
      </c>
      <c r="G194" s="1">
        <f t="shared" si="4"/>
        <v>0</v>
      </c>
      <c r="H194" s="1" t="str">
        <f>Students!A195</f>
        <v/>
      </c>
      <c r="I194" s="1" t="str">
        <f>Students!B195</f>
        <v/>
      </c>
      <c r="J194" s="1">
        <f>IFERROR('Input Clean'!G199*Input!G$2,0)</f>
        <v>0</v>
      </c>
      <c r="K194" s="1">
        <f>IFERROR('Input Clean'!H199*Input!H$2,0)</f>
        <v>0</v>
      </c>
      <c r="L194" s="1">
        <f>IFERROR('Input Clean'!I199*Input!I$2,0)</f>
        <v>0</v>
      </c>
      <c r="M194" s="1">
        <f>IFERROR('Input Clean'!J199*Input!J$2,0)</f>
        <v>0</v>
      </c>
      <c r="N194" s="1">
        <f>IFERROR('Input Clean'!K199*Input!K$2,0)</f>
        <v>0</v>
      </c>
      <c r="O194" s="1">
        <f>IFERROR('Input Clean'!L199*Input!L$2,0)</f>
        <v>0</v>
      </c>
      <c r="P194" s="1">
        <f>IFERROR('Input Clean'!M199*Input!M$2,0)</f>
        <v>0</v>
      </c>
      <c r="Q194" s="1">
        <f>IFERROR('Input Clean'!N199*Input!N$2,0)</f>
        <v>0</v>
      </c>
      <c r="R194" s="1">
        <f>IFERROR('Input Clean'!O199*Input!O$2,0)</f>
        <v>0</v>
      </c>
      <c r="S194" s="1">
        <f>IFERROR('Input Clean'!P199*Input!P$2,0)</f>
        <v>0</v>
      </c>
      <c r="T194" s="1">
        <f>IFERROR('Input Clean'!Q199*Input!Q$2,0)</f>
        <v>0</v>
      </c>
      <c r="U194" s="1">
        <f>IFERROR('Input Clean'!R199*Input!R$2,0)</f>
        <v>0</v>
      </c>
      <c r="V194" s="1">
        <f>IFERROR('Input Clean'!S199*Input!S$2,0)</f>
        <v>0</v>
      </c>
      <c r="W194" s="1">
        <f>IFERROR('Input Clean'!T199*Input!T$2,0)</f>
        <v>0</v>
      </c>
      <c r="X194" s="1">
        <f>IFERROR('Input Clean'!U199*Input!U$2,0)</f>
        <v>0</v>
      </c>
      <c r="Y194" s="1">
        <f>IFERROR('Input Clean'!V199*Input!V$2,0)</f>
        <v>0</v>
      </c>
      <c r="Z194" s="1">
        <f>IFERROR('Input Clean'!W199*Input!W$2,0)</f>
        <v>0</v>
      </c>
    </row>
    <row r="195">
      <c r="A195" s="1" t="str">
        <f>Teacher!A196</f>
        <v/>
      </c>
      <c r="B195" s="30">
        <f>A195+TIME(0,hour(Teacher!B196),minute(Teacher!B196))</f>
        <v>0</v>
      </c>
      <c r="C195" s="1">
        <f>if(Teacher!C196="Test (add score to grade book)",1,0)</f>
        <v>0</v>
      </c>
      <c r="D195" s="1">
        <f t="shared" si="1"/>
        <v>0</v>
      </c>
      <c r="E195" s="1" t="str">
        <f t="shared" si="2"/>
        <v/>
      </c>
      <c r="F195" s="1">
        <f t="shared" si="3"/>
        <v>0</v>
      </c>
      <c r="G195" s="1">
        <f t="shared" si="4"/>
        <v>0</v>
      </c>
      <c r="H195" s="1" t="str">
        <f>Students!A196</f>
        <v/>
      </c>
      <c r="I195" s="1" t="str">
        <f>Students!B196</f>
        <v/>
      </c>
      <c r="J195" s="1">
        <f>IFERROR('Input Clean'!G200*Input!G$2,0)</f>
        <v>0</v>
      </c>
      <c r="K195" s="1">
        <f>IFERROR('Input Clean'!H200*Input!H$2,0)</f>
        <v>0</v>
      </c>
      <c r="L195" s="1">
        <f>IFERROR('Input Clean'!I200*Input!I$2,0)</f>
        <v>0</v>
      </c>
      <c r="M195" s="1">
        <f>IFERROR('Input Clean'!J200*Input!J$2,0)</f>
        <v>0</v>
      </c>
      <c r="N195" s="1">
        <f>IFERROR('Input Clean'!K200*Input!K$2,0)</f>
        <v>0</v>
      </c>
      <c r="O195" s="1">
        <f>IFERROR('Input Clean'!L200*Input!L$2,0)</f>
        <v>0</v>
      </c>
      <c r="P195" s="1">
        <f>IFERROR('Input Clean'!M200*Input!M$2,0)</f>
        <v>0</v>
      </c>
      <c r="Q195" s="1">
        <f>IFERROR('Input Clean'!N200*Input!N$2,0)</f>
        <v>0</v>
      </c>
      <c r="R195" s="1">
        <f>IFERROR('Input Clean'!O200*Input!O$2,0)</f>
        <v>0</v>
      </c>
      <c r="S195" s="1">
        <f>IFERROR('Input Clean'!P200*Input!P$2,0)</f>
        <v>0</v>
      </c>
      <c r="T195" s="1">
        <f>IFERROR('Input Clean'!Q200*Input!Q$2,0)</f>
        <v>0</v>
      </c>
      <c r="U195" s="1">
        <f>IFERROR('Input Clean'!R200*Input!R$2,0)</f>
        <v>0</v>
      </c>
      <c r="V195" s="1">
        <f>IFERROR('Input Clean'!S200*Input!S$2,0)</f>
        <v>0</v>
      </c>
      <c r="W195" s="1">
        <f>IFERROR('Input Clean'!T200*Input!T$2,0)</f>
        <v>0</v>
      </c>
      <c r="X195" s="1">
        <f>IFERROR('Input Clean'!U200*Input!U$2,0)</f>
        <v>0</v>
      </c>
      <c r="Y195" s="1">
        <f>IFERROR('Input Clean'!V200*Input!V$2,0)</f>
        <v>0</v>
      </c>
      <c r="Z195" s="1">
        <f>IFERROR('Input Clean'!W200*Input!W$2,0)</f>
        <v>0</v>
      </c>
    </row>
    <row r="196">
      <c r="A196" s="1" t="str">
        <f>Teacher!A197</f>
        <v/>
      </c>
      <c r="B196" s="30">
        <f>A196+TIME(0,hour(Teacher!B197),minute(Teacher!B197))</f>
        <v>0</v>
      </c>
      <c r="C196" s="1">
        <f>if(Teacher!C197="Test (add score to grade book)",1,0)</f>
        <v>0</v>
      </c>
      <c r="D196" s="1">
        <f t="shared" si="1"/>
        <v>0</v>
      </c>
      <c r="E196" s="1" t="str">
        <f t="shared" si="2"/>
        <v/>
      </c>
      <c r="F196" s="1">
        <f t="shared" si="3"/>
        <v>0</v>
      </c>
      <c r="G196" s="1">
        <f t="shared" si="4"/>
        <v>0</v>
      </c>
      <c r="H196" s="1" t="str">
        <f>Students!A197</f>
        <v/>
      </c>
      <c r="I196" s="1" t="str">
        <f>Students!B197</f>
        <v/>
      </c>
      <c r="J196" s="1">
        <f>IFERROR('Input Clean'!G201*Input!G$2,0)</f>
        <v>0</v>
      </c>
      <c r="K196" s="1">
        <f>IFERROR('Input Clean'!H201*Input!H$2,0)</f>
        <v>0</v>
      </c>
      <c r="L196" s="1">
        <f>IFERROR('Input Clean'!I201*Input!I$2,0)</f>
        <v>0</v>
      </c>
      <c r="M196" s="1">
        <f>IFERROR('Input Clean'!J201*Input!J$2,0)</f>
        <v>0</v>
      </c>
      <c r="N196" s="1">
        <f>IFERROR('Input Clean'!K201*Input!K$2,0)</f>
        <v>0</v>
      </c>
      <c r="O196" s="1">
        <f>IFERROR('Input Clean'!L201*Input!L$2,0)</f>
        <v>0</v>
      </c>
      <c r="P196" s="1">
        <f>IFERROR('Input Clean'!M201*Input!M$2,0)</f>
        <v>0</v>
      </c>
      <c r="Q196" s="1">
        <f>IFERROR('Input Clean'!N201*Input!N$2,0)</f>
        <v>0</v>
      </c>
      <c r="R196" s="1">
        <f>IFERROR('Input Clean'!O201*Input!O$2,0)</f>
        <v>0</v>
      </c>
      <c r="S196" s="1">
        <f>IFERROR('Input Clean'!P201*Input!P$2,0)</f>
        <v>0</v>
      </c>
      <c r="T196" s="1">
        <f>IFERROR('Input Clean'!Q201*Input!Q$2,0)</f>
        <v>0</v>
      </c>
      <c r="U196" s="1">
        <f>IFERROR('Input Clean'!R201*Input!R$2,0)</f>
        <v>0</v>
      </c>
      <c r="V196" s="1">
        <f>IFERROR('Input Clean'!S201*Input!S$2,0)</f>
        <v>0</v>
      </c>
      <c r="W196" s="1">
        <f>IFERROR('Input Clean'!T201*Input!T$2,0)</f>
        <v>0</v>
      </c>
      <c r="X196" s="1">
        <f>IFERROR('Input Clean'!U201*Input!U$2,0)</f>
        <v>0</v>
      </c>
      <c r="Y196" s="1">
        <f>IFERROR('Input Clean'!V201*Input!V$2,0)</f>
        <v>0</v>
      </c>
      <c r="Z196" s="1">
        <f>IFERROR('Input Clean'!W201*Input!W$2,0)</f>
        <v>0</v>
      </c>
    </row>
    <row r="197">
      <c r="A197" s="1" t="str">
        <f>Teacher!A198</f>
        <v/>
      </c>
      <c r="B197" s="30">
        <f>A197+TIME(0,hour(Teacher!B198),minute(Teacher!B198))</f>
        <v>0</v>
      </c>
      <c r="C197" s="1">
        <f>if(Teacher!C198="Test (add score to grade book)",1,0)</f>
        <v>0</v>
      </c>
      <c r="D197" s="1">
        <f t="shared" si="1"/>
        <v>0</v>
      </c>
      <c r="E197" s="1" t="str">
        <f t="shared" si="2"/>
        <v/>
      </c>
      <c r="F197" s="1">
        <f t="shared" si="3"/>
        <v>0</v>
      </c>
      <c r="G197" s="1">
        <f t="shared" si="4"/>
        <v>0</v>
      </c>
      <c r="H197" s="1" t="str">
        <f>Students!A198</f>
        <v/>
      </c>
      <c r="I197" s="1" t="str">
        <f>Students!B198</f>
        <v/>
      </c>
      <c r="J197" s="1">
        <f>IFERROR('Input Clean'!G202*Input!G$2,0)</f>
        <v>0</v>
      </c>
      <c r="K197" s="1">
        <f>IFERROR('Input Clean'!H202*Input!H$2,0)</f>
        <v>0</v>
      </c>
      <c r="L197" s="1">
        <f>IFERROR('Input Clean'!I202*Input!I$2,0)</f>
        <v>0</v>
      </c>
      <c r="M197" s="1">
        <f>IFERROR('Input Clean'!J202*Input!J$2,0)</f>
        <v>0</v>
      </c>
      <c r="N197" s="1">
        <f>IFERROR('Input Clean'!K202*Input!K$2,0)</f>
        <v>0</v>
      </c>
      <c r="O197" s="1">
        <f>IFERROR('Input Clean'!L202*Input!L$2,0)</f>
        <v>0</v>
      </c>
      <c r="P197" s="1">
        <f>IFERROR('Input Clean'!M202*Input!M$2,0)</f>
        <v>0</v>
      </c>
      <c r="Q197" s="1">
        <f>IFERROR('Input Clean'!N202*Input!N$2,0)</f>
        <v>0</v>
      </c>
      <c r="R197" s="1">
        <f>IFERROR('Input Clean'!O202*Input!O$2,0)</f>
        <v>0</v>
      </c>
      <c r="S197" s="1">
        <f>IFERROR('Input Clean'!P202*Input!P$2,0)</f>
        <v>0</v>
      </c>
      <c r="T197" s="1">
        <f>IFERROR('Input Clean'!Q202*Input!Q$2,0)</f>
        <v>0</v>
      </c>
      <c r="U197" s="1">
        <f>IFERROR('Input Clean'!R202*Input!R$2,0)</f>
        <v>0</v>
      </c>
      <c r="V197" s="1">
        <f>IFERROR('Input Clean'!S202*Input!S$2,0)</f>
        <v>0</v>
      </c>
      <c r="W197" s="1">
        <f>IFERROR('Input Clean'!T202*Input!T$2,0)</f>
        <v>0</v>
      </c>
      <c r="X197" s="1">
        <f>IFERROR('Input Clean'!U202*Input!U$2,0)</f>
        <v>0</v>
      </c>
      <c r="Y197" s="1">
        <f>IFERROR('Input Clean'!V202*Input!V$2,0)</f>
        <v>0</v>
      </c>
      <c r="Z197" s="1">
        <f>IFERROR('Input Clean'!W202*Input!W$2,0)</f>
        <v>0</v>
      </c>
    </row>
    <row r="198">
      <c r="A198" s="1" t="str">
        <f>Teacher!A199</f>
        <v/>
      </c>
      <c r="B198" s="30">
        <f>A198+TIME(0,hour(Teacher!B199),minute(Teacher!B199))</f>
        <v>0</v>
      </c>
      <c r="C198" s="1">
        <f>if(Teacher!C199="Test (add score to grade book)",1,0)</f>
        <v>0</v>
      </c>
      <c r="D198" s="1">
        <f t="shared" si="1"/>
        <v>0</v>
      </c>
      <c r="E198" s="1" t="str">
        <f t="shared" si="2"/>
        <v/>
      </c>
      <c r="F198" s="1">
        <f t="shared" si="3"/>
        <v>0</v>
      </c>
      <c r="G198" s="1">
        <f t="shared" si="4"/>
        <v>0</v>
      </c>
      <c r="H198" s="1" t="str">
        <f>Students!A199</f>
        <v/>
      </c>
      <c r="I198" s="1" t="str">
        <f>Students!B199</f>
        <v/>
      </c>
      <c r="J198" s="1">
        <f>IFERROR('Input Clean'!G203*Input!G$2,0)</f>
        <v>0</v>
      </c>
      <c r="K198" s="1">
        <f>IFERROR('Input Clean'!H203*Input!H$2,0)</f>
        <v>0</v>
      </c>
      <c r="L198" s="1">
        <f>IFERROR('Input Clean'!I203*Input!I$2,0)</f>
        <v>0</v>
      </c>
      <c r="M198" s="1">
        <f>IFERROR('Input Clean'!J203*Input!J$2,0)</f>
        <v>0</v>
      </c>
      <c r="N198" s="1">
        <f>IFERROR('Input Clean'!K203*Input!K$2,0)</f>
        <v>0</v>
      </c>
      <c r="O198" s="1">
        <f>IFERROR('Input Clean'!L203*Input!L$2,0)</f>
        <v>0</v>
      </c>
      <c r="P198" s="1">
        <f>IFERROR('Input Clean'!M203*Input!M$2,0)</f>
        <v>0</v>
      </c>
      <c r="Q198" s="1">
        <f>IFERROR('Input Clean'!N203*Input!N$2,0)</f>
        <v>0</v>
      </c>
      <c r="R198" s="1">
        <f>IFERROR('Input Clean'!O203*Input!O$2,0)</f>
        <v>0</v>
      </c>
      <c r="S198" s="1">
        <f>IFERROR('Input Clean'!P203*Input!P$2,0)</f>
        <v>0</v>
      </c>
      <c r="T198" s="1">
        <f>IFERROR('Input Clean'!Q203*Input!Q$2,0)</f>
        <v>0</v>
      </c>
      <c r="U198" s="1">
        <f>IFERROR('Input Clean'!R203*Input!R$2,0)</f>
        <v>0</v>
      </c>
      <c r="V198" s="1">
        <f>IFERROR('Input Clean'!S203*Input!S$2,0)</f>
        <v>0</v>
      </c>
      <c r="W198" s="1">
        <f>IFERROR('Input Clean'!T203*Input!T$2,0)</f>
        <v>0</v>
      </c>
      <c r="X198" s="1">
        <f>IFERROR('Input Clean'!U203*Input!U$2,0)</f>
        <v>0</v>
      </c>
      <c r="Y198" s="1">
        <f>IFERROR('Input Clean'!V203*Input!V$2,0)</f>
        <v>0</v>
      </c>
      <c r="Z198" s="1">
        <f>IFERROR('Input Clean'!W203*Input!W$2,0)</f>
        <v>0</v>
      </c>
    </row>
    <row r="199">
      <c r="A199" s="1" t="str">
        <f>Teacher!A200</f>
        <v/>
      </c>
      <c r="B199" s="30">
        <f>A199+TIME(0,hour(Teacher!B200),minute(Teacher!B200))</f>
        <v>0</v>
      </c>
      <c r="C199" s="1">
        <f>if(Teacher!C200="Test (add score to grade book)",1,0)</f>
        <v>0</v>
      </c>
      <c r="D199" s="1">
        <f t="shared" si="1"/>
        <v>0</v>
      </c>
      <c r="E199" s="1" t="str">
        <f t="shared" si="2"/>
        <v/>
      </c>
      <c r="F199" s="1">
        <f t="shared" si="3"/>
        <v>0</v>
      </c>
      <c r="G199" s="1">
        <f t="shared" si="4"/>
        <v>0</v>
      </c>
      <c r="H199" s="1" t="str">
        <f>Students!A200</f>
        <v/>
      </c>
      <c r="I199" s="1" t="str">
        <f>Students!B200</f>
        <v/>
      </c>
      <c r="J199" s="1">
        <f>IFERROR('Input Clean'!G204*Input!G$2,0)</f>
        <v>0</v>
      </c>
      <c r="K199" s="1">
        <f>IFERROR('Input Clean'!H204*Input!H$2,0)</f>
        <v>0</v>
      </c>
      <c r="L199" s="1">
        <f>IFERROR('Input Clean'!I204*Input!I$2,0)</f>
        <v>0</v>
      </c>
      <c r="M199" s="1">
        <f>IFERROR('Input Clean'!J204*Input!J$2,0)</f>
        <v>0</v>
      </c>
      <c r="N199" s="1">
        <f>IFERROR('Input Clean'!K204*Input!K$2,0)</f>
        <v>0</v>
      </c>
      <c r="O199" s="1">
        <f>IFERROR('Input Clean'!L204*Input!L$2,0)</f>
        <v>0</v>
      </c>
      <c r="P199" s="1">
        <f>IFERROR('Input Clean'!M204*Input!M$2,0)</f>
        <v>0</v>
      </c>
      <c r="Q199" s="1">
        <f>IFERROR('Input Clean'!N204*Input!N$2,0)</f>
        <v>0</v>
      </c>
      <c r="R199" s="1">
        <f>IFERROR('Input Clean'!O204*Input!O$2,0)</f>
        <v>0</v>
      </c>
      <c r="S199" s="1">
        <f>IFERROR('Input Clean'!P204*Input!P$2,0)</f>
        <v>0</v>
      </c>
      <c r="T199" s="1">
        <f>IFERROR('Input Clean'!Q204*Input!Q$2,0)</f>
        <v>0</v>
      </c>
      <c r="U199" s="1">
        <f>IFERROR('Input Clean'!R204*Input!R$2,0)</f>
        <v>0</v>
      </c>
      <c r="V199" s="1">
        <f>IFERROR('Input Clean'!S204*Input!S$2,0)</f>
        <v>0</v>
      </c>
      <c r="W199" s="1">
        <f>IFERROR('Input Clean'!T204*Input!T$2,0)</f>
        <v>0</v>
      </c>
      <c r="X199" s="1">
        <f>IFERROR('Input Clean'!U204*Input!U$2,0)</f>
        <v>0</v>
      </c>
      <c r="Y199" s="1">
        <f>IFERROR('Input Clean'!V204*Input!V$2,0)</f>
        <v>0</v>
      </c>
      <c r="Z199" s="1">
        <f>IFERROR('Input Clean'!W204*Input!W$2,0)</f>
        <v>0</v>
      </c>
    </row>
    <row r="200">
      <c r="A200" s="1" t="str">
        <f>Teacher!A201</f>
        <v/>
      </c>
      <c r="B200" s="30">
        <f>A200+TIME(0,hour(Teacher!B201),minute(Teacher!B201))</f>
        <v>0</v>
      </c>
      <c r="C200" s="1">
        <f>if(Teacher!C201="Test (add score to grade book)",1,0)</f>
        <v>0</v>
      </c>
      <c r="D200" s="1">
        <f t="shared" si="1"/>
        <v>0</v>
      </c>
      <c r="E200" s="1" t="str">
        <f t="shared" si="2"/>
        <v/>
      </c>
      <c r="F200" s="1">
        <f t="shared" si="3"/>
        <v>0</v>
      </c>
      <c r="G200" s="1">
        <f t="shared" si="4"/>
        <v>0</v>
      </c>
      <c r="H200" s="1" t="str">
        <f>Students!A201</f>
        <v/>
      </c>
      <c r="I200" s="1" t="str">
        <f>Students!B201</f>
        <v/>
      </c>
      <c r="J200" s="1">
        <f>IFERROR('Input Clean'!G205*Input!G$2,0)</f>
        <v>0</v>
      </c>
      <c r="K200" s="1">
        <f>IFERROR('Input Clean'!H205*Input!H$2,0)</f>
        <v>0</v>
      </c>
      <c r="L200" s="1">
        <f>IFERROR('Input Clean'!I205*Input!I$2,0)</f>
        <v>0</v>
      </c>
      <c r="M200" s="1">
        <f>IFERROR('Input Clean'!J205*Input!J$2,0)</f>
        <v>0</v>
      </c>
      <c r="N200" s="1">
        <f>IFERROR('Input Clean'!K205*Input!K$2,0)</f>
        <v>0</v>
      </c>
      <c r="O200" s="1">
        <f>IFERROR('Input Clean'!L205*Input!L$2,0)</f>
        <v>0</v>
      </c>
      <c r="P200" s="1">
        <f>IFERROR('Input Clean'!M205*Input!M$2,0)</f>
        <v>0</v>
      </c>
      <c r="Q200" s="1">
        <f>IFERROR('Input Clean'!N205*Input!N$2,0)</f>
        <v>0</v>
      </c>
      <c r="R200" s="1">
        <f>IFERROR('Input Clean'!O205*Input!O$2,0)</f>
        <v>0</v>
      </c>
      <c r="S200" s="1">
        <f>IFERROR('Input Clean'!P205*Input!P$2,0)</f>
        <v>0</v>
      </c>
      <c r="T200" s="1">
        <f>IFERROR('Input Clean'!Q205*Input!Q$2,0)</f>
        <v>0</v>
      </c>
      <c r="U200" s="1">
        <f>IFERROR('Input Clean'!R205*Input!R$2,0)</f>
        <v>0</v>
      </c>
      <c r="V200" s="1">
        <f>IFERROR('Input Clean'!S205*Input!S$2,0)</f>
        <v>0</v>
      </c>
      <c r="W200" s="1">
        <f>IFERROR('Input Clean'!T205*Input!T$2,0)</f>
        <v>0</v>
      </c>
      <c r="X200" s="1">
        <f>IFERROR('Input Clean'!U205*Input!U$2,0)</f>
        <v>0</v>
      </c>
      <c r="Y200" s="1">
        <f>IFERROR('Input Clean'!V205*Input!V$2,0)</f>
        <v>0</v>
      </c>
      <c r="Z200" s="1">
        <f>IFERROR('Input Clean'!W205*Input!W$2,0)</f>
        <v>0</v>
      </c>
    </row>
    <row r="201">
      <c r="A201" s="1" t="str">
        <f>Teacher!A202</f>
        <v/>
      </c>
      <c r="B201" s="30">
        <f>A201+TIME(0,hour(Teacher!B202),minute(Teacher!B202))</f>
        <v>0</v>
      </c>
      <c r="C201" s="1">
        <f>if(Teacher!C202="Test (add score to grade book)",1,0)</f>
        <v>0</v>
      </c>
      <c r="D201" s="1">
        <f t="shared" si="1"/>
        <v>0</v>
      </c>
      <c r="E201" s="1" t="str">
        <f t="shared" si="2"/>
        <v/>
      </c>
      <c r="F201" s="1">
        <f t="shared" si="3"/>
        <v>0</v>
      </c>
      <c r="G201" s="1">
        <f t="shared" si="4"/>
        <v>0</v>
      </c>
      <c r="H201" s="1" t="str">
        <f>Students!A202</f>
        <v/>
      </c>
      <c r="I201" s="1" t="str">
        <f>Students!B202</f>
        <v/>
      </c>
      <c r="J201" s="1">
        <f>IFERROR('Input Clean'!G206*Input!G$2,0)</f>
        <v>0</v>
      </c>
      <c r="K201" s="1">
        <f>IFERROR('Input Clean'!H206*Input!H$2,0)</f>
        <v>0</v>
      </c>
      <c r="L201" s="1">
        <f>IFERROR('Input Clean'!I206*Input!I$2,0)</f>
        <v>0</v>
      </c>
      <c r="M201" s="1">
        <f>IFERROR('Input Clean'!J206*Input!J$2,0)</f>
        <v>0</v>
      </c>
      <c r="N201" s="1">
        <f>IFERROR('Input Clean'!K206*Input!K$2,0)</f>
        <v>0</v>
      </c>
      <c r="O201" s="1">
        <f>IFERROR('Input Clean'!L206*Input!L$2,0)</f>
        <v>0</v>
      </c>
      <c r="P201" s="1">
        <f>IFERROR('Input Clean'!M206*Input!M$2,0)</f>
        <v>0</v>
      </c>
      <c r="Q201" s="1">
        <f>IFERROR('Input Clean'!N206*Input!N$2,0)</f>
        <v>0</v>
      </c>
      <c r="R201" s="1">
        <f>IFERROR('Input Clean'!O206*Input!O$2,0)</f>
        <v>0</v>
      </c>
      <c r="S201" s="1">
        <f>IFERROR('Input Clean'!P206*Input!P$2,0)</f>
        <v>0</v>
      </c>
      <c r="T201" s="1">
        <f>IFERROR('Input Clean'!Q206*Input!Q$2,0)</f>
        <v>0</v>
      </c>
      <c r="U201" s="1">
        <f>IFERROR('Input Clean'!R206*Input!R$2,0)</f>
        <v>0</v>
      </c>
      <c r="V201" s="1">
        <f>IFERROR('Input Clean'!S206*Input!S$2,0)</f>
        <v>0</v>
      </c>
      <c r="W201" s="1">
        <f>IFERROR('Input Clean'!T206*Input!T$2,0)</f>
        <v>0</v>
      </c>
      <c r="X201" s="1">
        <f>IFERROR('Input Clean'!U206*Input!U$2,0)</f>
        <v>0</v>
      </c>
      <c r="Y201" s="1">
        <f>IFERROR('Input Clean'!V206*Input!V$2,0)</f>
        <v>0</v>
      </c>
      <c r="Z201" s="1">
        <f>IFERROR('Input Clean'!W206*Input!W$2,0)</f>
        <v>0</v>
      </c>
    </row>
    <row r="202">
      <c r="A202" s="1" t="str">
        <f>Teacher!A203</f>
        <v/>
      </c>
      <c r="B202" s="30">
        <f>A202+TIME(0,hour(Teacher!B203),minute(Teacher!B203))</f>
        <v>0</v>
      </c>
      <c r="C202" s="1">
        <f>if(Teacher!C203="Test (add score to grade book)",1,0)</f>
        <v>0</v>
      </c>
      <c r="D202" s="1">
        <f t="shared" si="1"/>
        <v>0</v>
      </c>
      <c r="E202" s="1" t="str">
        <f t="shared" si="2"/>
        <v/>
      </c>
      <c r="F202" s="1">
        <f t="shared" si="3"/>
        <v>0</v>
      </c>
      <c r="G202" s="1">
        <f t="shared" si="4"/>
        <v>0</v>
      </c>
      <c r="H202" s="1" t="str">
        <f>Students!A203</f>
        <v/>
      </c>
      <c r="I202" s="1" t="str">
        <f>Students!B203</f>
        <v/>
      </c>
      <c r="J202" s="1">
        <f>IFERROR('Input Clean'!G207*Input!G$2,0)</f>
        <v>0</v>
      </c>
      <c r="K202" s="1">
        <f>IFERROR('Input Clean'!H207*Input!H$2,0)</f>
        <v>0</v>
      </c>
      <c r="L202" s="1">
        <f>IFERROR('Input Clean'!I207*Input!I$2,0)</f>
        <v>0</v>
      </c>
      <c r="M202" s="1">
        <f>IFERROR('Input Clean'!J207*Input!J$2,0)</f>
        <v>0</v>
      </c>
      <c r="N202" s="1">
        <f>IFERROR('Input Clean'!K207*Input!K$2,0)</f>
        <v>0</v>
      </c>
      <c r="O202" s="1">
        <f>IFERROR('Input Clean'!L207*Input!L$2,0)</f>
        <v>0</v>
      </c>
      <c r="P202" s="1">
        <f>IFERROR('Input Clean'!M207*Input!M$2,0)</f>
        <v>0</v>
      </c>
      <c r="Q202" s="1">
        <f>IFERROR('Input Clean'!N207*Input!N$2,0)</f>
        <v>0</v>
      </c>
      <c r="R202" s="1">
        <f>IFERROR('Input Clean'!O207*Input!O$2,0)</f>
        <v>0</v>
      </c>
      <c r="S202" s="1">
        <f>IFERROR('Input Clean'!P207*Input!P$2,0)</f>
        <v>0</v>
      </c>
      <c r="T202" s="1">
        <f>IFERROR('Input Clean'!Q207*Input!Q$2,0)</f>
        <v>0</v>
      </c>
      <c r="U202" s="1">
        <f>IFERROR('Input Clean'!R207*Input!R$2,0)</f>
        <v>0</v>
      </c>
      <c r="V202" s="1">
        <f>IFERROR('Input Clean'!S207*Input!S$2,0)</f>
        <v>0</v>
      </c>
      <c r="W202" s="1">
        <f>IFERROR('Input Clean'!T207*Input!T$2,0)</f>
        <v>0</v>
      </c>
      <c r="X202" s="1">
        <f>IFERROR('Input Clean'!U207*Input!U$2,0)</f>
        <v>0</v>
      </c>
      <c r="Y202" s="1">
        <f>IFERROR('Input Clean'!V207*Input!V$2,0)</f>
        <v>0</v>
      </c>
      <c r="Z202" s="1">
        <f>IFERROR('Input Clean'!W207*Input!W$2,0)</f>
        <v>0</v>
      </c>
    </row>
    <row r="203">
      <c r="A203" s="1" t="str">
        <f>Teacher!A204</f>
        <v/>
      </c>
      <c r="B203" s="30">
        <f>A203+TIME(0,hour(Teacher!B204),minute(Teacher!B204))</f>
        <v>0</v>
      </c>
      <c r="C203" s="1">
        <f>if(Teacher!C204="Test (add score to grade book)",1,0)</f>
        <v>0</v>
      </c>
      <c r="D203" s="1">
        <f t="shared" si="1"/>
        <v>0</v>
      </c>
      <c r="E203" s="1" t="str">
        <f t="shared" si="2"/>
        <v/>
      </c>
      <c r="F203" s="1">
        <f t="shared" si="3"/>
        <v>0</v>
      </c>
      <c r="G203" s="1">
        <f t="shared" si="4"/>
        <v>0</v>
      </c>
      <c r="H203" s="1" t="str">
        <f>Students!A204</f>
        <v/>
      </c>
      <c r="I203" s="1" t="str">
        <f>Students!B204</f>
        <v/>
      </c>
      <c r="J203" s="1">
        <f>IFERROR('Input Clean'!G208*Input!G$2,0)</f>
        <v>0</v>
      </c>
      <c r="K203" s="1">
        <f>IFERROR('Input Clean'!H208*Input!H$2,0)</f>
        <v>0</v>
      </c>
      <c r="L203" s="1">
        <f>IFERROR('Input Clean'!I208*Input!I$2,0)</f>
        <v>0</v>
      </c>
      <c r="M203" s="1">
        <f>IFERROR('Input Clean'!J208*Input!J$2,0)</f>
        <v>0</v>
      </c>
      <c r="N203" s="1">
        <f>IFERROR('Input Clean'!K208*Input!K$2,0)</f>
        <v>0</v>
      </c>
      <c r="O203" s="1">
        <f>IFERROR('Input Clean'!L208*Input!L$2,0)</f>
        <v>0</v>
      </c>
      <c r="P203" s="1">
        <f>IFERROR('Input Clean'!M208*Input!M$2,0)</f>
        <v>0</v>
      </c>
      <c r="Q203" s="1">
        <f>IFERROR('Input Clean'!N208*Input!N$2,0)</f>
        <v>0</v>
      </c>
      <c r="R203" s="1">
        <f>IFERROR('Input Clean'!O208*Input!O$2,0)</f>
        <v>0</v>
      </c>
      <c r="S203" s="1">
        <f>IFERROR('Input Clean'!P208*Input!P$2,0)</f>
        <v>0</v>
      </c>
      <c r="T203" s="1">
        <f>IFERROR('Input Clean'!Q208*Input!Q$2,0)</f>
        <v>0</v>
      </c>
      <c r="U203" s="1">
        <f>IFERROR('Input Clean'!R208*Input!R$2,0)</f>
        <v>0</v>
      </c>
      <c r="V203" s="1">
        <f>IFERROR('Input Clean'!S208*Input!S$2,0)</f>
        <v>0</v>
      </c>
      <c r="W203" s="1">
        <f>IFERROR('Input Clean'!T208*Input!T$2,0)</f>
        <v>0</v>
      </c>
      <c r="X203" s="1">
        <f>IFERROR('Input Clean'!U208*Input!U$2,0)</f>
        <v>0</v>
      </c>
      <c r="Y203" s="1">
        <f>IFERROR('Input Clean'!V208*Input!V$2,0)</f>
        <v>0</v>
      </c>
      <c r="Z203" s="1">
        <f>IFERROR('Input Clean'!W208*Input!W$2,0)</f>
        <v>0</v>
      </c>
    </row>
    <row r="204">
      <c r="A204" s="1" t="str">
        <f>Teacher!A205</f>
        <v/>
      </c>
      <c r="B204" s="30">
        <f>A204+TIME(0,hour(Teacher!B205),minute(Teacher!B205))</f>
        <v>0</v>
      </c>
      <c r="C204" s="1">
        <f>if(Teacher!C205="Test (add score to grade book)",1,0)</f>
        <v>0</v>
      </c>
      <c r="D204" s="1">
        <f t="shared" si="1"/>
        <v>0</v>
      </c>
      <c r="E204" s="1" t="str">
        <f t="shared" si="2"/>
        <v/>
      </c>
      <c r="F204" s="1">
        <f t="shared" si="3"/>
        <v>0</v>
      </c>
      <c r="G204" s="1">
        <f t="shared" si="4"/>
        <v>0</v>
      </c>
      <c r="H204" s="1" t="str">
        <f>Students!A205</f>
        <v/>
      </c>
      <c r="I204" s="1" t="str">
        <f>Students!B205</f>
        <v/>
      </c>
      <c r="J204" s="1">
        <f>IFERROR('Input Clean'!G209*Input!G$2,0)</f>
        <v>0</v>
      </c>
      <c r="K204" s="1">
        <f>IFERROR('Input Clean'!H209*Input!H$2,0)</f>
        <v>0</v>
      </c>
      <c r="L204" s="1">
        <f>IFERROR('Input Clean'!I209*Input!I$2,0)</f>
        <v>0</v>
      </c>
      <c r="M204" s="1">
        <f>IFERROR('Input Clean'!J209*Input!J$2,0)</f>
        <v>0</v>
      </c>
      <c r="N204" s="1">
        <f>IFERROR('Input Clean'!K209*Input!K$2,0)</f>
        <v>0</v>
      </c>
      <c r="O204" s="1">
        <f>IFERROR('Input Clean'!L209*Input!L$2,0)</f>
        <v>0</v>
      </c>
      <c r="P204" s="1">
        <f>IFERROR('Input Clean'!M209*Input!M$2,0)</f>
        <v>0</v>
      </c>
      <c r="Q204" s="1">
        <f>IFERROR('Input Clean'!N209*Input!N$2,0)</f>
        <v>0</v>
      </c>
      <c r="R204" s="1">
        <f>IFERROR('Input Clean'!O209*Input!O$2,0)</f>
        <v>0</v>
      </c>
      <c r="S204" s="1">
        <f>IFERROR('Input Clean'!P209*Input!P$2,0)</f>
        <v>0</v>
      </c>
      <c r="T204" s="1">
        <f>IFERROR('Input Clean'!Q209*Input!Q$2,0)</f>
        <v>0</v>
      </c>
      <c r="U204" s="1">
        <f>IFERROR('Input Clean'!R209*Input!R$2,0)</f>
        <v>0</v>
      </c>
      <c r="V204" s="1">
        <f>IFERROR('Input Clean'!S209*Input!S$2,0)</f>
        <v>0</v>
      </c>
      <c r="W204" s="1">
        <f>IFERROR('Input Clean'!T209*Input!T$2,0)</f>
        <v>0</v>
      </c>
      <c r="X204" s="1">
        <f>IFERROR('Input Clean'!U209*Input!U$2,0)</f>
        <v>0</v>
      </c>
      <c r="Y204" s="1">
        <f>IFERROR('Input Clean'!V209*Input!V$2,0)</f>
        <v>0</v>
      </c>
      <c r="Z204" s="1">
        <f>IFERROR('Input Clean'!W209*Input!W$2,0)</f>
        <v>0</v>
      </c>
    </row>
    <row r="205">
      <c r="A205" s="1" t="str">
        <f>Teacher!A206</f>
        <v/>
      </c>
      <c r="B205" s="30">
        <f>A205+TIME(0,hour(Teacher!B206),minute(Teacher!B206))</f>
        <v>0</v>
      </c>
      <c r="C205" s="1">
        <f>if(Teacher!C206="Test (add score to grade book)",1,0)</f>
        <v>0</v>
      </c>
      <c r="D205" s="1">
        <f t="shared" si="1"/>
        <v>0</v>
      </c>
      <c r="E205" s="1" t="str">
        <f t="shared" si="2"/>
        <v/>
      </c>
      <c r="F205" s="1">
        <f t="shared" si="3"/>
        <v>0</v>
      </c>
      <c r="G205" s="1">
        <f t="shared" si="4"/>
        <v>0</v>
      </c>
      <c r="H205" s="1" t="str">
        <f>Students!A206</f>
        <v/>
      </c>
      <c r="I205" s="1" t="str">
        <f>Students!B206</f>
        <v/>
      </c>
      <c r="J205" s="1">
        <f>IFERROR('Input Clean'!G210*Input!G$2,0)</f>
        <v>0</v>
      </c>
      <c r="K205" s="1">
        <f>IFERROR('Input Clean'!H210*Input!H$2,0)</f>
        <v>0</v>
      </c>
      <c r="L205" s="1">
        <f>IFERROR('Input Clean'!I210*Input!I$2,0)</f>
        <v>0</v>
      </c>
      <c r="M205" s="1">
        <f>IFERROR('Input Clean'!J210*Input!J$2,0)</f>
        <v>0</v>
      </c>
      <c r="N205" s="1">
        <f>IFERROR('Input Clean'!K210*Input!K$2,0)</f>
        <v>0</v>
      </c>
      <c r="O205" s="1">
        <f>IFERROR('Input Clean'!L210*Input!L$2,0)</f>
        <v>0</v>
      </c>
      <c r="P205" s="1">
        <f>IFERROR('Input Clean'!M210*Input!M$2,0)</f>
        <v>0</v>
      </c>
      <c r="Q205" s="1">
        <f>IFERROR('Input Clean'!N210*Input!N$2,0)</f>
        <v>0</v>
      </c>
      <c r="R205" s="1">
        <f>IFERROR('Input Clean'!O210*Input!O$2,0)</f>
        <v>0</v>
      </c>
      <c r="S205" s="1">
        <f>IFERROR('Input Clean'!P210*Input!P$2,0)</f>
        <v>0</v>
      </c>
      <c r="T205" s="1">
        <f>IFERROR('Input Clean'!Q210*Input!Q$2,0)</f>
        <v>0</v>
      </c>
      <c r="U205" s="1">
        <f>IFERROR('Input Clean'!R210*Input!R$2,0)</f>
        <v>0</v>
      </c>
      <c r="V205" s="1">
        <f>IFERROR('Input Clean'!S210*Input!S$2,0)</f>
        <v>0</v>
      </c>
      <c r="W205" s="1">
        <f>IFERROR('Input Clean'!T210*Input!T$2,0)</f>
        <v>0</v>
      </c>
      <c r="X205" s="1">
        <f>IFERROR('Input Clean'!U210*Input!U$2,0)</f>
        <v>0</v>
      </c>
      <c r="Y205" s="1">
        <f>IFERROR('Input Clean'!V210*Input!V$2,0)</f>
        <v>0</v>
      </c>
      <c r="Z205" s="1">
        <f>IFERROR('Input Clean'!W210*Input!W$2,0)</f>
        <v>0</v>
      </c>
    </row>
    <row r="206">
      <c r="A206" s="1" t="str">
        <f>Teacher!A207</f>
        <v/>
      </c>
      <c r="B206" s="30">
        <f>A206+TIME(0,hour(Teacher!B207),minute(Teacher!B207))</f>
        <v>0</v>
      </c>
      <c r="C206" s="1">
        <f>if(Teacher!C207="Test (add score to grade book)",1,0)</f>
        <v>0</v>
      </c>
      <c r="D206" s="1">
        <f t="shared" si="1"/>
        <v>0</v>
      </c>
      <c r="E206" s="1" t="str">
        <f t="shared" si="2"/>
        <v/>
      </c>
      <c r="F206" s="1">
        <f t="shared" si="3"/>
        <v>0</v>
      </c>
      <c r="G206" s="1">
        <f t="shared" si="4"/>
        <v>0</v>
      </c>
      <c r="H206" s="1" t="str">
        <f>Students!A207</f>
        <v/>
      </c>
      <c r="I206" s="1" t="str">
        <f>Students!B207</f>
        <v/>
      </c>
      <c r="J206" s="1">
        <f>IFERROR('Input Clean'!G211*Input!G$2,0)</f>
        <v>0</v>
      </c>
      <c r="K206" s="1">
        <f>IFERROR('Input Clean'!H211*Input!H$2,0)</f>
        <v>0</v>
      </c>
      <c r="L206" s="1">
        <f>IFERROR('Input Clean'!I211*Input!I$2,0)</f>
        <v>0</v>
      </c>
      <c r="M206" s="1">
        <f>IFERROR('Input Clean'!J211*Input!J$2,0)</f>
        <v>0</v>
      </c>
      <c r="N206" s="1">
        <f>IFERROR('Input Clean'!K211*Input!K$2,0)</f>
        <v>0</v>
      </c>
      <c r="O206" s="1">
        <f>IFERROR('Input Clean'!L211*Input!L$2,0)</f>
        <v>0</v>
      </c>
      <c r="P206" s="1">
        <f>IFERROR('Input Clean'!M211*Input!M$2,0)</f>
        <v>0</v>
      </c>
      <c r="Q206" s="1">
        <f>IFERROR('Input Clean'!N211*Input!N$2,0)</f>
        <v>0</v>
      </c>
      <c r="R206" s="1">
        <f>IFERROR('Input Clean'!O211*Input!O$2,0)</f>
        <v>0</v>
      </c>
      <c r="S206" s="1">
        <f>IFERROR('Input Clean'!P211*Input!P$2,0)</f>
        <v>0</v>
      </c>
      <c r="T206" s="1">
        <f>IFERROR('Input Clean'!Q211*Input!Q$2,0)</f>
        <v>0</v>
      </c>
      <c r="U206" s="1">
        <f>IFERROR('Input Clean'!R211*Input!R$2,0)</f>
        <v>0</v>
      </c>
      <c r="V206" s="1">
        <f>IFERROR('Input Clean'!S211*Input!S$2,0)</f>
        <v>0</v>
      </c>
      <c r="W206" s="1">
        <f>IFERROR('Input Clean'!T211*Input!T$2,0)</f>
        <v>0</v>
      </c>
      <c r="X206" s="1">
        <f>IFERROR('Input Clean'!U211*Input!U$2,0)</f>
        <v>0</v>
      </c>
      <c r="Y206" s="1">
        <f>IFERROR('Input Clean'!V211*Input!V$2,0)</f>
        <v>0</v>
      </c>
      <c r="Z206" s="1">
        <f>IFERROR('Input Clean'!W211*Input!W$2,0)</f>
        <v>0</v>
      </c>
    </row>
    <row r="207">
      <c r="A207" s="1" t="str">
        <f>Teacher!A208</f>
        <v/>
      </c>
      <c r="B207" s="30">
        <f>A207+TIME(0,hour(Teacher!B208),minute(Teacher!B208))</f>
        <v>0</v>
      </c>
      <c r="C207" s="1">
        <f>if(Teacher!C208="Test (add score to grade book)",1,0)</f>
        <v>0</v>
      </c>
      <c r="D207" s="1">
        <f t="shared" si="1"/>
        <v>0</v>
      </c>
      <c r="E207" s="1" t="str">
        <f t="shared" si="2"/>
        <v/>
      </c>
      <c r="F207" s="1">
        <f t="shared" si="3"/>
        <v>0</v>
      </c>
      <c r="G207" s="1">
        <f t="shared" si="4"/>
        <v>0</v>
      </c>
      <c r="H207" s="1" t="str">
        <f>Students!A208</f>
        <v/>
      </c>
      <c r="I207" s="1" t="str">
        <f>Students!B208</f>
        <v/>
      </c>
      <c r="J207" s="1">
        <f>IFERROR('Input Clean'!G212*Input!G$2,0)</f>
        <v>0</v>
      </c>
      <c r="K207" s="1">
        <f>IFERROR('Input Clean'!H212*Input!H$2,0)</f>
        <v>0</v>
      </c>
      <c r="L207" s="1">
        <f>IFERROR('Input Clean'!I212*Input!I$2,0)</f>
        <v>0</v>
      </c>
      <c r="M207" s="1">
        <f>IFERROR('Input Clean'!J212*Input!J$2,0)</f>
        <v>0</v>
      </c>
      <c r="N207" s="1">
        <f>IFERROR('Input Clean'!K212*Input!K$2,0)</f>
        <v>0</v>
      </c>
      <c r="O207" s="1">
        <f>IFERROR('Input Clean'!L212*Input!L$2,0)</f>
        <v>0</v>
      </c>
      <c r="P207" s="1">
        <f>IFERROR('Input Clean'!M212*Input!M$2,0)</f>
        <v>0</v>
      </c>
      <c r="Q207" s="1">
        <f>IFERROR('Input Clean'!N212*Input!N$2,0)</f>
        <v>0</v>
      </c>
      <c r="R207" s="1">
        <f>IFERROR('Input Clean'!O212*Input!O$2,0)</f>
        <v>0</v>
      </c>
      <c r="S207" s="1">
        <f>IFERROR('Input Clean'!P212*Input!P$2,0)</f>
        <v>0</v>
      </c>
      <c r="T207" s="1">
        <f>IFERROR('Input Clean'!Q212*Input!Q$2,0)</f>
        <v>0</v>
      </c>
      <c r="U207" s="1">
        <f>IFERROR('Input Clean'!R212*Input!R$2,0)</f>
        <v>0</v>
      </c>
      <c r="V207" s="1">
        <f>IFERROR('Input Clean'!S212*Input!S$2,0)</f>
        <v>0</v>
      </c>
      <c r="W207" s="1">
        <f>IFERROR('Input Clean'!T212*Input!T$2,0)</f>
        <v>0</v>
      </c>
      <c r="X207" s="1">
        <f>IFERROR('Input Clean'!U212*Input!U$2,0)</f>
        <v>0</v>
      </c>
      <c r="Y207" s="1">
        <f>IFERROR('Input Clean'!V212*Input!V$2,0)</f>
        <v>0</v>
      </c>
      <c r="Z207" s="1">
        <f>IFERROR('Input Clean'!W212*Input!W$2,0)</f>
        <v>0</v>
      </c>
    </row>
    <row r="208">
      <c r="A208" s="1" t="str">
        <f>Teacher!A209</f>
        <v/>
      </c>
      <c r="B208" s="30">
        <f>A208+TIME(0,hour(Teacher!B209),minute(Teacher!B209))</f>
        <v>0</v>
      </c>
      <c r="C208" s="1">
        <f>if(Teacher!C209="Test (add score to grade book)",1,0)</f>
        <v>0</v>
      </c>
      <c r="D208" s="1">
        <f t="shared" si="1"/>
        <v>0</v>
      </c>
      <c r="E208" s="1" t="str">
        <f t="shared" si="2"/>
        <v/>
      </c>
      <c r="F208" s="1">
        <f t="shared" si="3"/>
        <v>0</v>
      </c>
      <c r="G208" s="1">
        <f t="shared" si="4"/>
        <v>0</v>
      </c>
      <c r="H208" s="1" t="str">
        <f>Students!A209</f>
        <v/>
      </c>
      <c r="I208" s="1" t="str">
        <f>Students!B209</f>
        <v/>
      </c>
      <c r="J208" s="1">
        <f>IFERROR('Input Clean'!G213*Input!G$2,0)</f>
        <v>0</v>
      </c>
      <c r="K208" s="1">
        <f>IFERROR('Input Clean'!H213*Input!H$2,0)</f>
        <v>0</v>
      </c>
      <c r="L208" s="1">
        <f>IFERROR('Input Clean'!I213*Input!I$2,0)</f>
        <v>0</v>
      </c>
      <c r="M208" s="1">
        <f>IFERROR('Input Clean'!J213*Input!J$2,0)</f>
        <v>0</v>
      </c>
      <c r="N208" s="1">
        <f>IFERROR('Input Clean'!K213*Input!K$2,0)</f>
        <v>0</v>
      </c>
      <c r="O208" s="1">
        <f>IFERROR('Input Clean'!L213*Input!L$2,0)</f>
        <v>0</v>
      </c>
      <c r="P208" s="1">
        <f>IFERROR('Input Clean'!M213*Input!M$2,0)</f>
        <v>0</v>
      </c>
      <c r="Q208" s="1">
        <f>IFERROR('Input Clean'!N213*Input!N$2,0)</f>
        <v>0</v>
      </c>
      <c r="R208" s="1">
        <f>IFERROR('Input Clean'!O213*Input!O$2,0)</f>
        <v>0</v>
      </c>
      <c r="S208" s="1">
        <f>IFERROR('Input Clean'!P213*Input!P$2,0)</f>
        <v>0</v>
      </c>
      <c r="T208" s="1">
        <f>IFERROR('Input Clean'!Q213*Input!Q$2,0)</f>
        <v>0</v>
      </c>
      <c r="U208" s="1">
        <f>IFERROR('Input Clean'!R213*Input!R$2,0)</f>
        <v>0</v>
      </c>
      <c r="V208" s="1">
        <f>IFERROR('Input Clean'!S213*Input!S$2,0)</f>
        <v>0</v>
      </c>
      <c r="W208" s="1">
        <f>IFERROR('Input Clean'!T213*Input!T$2,0)</f>
        <v>0</v>
      </c>
      <c r="X208" s="1">
        <f>IFERROR('Input Clean'!U213*Input!U$2,0)</f>
        <v>0</v>
      </c>
      <c r="Y208" s="1">
        <f>IFERROR('Input Clean'!V213*Input!V$2,0)</f>
        <v>0</v>
      </c>
      <c r="Z208" s="1">
        <f>IFERROR('Input Clean'!W213*Input!W$2,0)</f>
        <v>0</v>
      </c>
    </row>
    <row r="209">
      <c r="A209" s="1" t="str">
        <f>Teacher!A210</f>
        <v/>
      </c>
      <c r="B209" s="30">
        <f>A209+TIME(0,hour(Teacher!B210),minute(Teacher!B210))</f>
        <v>0</v>
      </c>
      <c r="C209" s="1">
        <f>if(Teacher!C210="Test (add score to grade book)",1,0)</f>
        <v>0</v>
      </c>
      <c r="D209" s="1">
        <f t="shared" si="1"/>
        <v>0</v>
      </c>
      <c r="E209" s="1" t="str">
        <f t="shared" si="2"/>
        <v/>
      </c>
      <c r="F209" s="1">
        <f t="shared" si="3"/>
        <v>0</v>
      </c>
      <c r="G209" s="1">
        <f t="shared" si="4"/>
        <v>0</v>
      </c>
      <c r="H209" s="1" t="str">
        <f>Students!A210</f>
        <v/>
      </c>
      <c r="I209" s="1" t="str">
        <f>Students!B210</f>
        <v/>
      </c>
      <c r="J209" s="1">
        <f>IFERROR('Input Clean'!G214*Input!G$2,0)</f>
        <v>0</v>
      </c>
      <c r="K209" s="1">
        <f>IFERROR('Input Clean'!H214*Input!H$2,0)</f>
        <v>0</v>
      </c>
      <c r="L209" s="1">
        <f>IFERROR('Input Clean'!I214*Input!I$2,0)</f>
        <v>0</v>
      </c>
      <c r="M209" s="1">
        <f>IFERROR('Input Clean'!J214*Input!J$2,0)</f>
        <v>0</v>
      </c>
      <c r="N209" s="1">
        <f>IFERROR('Input Clean'!K214*Input!K$2,0)</f>
        <v>0</v>
      </c>
      <c r="O209" s="1">
        <f>IFERROR('Input Clean'!L214*Input!L$2,0)</f>
        <v>0</v>
      </c>
      <c r="P209" s="1">
        <f>IFERROR('Input Clean'!M214*Input!M$2,0)</f>
        <v>0</v>
      </c>
      <c r="Q209" s="1">
        <f>IFERROR('Input Clean'!N214*Input!N$2,0)</f>
        <v>0</v>
      </c>
      <c r="R209" s="1">
        <f>IFERROR('Input Clean'!O214*Input!O$2,0)</f>
        <v>0</v>
      </c>
      <c r="S209" s="1">
        <f>IFERROR('Input Clean'!P214*Input!P$2,0)</f>
        <v>0</v>
      </c>
      <c r="T209" s="1">
        <f>IFERROR('Input Clean'!Q214*Input!Q$2,0)</f>
        <v>0</v>
      </c>
      <c r="U209" s="1">
        <f>IFERROR('Input Clean'!R214*Input!R$2,0)</f>
        <v>0</v>
      </c>
      <c r="V209" s="1">
        <f>IFERROR('Input Clean'!S214*Input!S$2,0)</f>
        <v>0</v>
      </c>
      <c r="W209" s="1">
        <f>IFERROR('Input Clean'!T214*Input!T$2,0)</f>
        <v>0</v>
      </c>
      <c r="X209" s="1">
        <f>IFERROR('Input Clean'!U214*Input!U$2,0)</f>
        <v>0</v>
      </c>
      <c r="Y209" s="1">
        <f>IFERROR('Input Clean'!V214*Input!V$2,0)</f>
        <v>0</v>
      </c>
      <c r="Z209" s="1">
        <f>IFERROR('Input Clean'!W214*Input!W$2,0)</f>
        <v>0</v>
      </c>
    </row>
    <row r="210">
      <c r="A210" s="1" t="str">
        <f>Teacher!A211</f>
        <v/>
      </c>
      <c r="B210" s="30">
        <f>A210+TIME(0,hour(Teacher!B211),minute(Teacher!B211))</f>
        <v>0</v>
      </c>
      <c r="C210" s="1">
        <f>if(Teacher!C211="Test (add score to grade book)",1,0)</f>
        <v>0</v>
      </c>
      <c r="D210" s="1">
        <f t="shared" si="1"/>
        <v>0</v>
      </c>
      <c r="E210" s="1" t="str">
        <f t="shared" si="2"/>
        <v/>
      </c>
      <c r="F210" s="1">
        <f t="shared" si="3"/>
        <v>0</v>
      </c>
      <c r="G210" s="1">
        <f t="shared" si="4"/>
        <v>0</v>
      </c>
      <c r="H210" s="1" t="str">
        <f>Students!A211</f>
        <v/>
      </c>
      <c r="I210" s="1" t="str">
        <f>Students!B211</f>
        <v/>
      </c>
      <c r="J210" s="1">
        <f>IFERROR('Input Clean'!G215*Input!G$2,0)</f>
        <v>0</v>
      </c>
      <c r="K210" s="1">
        <f>IFERROR('Input Clean'!H215*Input!H$2,0)</f>
        <v>0</v>
      </c>
      <c r="L210" s="1">
        <f>IFERROR('Input Clean'!I215*Input!I$2,0)</f>
        <v>0</v>
      </c>
      <c r="M210" s="1">
        <f>IFERROR('Input Clean'!J215*Input!J$2,0)</f>
        <v>0</v>
      </c>
      <c r="N210" s="1">
        <f>IFERROR('Input Clean'!K215*Input!K$2,0)</f>
        <v>0</v>
      </c>
      <c r="O210" s="1">
        <f>IFERROR('Input Clean'!L215*Input!L$2,0)</f>
        <v>0</v>
      </c>
      <c r="P210" s="1">
        <f>IFERROR('Input Clean'!M215*Input!M$2,0)</f>
        <v>0</v>
      </c>
      <c r="Q210" s="1">
        <f>IFERROR('Input Clean'!N215*Input!N$2,0)</f>
        <v>0</v>
      </c>
      <c r="R210" s="1">
        <f>IFERROR('Input Clean'!O215*Input!O$2,0)</f>
        <v>0</v>
      </c>
      <c r="S210" s="1">
        <f>IFERROR('Input Clean'!P215*Input!P$2,0)</f>
        <v>0</v>
      </c>
      <c r="T210" s="1">
        <f>IFERROR('Input Clean'!Q215*Input!Q$2,0)</f>
        <v>0</v>
      </c>
      <c r="U210" s="1">
        <f>IFERROR('Input Clean'!R215*Input!R$2,0)</f>
        <v>0</v>
      </c>
      <c r="V210" s="1">
        <f>IFERROR('Input Clean'!S215*Input!S$2,0)</f>
        <v>0</v>
      </c>
      <c r="W210" s="1">
        <f>IFERROR('Input Clean'!T215*Input!T$2,0)</f>
        <v>0</v>
      </c>
      <c r="X210" s="1">
        <f>IFERROR('Input Clean'!U215*Input!U$2,0)</f>
        <v>0</v>
      </c>
      <c r="Y210" s="1">
        <f>IFERROR('Input Clean'!V215*Input!V$2,0)</f>
        <v>0</v>
      </c>
      <c r="Z210" s="1">
        <f>IFERROR('Input Clean'!W215*Input!W$2,0)</f>
        <v>0</v>
      </c>
    </row>
    <row r="211">
      <c r="A211" s="1" t="str">
        <f>Teacher!A212</f>
        <v/>
      </c>
      <c r="B211" s="30">
        <f>A211+TIME(0,hour(Teacher!B212),minute(Teacher!B212))</f>
        <v>0</v>
      </c>
      <c r="C211" s="1">
        <f>if(Teacher!C212="Test (add score to grade book)",1,0)</f>
        <v>0</v>
      </c>
      <c r="D211" s="1">
        <f t="shared" si="1"/>
        <v>0</v>
      </c>
      <c r="E211" s="1" t="str">
        <f t="shared" si="2"/>
        <v/>
      </c>
      <c r="F211" s="1">
        <f t="shared" si="3"/>
        <v>0</v>
      </c>
      <c r="G211" s="1">
        <f t="shared" si="4"/>
        <v>0</v>
      </c>
      <c r="H211" s="1" t="str">
        <f>Students!A212</f>
        <v/>
      </c>
      <c r="I211" s="1" t="str">
        <f>Students!B212</f>
        <v/>
      </c>
      <c r="J211" s="1">
        <f>IFERROR('Input Clean'!G216*Input!G$2,0)</f>
        <v>0</v>
      </c>
      <c r="K211" s="1">
        <f>IFERROR('Input Clean'!H216*Input!H$2,0)</f>
        <v>0</v>
      </c>
      <c r="L211" s="1">
        <f>IFERROR('Input Clean'!I216*Input!I$2,0)</f>
        <v>0</v>
      </c>
      <c r="M211" s="1">
        <f>IFERROR('Input Clean'!J216*Input!J$2,0)</f>
        <v>0</v>
      </c>
      <c r="N211" s="1">
        <f>IFERROR('Input Clean'!K216*Input!K$2,0)</f>
        <v>0</v>
      </c>
      <c r="O211" s="1">
        <f>IFERROR('Input Clean'!L216*Input!L$2,0)</f>
        <v>0</v>
      </c>
      <c r="P211" s="1">
        <f>IFERROR('Input Clean'!M216*Input!M$2,0)</f>
        <v>0</v>
      </c>
      <c r="Q211" s="1">
        <f>IFERROR('Input Clean'!N216*Input!N$2,0)</f>
        <v>0</v>
      </c>
      <c r="R211" s="1">
        <f>IFERROR('Input Clean'!O216*Input!O$2,0)</f>
        <v>0</v>
      </c>
      <c r="S211" s="1">
        <f>IFERROR('Input Clean'!P216*Input!P$2,0)</f>
        <v>0</v>
      </c>
      <c r="T211" s="1">
        <f>IFERROR('Input Clean'!Q216*Input!Q$2,0)</f>
        <v>0</v>
      </c>
      <c r="U211" s="1">
        <f>IFERROR('Input Clean'!R216*Input!R$2,0)</f>
        <v>0</v>
      </c>
      <c r="V211" s="1">
        <f>IFERROR('Input Clean'!S216*Input!S$2,0)</f>
        <v>0</v>
      </c>
      <c r="W211" s="1">
        <f>IFERROR('Input Clean'!T216*Input!T$2,0)</f>
        <v>0</v>
      </c>
      <c r="X211" s="1">
        <f>IFERROR('Input Clean'!U216*Input!U$2,0)</f>
        <v>0</v>
      </c>
      <c r="Y211" s="1">
        <f>IFERROR('Input Clean'!V216*Input!V$2,0)</f>
        <v>0</v>
      </c>
      <c r="Z211" s="1">
        <f>IFERROR('Input Clean'!W216*Input!W$2,0)</f>
        <v>0</v>
      </c>
    </row>
    <row r="212">
      <c r="A212" s="1" t="str">
        <f>Teacher!A213</f>
        <v/>
      </c>
      <c r="B212" s="30">
        <f>A212+TIME(0,hour(Teacher!B213),minute(Teacher!B213))</f>
        <v>0</v>
      </c>
      <c r="C212" s="1">
        <f>if(Teacher!C213="Test (add score to grade book)",1,0)</f>
        <v>0</v>
      </c>
      <c r="D212" s="1">
        <f t="shared" si="1"/>
        <v>0</v>
      </c>
      <c r="E212" s="1" t="str">
        <f t="shared" si="2"/>
        <v/>
      </c>
      <c r="F212" s="1">
        <f t="shared" si="3"/>
        <v>0</v>
      </c>
      <c r="G212" s="1">
        <f t="shared" si="4"/>
        <v>0</v>
      </c>
      <c r="H212" s="1" t="str">
        <f>Students!A213</f>
        <v/>
      </c>
      <c r="I212" s="1" t="str">
        <f>Students!B213</f>
        <v/>
      </c>
      <c r="J212" s="1">
        <f>IFERROR('Input Clean'!G217*Input!G$2,0)</f>
        <v>0</v>
      </c>
      <c r="K212" s="1">
        <f>IFERROR('Input Clean'!H217*Input!H$2,0)</f>
        <v>0</v>
      </c>
      <c r="L212" s="1">
        <f>IFERROR('Input Clean'!I217*Input!I$2,0)</f>
        <v>0</v>
      </c>
      <c r="M212" s="1">
        <f>IFERROR('Input Clean'!J217*Input!J$2,0)</f>
        <v>0</v>
      </c>
      <c r="N212" s="1">
        <f>IFERROR('Input Clean'!K217*Input!K$2,0)</f>
        <v>0</v>
      </c>
      <c r="O212" s="1">
        <f>IFERROR('Input Clean'!L217*Input!L$2,0)</f>
        <v>0</v>
      </c>
      <c r="P212" s="1">
        <f>IFERROR('Input Clean'!M217*Input!M$2,0)</f>
        <v>0</v>
      </c>
      <c r="Q212" s="1">
        <f>IFERROR('Input Clean'!N217*Input!N$2,0)</f>
        <v>0</v>
      </c>
      <c r="R212" s="1">
        <f>IFERROR('Input Clean'!O217*Input!O$2,0)</f>
        <v>0</v>
      </c>
      <c r="S212" s="1">
        <f>IFERROR('Input Clean'!P217*Input!P$2,0)</f>
        <v>0</v>
      </c>
      <c r="T212" s="1">
        <f>IFERROR('Input Clean'!Q217*Input!Q$2,0)</f>
        <v>0</v>
      </c>
      <c r="U212" s="1">
        <f>IFERROR('Input Clean'!R217*Input!R$2,0)</f>
        <v>0</v>
      </c>
      <c r="V212" s="1">
        <f>IFERROR('Input Clean'!S217*Input!S$2,0)</f>
        <v>0</v>
      </c>
      <c r="W212" s="1">
        <f>IFERROR('Input Clean'!T217*Input!T$2,0)</f>
        <v>0</v>
      </c>
      <c r="X212" s="1">
        <f>IFERROR('Input Clean'!U217*Input!U$2,0)</f>
        <v>0</v>
      </c>
      <c r="Y212" s="1">
        <f>IFERROR('Input Clean'!V217*Input!V$2,0)</f>
        <v>0</v>
      </c>
      <c r="Z212" s="1">
        <f>IFERROR('Input Clean'!W217*Input!W$2,0)</f>
        <v>0</v>
      </c>
    </row>
    <row r="213">
      <c r="A213" s="1" t="str">
        <f>Teacher!A214</f>
        <v/>
      </c>
      <c r="B213" s="30">
        <f>A213+TIME(0,hour(Teacher!B214),minute(Teacher!B214))</f>
        <v>0</v>
      </c>
      <c r="C213" s="1">
        <f>if(Teacher!C214="Test (add score to grade book)",1,0)</f>
        <v>0</v>
      </c>
      <c r="D213" s="1">
        <f t="shared" si="1"/>
        <v>0</v>
      </c>
      <c r="E213" s="1" t="str">
        <f t="shared" si="2"/>
        <v/>
      </c>
      <c r="F213" s="1">
        <f t="shared" si="3"/>
        <v>0</v>
      </c>
      <c r="G213" s="1">
        <f t="shared" si="4"/>
        <v>0</v>
      </c>
      <c r="H213" s="1" t="str">
        <f>Students!A214</f>
        <v/>
      </c>
      <c r="I213" s="1" t="str">
        <f>Students!B214</f>
        <v/>
      </c>
      <c r="J213" s="1">
        <f>IFERROR('Input Clean'!G218*Input!G$2,0)</f>
        <v>0</v>
      </c>
      <c r="K213" s="1">
        <f>IFERROR('Input Clean'!H218*Input!H$2,0)</f>
        <v>0</v>
      </c>
      <c r="L213" s="1">
        <f>IFERROR('Input Clean'!I218*Input!I$2,0)</f>
        <v>0</v>
      </c>
      <c r="M213" s="1">
        <f>IFERROR('Input Clean'!J218*Input!J$2,0)</f>
        <v>0</v>
      </c>
      <c r="N213" s="1">
        <f>IFERROR('Input Clean'!K218*Input!K$2,0)</f>
        <v>0</v>
      </c>
      <c r="O213" s="1">
        <f>IFERROR('Input Clean'!L218*Input!L$2,0)</f>
        <v>0</v>
      </c>
      <c r="P213" s="1">
        <f>IFERROR('Input Clean'!M218*Input!M$2,0)</f>
        <v>0</v>
      </c>
      <c r="Q213" s="1">
        <f>IFERROR('Input Clean'!N218*Input!N$2,0)</f>
        <v>0</v>
      </c>
      <c r="R213" s="1">
        <f>IFERROR('Input Clean'!O218*Input!O$2,0)</f>
        <v>0</v>
      </c>
      <c r="S213" s="1">
        <f>IFERROR('Input Clean'!P218*Input!P$2,0)</f>
        <v>0</v>
      </c>
      <c r="T213" s="1">
        <f>IFERROR('Input Clean'!Q218*Input!Q$2,0)</f>
        <v>0</v>
      </c>
      <c r="U213" s="1">
        <f>IFERROR('Input Clean'!R218*Input!R$2,0)</f>
        <v>0</v>
      </c>
      <c r="V213" s="1">
        <f>IFERROR('Input Clean'!S218*Input!S$2,0)</f>
        <v>0</v>
      </c>
      <c r="W213" s="1">
        <f>IFERROR('Input Clean'!T218*Input!T$2,0)</f>
        <v>0</v>
      </c>
      <c r="X213" s="1">
        <f>IFERROR('Input Clean'!U218*Input!U$2,0)</f>
        <v>0</v>
      </c>
      <c r="Y213" s="1">
        <f>IFERROR('Input Clean'!V218*Input!V$2,0)</f>
        <v>0</v>
      </c>
      <c r="Z213" s="1">
        <f>IFERROR('Input Clean'!W218*Input!W$2,0)</f>
        <v>0</v>
      </c>
    </row>
    <row r="214">
      <c r="A214" s="1" t="str">
        <f>Teacher!A215</f>
        <v/>
      </c>
      <c r="B214" s="30">
        <f>A214+TIME(0,hour(Teacher!B215),minute(Teacher!B215))</f>
        <v>0</v>
      </c>
      <c r="C214" s="1">
        <f>if(Teacher!C215="Test (add score to grade book)",1,0)</f>
        <v>0</v>
      </c>
      <c r="D214" s="1">
        <f t="shared" si="1"/>
        <v>0</v>
      </c>
      <c r="E214" s="1" t="str">
        <f t="shared" si="2"/>
        <v/>
      </c>
      <c r="F214" s="1">
        <f t="shared" si="3"/>
        <v>0</v>
      </c>
      <c r="G214" s="1">
        <f t="shared" si="4"/>
        <v>0</v>
      </c>
      <c r="H214" s="1" t="str">
        <f>Students!A215</f>
        <v/>
      </c>
      <c r="I214" s="1" t="str">
        <f>Students!B215</f>
        <v/>
      </c>
      <c r="J214" s="1">
        <f>IFERROR('Input Clean'!G219*Input!G$2,0)</f>
        <v>0</v>
      </c>
      <c r="K214" s="1">
        <f>IFERROR('Input Clean'!H219*Input!H$2,0)</f>
        <v>0</v>
      </c>
      <c r="L214" s="1">
        <f>IFERROR('Input Clean'!I219*Input!I$2,0)</f>
        <v>0</v>
      </c>
      <c r="M214" s="1">
        <f>IFERROR('Input Clean'!J219*Input!J$2,0)</f>
        <v>0</v>
      </c>
      <c r="N214" s="1">
        <f>IFERROR('Input Clean'!K219*Input!K$2,0)</f>
        <v>0</v>
      </c>
      <c r="O214" s="1">
        <f>IFERROR('Input Clean'!L219*Input!L$2,0)</f>
        <v>0</v>
      </c>
      <c r="P214" s="1">
        <f>IFERROR('Input Clean'!M219*Input!M$2,0)</f>
        <v>0</v>
      </c>
      <c r="Q214" s="1">
        <f>IFERROR('Input Clean'!N219*Input!N$2,0)</f>
        <v>0</v>
      </c>
      <c r="R214" s="1">
        <f>IFERROR('Input Clean'!O219*Input!O$2,0)</f>
        <v>0</v>
      </c>
      <c r="S214" s="1">
        <f>IFERROR('Input Clean'!P219*Input!P$2,0)</f>
        <v>0</v>
      </c>
      <c r="T214" s="1">
        <f>IFERROR('Input Clean'!Q219*Input!Q$2,0)</f>
        <v>0</v>
      </c>
      <c r="U214" s="1">
        <f>IFERROR('Input Clean'!R219*Input!R$2,0)</f>
        <v>0</v>
      </c>
      <c r="V214" s="1">
        <f>IFERROR('Input Clean'!S219*Input!S$2,0)</f>
        <v>0</v>
      </c>
      <c r="W214" s="1">
        <f>IFERROR('Input Clean'!T219*Input!T$2,0)</f>
        <v>0</v>
      </c>
      <c r="X214" s="1">
        <f>IFERROR('Input Clean'!U219*Input!U$2,0)</f>
        <v>0</v>
      </c>
      <c r="Y214" s="1">
        <f>IFERROR('Input Clean'!V219*Input!V$2,0)</f>
        <v>0</v>
      </c>
      <c r="Z214" s="1">
        <f>IFERROR('Input Clean'!W219*Input!W$2,0)</f>
        <v>0</v>
      </c>
    </row>
    <row r="215">
      <c r="A215" s="1" t="str">
        <f>Teacher!A216</f>
        <v/>
      </c>
      <c r="B215" s="30">
        <f>A215+TIME(0,hour(Teacher!B216),minute(Teacher!B216))</f>
        <v>0</v>
      </c>
      <c r="C215" s="1">
        <f>if(Teacher!C216="Test (add score to grade book)",1,0)</f>
        <v>0</v>
      </c>
      <c r="D215" s="1">
        <f t="shared" si="1"/>
        <v>0</v>
      </c>
      <c r="E215" s="1" t="str">
        <f t="shared" si="2"/>
        <v/>
      </c>
      <c r="F215" s="1">
        <f t="shared" si="3"/>
        <v>0</v>
      </c>
      <c r="G215" s="1">
        <f t="shared" si="4"/>
        <v>0</v>
      </c>
      <c r="H215" s="1" t="str">
        <f>Students!A216</f>
        <v/>
      </c>
      <c r="I215" s="1" t="str">
        <f>Students!B216</f>
        <v/>
      </c>
      <c r="J215" s="1">
        <f>IFERROR('Input Clean'!G220*Input!G$2,0)</f>
        <v>0</v>
      </c>
      <c r="K215" s="1">
        <f>IFERROR('Input Clean'!H220*Input!H$2,0)</f>
        <v>0</v>
      </c>
      <c r="L215" s="1">
        <f>IFERROR('Input Clean'!I220*Input!I$2,0)</f>
        <v>0</v>
      </c>
      <c r="M215" s="1">
        <f>IFERROR('Input Clean'!J220*Input!J$2,0)</f>
        <v>0</v>
      </c>
      <c r="N215" s="1">
        <f>IFERROR('Input Clean'!K220*Input!K$2,0)</f>
        <v>0</v>
      </c>
      <c r="O215" s="1">
        <f>IFERROR('Input Clean'!L220*Input!L$2,0)</f>
        <v>0</v>
      </c>
      <c r="P215" s="1">
        <f>IFERROR('Input Clean'!M220*Input!M$2,0)</f>
        <v>0</v>
      </c>
      <c r="Q215" s="1">
        <f>IFERROR('Input Clean'!N220*Input!N$2,0)</f>
        <v>0</v>
      </c>
      <c r="R215" s="1">
        <f>IFERROR('Input Clean'!O220*Input!O$2,0)</f>
        <v>0</v>
      </c>
      <c r="S215" s="1">
        <f>IFERROR('Input Clean'!P220*Input!P$2,0)</f>
        <v>0</v>
      </c>
      <c r="T215" s="1">
        <f>IFERROR('Input Clean'!Q220*Input!Q$2,0)</f>
        <v>0</v>
      </c>
      <c r="U215" s="1">
        <f>IFERROR('Input Clean'!R220*Input!R$2,0)</f>
        <v>0</v>
      </c>
      <c r="V215" s="1">
        <f>IFERROR('Input Clean'!S220*Input!S$2,0)</f>
        <v>0</v>
      </c>
      <c r="W215" s="1">
        <f>IFERROR('Input Clean'!T220*Input!T$2,0)</f>
        <v>0</v>
      </c>
      <c r="X215" s="1">
        <f>IFERROR('Input Clean'!U220*Input!U$2,0)</f>
        <v>0</v>
      </c>
      <c r="Y215" s="1">
        <f>IFERROR('Input Clean'!V220*Input!V$2,0)</f>
        <v>0</v>
      </c>
      <c r="Z215" s="1">
        <f>IFERROR('Input Clean'!W220*Input!W$2,0)</f>
        <v>0</v>
      </c>
    </row>
    <row r="216">
      <c r="A216" s="1" t="str">
        <f>Teacher!A217</f>
        <v/>
      </c>
      <c r="B216" s="30">
        <f>A216+TIME(0,hour(Teacher!B217),minute(Teacher!B217))</f>
        <v>0</v>
      </c>
      <c r="C216" s="1">
        <f>if(Teacher!C217="Test (add score to grade book)",1,0)</f>
        <v>0</v>
      </c>
      <c r="D216" s="1">
        <f t="shared" si="1"/>
        <v>0</v>
      </c>
      <c r="E216" s="1" t="str">
        <f t="shared" si="2"/>
        <v/>
      </c>
      <c r="F216" s="1">
        <f t="shared" si="3"/>
        <v>0</v>
      </c>
      <c r="G216" s="1">
        <f t="shared" si="4"/>
        <v>0</v>
      </c>
      <c r="H216" s="1" t="str">
        <f>Students!A217</f>
        <v/>
      </c>
      <c r="I216" s="1" t="str">
        <f>Students!B217</f>
        <v/>
      </c>
      <c r="J216" s="1">
        <f>IFERROR('Input Clean'!G221*Input!G$2,0)</f>
        <v>0</v>
      </c>
      <c r="K216" s="1">
        <f>IFERROR('Input Clean'!H221*Input!H$2,0)</f>
        <v>0</v>
      </c>
      <c r="L216" s="1">
        <f>IFERROR('Input Clean'!I221*Input!I$2,0)</f>
        <v>0</v>
      </c>
      <c r="M216" s="1">
        <f>IFERROR('Input Clean'!J221*Input!J$2,0)</f>
        <v>0</v>
      </c>
      <c r="N216" s="1">
        <f>IFERROR('Input Clean'!K221*Input!K$2,0)</f>
        <v>0</v>
      </c>
      <c r="O216" s="1">
        <f>IFERROR('Input Clean'!L221*Input!L$2,0)</f>
        <v>0</v>
      </c>
      <c r="P216" s="1">
        <f>IFERROR('Input Clean'!M221*Input!M$2,0)</f>
        <v>0</v>
      </c>
      <c r="Q216" s="1">
        <f>IFERROR('Input Clean'!N221*Input!N$2,0)</f>
        <v>0</v>
      </c>
      <c r="R216" s="1">
        <f>IFERROR('Input Clean'!O221*Input!O$2,0)</f>
        <v>0</v>
      </c>
      <c r="S216" s="1">
        <f>IFERROR('Input Clean'!P221*Input!P$2,0)</f>
        <v>0</v>
      </c>
      <c r="T216" s="1">
        <f>IFERROR('Input Clean'!Q221*Input!Q$2,0)</f>
        <v>0</v>
      </c>
      <c r="U216" s="1">
        <f>IFERROR('Input Clean'!R221*Input!R$2,0)</f>
        <v>0</v>
      </c>
      <c r="V216" s="1">
        <f>IFERROR('Input Clean'!S221*Input!S$2,0)</f>
        <v>0</v>
      </c>
      <c r="W216" s="1">
        <f>IFERROR('Input Clean'!T221*Input!T$2,0)</f>
        <v>0</v>
      </c>
      <c r="X216" s="1">
        <f>IFERROR('Input Clean'!U221*Input!U$2,0)</f>
        <v>0</v>
      </c>
      <c r="Y216" s="1">
        <f>IFERROR('Input Clean'!V221*Input!V$2,0)</f>
        <v>0</v>
      </c>
      <c r="Z216" s="1">
        <f>IFERROR('Input Clean'!W221*Input!W$2,0)</f>
        <v>0</v>
      </c>
    </row>
    <row r="217">
      <c r="A217" s="1" t="str">
        <f>Teacher!A218</f>
        <v/>
      </c>
      <c r="B217" s="30">
        <f>A217+TIME(0,hour(Teacher!B218),minute(Teacher!B218))</f>
        <v>0</v>
      </c>
      <c r="C217" s="1">
        <f>if(Teacher!C218="Test (add score to grade book)",1,0)</f>
        <v>0</v>
      </c>
      <c r="D217" s="1">
        <f t="shared" si="1"/>
        <v>0</v>
      </c>
      <c r="E217" s="1" t="str">
        <f t="shared" si="2"/>
        <v/>
      </c>
      <c r="F217" s="1">
        <f t="shared" si="3"/>
        <v>0</v>
      </c>
      <c r="G217" s="1">
        <f t="shared" si="4"/>
        <v>0</v>
      </c>
      <c r="H217" s="1" t="str">
        <f>Students!A218</f>
        <v/>
      </c>
      <c r="I217" s="1" t="str">
        <f>Students!B218</f>
        <v/>
      </c>
      <c r="J217" s="1">
        <f>IFERROR('Input Clean'!G222*Input!G$2,0)</f>
        <v>0</v>
      </c>
      <c r="K217" s="1">
        <f>IFERROR('Input Clean'!H222*Input!H$2,0)</f>
        <v>0</v>
      </c>
      <c r="L217" s="1">
        <f>IFERROR('Input Clean'!I222*Input!I$2,0)</f>
        <v>0</v>
      </c>
      <c r="M217" s="1">
        <f>IFERROR('Input Clean'!J222*Input!J$2,0)</f>
        <v>0</v>
      </c>
      <c r="N217" s="1">
        <f>IFERROR('Input Clean'!K222*Input!K$2,0)</f>
        <v>0</v>
      </c>
      <c r="O217" s="1">
        <f>IFERROR('Input Clean'!L222*Input!L$2,0)</f>
        <v>0</v>
      </c>
      <c r="P217" s="1">
        <f>IFERROR('Input Clean'!M222*Input!M$2,0)</f>
        <v>0</v>
      </c>
      <c r="Q217" s="1">
        <f>IFERROR('Input Clean'!N222*Input!N$2,0)</f>
        <v>0</v>
      </c>
      <c r="R217" s="1">
        <f>IFERROR('Input Clean'!O222*Input!O$2,0)</f>
        <v>0</v>
      </c>
      <c r="S217" s="1">
        <f>IFERROR('Input Clean'!P222*Input!P$2,0)</f>
        <v>0</v>
      </c>
      <c r="T217" s="1">
        <f>IFERROR('Input Clean'!Q222*Input!Q$2,0)</f>
        <v>0</v>
      </c>
      <c r="U217" s="1">
        <f>IFERROR('Input Clean'!R222*Input!R$2,0)</f>
        <v>0</v>
      </c>
      <c r="V217" s="1">
        <f>IFERROR('Input Clean'!S222*Input!S$2,0)</f>
        <v>0</v>
      </c>
      <c r="W217" s="1">
        <f>IFERROR('Input Clean'!T222*Input!T$2,0)</f>
        <v>0</v>
      </c>
      <c r="X217" s="1">
        <f>IFERROR('Input Clean'!U222*Input!U$2,0)</f>
        <v>0</v>
      </c>
      <c r="Y217" s="1">
        <f>IFERROR('Input Clean'!V222*Input!V$2,0)</f>
        <v>0</v>
      </c>
      <c r="Z217" s="1">
        <f>IFERROR('Input Clean'!W222*Input!W$2,0)</f>
        <v>0</v>
      </c>
    </row>
    <row r="218">
      <c r="A218" s="1" t="str">
        <f>Teacher!A219</f>
        <v/>
      </c>
      <c r="B218" s="30">
        <f>A218+TIME(0,hour(Teacher!B219),minute(Teacher!B219))</f>
        <v>0</v>
      </c>
      <c r="C218" s="1">
        <f>if(Teacher!C219="Test (add score to grade book)",1,0)</f>
        <v>0</v>
      </c>
      <c r="D218" s="1">
        <f t="shared" si="1"/>
        <v>0</v>
      </c>
      <c r="E218" s="1" t="str">
        <f t="shared" si="2"/>
        <v/>
      </c>
      <c r="F218" s="1">
        <f t="shared" si="3"/>
        <v>0</v>
      </c>
      <c r="G218" s="1">
        <f t="shared" si="4"/>
        <v>0</v>
      </c>
      <c r="H218" s="1" t="str">
        <f>Students!A219</f>
        <v/>
      </c>
      <c r="I218" s="1" t="str">
        <f>Students!B219</f>
        <v/>
      </c>
      <c r="J218" s="1">
        <f>IFERROR('Input Clean'!G223*Input!G$2,0)</f>
        <v>0</v>
      </c>
      <c r="K218" s="1">
        <f>IFERROR('Input Clean'!H223*Input!H$2,0)</f>
        <v>0</v>
      </c>
      <c r="L218" s="1">
        <f>IFERROR('Input Clean'!I223*Input!I$2,0)</f>
        <v>0</v>
      </c>
      <c r="M218" s="1">
        <f>IFERROR('Input Clean'!J223*Input!J$2,0)</f>
        <v>0</v>
      </c>
      <c r="N218" s="1">
        <f>IFERROR('Input Clean'!K223*Input!K$2,0)</f>
        <v>0</v>
      </c>
      <c r="O218" s="1">
        <f>IFERROR('Input Clean'!L223*Input!L$2,0)</f>
        <v>0</v>
      </c>
      <c r="P218" s="1">
        <f>IFERROR('Input Clean'!M223*Input!M$2,0)</f>
        <v>0</v>
      </c>
      <c r="Q218" s="1">
        <f>IFERROR('Input Clean'!N223*Input!N$2,0)</f>
        <v>0</v>
      </c>
      <c r="R218" s="1">
        <f>IFERROR('Input Clean'!O223*Input!O$2,0)</f>
        <v>0</v>
      </c>
      <c r="S218" s="1">
        <f>IFERROR('Input Clean'!P223*Input!P$2,0)</f>
        <v>0</v>
      </c>
      <c r="T218" s="1">
        <f>IFERROR('Input Clean'!Q223*Input!Q$2,0)</f>
        <v>0</v>
      </c>
      <c r="U218" s="1">
        <f>IFERROR('Input Clean'!R223*Input!R$2,0)</f>
        <v>0</v>
      </c>
      <c r="V218" s="1">
        <f>IFERROR('Input Clean'!S223*Input!S$2,0)</f>
        <v>0</v>
      </c>
      <c r="W218" s="1">
        <f>IFERROR('Input Clean'!T223*Input!T$2,0)</f>
        <v>0</v>
      </c>
      <c r="X218" s="1">
        <f>IFERROR('Input Clean'!U223*Input!U$2,0)</f>
        <v>0</v>
      </c>
      <c r="Y218" s="1">
        <f>IFERROR('Input Clean'!V223*Input!V$2,0)</f>
        <v>0</v>
      </c>
      <c r="Z218" s="1">
        <f>IFERROR('Input Clean'!W223*Input!W$2,0)</f>
        <v>0</v>
      </c>
    </row>
    <row r="219">
      <c r="A219" s="1" t="str">
        <f>Teacher!A220</f>
        <v/>
      </c>
      <c r="B219" s="30">
        <f>A219+TIME(0,hour(Teacher!B220),minute(Teacher!B220))</f>
        <v>0</v>
      </c>
      <c r="C219" s="1">
        <f>if(Teacher!C220="Test (add score to grade book)",1,0)</f>
        <v>0</v>
      </c>
      <c r="D219" s="1">
        <f t="shared" si="1"/>
        <v>0</v>
      </c>
      <c r="E219" s="1" t="str">
        <f t="shared" si="2"/>
        <v/>
      </c>
      <c r="F219" s="1">
        <f t="shared" si="3"/>
        <v>0</v>
      </c>
      <c r="G219" s="1">
        <f t="shared" si="4"/>
        <v>0</v>
      </c>
      <c r="H219" s="1" t="str">
        <f>Students!A220</f>
        <v/>
      </c>
      <c r="I219" s="1" t="str">
        <f>Students!B220</f>
        <v/>
      </c>
      <c r="J219" s="1">
        <f>IFERROR('Input Clean'!G224*Input!G$2,0)</f>
        <v>0</v>
      </c>
      <c r="K219" s="1">
        <f>IFERROR('Input Clean'!H224*Input!H$2,0)</f>
        <v>0</v>
      </c>
      <c r="L219" s="1">
        <f>IFERROR('Input Clean'!I224*Input!I$2,0)</f>
        <v>0</v>
      </c>
      <c r="M219" s="1">
        <f>IFERROR('Input Clean'!J224*Input!J$2,0)</f>
        <v>0</v>
      </c>
      <c r="N219" s="1">
        <f>IFERROR('Input Clean'!K224*Input!K$2,0)</f>
        <v>0</v>
      </c>
      <c r="O219" s="1">
        <f>IFERROR('Input Clean'!L224*Input!L$2,0)</f>
        <v>0</v>
      </c>
      <c r="P219" s="1">
        <f>IFERROR('Input Clean'!M224*Input!M$2,0)</f>
        <v>0</v>
      </c>
      <c r="Q219" s="1">
        <f>IFERROR('Input Clean'!N224*Input!N$2,0)</f>
        <v>0</v>
      </c>
      <c r="R219" s="1">
        <f>IFERROR('Input Clean'!O224*Input!O$2,0)</f>
        <v>0</v>
      </c>
      <c r="S219" s="1">
        <f>IFERROR('Input Clean'!P224*Input!P$2,0)</f>
        <v>0</v>
      </c>
      <c r="T219" s="1">
        <f>IFERROR('Input Clean'!Q224*Input!Q$2,0)</f>
        <v>0</v>
      </c>
      <c r="U219" s="1">
        <f>IFERROR('Input Clean'!R224*Input!R$2,0)</f>
        <v>0</v>
      </c>
      <c r="V219" s="1">
        <f>IFERROR('Input Clean'!S224*Input!S$2,0)</f>
        <v>0</v>
      </c>
      <c r="W219" s="1">
        <f>IFERROR('Input Clean'!T224*Input!T$2,0)</f>
        <v>0</v>
      </c>
      <c r="X219" s="1">
        <f>IFERROR('Input Clean'!U224*Input!U$2,0)</f>
        <v>0</v>
      </c>
      <c r="Y219" s="1">
        <f>IFERROR('Input Clean'!V224*Input!V$2,0)</f>
        <v>0</v>
      </c>
      <c r="Z219" s="1">
        <f>IFERROR('Input Clean'!W224*Input!W$2,0)</f>
        <v>0</v>
      </c>
    </row>
    <row r="220">
      <c r="A220" s="1" t="str">
        <f>Teacher!A221</f>
        <v/>
      </c>
      <c r="B220" s="30">
        <f>A220+TIME(0,hour(Teacher!B221),minute(Teacher!B221))</f>
        <v>0</v>
      </c>
      <c r="C220" s="1">
        <f>if(Teacher!C221="Test (add score to grade book)",1,0)</f>
        <v>0</v>
      </c>
      <c r="D220" s="1">
        <f t="shared" si="1"/>
        <v>0</v>
      </c>
      <c r="E220" s="1" t="str">
        <f t="shared" si="2"/>
        <v/>
      </c>
      <c r="F220" s="1">
        <f t="shared" si="3"/>
        <v>0</v>
      </c>
      <c r="G220" s="1">
        <f t="shared" si="4"/>
        <v>0</v>
      </c>
      <c r="H220" s="1" t="str">
        <f>Students!A221</f>
        <v/>
      </c>
      <c r="I220" s="1" t="str">
        <f>Students!B221</f>
        <v/>
      </c>
      <c r="J220" s="1">
        <f>IFERROR('Input Clean'!G225*Input!G$2,0)</f>
        <v>0</v>
      </c>
      <c r="K220" s="1">
        <f>IFERROR('Input Clean'!H225*Input!H$2,0)</f>
        <v>0</v>
      </c>
      <c r="L220" s="1">
        <f>IFERROR('Input Clean'!I225*Input!I$2,0)</f>
        <v>0</v>
      </c>
      <c r="M220" s="1">
        <f>IFERROR('Input Clean'!J225*Input!J$2,0)</f>
        <v>0</v>
      </c>
      <c r="N220" s="1">
        <f>IFERROR('Input Clean'!K225*Input!K$2,0)</f>
        <v>0</v>
      </c>
      <c r="O220" s="1">
        <f>IFERROR('Input Clean'!L225*Input!L$2,0)</f>
        <v>0</v>
      </c>
      <c r="P220" s="1">
        <f>IFERROR('Input Clean'!M225*Input!M$2,0)</f>
        <v>0</v>
      </c>
      <c r="Q220" s="1">
        <f>IFERROR('Input Clean'!N225*Input!N$2,0)</f>
        <v>0</v>
      </c>
      <c r="R220" s="1">
        <f>IFERROR('Input Clean'!O225*Input!O$2,0)</f>
        <v>0</v>
      </c>
      <c r="S220" s="1">
        <f>IFERROR('Input Clean'!P225*Input!P$2,0)</f>
        <v>0</v>
      </c>
      <c r="T220" s="1">
        <f>IFERROR('Input Clean'!Q225*Input!Q$2,0)</f>
        <v>0</v>
      </c>
      <c r="U220" s="1">
        <f>IFERROR('Input Clean'!R225*Input!R$2,0)</f>
        <v>0</v>
      </c>
      <c r="V220" s="1">
        <f>IFERROR('Input Clean'!S225*Input!S$2,0)</f>
        <v>0</v>
      </c>
      <c r="W220" s="1">
        <f>IFERROR('Input Clean'!T225*Input!T$2,0)</f>
        <v>0</v>
      </c>
      <c r="X220" s="1">
        <f>IFERROR('Input Clean'!U225*Input!U$2,0)</f>
        <v>0</v>
      </c>
      <c r="Y220" s="1">
        <f>IFERROR('Input Clean'!V225*Input!V$2,0)</f>
        <v>0</v>
      </c>
      <c r="Z220" s="1">
        <f>IFERROR('Input Clean'!W225*Input!W$2,0)</f>
        <v>0</v>
      </c>
    </row>
    <row r="221">
      <c r="A221" s="1" t="str">
        <f>Teacher!A222</f>
        <v/>
      </c>
      <c r="B221" s="30">
        <f>A221+TIME(0,hour(Teacher!B222),minute(Teacher!B222))</f>
        <v>0</v>
      </c>
      <c r="C221" s="1">
        <f>if(Teacher!C222="Test (add score to grade book)",1,0)</f>
        <v>0</v>
      </c>
      <c r="D221" s="1">
        <f t="shared" si="1"/>
        <v>0</v>
      </c>
      <c r="E221" s="1" t="str">
        <f t="shared" si="2"/>
        <v/>
      </c>
      <c r="F221" s="1">
        <f t="shared" si="3"/>
        <v>0</v>
      </c>
      <c r="G221" s="1">
        <f t="shared" si="4"/>
        <v>0</v>
      </c>
      <c r="H221" s="1" t="str">
        <f>Students!A222</f>
        <v/>
      </c>
      <c r="I221" s="1" t="str">
        <f>Students!B222</f>
        <v/>
      </c>
      <c r="J221" s="1">
        <f>IFERROR('Input Clean'!G226*Input!G$2,0)</f>
        <v>0</v>
      </c>
      <c r="K221" s="1">
        <f>IFERROR('Input Clean'!H226*Input!H$2,0)</f>
        <v>0</v>
      </c>
      <c r="L221" s="1">
        <f>IFERROR('Input Clean'!I226*Input!I$2,0)</f>
        <v>0</v>
      </c>
      <c r="M221" s="1">
        <f>IFERROR('Input Clean'!J226*Input!J$2,0)</f>
        <v>0</v>
      </c>
      <c r="N221" s="1">
        <f>IFERROR('Input Clean'!K226*Input!K$2,0)</f>
        <v>0</v>
      </c>
      <c r="O221" s="1">
        <f>IFERROR('Input Clean'!L226*Input!L$2,0)</f>
        <v>0</v>
      </c>
      <c r="P221" s="1">
        <f>IFERROR('Input Clean'!M226*Input!M$2,0)</f>
        <v>0</v>
      </c>
      <c r="Q221" s="1">
        <f>IFERROR('Input Clean'!N226*Input!N$2,0)</f>
        <v>0</v>
      </c>
      <c r="R221" s="1">
        <f>IFERROR('Input Clean'!O226*Input!O$2,0)</f>
        <v>0</v>
      </c>
      <c r="S221" s="1">
        <f>IFERROR('Input Clean'!P226*Input!P$2,0)</f>
        <v>0</v>
      </c>
      <c r="T221" s="1">
        <f>IFERROR('Input Clean'!Q226*Input!Q$2,0)</f>
        <v>0</v>
      </c>
      <c r="U221" s="1">
        <f>IFERROR('Input Clean'!R226*Input!R$2,0)</f>
        <v>0</v>
      </c>
      <c r="V221" s="1">
        <f>IFERROR('Input Clean'!S226*Input!S$2,0)</f>
        <v>0</v>
      </c>
      <c r="W221" s="1">
        <f>IFERROR('Input Clean'!T226*Input!T$2,0)</f>
        <v>0</v>
      </c>
      <c r="X221" s="1">
        <f>IFERROR('Input Clean'!U226*Input!U$2,0)</f>
        <v>0</v>
      </c>
      <c r="Y221" s="1">
        <f>IFERROR('Input Clean'!V226*Input!V$2,0)</f>
        <v>0</v>
      </c>
      <c r="Z221" s="1">
        <f>IFERROR('Input Clean'!W226*Input!W$2,0)</f>
        <v>0</v>
      </c>
    </row>
    <row r="222">
      <c r="A222" s="1" t="str">
        <f>Teacher!A223</f>
        <v/>
      </c>
      <c r="B222" s="30">
        <f>A222+TIME(0,hour(Teacher!B223),minute(Teacher!B223))</f>
        <v>0</v>
      </c>
      <c r="C222" s="1">
        <f>if(Teacher!C223="Test (add score to grade book)",1,0)</f>
        <v>0</v>
      </c>
      <c r="D222" s="1">
        <f t="shared" si="1"/>
        <v>0</v>
      </c>
      <c r="E222" s="1" t="str">
        <f t="shared" si="2"/>
        <v/>
      </c>
      <c r="F222" s="1">
        <f t="shared" si="3"/>
        <v>0</v>
      </c>
      <c r="G222" s="1">
        <f t="shared" si="4"/>
        <v>0</v>
      </c>
      <c r="H222" s="1" t="str">
        <f>Students!A223</f>
        <v/>
      </c>
      <c r="I222" s="1" t="str">
        <f>Students!B223</f>
        <v/>
      </c>
      <c r="J222" s="1">
        <f>IFERROR('Input Clean'!G227*Input!G$2,0)</f>
        <v>0</v>
      </c>
      <c r="K222" s="1">
        <f>IFERROR('Input Clean'!H227*Input!H$2,0)</f>
        <v>0</v>
      </c>
      <c r="L222" s="1">
        <f>IFERROR('Input Clean'!I227*Input!I$2,0)</f>
        <v>0</v>
      </c>
      <c r="M222" s="1">
        <f>IFERROR('Input Clean'!J227*Input!J$2,0)</f>
        <v>0</v>
      </c>
      <c r="N222" s="1">
        <f>IFERROR('Input Clean'!K227*Input!K$2,0)</f>
        <v>0</v>
      </c>
      <c r="O222" s="1">
        <f>IFERROR('Input Clean'!L227*Input!L$2,0)</f>
        <v>0</v>
      </c>
      <c r="P222" s="1">
        <f>IFERROR('Input Clean'!M227*Input!M$2,0)</f>
        <v>0</v>
      </c>
      <c r="Q222" s="1">
        <f>IFERROR('Input Clean'!N227*Input!N$2,0)</f>
        <v>0</v>
      </c>
      <c r="R222" s="1">
        <f>IFERROR('Input Clean'!O227*Input!O$2,0)</f>
        <v>0</v>
      </c>
      <c r="S222" s="1">
        <f>IFERROR('Input Clean'!P227*Input!P$2,0)</f>
        <v>0</v>
      </c>
      <c r="T222" s="1">
        <f>IFERROR('Input Clean'!Q227*Input!Q$2,0)</f>
        <v>0</v>
      </c>
      <c r="U222" s="1">
        <f>IFERROR('Input Clean'!R227*Input!R$2,0)</f>
        <v>0</v>
      </c>
      <c r="V222" s="1">
        <f>IFERROR('Input Clean'!S227*Input!S$2,0)</f>
        <v>0</v>
      </c>
      <c r="W222" s="1">
        <f>IFERROR('Input Clean'!T227*Input!T$2,0)</f>
        <v>0</v>
      </c>
      <c r="X222" s="1">
        <f>IFERROR('Input Clean'!U227*Input!U$2,0)</f>
        <v>0</v>
      </c>
      <c r="Y222" s="1">
        <f>IFERROR('Input Clean'!V227*Input!V$2,0)</f>
        <v>0</v>
      </c>
      <c r="Z222" s="1">
        <f>IFERROR('Input Clean'!W227*Input!W$2,0)</f>
        <v>0</v>
      </c>
    </row>
    <row r="223">
      <c r="A223" s="1" t="str">
        <f>Teacher!A224</f>
        <v/>
      </c>
      <c r="B223" s="30">
        <f>A223+TIME(0,hour(Teacher!B224),minute(Teacher!B224))</f>
        <v>0</v>
      </c>
      <c r="C223" s="1">
        <f>if(Teacher!C224="Test (add score to grade book)",1,0)</f>
        <v>0</v>
      </c>
      <c r="D223" s="1">
        <f t="shared" si="1"/>
        <v>0</v>
      </c>
      <c r="E223" s="1" t="str">
        <f t="shared" si="2"/>
        <v/>
      </c>
      <c r="F223" s="1">
        <f t="shared" si="3"/>
        <v>0</v>
      </c>
      <c r="G223" s="1">
        <f t="shared" si="4"/>
        <v>0</v>
      </c>
      <c r="H223" s="1" t="str">
        <f>Students!A224</f>
        <v/>
      </c>
      <c r="I223" s="1" t="str">
        <f>Students!B224</f>
        <v/>
      </c>
      <c r="J223" s="1">
        <f>IFERROR('Input Clean'!G228*Input!G$2,0)</f>
        <v>0</v>
      </c>
      <c r="K223" s="1">
        <f>IFERROR('Input Clean'!H228*Input!H$2,0)</f>
        <v>0</v>
      </c>
      <c r="L223" s="1">
        <f>IFERROR('Input Clean'!I228*Input!I$2,0)</f>
        <v>0</v>
      </c>
      <c r="M223" s="1">
        <f>IFERROR('Input Clean'!J228*Input!J$2,0)</f>
        <v>0</v>
      </c>
      <c r="N223" s="1">
        <f>IFERROR('Input Clean'!K228*Input!K$2,0)</f>
        <v>0</v>
      </c>
      <c r="O223" s="1">
        <f>IFERROR('Input Clean'!L228*Input!L$2,0)</f>
        <v>0</v>
      </c>
      <c r="P223" s="1">
        <f>IFERROR('Input Clean'!M228*Input!M$2,0)</f>
        <v>0</v>
      </c>
      <c r="Q223" s="1">
        <f>IFERROR('Input Clean'!N228*Input!N$2,0)</f>
        <v>0</v>
      </c>
      <c r="R223" s="1">
        <f>IFERROR('Input Clean'!O228*Input!O$2,0)</f>
        <v>0</v>
      </c>
      <c r="S223" s="1">
        <f>IFERROR('Input Clean'!P228*Input!P$2,0)</f>
        <v>0</v>
      </c>
      <c r="T223" s="1">
        <f>IFERROR('Input Clean'!Q228*Input!Q$2,0)</f>
        <v>0</v>
      </c>
      <c r="U223" s="1">
        <f>IFERROR('Input Clean'!R228*Input!R$2,0)</f>
        <v>0</v>
      </c>
      <c r="V223" s="1">
        <f>IFERROR('Input Clean'!S228*Input!S$2,0)</f>
        <v>0</v>
      </c>
      <c r="W223" s="1">
        <f>IFERROR('Input Clean'!T228*Input!T$2,0)</f>
        <v>0</v>
      </c>
      <c r="X223" s="1">
        <f>IFERROR('Input Clean'!U228*Input!U$2,0)</f>
        <v>0</v>
      </c>
      <c r="Y223" s="1">
        <f>IFERROR('Input Clean'!V228*Input!V$2,0)</f>
        <v>0</v>
      </c>
      <c r="Z223" s="1">
        <f>IFERROR('Input Clean'!W228*Input!W$2,0)</f>
        <v>0</v>
      </c>
    </row>
    <row r="224">
      <c r="A224" s="1" t="str">
        <f>Teacher!A225</f>
        <v/>
      </c>
      <c r="B224" s="30">
        <f>A224+TIME(0,hour(Teacher!B225),minute(Teacher!B225))</f>
        <v>0</v>
      </c>
      <c r="C224" s="1">
        <f>if(Teacher!C225="Test (add score to grade book)",1,0)</f>
        <v>0</v>
      </c>
      <c r="D224" s="1">
        <f t="shared" si="1"/>
        <v>0</v>
      </c>
      <c r="E224" s="1" t="str">
        <f t="shared" si="2"/>
        <v/>
      </c>
      <c r="F224" s="1">
        <f t="shared" si="3"/>
        <v>0</v>
      </c>
      <c r="G224" s="1">
        <f t="shared" si="4"/>
        <v>0</v>
      </c>
      <c r="H224" s="1" t="str">
        <f>Students!A225</f>
        <v/>
      </c>
      <c r="I224" s="1" t="str">
        <f>Students!B225</f>
        <v/>
      </c>
      <c r="J224" s="1">
        <f>IFERROR('Input Clean'!G229*Input!G$2,0)</f>
        <v>0</v>
      </c>
      <c r="K224" s="1">
        <f>IFERROR('Input Clean'!H229*Input!H$2,0)</f>
        <v>0</v>
      </c>
      <c r="L224" s="1">
        <f>IFERROR('Input Clean'!I229*Input!I$2,0)</f>
        <v>0</v>
      </c>
      <c r="M224" s="1">
        <f>IFERROR('Input Clean'!J229*Input!J$2,0)</f>
        <v>0</v>
      </c>
      <c r="N224" s="1">
        <f>IFERROR('Input Clean'!K229*Input!K$2,0)</f>
        <v>0</v>
      </c>
      <c r="O224" s="1">
        <f>IFERROR('Input Clean'!L229*Input!L$2,0)</f>
        <v>0</v>
      </c>
      <c r="P224" s="1">
        <f>IFERROR('Input Clean'!M229*Input!M$2,0)</f>
        <v>0</v>
      </c>
      <c r="Q224" s="1">
        <f>IFERROR('Input Clean'!N229*Input!N$2,0)</f>
        <v>0</v>
      </c>
      <c r="R224" s="1">
        <f>IFERROR('Input Clean'!O229*Input!O$2,0)</f>
        <v>0</v>
      </c>
      <c r="S224" s="1">
        <f>IFERROR('Input Clean'!P229*Input!P$2,0)</f>
        <v>0</v>
      </c>
      <c r="T224" s="1">
        <f>IFERROR('Input Clean'!Q229*Input!Q$2,0)</f>
        <v>0</v>
      </c>
      <c r="U224" s="1">
        <f>IFERROR('Input Clean'!R229*Input!R$2,0)</f>
        <v>0</v>
      </c>
      <c r="V224" s="1">
        <f>IFERROR('Input Clean'!S229*Input!S$2,0)</f>
        <v>0</v>
      </c>
      <c r="W224" s="1">
        <f>IFERROR('Input Clean'!T229*Input!T$2,0)</f>
        <v>0</v>
      </c>
      <c r="X224" s="1">
        <f>IFERROR('Input Clean'!U229*Input!U$2,0)</f>
        <v>0</v>
      </c>
      <c r="Y224" s="1">
        <f>IFERROR('Input Clean'!V229*Input!V$2,0)</f>
        <v>0</v>
      </c>
      <c r="Z224" s="1">
        <f>IFERROR('Input Clean'!W229*Input!W$2,0)</f>
        <v>0</v>
      </c>
    </row>
    <row r="225">
      <c r="A225" s="1" t="str">
        <f>Teacher!A226</f>
        <v/>
      </c>
      <c r="B225" s="30">
        <f>A225+TIME(0,hour(Teacher!B226),minute(Teacher!B226))</f>
        <v>0</v>
      </c>
      <c r="C225" s="1">
        <f>if(Teacher!C226="Test (add score to grade book)",1,0)</f>
        <v>0</v>
      </c>
      <c r="D225" s="1">
        <f t="shared" si="1"/>
        <v>0</v>
      </c>
      <c r="E225" s="1" t="str">
        <f t="shared" si="2"/>
        <v/>
      </c>
      <c r="F225" s="1">
        <f t="shared" si="3"/>
        <v>0</v>
      </c>
      <c r="G225" s="1">
        <f t="shared" si="4"/>
        <v>0</v>
      </c>
      <c r="H225" s="1" t="str">
        <f>Students!A226</f>
        <v/>
      </c>
      <c r="I225" s="1" t="str">
        <f>Students!B226</f>
        <v/>
      </c>
      <c r="J225" s="1">
        <f>IFERROR('Input Clean'!G230*Input!G$2,0)</f>
        <v>0</v>
      </c>
      <c r="K225" s="1">
        <f>IFERROR('Input Clean'!H230*Input!H$2,0)</f>
        <v>0</v>
      </c>
      <c r="L225" s="1">
        <f>IFERROR('Input Clean'!I230*Input!I$2,0)</f>
        <v>0</v>
      </c>
      <c r="M225" s="1">
        <f>IFERROR('Input Clean'!J230*Input!J$2,0)</f>
        <v>0</v>
      </c>
      <c r="N225" s="1">
        <f>IFERROR('Input Clean'!K230*Input!K$2,0)</f>
        <v>0</v>
      </c>
      <c r="O225" s="1">
        <f>IFERROR('Input Clean'!L230*Input!L$2,0)</f>
        <v>0</v>
      </c>
      <c r="P225" s="1">
        <f>IFERROR('Input Clean'!M230*Input!M$2,0)</f>
        <v>0</v>
      </c>
      <c r="Q225" s="1">
        <f>IFERROR('Input Clean'!N230*Input!N$2,0)</f>
        <v>0</v>
      </c>
      <c r="R225" s="1">
        <f>IFERROR('Input Clean'!O230*Input!O$2,0)</f>
        <v>0</v>
      </c>
      <c r="S225" s="1">
        <f>IFERROR('Input Clean'!P230*Input!P$2,0)</f>
        <v>0</v>
      </c>
      <c r="T225" s="1">
        <f>IFERROR('Input Clean'!Q230*Input!Q$2,0)</f>
        <v>0</v>
      </c>
      <c r="U225" s="1">
        <f>IFERROR('Input Clean'!R230*Input!R$2,0)</f>
        <v>0</v>
      </c>
      <c r="V225" s="1">
        <f>IFERROR('Input Clean'!S230*Input!S$2,0)</f>
        <v>0</v>
      </c>
      <c r="W225" s="1">
        <f>IFERROR('Input Clean'!T230*Input!T$2,0)</f>
        <v>0</v>
      </c>
      <c r="X225" s="1">
        <f>IFERROR('Input Clean'!U230*Input!U$2,0)</f>
        <v>0</v>
      </c>
      <c r="Y225" s="1">
        <f>IFERROR('Input Clean'!V230*Input!V$2,0)</f>
        <v>0</v>
      </c>
      <c r="Z225" s="1">
        <f>IFERROR('Input Clean'!W230*Input!W$2,0)</f>
        <v>0</v>
      </c>
    </row>
    <row r="226">
      <c r="A226" s="1" t="str">
        <f>Teacher!A227</f>
        <v/>
      </c>
      <c r="B226" s="30">
        <f>A226+TIME(0,hour(Teacher!B227),minute(Teacher!B227))</f>
        <v>0</v>
      </c>
      <c r="C226" s="1">
        <f>if(Teacher!C227="Test (add score to grade book)",1,0)</f>
        <v>0</v>
      </c>
      <c r="D226" s="1">
        <f t="shared" si="1"/>
        <v>0</v>
      </c>
      <c r="E226" s="1" t="str">
        <f t="shared" si="2"/>
        <v/>
      </c>
      <c r="F226" s="1">
        <f t="shared" si="3"/>
        <v>0</v>
      </c>
      <c r="G226" s="1">
        <f t="shared" si="4"/>
        <v>0</v>
      </c>
      <c r="H226" s="1" t="str">
        <f>Students!A227</f>
        <v/>
      </c>
      <c r="I226" s="1" t="str">
        <f>Students!B227</f>
        <v/>
      </c>
      <c r="J226" s="1">
        <f>IFERROR('Input Clean'!G231*Input!G$2,0)</f>
        <v>0</v>
      </c>
      <c r="K226" s="1">
        <f>IFERROR('Input Clean'!H231*Input!H$2,0)</f>
        <v>0</v>
      </c>
      <c r="L226" s="1">
        <f>IFERROR('Input Clean'!I231*Input!I$2,0)</f>
        <v>0</v>
      </c>
      <c r="M226" s="1">
        <f>IFERROR('Input Clean'!J231*Input!J$2,0)</f>
        <v>0</v>
      </c>
      <c r="N226" s="1">
        <f>IFERROR('Input Clean'!K231*Input!K$2,0)</f>
        <v>0</v>
      </c>
      <c r="O226" s="1">
        <f>IFERROR('Input Clean'!L231*Input!L$2,0)</f>
        <v>0</v>
      </c>
      <c r="P226" s="1">
        <f>IFERROR('Input Clean'!M231*Input!M$2,0)</f>
        <v>0</v>
      </c>
      <c r="Q226" s="1">
        <f>IFERROR('Input Clean'!N231*Input!N$2,0)</f>
        <v>0</v>
      </c>
      <c r="R226" s="1">
        <f>IFERROR('Input Clean'!O231*Input!O$2,0)</f>
        <v>0</v>
      </c>
      <c r="S226" s="1">
        <f>IFERROR('Input Clean'!P231*Input!P$2,0)</f>
        <v>0</v>
      </c>
      <c r="T226" s="1">
        <f>IFERROR('Input Clean'!Q231*Input!Q$2,0)</f>
        <v>0</v>
      </c>
      <c r="U226" s="1">
        <f>IFERROR('Input Clean'!R231*Input!R$2,0)</f>
        <v>0</v>
      </c>
      <c r="V226" s="1">
        <f>IFERROR('Input Clean'!S231*Input!S$2,0)</f>
        <v>0</v>
      </c>
      <c r="W226" s="1">
        <f>IFERROR('Input Clean'!T231*Input!T$2,0)</f>
        <v>0</v>
      </c>
      <c r="X226" s="1">
        <f>IFERROR('Input Clean'!U231*Input!U$2,0)</f>
        <v>0</v>
      </c>
      <c r="Y226" s="1">
        <f>IFERROR('Input Clean'!V231*Input!V$2,0)</f>
        <v>0</v>
      </c>
      <c r="Z226" s="1">
        <f>IFERROR('Input Clean'!W231*Input!W$2,0)</f>
        <v>0</v>
      </c>
    </row>
    <row r="227">
      <c r="A227" s="1" t="str">
        <f>Teacher!A228</f>
        <v/>
      </c>
      <c r="B227" s="30">
        <f>A227+TIME(0,hour(Teacher!B228),minute(Teacher!B228))</f>
        <v>0</v>
      </c>
      <c r="C227" s="1">
        <f>if(Teacher!C228="Test (add score to grade book)",1,0)</f>
        <v>0</v>
      </c>
      <c r="D227" s="1">
        <f t="shared" si="1"/>
        <v>0</v>
      </c>
      <c r="E227" s="1" t="str">
        <f t="shared" si="2"/>
        <v/>
      </c>
      <c r="F227" s="1">
        <f t="shared" si="3"/>
        <v>0</v>
      </c>
      <c r="G227" s="1">
        <f t="shared" si="4"/>
        <v>0</v>
      </c>
      <c r="H227" s="1" t="str">
        <f>Students!A228</f>
        <v/>
      </c>
      <c r="I227" s="1" t="str">
        <f>Students!B228</f>
        <v/>
      </c>
      <c r="J227" s="1">
        <f>IFERROR('Input Clean'!G232*Input!G$2,0)</f>
        <v>0</v>
      </c>
      <c r="K227" s="1">
        <f>IFERROR('Input Clean'!H232*Input!H$2,0)</f>
        <v>0</v>
      </c>
      <c r="L227" s="1">
        <f>IFERROR('Input Clean'!I232*Input!I$2,0)</f>
        <v>0</v>
      </c>
      <c r="M227" s="1">
        <f>IFERROR('Input Clean'!J232*Input!J$2,0)</f>
        <v>0</v>
      </c>
      <c r="N227" s="1">
        <f>IFERROR('Input Clean'!K232*Input!K$2,0)</f>
        <v>0</v>
      </c>
      <c r="O227" s="1">
        <f>IFERROR('Input Clean'!L232*Input!L$2,0)</f>
        <v>0</v>
      </c>
      <c r="P227" s="1">
        <f>IFERROR('Input Clean'!M232*Input!M$2,0)</f>
        <v>0</v>
      </c>
      <c r="Q227" s="1">
        <f>IFERROR('Input Clean'!N232*Input!N$2,0)</f>
        <v>0</v>
      </c>
      <c r="R227" s="1">
        <f>IFERROR('Input Clean'!O232*Input!O$2,0)</f>
        <v>0</v>
      </c>
      <c r="S227" s="1">
        <f>IFERROR('Input Clean'!P232*Input!P$2,0)</f>
        <v>0</v>
      </c>
      <c r="T227" s="1">
        <f>IFERROR('Input Clean'!Q232*Input!Q$2,0)</f>
        <v>0</v>
      </c>
      <c r="U227" s="1">
        <f>IFERROR('Input Clean'!R232*Input!R$2,0)</f>
        <v>0</v>
      </c>
      <c r="V227" s="1">
        <f>IFERROR('Input Clean'!S232*Input!S$2,0)</f>
        <v>0</v>
      </c>
      <c r="W227" s="1">
        <f>IFERROR('Input Clean'!T232*Input!T$2,0)</f>
        <v>0</v>
      </c>
      <c r="X227" s="1">
        <f>IFERROR('Input Clean'!U232*Input!U$2,0)</f>
        <v>0</v>
      </c>
      <c r="Y227" s="1">
        <f>IFERROR('Input Clean'!V232*Input!V$2,0)</f>
        <v>0</v>
      </c>
      <c r="Z227" s="1">
        <f>IFERROR('Input Clean'!W232*Input!W$2,0)</f>
        <v>0</v>
      </c>
    </row>
    <row r="228">
      <c r="A228" s="1" t="str">
        <f>Teacher!A229</f>
        <v/>
      </c>
      <c r="B228" s="30">
        <f>A228+TIME(0,hour(Teacher!B229),minute(Teacher!B229))</f>
        <v>0</v>
      </c>
      <c r="C228" s="1">
        <f>if(Teacher!C229="Test (add score to grade book)",1,0)</f>
        <v>0</v>
      </c>
      <c r="D228" s="1">
        <f t="shared" si="1"/>
        <v>0</v>
      </c>
      <c r="E228" s="1" t="str">
        <f t="shared" si="2"/>
        <v/>
      </c>
      <c r="F228" s="1">
        <f t="shared" si="3"/>
        <v>0</v>
      </c>
      <c r="G228" s="1">
        <f t="shared" si="4"/>
        <v>0</v>
      </c>
      <c r="H228" s="1" t="str">
        <f>Students!A229</f>
        <v/>
      </c>
      <c r="I228" s="1" t="str">
        <f>Students!B229</f>
        <v/>
      </c>
      <c r="J228" s="1">
        <f>IFERROR('Input Clean'!G233*Input!G$2,0)</f>
        <v>0</v>
      </c>
      <c r="K228" s="1">
        <f>IFERROR('Input Clean'!H233*Input!H$2,0)</f>
        <v>0</v>
      </c>
      <c r="L228" s="1">
        <f>IFERROR('Input Clean'!I233*Input!I$2,0)</f>
        <v>0</v>
      </c>
      <c r="M228" s="1">
        <f>IFERROR('Input Clean'!J233*Input!J$2,0)</f>
        <v>0</v>
      </c>
      <c r="N228" s="1">
        <f>IFERROR('Input Clean'!K233*Input!K$2,0)</f>
        <v>0</v>
      </c>
      <c r="O228" s="1">
        <f>IFERROR('Input Clean'!L233*Input!L$2,0)</f>
        <v>0</v>
      </c>
      <c r="P228" s="1">
        <f>IFERROR('Input Clean'!M233*Input!M$2,0)</f>
        <v>0</v>
      </c>
      <c r="Q228" s="1">
        <f>IFERROR('Input Clean'!N233*Input!N$2,0)</f>
        <v>0</v>
      </c>
      <c r="R228" s="1">
        <f>IFERROR('Input Clean'!O233*Input!O$2,0)</f>
        <v>0</v>
      </c>
      <c r="S228" s="1">
        <f>IFERROR('Input Clean'!P233*Input!P$2,0)</f>
        <v>0</v>
      </c>
      <c r="T228" s="1">
        <f>IFERROR('Input Clean'!Q233*Input!Q$2,0)</f>
        <v>0</v>
      </c>
      <c r="U228" s="1">
        <f>IFERROR('Input Clean'!R233*Input!R$2,0)</f>
        <v>0</v>
      </c>
      <c r="V228" s="1">
        <f>IFERROR('Input Clean'!S233*Input!S$2,0)</f>
        <v>0</v>
      </c>
      <c r="W228" s="1">
        <f>IFERROR('Input Clean'!T233*Input!T$2,0)</f>
        <v>0</v>
      </c>
      <c r="X228" s="1">
        <f>IFERROR('Input Clean'!U233*Input!U$2,0)</f>
        <v>0</v>
      </c>
      <c r="Y228" s="1">
        <f>IFERROR('Input Clean'!V233*Input!V$2,0)</f>
        <v>0</v>
      </c>
      <c r="Z228" s="1">
        <f>IFERROR('Input Clean'!W233*Input!W$2,0)</f>
        <v>0</v>
      </c>
    </row>
    <row r="229">
      <c r="A229" s="1" t="str">
        <f>Teacher!A230</f>
        <v/>
      </c>
      <c r="B229" s="30">
        <f>A229+TIME(0,hour(Teacher!B230),minute(Teacher!B230))</f>
        <v>0</v>
      </c>
      <c r="C229" s="1">
        <f>if(Teacher!C230="Test (add score to grade book)",1,0)</f>
        <v>0</v>
      </c>
      <c r="D229" s="1">
        <f t="shared" si="1"/>
        <v>0</v>
      </c>
      <c r="E229" s="1" t="str">
        <f t="shared" si="2"/>
        <v/>
      </c>
      <c r="F229" s="1">
        <f t="shared" si="3"/>
        <v>0</v>
      </c>
      <c r="G229" s="1">
        <f t="shared" si="4"/>
        <v>0</v>
      </c>
      <c r="H229" s="1" t="str">
        <f>Students!A230</f>
        <v/>
      </c>
      <c r="I229" s="1" t="str">
        <f>Students!B230</f>
        <v/>
      </c>
      <c r="J229" s="1">
        <f>IFERROR('Input Clean'!G234*Input!G$2,0)</f>
        <v>0</v>
      </c>
      <c r="K229" s="1">
        <f>IFERROR('Input Clean'!H234*Input!H$2,0)</f>
        <v>0</v>
      </c>
      <c r="L229" s="1">
        <f>IFERROR('Input Clean'!I234*Input!I$2,0)</f>
        <v>0</v>
      </c>
      <c r="M229" s="1">
        <f>IFERROR('Input Clean'!J234*Input!J$2,0)</f>
        <v>0</v>
      </c>
      <c r="N229" s="1">
        <f>IFERROR('Input Clean'!K234*Input!K$2,0)</f>
        <v>0</v>
      </c>
      <c r="O229" s="1">
        <f>IFERROR('Input Clean'!L234*Input!L$2,0)</f>
        <v>0</v>
      </c>
      <c r="P229" s="1">
        <f>IFERROR('Input Clean'!M234*Input!M$2,0)</f>
        <v>0</v>
      </c>
      <c r="Q229" s="1">
        <f>IFERROR('Input Clean'!N234*Input!N$2,0)</f>
        <v>0</v>
      </c>
      <c r="R229" s="1">
        <f>IFERROR('Input Clean'!O234*Input!O$2,0)</f>
        <v>0</v>
      </c>
      <c r="S229" s="1">
        <f>IFERROR('Input Clean'!P234*Input!P$2,0)</f>
        <v>0</v>
      </c>
      <c r="T229" s="1">
        <f>IFERROR('Input Clean'!Q234*Input!Q$2,0)</f>
        <v>0</v>
      </c>
      <c r="U229" s="1">
        <f>IFERROR('Input Clean'!R234*Input!R$2,0)</f>
        <v>0</v>
      </c>
      <c r="V229" s="1">
        <f>IFERROR('Input Clean'!S234*Input!S$2,0)</f>
        <v>0</v>
      </c>
      <c r="W229" s="1">
        <f>IFERROR('Input Clean'!T234*Input!T$2,0)</f>
        <v>0</v>
      </c>
      <c r="X229" s="1">
        <f>IFERROR('Input Clean'!U234*Input!U$2,0)</f>
        <v>0</v>
      </c>
      <c r="Y229" s="1">
        <f>IFERROR('Input Clean'!V234*Input!V$2,0)</f>
        <v>0</v>
      </c>
      <c r="Z229" s="1">
        <f>IFERROR('Input Clean'!W234*Input!W$2,0)</f>
        <v>0</v>
      </c>
    </row>
    <row r="230">
      <c r="A230" s="1" t="str">
        <f>Teacher!A231</f>
        <v/>
      </c>
      <c r="B230" s="30">
        <f>A230+TIME(0,hour(Teacher!B231),minute(Teacher!B231))</f>
        <v>0</v>
      </c>
      <c r="C230" s="1">
        <f>if(Teacher!C231="Test (add score to grade book)",1,0)</f>
        <v>0</v>
      </c>
      <c r="D230" s="1">
        <f t="shared" si="1"/>
        <v>0</v>
      </c>
      <c r="E230" s="1" t="str">
        <f t="shared" si="2"/>
        <v/>
      </c>
      <c r="F230" s="1">
        <f t="shared" si="3"/>
        <v>0</v>
      </c>
      <c r="G230" s="1">
        <f t="shared" si="4"/>
        <v>0</v>
      </c>
      <c r="H230" s="1" t="str">
        <f>Students!A231</f>
        <v/>
      </c>
      <c r="I230" s="1" t="str">
        <f>Students!B231</f>
        <v/>
      </c>
      <c r="J230" s="1">
        <f>IFERROR('Input Clean'!G235*Input!G$2,0)</f>
        <v>0</v>
      </c>
      <c r="K230" s="1">
        <f>IFERROR('Input Clean'!H235*Input!H$2,0)</f>
        <v>0</v>
      </c>
      <c r="L230" s="1">
        <f>IFERROR('Input Clean'!I235*Input!I$2,0)</f>
        <v>0</v>
      </c>
      <c r="M230" s="1">
        <f>IFERROR('Input Clean'!J235*Input!J$2,0)</f>
        <v>0</v>
      </c>
      <c r="N230" s="1">
        <f>IFERROR('Input Clean'!K235*Input!K$2,0)</f>
        <v>0</v>
      </c>
      <c r="O230" s="1">
        <f>IFERROR('Input Clean'!L235*Input!L$2,0)</f>
        <v>0</v>
      </c>
      <c r="P230" s="1">
        <f>IFERROR('Input Clean'!M235*Input!M$2,0)</f>
        <v>0</v>
      </c>
      <c r="Q230" s="1">
        <f>IFERROR('Input Clean'!N235*Input!N$2,0)</f>
        <v>0</v>
      </c>
      <c r="R230" s="1">
        <f>IFERROR('Input Clean'!O235*Input!O$2,0)</f>
        <v>0</v>
      </c>
      <c r="S230" s="1">
        <f>IFERROR('Input Clean'!P235*Input!P$2,0)</f>
        <v>0</v>
      </c>
      <c r="T230" s="1">
        <f>IFERROR('Input Clean'!Q235*Input!Q$2,0)</f>
        <v>0</v>
      </c>
      <c r="U230" s="1">
        <f>IFERROR('Input Clean'!R235*Input!R$2,0)</f>
        <v>0</v>
      </c>
      <c r="V230" s="1">
        <f>IFERROR('Input Clean'!S235*Input!S$2,0)</f>
        <v>0</v>
      </c>
      <c r="W230" s="1">
        <f>IFERROR('Input Clean'!T235*Input!T$2,0)</f>
        <v>0</v>
      </c>
      <c r="X230" s="1">
        <f>IFERROR('Input Clean'!U235*Input!U$2,0)</f>
        <v>0</v>
      </c>
      <c r="Y230" s="1">
        <f>IFERROR('Input Clean'!V235*Input!V$2,0)</f>
        <v>0</v>
      </c>
      <c r="Z230" s="1">
        <f>IFERROR('Input Clean'!W235*Input!W$2,0)</f>
        <v>0</v>
      </c>
    </row>
    <row r="231">
      <c r="A231" s="1" t="str">
        <f>Teacher!A232</f>
        <v/>
      </c>
      <c r="B231" s="30">
        <f>A231+TIME(0,hour(Teacher!B232),minute(Teacher!B232))</f>
        <v>0</v>
      </c>
      <c r="C231" s="1">
        <f>if(Teacher!C232="Test (add score to grade book)",1,0)</f>
        <v>0</v>
      </c>
      <c r="D231" s="1">
        <f t="shared" si="1"/>
        <v>0</v>
      </c>
      <c r="E231" s="1" t="str">
        <f t="shared" si="2"/>
        <v/>
      </c>
      <c r="F231" s="1">
        <f t="shared" si="3"/>
        <v>0</v>
      </c>
      <c r="G231" s="1">
        <f t="shared" si="4"/>
        <v>0</v>
      </c>
      <c r="H231" s="1" t="str">
        <f>Students!A232</f>
        <v/>
      </c>
      <c r="I231" s="1" t="str">
        <f>Students!B232</f>
        <v/>
      </c>
      <c r="J231" s="1">
        <f>IFERROR('Input Clean'!G236*Input!G$2,0)</f>
        <v>0</v>
      </c>
      <c r="K231" s="1">
        <f>IFERROR('Input Clean'!H236*Input!H$2,0)</f>
        <v>0</v>
      </c>
      <c r="L231" s="1">
        <f>IFERROR('Input Clean'!I236*Input!I$2,0)</f>
        <v>0</v>
      </c>
      <c r="M231" s="1">
        <f>IFERROR('Input Clean'!J236*Input!J$2,0)</f>
        <v>0</v>
      </c>
      <c r="N231" s="1">
        <f>IFERROR('Input Clean'!K236*Input!K$2,0)</f>
        <v>0</v>
      </c>
      <c r="O231" s="1">
        <f>IFERROR('Input Clean'!L236*Input!L$2,0)</f>
        <v>0</v>
      </c>
      <c r="P231" s="1">
        <f>IFERROR('Input Clean'!M236*Input!M$2,0)</f>
        <v>0</v>
      </c>
      <c r="Q231" s="1">
        <f>IFERROR('Input Clean'!N236*Input!N$2,0)</f>
        <v>0</v>
      </c>
      <c r="R231" s="1">
        <f>IFERROR('Input Clean'!O236*Input!O$2,0)</f>
        <v>0</v>
      </c>
      <c r="S231" s="1">
        <f>IFERROR('Input Clean'!P236*Input!P$2,0)</f>
        <v>0</v>
      </c>
      <c r="T231" s="1">
        <f>IFERROR('Input Clean'!Q236*Input!Q$2,0)</f>
        <v>0</v>
      </c>
      <c r="U231" s="1">
        <f>IFERROR('Input Clean'!R236*Input!R$2,0)</f>
        <v>0</v>
      </c>
      <c r="V231" s="1">
        <f>IFERROR('Input Clean'!S236*Input!S$2,0)</f>
        <v>0</v>
      </c>
      <c r="W231" s="1">
        <f>IFERROR('Input Clean'!T236*Input!T$2,0)</f>
        <v>0</v>
      </c>
      <c r="X231" s="1">
        <f>IFERROR('Input Clean'!U236*Input!U$2,0)</f>
        <v>0</v>
      </c>
      <c r="Y231" s="1">
        <f>IFERROR('Input Clean'!V236*Input!V$2,0)</f>
        <v>0</v>
      </c>
      <c r="Z231" s="1">
        <f>IFERROR('Input Clean'!W236*Input!W$2,0)</f>
        <v>0</v>
      </c>
    </row>
    <row r="232">
      <c r="A232" s="1" t="str">
        <f>Teacher!A233</f>
        <v/>
      </c>
      <c r="B232" s="30">
        <f>A232+TIME(0,hour(Teacher!B233),minute(Teacher!B233))</f>
        <v>0</v>
      </c>
      <c r="C232" s="1">
        <f>if(Teacher!C233="Test (add score to grade book)",1,0)</f>
        <v>0</v>
      </c>
      <c r="D232" s="1">
        <f t="shared" si="1"/>
        <v>0</v>
      </c>
      <c r="E232" s="1" t="str">
        <f t="shared" si="2"/>
        <v/>
      </c>
      <c r="F232" s="1">
        <f t="shared" si="3"/>
        <v>0</v>
      </c>
      <c r="G232" s="1">
        <f t="shared" si="4"/>
        <v>0</v>
      </c>
      <c r="H232" s="1" t="str">
        <f>Students!A233</f>
        <v/>
      </c>
      <c r="I232" s="1" t="str">
        <f>Students!B233</f>
        <v/>
      </c>
      <c r="J232" s="1">
        <f>IFERROR('Input Clean'!G237*Input!G$2,0)</f>
        <v>0</v>
      </c>
      <c r="K232" s="1">
        <f>IFERROR('Input Clean'!H237*Input!H$2,0)</f>
        <v>0</v>
      </c>
      <c r="L232" s="1">
        <f>IFERROR('Input Clean'!I237*Input!I$2,0)</f>
        <v>0</v>
      </c>
      <c r="M232" s="1">
        <f>IFERROR('Input Clean'!J237*Input!J$2,0)</f>
        <v>0</v>
      </c>
      <c r="N232" s="1">
        <f>IFERROR('Input Clean'!K237*Input!K$2,0)</f>
        <v>0</v>
      </c>
      <c r="O232" s="1">
        <f>IFERROR('Input Clean'!L237*Input!L$2,0)</f>
        <v>0</v>
      </c>
      <c r="P232" s="1">
        <f>IFERROR('Input Clean'!M237*Input!M$2,0)</f>
        <v>0</v>
      </c>
      <c r="Q232" s="1">
        <f>IFERROR('Input Clean'!N237*Input!N$2,0)</f>
        <v>0</v>
      </c>
      <c r="R232" s="1">
        <f>IFERROR('Input Clean'!O237*Input!O$2,0)</f>
        <v>0</v>
      </c>
      <c r="S232" s="1">
        <f>IFERROR('Input Clean'!P237*Input!P$2,0)</f>
        <v>0</v>
      </c>
      <c r="T232" s="1">
        <f>IFERROR('Input Clean'!Q237*Input!Q$2,0)</f>
        <v>0</v>
      </c>
      <c r="U232" s="1">
        <f>IFERROR('Input Clean'!R237*Input!R$2,0)</f>
        <v>0</v>
      </c>
      <c r="V232" s="1">
        <f>IFERROR('Input Clean'!S237*Input!S$2,0)</f>
        <v>0</v>
      </c>
      <c r="W232" s="1">
        <f>IFERROR('Input Clean'!T237*Input!T$2,0)</f>
        <v>0</v>
      </c>
      <c r="X232" s="1">
        <f>IFERROR('Input Clean'!U237*Input!U$2,0)</f>
        <v>0</v>
      </c>
      <c r="Y232" s="1">
        <f>IFERROR('Input Clean'!V237*Input!V$2,0)</f>
        <v>0</v>
      </c>
      <c r="Z232" s="1">
        <f>IFERROR('Input Clean'!W237*Input!W$2,0)</f>
        <v>0</v>
      </c>
    </row>
    <row r="233">
      <c r="A233" s="1" t="str">
        <f>Teacher!A234</f>
        <v/>
      </c>
      <c r="B233" s="30">
        <f>A233+TIME(0,hour(Teacher!B234),minute(Teacher!B234))</f>
        <v>0</v>
      </c>
      <c r="C233" s="1">
        <f>if(Teacher!C234="Test (add score to grade book)",1,0)</f>
        <v>0</v>
      </c>
      <c r="D233" s="1">
        <f t="shared" si="1"/>
        <v>0</v>
      </c>
      <c r="E233" s="1" t="str">
        <f t="shared" si="2"/>
        <v/>
      </c>
      <c r="F233" s="1">
        <f t="shared" si="3"/>
        <v>0</v>
      </c>
      <c r="G233" s="1">
        <f t="shared" si="4"/>
        <v>0</v>
      </c>
      <c r="H233" s="1" t="str">
        <f>Students!A234</f>
        <v/>
      </c>
      <c r="I233" s="1" t="str">
        <f>Students!B234</f>
        <v/>
      </c>
      <c r="J233" s="1">
        <f>IFERROR('Input Clean'!G238*Input!G$2,0)</f>
        <v>0</v>
      </c>
      <c r="K233" s="1">
        <f>IFERROR('Input Clean'!H238*Input!H$2,0)</f>
        <v>0</v>
      </c>
      <c r="L233" s="1">
        <f>IFERROR('Input Clean'!I238*Input!I$2,0)</f>
        <v>0</v>
      </c>
      <c r="M233" s="1">
        <f>IFERROR('Input Clean'!J238*Input!J$2,0)</f>
        <v>0</v>
      </c>
      <c r="N233" s="1">
        <f>IFERROR('Input Clean'!K238*Input!K$2,0)</f>
        <v>0</v>
      </c>
      <c r="O233" s="1">
        <f>IFERROR('Input Clean'!L238*Input!L$2,0)</f>
        <v>0</v>
      </c>
      <c r="P233" s="1">
        <f>IFERROR('Input Clean'!M238*Input!M$2,0)</f>
        <v>0</v>
      </c>
      <c r="Q233" s="1">
        <f>IFERROR('Input Clean'!N238*Input!N$2,0)</f>
        <v>0</v>
      </c>
      <c r="R233" s="1">
        <f>IFERROR('Input Clean'!O238*Input!O$2,0)</f>
        <v>0</v>
      </c>
      <c r="S233" s="1">
        <f>IFERROR('Input Clean'!P238*Input!P$2,0)</f>
        <v>0</v>
      </c>
      <c r="T233" s="1">
        <f>IFERROR('Input Clean'!Q238*Input!Q$2,0)</f>
        <v>0</v>
      </c>
      <c r="U233" s="1">
        <f>IFERROR('Input Clean'!R238*Input!R$2,0)</f>
        <v>0</v>
      </c>
      <c r="V233" s="1">
        <f>IFERROR('Input Clean'!S238*Input!S$2,0)</f>
        <v>0</v>
      </c>
      <c r="W233" s="1">
        <f>IFERROR('Input Clean'!T238*Input!T$2,0)</f>
        <v>0</v>
      </c>
      <c r="X233" s="1">
        <f>IFERROR('Input Clean'!U238*Input!U$2,0)</f>
        <v>0</v>
      </c>
      <c r="Y233" s="1">
        <f>IFERROR('Input Clean'!V238*Input!V$2,0)</f>
        <v>0</v>
      </c>
      <c r="Z233" s="1">
        <f>IFERROR('Input Clean'!W238*Input!W$2,0)</f>
        <v>0</v>
      </c>
    </row>
    <row r="234">
      <c r="A234" s="1" t="str">
        <f>Teacher!A235</f>
        <v/>
      </c>
      <c r="B234" s="30">
        <f>A234+TIME(0,hour(Teacher!B235),minute(Teacher!B235))</f>
        <v>0</v>
      </c>
      <c r="C234" s="1">
        <f>if(Teacher!C235="Test (add score to grade book)",1,0)</f>
        <v>0</v>
      </c>
      <c r="D234" s="1">
        <f t="shared" si="1"/>
        <v>0</v>
      </c>
      <c r="E234" s="1" t="str">
        <f t="shared" si="2"/>
        <v/>
      </c>
      <c r="F234" s="1">
        <f t="shared" si="3"/>
        <v>0</v>
      </c>
      <c r="G234" s="1">
        <f t="shared" si="4"/>
        <v>0</v>
      </c>
      <c r="H234" s="1" t="str">
        <f>Students!A235</f>
        <v/>
      </c>
      <c r="I234" s="1" t="str">
        <f>Students!B235</f>
        <v/>
      </c>
      <c r="J234" s="1">
        <f>IFERROR('Input Clean'!G239*Input!G$2,0)</f>
        <v>0</v>
      </c>
      <c r="K234" s="1">
        <f>IFERROR('Input Clean'!H239*Input!H$2,0)</f>
        <v>0</v>
      </c>
      <c r="L234" s="1">
        <f>IFERROR('Input Clean'!I239*Input!I$2,0)</f>
        <v>0</v>
      </c>
      <c r="M234" s="1">
        <f>IFERROR('Input Clean'!J239*Input!J$2,0)</f>
        <v>0</v>
      </c>
      <c r="N234" s="1">
        <f>IFERROR('Input Clean'!K239*Input!K$2,0)</f>
        <v>0</v>
      </c>
      <c r="O234" s="1">
        <f>IFERROR('Input Clean'!L239*Input!L$2,0)</f>
        <v>0</v>
      </c>
      <c r="P234" s="1">
        <f>IFERROR('Input Clean'!M239*Input!M$2,0)</f>
        <v>0</v>
      </c>
      <c r="Q234" s="1">
        <f>IFERROR('Input Clean'!N239*Input!N$2,0)</f>
        <v>0</v>
      </c>
      <c r="R234" s="1">
        <f>IFERROR('Input Clean'!O239*Input!O$2,0)</f>
        <v>0</v>
      </c>
      <c r="S234" s="1">
        <f>IFERROR('Input Clean'!P239*Input!P$2,0)</f>
        <v>0</v>
      </c>
      <c r="T234" s="1">
        <f>IFERROR('Input Clean'!Q239*Input!Q$2,0)</f>
        <v>0</v>
      </c>
      <c r="U234" s="1">
        <f>IFERROR('Input Clean'!R239*Input!R$2,0)</f>
        <v>0</v>
      </c>
      <c r="V234" s="1">
        <f>IFERROR('Input Clean'!S239*Input!S$2,0)</f>
        <v>0</v>
      </c>
      <c r="W234" s="1">
        <f>IFERROR('Input Clean'!T239*Input!T$2,0)</f>
        <v>0</v>
      </c>
      <c r="X234" s="1">
        <f>IFERROR('Input Clean'!U239*Input!U$2,0)</f>
        <v>0</v>
      </c>
      <c r="Y234" s="1">
        <f>IFERROR('Input Clean'!V239*Input!V$2,0)</f>
        <v>0</v>
      </c>
      <c r="Z234" s="1">
        <f>IFERROR('Input Clean'!W239*Input!W$2,0)</f>
        <v>0</v>
      </c>
    </row>
    <row r="235">
      <c r="A235" s="1" t="str">
        <f>Teacher!A236</f>
        <v/>
      </c>
      <c r="B235" s="30">
        <f>A235+TIME(0,hour(Teacher!B236),minute(Teacher!B236))</f>
        <v>0</v>
      </c>
      <c r="C235" s="1">
        <f>if(Teacher!C236="Test (add score to grade book)",1,0)</f>
        <v>0</v>
      </c>
      <c r="D235" s="1">
        <f t="shared" si="1"/>
        <v>0</v>
      </c>
      <c r="E235" s="1" t="str">
        <f t="shared" si="2"/>
        <v/>
      </c>
      <c r="F235" s="1">
        <f t="shared" si="3"/>
        <v>0</v>
      </c>
      <c r="G235" s="1">
        <f t="shared" si="4"/>
        <v>0</v>
      </c>
      <c r="H235" s="1" t="str">
        <f>Students!A236</f>
        <v/>
      </c>
      <c r="I235" s="1" t="str">
        <f>Students!B236</f>
        <v/>
      </c>
      <c r="J235" s="1">
        <f>IFERROR('Input Clean'!G240*Input!G$2,0)</f>
        <v>0</v>
      </c>
      <c r="K235" s="1">
        <f>IFERROR('Input Clean'!H240*Input!H$2,0)</f>
        <v>0</v>
      </c>
      <c r="L235" s="1">
        <f>IFERROR('Input Clean'!I240*Input!I$2,0)</f>
        <v>0</v>
      </c>
      <c r="M235" s="1">
        <f>IFERROR('Input Clean'!J240*Input!J$2,0)</f>
        <v>0</v>
      </c>
      <c r="N235" s="1">
        <f>IFERROR('Input Clean'!K240*Input!K$2,0)</f>
        <v>0</v>
      </c>
      <c r="O235" s="1">
        <f>IFERROR('Input Clean'!L240*Input!L$2,0)</f>
        <v>0</v>
      </c>
      <c r="P235" s="1">
        <f>IFERROR('Input Clean'!M240*Input!M$2,0)</f>
        <v>0</v>
      </c>
      <c r="Q235" s="1">
        <f>IFERROR('Input Clean'!N240*Input!N$2,0)</f>
        <v>0</v>
      </c>
      <c r="R235" s="1">
        <f>IFERROR('Input Clean'!O240*Input!O$2,0)</f>
        <v>0</v>
      </c>
      <c r="S235" s="1">
        <f>IFERROR('Input Clean'!P240*Input!P$2,0)</f>
        <v>0</v>
      </c>
      <c r="T235" s="1">
        <f>IFERROR('Input Clean'!Q240*Input!Q$2,0)</f>
        <v>0</v>
      </c>
      <c r="U235" s="1">
        <f>IFERROR('Input Clean'!R240*Input!R$2,0)</f>
        <v>0</v>
      </c>
      <c r="V235" s="1">
        <f>IFERROR('Input Clean'!S240*Input!S$2,0)</f>
        <v>0</v>
      </c>
      <c r="W235" s="1">
        <f>IFERROR('Input Clean'!T240*Input!T$2,0)</f>
        <v>0</v>
      </c>
      <c r="X235" s="1">
        <f>IFERROR('Input Clean'!U240*Input!U$2,0)</f>
        <v>0</v>
      </c>
      <c r="Y235" s="1">
        <f>IFERROR('Input Clean'!V240*Input!V$2,0)</f>
        <v>0</v>
      </c>
      <c r="Z235" s="1">
        <f>IFERROR('Input Clean'!W240*Input!W$2,0)</f>
        <v>0</v>
      </c>
    </row>
    <row r="236">
      <c r="A236" s="1" t="str">
        <f>Teacher!A237</f>
        <v/>
      </c>
      <c r="B236" s="30">
        <f>A236+TIME(0,hour(Teacher!B237),minute(Teacher!B237))</f>
        <v>0</v>
      </c>
      <c r="C236" s="1">
        <f>if(Teacher!C237="Test (add score to grade book)",1,0)</f>
        <v>0</v>
      </c>
      <c r="D236" s="1">
        <f t="shared" si="1"/>
        <v>0</v>
      </c>
      <c r="E236" s="1" t="str">
        <f t="shared" si="2"/>
        <v/>
      </c>
      <c r="F236" s="1">
        <f t="shared" si="3"/>
        <v>0</v>
      </c>
      <c r="G236" s="1">
        <f t="shared" si="4"/>
        <v>0</v>
      </c>
      <c r="H236" s="1" t="str">
        <f>Students!A237</f>
        <v/>
      </c>
      <c r="I236" s="1" t="str">
        <f>Students!B237</f>
        <v/>
      </c>
      <c r="J236" s="1">
        <f>IFERROR('Input Clean'!G241*Input!G$2,0)</f>
        <v>0</v>
      </c>
      <c r="K236" s="1">
        <f>IFERROR('Input Clean'!H241*Input!H$2,0)</f>
        <v>0</v>
      </c>
      <c r="L236" s="1">
        <f>IFERROR('Input Clean'!I241*Input!I$2,0)</f>
        <v>0</v>
      </c>
      <c r="M236" s="1">
        <f>IFERROR('Input Clean'!J241*Input!J$2,0)</f>
        <v>0</v>
      </c>
      <c r="N236" s="1">
        <f>IFERROR('Input Clean'!K241*Input!K$2,0)</f>
        <v>0</v>
      </c>
      <c r="O236" s="1">
        <f>IFERROR('Input Clean'!L241*Input!L$2,0)</f>
        <v>0</v>
      </c>
      <c r="P236" s="1">
        <f>IFERROR('Input Clean'!M241*Input!M$2,0)</f>
        <v>0</v>
      </c>
      <c r="Q236" s="1">
        <f>IFERROR('Input Clean'!N241*Input!N$2,0)</f>
        <v>0</v>
      </c>
      <c r="R236" s="1">
        <f>IFERROR('Input Clean'!O241*Input!O$2,0)</f>
        <v>0</v>
      </c>
      <c r="S236" s="1">
        <f>IFERROR('Input Clean'!P241*Input!P$2,0)</f>
        <v>0</v>
      </c>
      <c r="T236" s="1">
        <f>IFERROR('Input Clean'!Q241*Input!Q$2,0)</f>
        <v>0</v>
      </c>
      <c r="U236" s="1">
        <f>IFERROR('Input Clean'!R241*Input!R$2,0)</f>
        <v>0</v>
      </c>
      <c r="V236" s="1">
        <f>IFERROR('Input Clean'!S241*Input!S$2,0)</f>
        <v>0</v>
      </c>
      <c r="W236" s="1">
        <f>IFERROR('Input Clean'!T241*Input!T$2,0)</f>
        <v>0</v>
      </c>
      <c r="X236" s="1">
        <f>IFERROR('Input Clean'!U241*Input!U$2,0)</f>
        <v>0</v>
      </c>
      <c r="Y236" s="1">
        <f>IFERROR('Input Clean'!V241*Input!V$2,0)</f>
        <v>0</v>
      </c>
      <c r="Z236" s="1">
        <f>IFERROR('Input Clean'!W241*Input!W$2,0)</f>
        <v>0</v>
      </c>
    </row>
    <row r="237">
      <c r="A237" s="1" t="str">
        <f>Teacher!A238</f>
        <v/>
      </c>
      <c r="B237" s="30">
        <f>A237+TIME(0,hour(Teacher!B238),minute(Teacher!B238))</f>
        <v>0</v>
      </c>
      <c r="C237" s="1">
        <f>if(Teacher!C238="Test (add score to grade book)",1,0)</f>
        <v>0</v>
      </c>
      <c r="D237" s="1">
        <f t="shared" si="1"/>
        <v>0</v>
      </c>
      <c r="E237" s="1" t="str">
        <f t="shared" si="2"/>
        <v/>
      </c>
      <c r="F237" s="1">
        <f t="shared" si="3"/>
        <v>0</v>
      </c>
      <c r="G237" s="1">
        <f t="shared" si="4"/>
        <v>0</v>
      </c>
      <c r="H237" s="1" t="str">
        <f>Students!A238</f>
        <v/>
      </c>
      <c r="I237" s="1" t="str">
        <f>Students!B238</f>
        <v/>
      </c>
      <c r="J237" s="1">
        <f>IFERROR('Input Clean'!G242*Input!G$2,0)</f>
        <v>0</v>
      </c>
      <c r="K237" s="1">
        <f>IFERROR('Input Clean'!H242*Input!H$2,0)</f>
        <v>0</v>
      </c>
      <c r="L237" s="1">
        <f>IFERROR('Input Clean'!I242*Input!I$2,0)</f>
        <v>0</v>
      </c>
      <c r="M237" s="1">
        <f>IFERROR('Input Clean'!J242*Input!J$2,0)</f>
        <v>0</v>
      </c>
      <c r="N237" s="1">
        <f>IFERROR('Input Clean'!K242*Input!K$2,0)</f>
        <v>0</v>
      </c>
      <c r="O237" s="1">
        <f>IFERROR('Input Clean'!L242*Input!L$2,0)</f>
        <v>0</v>
      </c>
      <c r="P237" s="1">
        <f>IFERROR('Input Clean'!M242*Input!M$2,0)</f>
        <v>0</v>
      </c>
      <c r="Q237" s="1">
        <f>IFERROR('Input Clean'!N242*Input!N$2,0)</f>
        <v>0</v>
      </c>
      <c r="R237" s="1">
        <f>IFERROR('Input Clean'!O242*Input!O$2,0)</f>
        <v>0</v>
      </c>
      <c r="S237" s="1">
        <f>IFERROR('Input Clean'!P242*Input!P$2,0)</f>
        <v>0</v>
      </c>
      <c r="T237" s="1">
        <f>IFERROR('Input Clean'!Q242*Input!Q$2,0)</f>
        <v>0</v>
      </c>
      <c r="U237" s="1">
        <f>IFERROR('Input Clean'!R242*Input!R$2,0)</f>
        <v>0</v>
      </c>
      <c r="V237" s="1">
        <f>IFERROR('Input Clean'!S242*Input!S$2,0)</f>
        <v>0</v>
      </c>
      <c r="W237" s="1">
        <f>IFERROR('Input Clean'!T242*Input!T$2,0)</f>
        <v>0</v>
      </c>
      <c r="X237" s="1">
        <f>IFERROR('Input Clean'!U242*Input!U$2,0)</f>
        <v>0</v>
      </c>
      <c r="Y237" s="1">
        <f>IFERROR('Input Clean'!V242*Input!V$2,0)</f>
        <v>0</v>
      </c>
      <c r="Z237" s="1">
        <f>IFERROR('Input Clean'!W242*Input!W$2,0)</f>
        <v>0</v>
      </c>
    </row>
    <row r="238">
      <c r="A238" s="1" t="str">
        <f>Teacher!A239</f>
        <v/>
      </c>
      <c r="B238" s="30">
        <f>A238+TIME(0,hour(Teacher!B239),minute(Teacher!B239))</f>
        <v>0</v>
      </c>
      <c r="C238" s="1">
        <f>if(Teacher!C239="Test (add score to grade book)",1,0)</f>
        <v>0</v>
      </c>
      <c r="D238" s="1">
        <f t="shared" si="1"/>
        <v>0</v>
      </c>
      <c r="E238" s="1" t="str">
        <f t="shared" si="2"/>
        <v/>
      </c>
      <c r="F238" s="1">
        <f t="shared" si="3"/>
        <v>0</v>
      </c>
      <c r="G238" s="1">
        <f t="shared" si="4"/>
        <v>0</v>
      </c>
      <c r="H238" s="1" t="str">
        <f>Students!A239</f>
        <v/>
      </c>
      <c r="I238" s="1" t="str">
        <f>Students!B239</f>
        <v/>
      </c>
      <c r="J238" s="1">
        <f>IFERROR('Input Clean'!G243*Input!G$2,0)</f>
        <v>0</v>
      </c>
      <c r="K238" s="1">
        <f>IFERROR('Input Clean'!H243*Input!H$2,0)</f>
        <v>0</v>
      </c>
      <c r="L238" s="1">
        <f>IFERROR('Input Clean'!I243*Input!I$2,0)</f>
        <v>0</v>
      </c>
      <c r="M238" s="1">
        <f>IFERROR('Input Clean'!J243*Input!J$2,0)</f>
        <v>0</v>
      </c>
      <c r="N238" s="1">
        <f>IFERROR('Input Clean'!K243*Input!K$2,0)</f>
        <v>0</v>
      </c>
      <c r="O238" s="1">
        <f>IFERROR('Input Clean'!L243*Input!L$2,0)</f>
        <v>0</v>
      </c>
      <c r="P238" s="1">
        <f>IFERROR('Input Clean'!M243*Input!M$2,0)</f>
        <v>0</v>
      </c>
      <c r="Q238" s="1">
        <f>IFERROR('Input Clean'!N243*Input!N$2,0)</f>
        <v>0</v>
      </c>
      <c r="R238" s="1">
        <f>IFERROR('Input Clean'!O243*Input!O$2,0)</f>
        <v>0</v>
      </c>
      <c r="S238" s="1">
        <f>IFERROR('Input Clean'!P243*Input!P$2,0)</f>
        <v>0</v>
      </c>
      <c r="T238" s="1">
        <f>IFERROR('Input Clean'!Q243*Input!Q$2,0)</f>
        <v>0</v>
      </c>
      <c r="U238" s="1">
        <f>IFERROR('Input Clean'!R243*Input!R$2,0)</f>
        <v>0</v>
      </c>
      <c r="V238" s="1">
        <f>IFERROR('Input Clean'!S243*Input!S$2,0)</f>
        <v>0</v>
      </c>
      <c r="W238" s="1">
        <f>IFERROR('Input Clean'!T243*Input!T$2,0)</f>
        <v>0</v>
      </c>
      <c r="X238" s="1">
        <f>IFERROR('Input Clean'!U243*Input!U$2,0)</f>
        <v>0</v>
      </c>
      <c r="Y238" s="1">
        <f>IFERROR('Input Clean'!V243*Input!V$2,0)</f>
        <v>0</v>
      </c>
      <c r="Z238" s="1">
        <f>IFERROR('Input Clean'!W243*Input!W$2,0)</f>
        <v>0</v>
      </c>
    </row>
    <row r="239">
      <c r="A239" s="1" t="str">
        <f>Teacher!A240</f>
        <v/>
      </c>
      <c r="B239" s="30">
        <f>A239+TIME(0,hour(Teacher!B240),minute(Teacher!B240))</f>
        <v>0</v>
      </c>
      <c r="C239" s="1">
        <f>if(Teacher!C240="Test (add score to grade book)",1,0)</f>
        <v>0</v>
      </c>
      <c r="D239" s="1">
        <f t="shared" si="1"/>
        <v>0</v>
      </c>
      <c r="E239" s="1" t="str">
        <f t="shared" si="2"/>
        <v/>
      </c>
      <c r="F239" s="1">
        <f t="shared" si="3"/>
        <v>0</v>
      </c>
      <c r="G239" s="1">
        <f t="shared" si="4"/>
        <v>0</v>
      </c>
      <c r="H239" s="1" t="str">
        <f>Students!A240</f>
        <v/>
      </c>
      <c r="I239" s="1" t="str">
        <f>Students!B240</f>
        <v/>
      </c>
      <c r="J239" s="1">
        <f>IFERROR('Input Clean'!G244*Input!G$2,0)</f>
        <v>0</v>
      </c>
      <c r="K239" s="1">
        <f>IFERROR('Input Clean'!H244*Input!H$2,0)</f>
        <v>0</v>
      </c>
      <c r="L239" s="1">
        <f>IFERROR('Input Clean'!I244*Input!I$2,0)</f>
        <v>0</v>
      </c>
      <c r="M239" s="1">
        <f>IFERROR('Input Clean'!J244*Input!J$2,0)</f>
        <v>0</v>
      </c>
      <c r="N239" s="1">
        <f>IFERROR('Input Clean'!K244*Input!K$2,0)</f>
        <v>0</v>
      </c>
      <c r="O239" s="1">
        <f>IFERROR('Input Clean'!L244*Input!L$2,0)</f>
        <v>0</v>
      </c>
      <c r="P239" s="1">
        <f>IFERROR('Input Clean'!M244*Input!M$2,0)</f>
        <v>0</v>
      </c>
      <c r="Q239" s="1">
        <f>IFERROR('Input Clean'!N244*Input!N$2,0)</f>
        <v>0</v>
      </c>
      <c r="R239" s="1">
        <f>IFERROR('Input Clean'!O244*Input!O$2,0)</f>
        <v>0</v>
      </c>
      <c r="S239" s="1">
        <f>IFERROR('Input Clean'!P244*Input!P$2,0)</f>
        <v>0</v>
      </c>
      <c r="T239" s="1">
        <f>IFERROR('Input Clean'!Q244*Input!Q$2,0)</f>
        <v>0</v>
      </c>
      <c r="U239" s="1">
        <f>IFERROR('Input Clean'!R244*Input!R$2,0)</f>
        <v>0</v>
      </c>
      <c r="V239" s="1">
        <f>IFERROR('Input Clean'!S244*Input!S$2,0)</f>
        <v>0</v>
      </c>
      <c r="W239" s="1">
        <f>IFERROR('Input Clean'!T244*Input!T$2,0)</f>
        <v>0</v>
      </c>
      <c r="X239" s="1">
        <f>IFERROR('Input Clean'!U244*Input!U$2,0)</f>
        <v>0</v>
      </c>
      <c r="Y239" s="1">
        <f>IFERROR('Input Clean'!V244*Input!V$2,0)</f>
        <v>0</v>
      </c>
      <c r="Z239" s="1">
        <f>IFERROR('Input Clean'!W244*Input!W$2,0)</f>
        <v>0</v>
      </c>
    </row>
    <row r="240">
      <c r="A240" s="1" t="str">
        <f>Teacher!A241</f>
        <v/>
      </c>
      <c r="B240" s="30">
        <f>A240+TIME(0,hour(Teacher!B241),minute(Teacher!B241))</f>
        <v>0</v>
      </c>
      <c r="C240" s="1">
        <f>if(Teacher!C241="Test (add score to grade book)",1,0)</f>
        <v>0</v>
      </c>
      <c r="D240" s="1">
        <f t="shared" si="1"/>
        <v>0</v>
      </c>
      <c r="E240" s="1" t="str">
        <f t="shared" si="2"/>
        <v/>
      </c>
      <c r="F240" s="1">
        <f t="shared" si="3"/>
        <v>0</v>
      </c>
      <c r="G240" s="1">
        <f t="shared" si="4"/>
        <v>0</v>
      </c>
      <c r="H240" s="1" t="str">
        <f>Students!A241</f>
        <v/>
      </c>
      <c r="I240" s="1" t="str">
        <f>Students!B241</f>
        <v/>
      </c>
      <c r="J240" s="1">
        <f>IFERROR('Input Clean'!G245*Input!G$2,0)</f>
        <v>0</v>
      </c>
      <c r="K240" s="1">
        <f>IFERROR('Input Clean'!H245*Input!H$2,0)</f>
        <v>0</v>
      </c>
      <c r="L240" s="1">
        <f>IFERROR('Input Clean'!I245*Input!I$2,0)</f>
        <v>0</v>
      </c>
      <c r="M240" s="1">
        <f>IFERROR('Input Clean'!J245*Input!J$2,0)</f>
        <v>0</v>
      </c>
      <c r="N240" s="1">
        <f>IFERROR('Input Clean'!K245*Input!K$2,0)</f>
        <v>0</v>
      </c>
      <c r="O240" s="1">
        <f>IFERROR('Input Clean'!L245*Input!L$2,0)</f>
        <v>0</v>
      </c>
      <c r="P240" s="1">
        <f>IFERROR('Input Clean'!M245*Input!M$2,0)</f>
        <v>0</v>
      </c>
      <c r="Q240" s="1">
        <f>IFERROR('Input Clean'!N245*Input!N$2,0)</f>
        <v>0</v>
      </c>
      <c r="R240" s="1">
        <f>IFERROR('Input Clean'!O245*Input!O$2,0)</f>
        <v>0</v>
      </c>
      <c r="S240" s="1">
        <f>IFERROR('Input Clean'!P245*Input!P$2,0)</f>
        <v>0</v>
      </c>
      <c r="T240" s="1">
        <f>IFERROR('Input Clean'!Q245*Input!Q$2,0)</f>
        <v>0</v>
      </c>
      <c r="U240" s="1">
        <f>IFERROR('Input Clean'!R245*Input!R$2,0)</f>
        <v>0</v>
      </c>
      <c r="V240" s="1">
        <f>IFERROR('Input Clean'!S245*Input!S$2,0)</f>
        <v>0</v>
      </c>
      <c r="W240" s="1">
        <f>IFERROR('Input Clean'!T245*Input!T$2,0)</f>
        <v>0</v>
      </c>
      <c r="X240" s="1">
        <f>IFERROR('Input Clean'!U245*Input!U$2,0)</f>
        <v>0</v>
      </c>
      <c r="Y240" s="1">
        <f>IFERROR('Input Clean'!V245*Input!V$2,0)</f>
        <v>0</v>
      </c>
      <c r="Z240" s="1">
        <f>IFERROR('Input Clean'!W245*Input!W$2,0)</f>
        <v>0</v>
      </c>
    </row>
    <row r="241">
      <c r="A241" s="1" t="str">
        <f>Teacher!A242</f>
        <v/>
      </c>
      <c r="B241" s="30">
        <f>A241+TIME(0,hour(Teacher!B242),minute(Teacher!B242))</f>
        <v>0</v>
      </c>
      <c r="C241" s="1">
        <f>if(Teacher!C242="Test (add score to grade book)",1,0)</f>
        <v>0</v>
      </c>
      <c r="D241" s="1">
        <f t="shared" si="1"/>
        <v>0</v>
      </c>
      <c r="E241" s="1" t="str">
        <f t="shared" si="2"/>
        <v/>
      </c>
      <c r="F241" s="1">
        <f t="shared" si="3"/>
        <v>0</v>
      </c>
      <c r="G241" s="1">
        <f t="shared" si="4"/>
        <v>0</v>
      </c>
      <c r="H241" s="1" t="str">
        <f>Students!A242</f>
        <v/>
      </c>
      <c r="I241" s="1" t="str">
        <f>Students!B242</f>
        <v/>
      </c>
      <c r="J241" s="1">
        <f>IFERROR('Input Clean'!G246*Input!G$2,0)</f>
        <v>0</v>
      </c>
      <c r="K241" s="1">
        <f>IFERROR('Input Clean'!H246*Input!H$2,0)</f>
        <v>0</v>
      </c>
      <c r="L241" s="1">
        <f>IFERROR('Input Clean'!I246*Input!I$2,0)</f>
        <v>0</v>
      </c>
      <c r="M241" s="1">
        <f>IFERROR('Input Clean'!J246*Input!J$2,0)</f>
        <v>0</v>
      </c>
      <c r="N241" s="1">
        <f>IFERROR('Input Clean'!K246*Input!K$2,0)</f>
        <v>0</v>
      </c>
      <c r="O241" s="1">
        <f>IFERROR('Input Clean'!L246*Input!L$2,0)</f>
        <v>0</v>
      </c>
      <c r="P241" s="1">
        <f>IFERROR('Input Clean'!M246*Input!M$2,0)</f>
        <v>0</v>
      </c>
      <c r="Q241" s="1">
        <f>IFERROR('Input Clean'!N246*Input!N$2,0)</f>
        <v>0</v>
      </c>
      <c r="R241" s="1">
        <f>IFERROR('Input Clean'!O246*Input!O$2,0)</f>
        <v>0</v>
      </c>
      <c r="S241" s="1">
        <f>IFERROR('Input Clean'!P246*Input!P$2,0)</f>
        <v>0</v>
      </c>
      <c r="T241" s="1">
        <f>IFERROR('Input Clean'!Q246*Input!Q$2,0)</f>
        <v>0</v>
      </c>
      <c r="U241" s="1">
        <f>IFERROR('Input Clean'!R246*Input!R$2,0)</f>
        <v>0</v>
      </c>
      <c r="V241" s="1">
        <f>IFERROR('Input Clean'!S246*Input!S$2,0)</f>
        <v>0</v>
      </c>
      <c r="W241" s="1">
        <f>IFERROR('Input Clean'!T246*Input!T$2,0)</f>
        <v>0</v>
      </c>
      <c r="X241" s="1">
        <f>IFERROR('Input Clean'!U246*Input!U$2,0)</f>
        <v>0</v>
      </c>
      <c r="Y241" s="1">
        <f>IFERROR('Input Clean'!V246*Input!V$2,0)</f>
        <v>0</v>
      </c>
      <c r="Z241" s="1">
        <f>IFERROR('Input Clean'!W246*Input!W$2,0)</f>
        <v>0</v>
      </c>
    </row>
    <row r="242">
      <c r="A242" s="1" t="str">
        <f>Teacher!A243</f>
        <v/>
      </c>
      <c r="B242" s="30">
        <f>A242+TIME(0,hour(Teacher!B243),minute(Teacher!B243))</f>
        <v>0</v>
      </c>
      <c r="C242" s="1">
        <f>if(Teacher!C243="Test (add score to grade book)",1,0)</f>
        <v>0</v>
      </c>
      <c r="D242" s="1">
        <f t="shared" si="1"/>
        <v>0</v>
      </c>
      <c r="E242" s="1" t="str">
        <f t="shared" si="2"/>
        <v/>
      </c>
      <c r="F242" s="1">
        <f t="shared" si="3"/>
        <v>0</v>
      </c>
      <c r="G242" s="1">
        <f t="shared" si="4"/>
        <v>0</v>
      </c>
      <c r="H242" s="1" t="str">
        <f>Students!A243</f>
        <v/>
      </c>
      <c r="I242" s="1" t="str">
        <f>Students!B243</f>
        <v/>
      </c>
      <c r="J242" s="1">
        <f>IFERROR('Input Clean'!G247*Input!G$2,0)</f>
        <v>0</v>
      </c>
      <c r="K242" s="1">
        <f>IFERROR('Input Clean'!H247*Input!H$2,0)</f>
        <v>0</v>
      </c>
      <c r="L242" s="1">
        <f>IFERROR('Input Clean'!I247*Input!I$2,0)</f>
        <v>0</v>
      </c>
      <c r="M242" s="1">
        <f>IFERROR('Input Clean'!J247*Input!J$2,0)</f>
        <v>0</v>
      </c>
      <c r="N242" s="1">
        <f>IFERROR('Input Clean'!K247*Input!K$2,0)</f>
        <v>0</v>
      </c>
      <c r="O242" s="1">
        <f>IFERROR('Input Clean'!L247*Input!L$2,0)</f>
        <v>0</v>
      </c>
      <c r="P242" s="1">
        <f>IFERROR('Input Clean'!M247*Input!M$2,0)</f>
        <v>0</v>
      </c>
      <c r="Q242" s="1">
        <f>IFERROR('Input Clean'!N247*Input!N$2,0)</f>
        <v>0</v>
      </c>
      <c r="R242" s="1">
        <f>IFERROR('Input Clean'!O247*Input!O$2,0)</f>
        <v>0</v>
      </c>
      <c r="S242" s="1">
        <f>IFERROR('Input Clean'!P247*Input!P$2,0)</f>
        <v>0</v>
      </c>
      <c r="T242" s="1">
        <f>IFERROR('Input Clean'!Q247*Input!Q$2,0)</f>
        <v>0</v>
      </c>
      <c r="U242" s="1">
        <f>IFERROR('Input Clean'!R247*Input!R$2,0)</f>
        <v>0</v>
      </c>
      <c r="V242" s="1">
        <f>IFERROR('Input Clean'!S247*Input!S$2,0)</f>
        <v>0</v>
      </c>
      <c r="W242" s="1">
        <f>IFERROR('Input Clean'!T247*Input!T$2,0)</f>
        <v>0</v>
      </c>
      <c r="X242" s="1">
        <f>IFERROR('Input Clean'!U247*Input!U$2,0)</f>
        <v>0</v>
      </c>
      <c r="Y242" s="1">
        <f>IFERROR('Input Clean'!V247*Input!V$2,0)</f>
        <v>0</v>
      </c>
      <c r="Z242" s="1">
        <f>IFERROR('Input Clean'!W247*Input!W$2,0)</f>
        <v>0</v>
      </c>
    </row>
    <row r="243">
      <c r="A243" s="1" t="str">
        <f>Teacher!A244</f>
        <v/>
      </c>
      <c r="B243" s="30">
        <f>A243+TIME(0,hour(Teacher!B244),minute(Teacher!B244))</f>
        <v>0</v>
      </c>
      <c r="C243" s="1">
        <f>if(Teacher!C244="Test (add score to grade book)",1,0)</f>
        <v>0</v>
      </c>
      <c r="D243" s="1">
        <f t="shared" si="1"/>
        <v>0</v>
      </c>
      <c r="E243" s="1" t="str">
        <f t="shared" si="2"/>
        <v/>
      </c>
      <c r="F243" s="1">
        <f t="shared" si="3"/>
        <v>0</v>
      </c>
      <c r="G243" s="1">
        <f t="shared" si="4"/>
        <v>0</v>
      </c>
      <c r="H243" s="1" t="str">
        <f>Students!A244</f>
        <v/>
      </c>
      <c r="I243" s="1" t="str">
        <f>Students!B244</f>
        <v/>
      </c>
      <c r="J243" s="1">
        <f>IFERROR('Input Clean'!G248*Input!G$2,0)</f>
        <v>0</v>
      </c>
      <c r="K243" s="1">
        <f>IFERROR('Input Clean'!H248*Input!H$2,0)</f>
        <v>0</v>
      </c>
      <c r="L243" s="1">
        <f>IFERROR('Input Clean'!I248*Input!I$2,0)</f>
        <v>0</v>
      </c>
      <c r="M243" s="1">
        <f>IFERROR('Input Clean'!J248*Input!J$2,0)</f>
        <v>0</v>
      </c>
      <c r="N243" s="1">
        <f>IFERROR('Input Clean'!K248*Input!K$2,0)</f>
        <v>0</v>
      </c>
      <c r="O243" s="1">
        <f>IFERROR('Input Clean'!L248*Input!L$2,0)</f>
        <v>0</v>
      </c>
      <c r="P243" s="1">
        <f>IFERROR('Input Clean'!M248*Input!M$2,0)</f>
        <v>0</v>
      </c>
      <c r="Q243" s="1">
        <f>IFERROR('Input Clean'!N248*Input!N$2,0)</f>
        <v>0</v>
      </c>
      <c r="R243" s="1">
        <f>IFERROR('Input Clean'!O248*Input!O$2,0)</f>
        <v>0</v>
      </c>
      <c r="S243" s="1">
        <f>IFERROR('Input Clean'!P248*Input!P$2,0)</f>
        <v>0</v>
      </c>
      <c r="T243" s="1">
        <f>IFERROR('Input Clean'!Q248*Input!Q$2,0)</f>
        <v>0</v>
      </c>
      <c r="U243" s="1">
        <f>IFERROR('Input Clean'!R248*Input!R$2,0)</f>
        <v>0</v>
      </c>
      <c r="V243" s="1">
        <f>IFERROR('Input Clean'!S248*Input!S$2,0)</f>
        <v>0</v>
      </c>
      <c r="W243" s="1">
        <f>IFERROR('Input Clean'!T248*Input!T$2,0)</f>
        <v>0</v>
      </c>
      <c r="X243" s="1">
        <f>IFERROR('Input Clean'!U248*Input!U$2,0)</f>
        <v>0</v>
      </c>
      <c r="Y243" s="1">
        <f>IFERROR('Input Clean'!V248*Input!V$2,0)</f>
        <v>0</v>
      </c>
      <c r="Z243" s="1">
        <f>IFERROR('Input Clean'!W248*Input!W$2,0)</f>
        <v>0</v>
      </c>
    </row>
    <row r="244">
      <c r="A244" s="1" t="str">
        <f>Teacher!A245</f>
        <v/>
      </c>
      <c r="B244" s="30">
        <f>A244+TIME(0,hour(Teacher!B245),minute(Teacher!B245))</f>
        <v>0</v>
      </c>
      <c r="C244" s="1">
        <f>if(Teacher!C245="Test (add score to grade book)",1,0)</f>
        <v>0</v>
      </c>
      <c r="D244" s="1">
        <f t="shared" si="1"/>
        <v>0</v>
      </c>
      <c r="E244" s="1" t="str">
        <f t="shared" si="2"/>
        <v/>
      </c>
      <c r="F244" s="1">
        <f t="shared" si="3"/>
        <v>0</v>
      </c>
      <c r="G244" s="1">
        <f t="shared" si="4"/>
        <v>0</v>
      </c>
      <c r="H244" s="1" t="str">
        <f>Students!A245</f>
        <v/>
      </c>
      <c r="I244" s="1" t="str">
        <f>Students!B245</f>
        <v/>
      </c>
      <c r="J244" s="1">
        <f>IFERROR('Input Clean'!G249*Input!G$2,0)</f>
        <v>0</v>
      </c>
      <c r="K244" s="1">
        <f>IFERROR('Input Clean'!H249*Input!H$2,0)</f>
        <v>0</v>
      </c>
      <c r="L244" s="1">
        <f>IFERROR('Input Clean'!I249*Input!I$2,0)</f>
        <v>0</v>
      </c>
      <c r="M244" s="1">
        <f>IFERROR('Input Clean'!J249*Input!J$2,0)</f>
        <v>0</v>
      </c>
      <c r="N244" s="1">
        <f>IFERROR('Input Clean'!K249*Input!K$2,0)</f>
        <v>0</v>
      </c>
      <c r="O244" s="1">
        <f>IFERROR('Input Clean'!L249*Input!L$2,0)</f>
        <v>0</v>
      </c>
      <c r="P244" s="1">
        <f>IFERROR('Input Clean'!M249*Input!M$2,0)</f>
        <v>0</v>
      </c>
      <c r="Q244" s="1">
        <f>IFERROR('Input Clean'!N249*Input!N$2,0)</f>
        <v>0</v>
      </c>
      <c r="R244" s="1">
        <f>IFERROR('Input Clean'!O249*Input!O$2,0)</f>
        <v>0</v>
      </c>
      <c r="S244" s="1">
        <f>IFERROR('Input Clean'!P249*Input!P$2,0)</f>
        <v>0</v>
      </c>
      <c r="T244" s="1">
        <f>IFERROR('Input Clean'!Q249*Input!Q$2,0)</f>
        <v>0</v>
      </c>
      <c r="U244" s="1">
        <f>IFERROR('Input Clean'!R249*Input!R$2,0)</f>
        <v>0</v>
      </c>
      <c r="V244" s="1">
        <f>IFERROR('Input Clean'!S249*Input!S$2,0)</f>
        <v>0</v>
      </c>
      <c r="W244" s="1">
        <f>IFERROR('Input Clean'!T249*Input!T$2,0)</f>
        <v>0</v>
      </c>
      <c r="X244" s="1">
        <f>IFERROR('Input Clean'!U249*Input!U$2,0)</f>
        <v>0</v>
      </c>
      <c r="Y244" s="1">
        <f>IFERROR('Input Clean'!V249*Input!V$2,0)</f>
        <v>0</v>
      </c>
      <c r="Z244" s="1">
        <f>IFERROR('Input Clean'!W249*Input!W$2,0)</f>
        <v>0</v>
      </c>
    </row>
    <row r="245">
      <c r="A245" s="1" t="str">
        <f>Teacher!A246</f>
        <v/>
      </c>
      <c r="B245" s="30">
        <f>A245+TIME(0,hour(Teacher!B246),minute(Teacher!B246))</f>
        <v>0</v>
      </c>
      <c r="C245" s="1">
        <f>if(Teacher!C246="Test (add score to grade book)",1,0)</f>
        <v>0</v>
      </c>
      <c r="D245" s="1">
        <f t="shared" si="1"/>
        <v>0</v>
      </c>
      <c r="E245" s="1" t="str">
        <f t="shared" si="2"/>
        <v/>
      </c>
      <c r="F245" s="1">
        <f t="shared" si="3"/>
        <v>0</v>
      </c>
      <c r="G245" s="1">
        <f t="shared" si="4"/>
        <v>0</v>
      </c>
      <c r="H245" s="1" t="str">
        <f>Students!A246</f>
        <v/>
      </c>
      <c r="I245" s="1" t="str">
        <f>Students!B246</f>
        <v/>
      </c>
      <c r="J245" s="1">
        <f>IFERROR('Input Clean'!G250*Input!G$2,0)</f>
        <v>0</v>
      </c>
      <c r="K245" s="1">
        <f>IFERROR('Input Clean'!H250*Input!H$2,0)</f>
        <v>0</v>
      </c>
      <c r="L245" s="1">
        <f>IFERROR('Input Clean'!I250*Input!I$2,0)</f>
        <v>0</v>
      </c>
      <c r="M245" s="1">
        <f>IFERROR('Input Clean'!J250*Input!J$2,0)</f>
        <v>0</v>
      </c>
      <c r="N245" s="1">
        <f>IFERROR('Input Clean'!K250*Input!K$2,0)</f>
        <v>0</v>
      </c>
      <c r="O245" s="1">
        <f>IFERROR('Input Clean'!L250*Input!L$2,0)</f>
        <v>0</v>
      </c>
      <c r="P245" s="1">
        <f>IFERROR('Input Clean'!M250*Input!M$2,0)</f>
        <v>0</v>
      </c>
      <c r="Q245" s="1">
        <f>IFERROR('Input Clean'!N250*Input!N$2,0)</f>
        <v>0</v>
      </c>
      <c r="R245" s="1">
        <f>IFERROR('Input Clean'!O250*Input!O$2,0)</f>
        <v>0</v>
      </c>
      <c r="S245" s="1">
        <f>IFERROR('Input Clean'!P250*Input!P$2,0)</f>
        <v>0</v>
      </c>
      <c r="T245" s="1">
        <f>IFERROR('Input Clean'!Q250*Input!Q$2,0)</f>
        <v>0</v>
      </c>
      <c r="U245" s="1">
        <f>IFERROR('Input Clean'!R250*Input!R$2,0)</f>
        <v>0</v>
      </c>
      <c r="V245" s="1">
        <f>IFERROR('Input Clean'!S250*Input!S$2,0)</f>
        <v>0</v>
      </c>
      <c r="W245" s="1">
        <f>IFERROR('Input Clean'!T250*Input!T$2,0)</f>
        <v>0</v>
      </c>
      <c r="X245" s="1">
        <f>IFERROR('Input Clean'!U250*Input!U$2,0)</f>
        <v>0</v>
      </c>
      <c r="Y245" s="1">
        <f>IFERROR('Input Clean'!V250*Input!V$2,0)</f>
        <v>0</v>
      </c>
      <c r="Z245" s="1">
        <f>IFERROR('Input Clean'!W250*Input!W$2,0)</f>
        <v>0</v>
      </c>
    </row>
    <row r="246">
      <c r="A246" s="1" t="str">
        <f>Teacher!A247</f>
        <v/>
      </c>
      <c r="B246" s="30">
        <f>A246+TIME(0,hour(Teacher!B247),minute(Teacher!B247))</f>
        <v>0</v>
      </c>
      <c r="C246" s="1">
        <f>if(Teacher!C247="Test (add score to grade book)",1,0)</f>
        <v>0</v>
      </c>
      <c r="D246" s="1">
        <f t="shared" si="1"/>
        <v>0</v>
      </c>
      <c r="E246" s="1" t="str">
        <f t="shared" si="2"/>
        <v/>
      </c>
      <c r="F246" s="1">
        <f t="shared" si="3"/>
        <v>0</v>
      </c>
      <c r="G246" s="1">
        <f t="shared" si="4"/>
        <v>0</v>
      </c>
      <c r="H246" s="1" t="str">
        <f>Students!A247</f>
        <v/>
      </c>
      <c r="I246" s="1" t="str">
        <f>Students!B247</f>
        <v/>
      </c>
      <c r="J246" s="1">
        <f>IFERROR('Input Clean'!G251*Input!G$2,0)</f>
        <v>0</v>
      </c>
      <c r="K246" s="1">
        <f>IFERROR('Input Clean'!H251*Input!H$2,0)</f>
        <v>0</v>
      </c>
      <c r="L246" s="1">
        <f>IFERROR('Input Clean'!I251*Input!I$2,0)</f>
        <v>0</v>
      </c>
      <c r="M246" s="1">
        <f>IFERROR('Input Clean'!J251*Input!J$2,0)</f>
        <v>0</v>
      </c>
      <c r="N246" s="1">
        <f>IFERROR('Input Clean'!K251*Input!K$2,0)</f>
        <v>0</v>
      </c>
      <c r="O246" s="1">
        <f>IFERROR('Input Clean'!L251*Input!L$2,0)</f>
        <v>0</v>
      </c>
      <c r="P246" s="1">
        <f>IFERROR('Input Clean'!M251*Input!M$2,0)</f>
        <v>0</v>
      </c>
      <c r="Q246" s="1">
        <f>IFERROR('Input Clean'!N251*Input!N$2,0)</f>
        <v>0</v>
      </c>
      <c r="R246" s="1">
        <f>IFERROR('Input Clean'!O251*Input!O$2,0)</f>
        <v>0</v>
      </c>
      <c r="S246" s="1">
        <f>IFERROR('Input Clean'!P251*Input!P$2,0)</f>
        <v>0</v>
      </c>
      <c r="T246" s="1">
        <f>IFERROR('Input Clean'!Q251*Input!Q$2,0)</f>
        <v>0</v>
      </c>
      <c r="U246" s="1">
        <f>IFERROR('Input Clean'!R251*Input!R$2,0)</f>
        <v>0</v>
      </c>
      <c r="V246" s="1">
        <f>IFERROR('Input Clean'!S251*Input!S$2,0)</f>
        <v>0</v>
      </c>
      <c r="W246" s="1">
        <f>IFERROR('Input Clean'!T251*Input!T$2,0)</f>
        <v>0</v>
      </c>
      <c r="X246" s="1">
        <f>IFERROR('Input Clean'!U251*Input!U$2,0)</f>
        <v>0</v>
      </c>
      <c r="Y246" s="1">
        <f>IFERROR('Input Clean'!V251*Input!V$2,0)</f>
        <v>0</v>
      </c>
      <c r="Z246" s="1">
        <f>IFERROR('Input Clean'!W251*Input!W$2,0)</f>
        <v>0</v>
      </c>
    </row>
    <row r="247">
      <c r="A247" s="1" t="str">
        <f>Teacher!A248</f>
        <v/>
      </c>
      <c r="B247" s="30">
        <f>A247+TIME(0,hour(Teacher!B248),minute(Teacher!B248))</f>
        <v>0</v>
      </c>
      <c r="C247" s="1">
        <f>if(Teacher!C248="Test (add score to grade book)",1,0)</f>
        <v>0</v>
      </c>
      <c r="D247" s="1">
        <f t="shared" si="1"/>
        <v>0</v>
      </c>
      <c r="E247" s="1" t="str">
        <f t="shared" si="2"/>
        <v/>
      </c>
      <c r="F247" s="1">
        <f t="shared" si="3"/>
        <v>0</v>
      </c>
      <c r="G247" s="1">
        <f t="shared" si="4"/>
        <v>0</v>
      </c>
      <c r="H247" s="1" t="str">
        <f>Students!A248</f>
        <v/>
      </c>
      <c r="I247" s="1" t="str">
        <f>Students!B248</f>
        <v/>
      </c>
      <c r="J247" s="1">
        <f>IFERROR('Input Clean'!G252*Input!G$2,0)</f>
        <v>0</v>
      </c>
      <c r="K247" s="1">
        <f>IFERROR('Input Clean'!H252*Input!H$2,0)</f>
        <v>0</v>
      </c>
      <c r="L247" s="1">
        <f>IFERROR('Input Clean'!I252*Input!I$2,0)</f>
        <v>0</v>
      </c>
      <c r="M247" s="1">
        <f>IFERROR('Input Clean'!J252*Input!J$2,0)</f>
        <v>0</v>
      </c>
      <c r="N247" s="1">
        <f>IFERROR('Input Clean'!K252*Input!K$2,0)</f>
        <v>0</v>
      </c>
      <c r="O247" s="1">
        <f>IFERROR('Input Clean'!L252*Input!L$2,0)</f>
        <v>0</v>
      </c>
      <c r="P247" s="1">
        <f>IFERROR('Input Clean'!M252*Input!M$2,0)</f>
        <v>0</v>
      </c>
      <c r="Q247" s="1">
        <f>IFERROR('Input Clean'!N252*Input!N$2,0)</f>
        <v>0</v>
      </c>
      <c r="R247" s="1">
        <f>IFERROR('Input Clean'!O252*Input!O$2,0)</f>
        <v>0</v>
      </c>
      <c r="S247" s="1">
        <f>IFERROR('Input Clean'!P252*Input!P$2,0)</f>
        <v>0</v>
      </c>
      <c r="T247" s="1">
        <f>IFERROR('Input Clean'!Q252*Input!Q$2,0)</f>
        <v>0</v>
      </c>
      <c r="U247" s="1">
        <f>IFERROR('Input Clean'!R252*Input!R$2,0)</f>
        <v>0</v>
      </c>
      <c r="V247" s="1">
        <f>IFERROR('Input Clean'!S252*Input!S$2,0)</f>
        <v>0</v>
      </c>
      <c r="W247" s="1">
        <f>IFERROR('Input Clean'!T252*Input!T$2,0)</f>
        <v>0</v>
      </c>
      <c r="X247" s="1">
        <f>IFERROR('Input Clean'!U252*Input!U$2,0)</f>
        <v>0</v>
      </c>
      <c r="Y247" s="1">
        <f>IFERROR('Input Clean'!V252*Input!V$2,0)</f>
        <v>0</v>
      </c>
      <c r="Z247" s="1">
        <f>IFERROR('Input Clean'!W252*Input!W$2,0)</f>
        <v>0</v>
      </c>
    </row>
    <row r="248">
      <c r="A248" s="1" t="str">
        <f>Teacher!A249</f>
        <v/>
      </c>
      <c r="B248" s="30">
        <f>A248+TIME(0,hour(Teacher!B249),minute(Teacher!B249))</f>
        <v>0</v>
      </c>
      <c r="C248" s="1">
        <f>if(Teacher!C249="Test (add score to grade book)",1,0)</f>
        <v>0</v>
      </c>
      <c r="D248" s="1">
        <f t="shared" si="1"/>
        <v>0</v>
      </c>
      <c r="E248" s="1" t="str">
        <f t="shared" si="2"/>
        <v/>
      </c>
      <c r="F248" s="1">
        <f t="shared" si="3"/>
        <v>0</v>
      </c>
      <c r="G248" s="1">
        <f t="shared" si="4"/>
        <v>0</v>
      </c>
      <c r="H248" s="1" t="str">
        <f>Students!A249</f>
        <v/>
      </c>
      <c r="I248" s="1" t="str">
        <f>Students!B249</f>
        <v/>
      </c>
      <c r="J248" s="1">
        <f>IFERROR('Input Clean'!G253*Input!G$2,0)</f>
        <v>0</v>
      </c>
      <c r="K248" s="1">
        <f>IFERROR('Input Clean'!H253*Input!H$2,0)</f>
        <v>0</v>
      </c>
      <c r="L248" s="1">
        <f>IFERROR('Input Clean'!I253*Input!I$2,0)</f>
        <v>0</v>
      </c>
      <c r="M248" s="1">
        <f>IFERROR('Input Clean'!J253*Input!J$2,0)</f>
        <v>0</v>
      </c>
      <c r="N248" s="1">
        <f>IFERROR('Input Clean'!K253*Input!K$2,0)</f>
        <v>0</v>
      </c>
      <c r="O248" s="1">
        <f>IFERROR('Input Clean'!L253*Input!L$2,0)</f>
        <v>0</v>
      </c>
      <c r="P248" s="1">
        <f>IFERROR('Input Clean'!M253*Input!M$2,0)</f>
        <v>0</v>
      </c>
      <c r="Q248" s="1">
        <f>IFERROR('Input Clean'!N253*Input!N$2,0)</f>
        <v>0</v>
      </c>
      <c r="R248" s="1">
        <f>IFERROR('Input Clean'!O253*Input!O$2,0)</f>
        <v>0</v>
      </c>
      <c r="S248" s="1">
        <f>IFERROR('Input Clean'!P253*Input!P$2,0)</f>
        <v>0</v>
      </c>
      <c r="T248" s="1">
        <f>IFERROR('Input Clean'!Q253*Input!Q$2,0)</f>
        <v>0</v>
      </c>
      <c r="U248" s="1">
        <f>IFERROR('Input Clean'!R253*Input!R$2,0)</f>
        <v>0</v>
      </c>
      <c r="V248" s="1">
        <f>IFERROR('Input Clean'!S253*Input!S$2,0)</f>
        <v>0</v>
      </c>
      <c r="W248" s="1">
        <f>IFERROR('Input Clean'!T253*Input!T$2,0)</f>
        <v>0</v>
      </c>
      <c r="X248" s="1">
        <f>IFERROR('Input Clean'!U253*Input!U$2,0)</f>
        <v>0</v>
      </c>
      <c r="Y248" s="1">
        <f>IFERROR('Input Clean'!V253*Input!V$2,0)</f>
        <v>0</v>
      </c>
      <c r="Z248" s="1">
        <f>IFERROR('Input Clean'!W253*Input!W$2,0)</f>
        <v>0</v>
      </c>
    </row>
    <row r="249">
      <c r="A249" s="1" t="str">
        <f>Teacher!A250</f>
        <v/>
      </c>
      <c r="B249" s="30">
        <f>A249+TIME(0,hour(Teacher!B250),minute(Teacher!B250))</f>
        <v>0</v>
      </c>
      <c r="C249" s="1">
        <f>if(Teacher!C250="Test (add score to grade book)",1,0)</f>
        <v>0</v>
      </c>
      <c r="D249" s="1">
        <f t="shared" si="1"/>
        <v>0</v>
      </c>
      <c r="E249" s="1" t="str">
        <f t="shared" si="2"/>
        <v/>
      </c>
      <c r="F249" s="1">
        <f t="shared" si="3"/>
        <v>0</v>
      </c>
      <c r="G249" s="1">
        <f t="shared" si="4"/>
        <v>0</v>
      </c>
      <c r="H249" s="1" t="str">
        <f>Students!A250</f>
        <v/>
      </c>
      <c r="I249" s="1" t="str">
        <f>Students!B250</f>
        <v/>
      </c>
      <c r="J249" s="1">
        <f>IFERROR('Input Clean'!G254*Input!G$2,0)</f>
        <v>0</v>
      </c>
      <c r="K249" s="1">
        <f>IFERROR('Input Clean'!H254*Input!H$2,0)</f>
        <v>0</v>
      </c>
      <c r="L249" s="1">
        <f>IFERROR('Input Clean'!I254*Input!I$2,0)</f>
        <v>0</v>
      </c>
      <c r="M249" s="1">
        <f>IFERROR('Input Clean'!J254*Input!J$2,0)</f>
        <v>0</v>
      </c>
      <c r="N249" s="1">
        <f>IFERROR('Input Clean'!K254*Input!K$2,0)</f>
        <v>0</v>
      </c>
      <c r="O249" s="1">
        <f>IFERROR('Input Clean'!L254*Input!L$2,0)</f>
        <v>0</v>
      </c>
      <c r="P249" s="1">
        <f>IFERROR('Input Clean'!M254*Input!M$2,0)</f>
        <v>0</v>
      </c>
      <c r="Q249" s="1">
        <f>IFERROR('Input Clean'!N254*Input!N$2,0)</f>
        <v>0</v>
      </c>
      <c r="R249" s="1">
        <f>IFERROR('Input Clean'!O254*Input!O$2,0)</f>
        <v>0</v>
      </c>
      <c r="S249" s="1">
        <f>IFERROR('Input Clean'!P254*Input!P$2,0)</f>
        <v>0</v>
      </c>
      <c r="T249" s="1">
        <f>IFERROR('Input Clean'!Q254*Input!Q$2,0)</f>
        <v>0</v>
      </c>
      <c r="U249" s="1">
        <f>IFERROR('Input Clean'!R254*Input!R$2,0)</f>
        <v>0</v>
      </c>
      <c r="V249" s="1">
        <f>IFERROR('Input Clean'!S254*Input!S$2,0)</f>
        <v>0</v>
      </c>
      <c r="W249" s="1">
        <f>IFERROR('Input Clean'!T254*Input!T$2,0)</f>
        <v>0</v>
      </c>
      <c r="X249" s="1">
        <f>IFERROR('Input Clean'!U254*Input!U$2,0)</f>
        <v>0</v>
      </c>
      <c r="Y249" s="1">
        <f>IFERROR('Input Clean'!V254*Input!V$2,0)</f>
        <v>0</v>
      </c>
      <c r="Z249" s="1">
        <f>IFERROR('Input Clean'!W254*Input!W$2,0)</f>
        <v>0</v>
      </c>
    </row>
    <row r="250">
      <c r="A250" s="1" t="str">
        <f>Teacher!A251</f>
        <v/>
      </c>
      <c r="B250" s="30">
        <f>A250+TIME(0,hour(Teacher!B251),minute(Teacher!B251))</f>
        <v>0</v>
      </c>
      <c r="C250" s="1">
        <f>if(Teacher!C251="Test (add score to grade book)",1,0)</f>
        <v>0</v>
      </c>
      <c r="D250" s="1">
        <f t="shared" si="1"/>
        <v>0</v>
      </c>
      <c r="E250" s="1" t="str">
        <f t="shared" si="2"/>
        <v/>
      </c>
      <c r="F250" s="1">
        <f t="shared" si="3"/>
        <v>0</v>
      </c>
      <c r="G250" s="1">
        <f t="shared" si="4"/>
        <v>0</v>
      </c>
      <c r="H250" s="1" t="str">
        <f>Students!A251</f>
        <v/>
      </c>
      <c r="I250" s="1" t="str">
        <f>Students!B251</f>
        <v/>
      </c>
      <c r="J250" s="1">
        <f>IFERROR('Input Clean'!G255*Input!G$2,0)</f>
        <v>0</v>
      </c>
      <c r="K250" s="1">
        <f>IFERROR('Input Clean'!H255*Input!H$2,0)</f>
        <v>0</v>
      </c>
      <c r="L250" s="1">
        <f>IFERROR('Input Clean'!I255*Input!I$2,0)</f>
        <v>0</v>
      </c>
      <c r="M250" s="1">
        <f>IFERROR('Input Clean'!J255*Input!J$2,0)</f>
        <v>0</v>
      </c>
      <c r="N250" s="1">
        <f>IFERROR('Input Clean'!K255*Input!K$2,0)</f>
        <v>0</v>
      </c>
      <c r="O250" s="1">
        <f>IFERROR('Input Clean'!L255*Input!L$2,0)</f>
        <v>0</v>
      </c>
      <c r="P250" s="1">
        <f>IFERROR('Input Clean'!M255*Input!M$2,0)</f>
        <v>0</v>
      </c>
      <c r="Q250" s="1">
        <f>IFERROR('Input Clean'!N255*Input!N$2,0)</f>
        <v>0</v>
      </c>
      <c r="R250" s="1">
        <f>IFERROR('Input Clean'!O255*Input!O$2,0)</f>
        <v>0</v>
      </c>
      <c r="S250" s="1">
        <f>IFERROR('Input Clean'!P255*Input!P$2,0)</f>
        <v>0</v>
      </c>
      <c r="T250" s="1">
        <f>IFERROR('Input Clean'!Q255*Input!Q$2,0)</f>
        <v>0</v>
      </c>
      <c r="U250" s="1">
        <f>IFERROR('Input Clean'!R255*Input!R$2,0)</f>
        <v>0</v>
      </c>
      <c r="V250" s="1">
        <f>IFERROR('Input Clean'!S255*Input!S$2,0)</f>
        <v>0</v>
      </c>
      <c r="W250" s="1">
        <f>IFERROR('Input Clean'!T255*Input!T$2,0)</f>
        <v>0</v>
      </c>
      <c r="X250" s="1">
        <f>IFERROR('Input Clean'!U255*Input!U$2,0)</f>
        <v>0</v>
      </c>
      <c r="Y250" s="1">
        <f>IFERROR('Input Clean'!V255*Input!V$2,0)</f>
        <v>0</v>
      </c>
      <c r="Z250" s="1">
        <f>IFERROR('Input Clean'!W255*Input!W$2,0)</f>
        <v>0</v>
      </c>
    </row>
    <row r="251">
      <c r="A251" s="1" t="str">
        <f>Teacher!A252</f>
        <v/>
      </c>
      <c r="B251" s="30">
        <f>A251+TIME(0,hour(Teacher!B252),minute(Teacher!B252))</f>
        <v>0</v>
      </c>
      <c r="C251" s="1">
        <f>if(Teacher!C252="Test (add score to grade book)",1,0)</f>
        <v>0</v>
      </c>
      <c r="D251" s="1">
        <f t="shared" si="1"/>
        <v>0</v>
      </c>
      <c r="E251" s="1" t="str">
        <f t="shared" si="2"/>
        <v/>
      </c>
      <c r="F251" s="1">
        <f t="shared" si="3"/>
        <v>0</v>
      </c>
      <c r="G251" s="1">
        <f t="shared" si="4"/>
        <v>0</v>
      </c>
      <c r="H251" s="1" t="str">
        <f>Students!A252</f>
        <v/>
      </c>
      <c r="I251" s="1" t="str">
        <f>Students!B252</f>
        <v/>
      </c>
      <c r="J251" s="1">
        <f>IFERROR('Input Clean'!G256*Input!G$2,0)</f>
        <v>0</v>
      </c>
      <c r="K251" s="1">
        <f>IFERROR('Input Clean'!H256*Input!H$2,0)</f>
        <v>0</v>
      </c>
      <c r="L251" s="1">
        <f>IFERROR('Input Clean'!I256*Input!I$2,0)</f>
        <v>0</v>
      </c>
      <c r="M251" s="1">
        <f>IFERROR('Input Clean'!J256*Input!J$2,0)</f>
        <v>0</v>
      </c>
      <c r="N251" s="1">
        <f>IFERROR('Input Clean'!K256*Input!K$2,0)</f>
        <v>0</v>
      </c>
      <c r="O251" s="1">
        <f>IFERROR('Input Clean'!L256*Input!L$2,0)</f>
        <v>0</v>
      </c>
      <c r="P251" s="1">
        <f>IFERROR('Input Clean'!M256*Input!M$2,0)</f>
        <v>0</v>
      </c>
      <c r="Q251" s="1">
        <f>IFERROR('Input Clean'!N256*Input!N$2,0)</f>
        <v>0</v>
      </c>
      <c r="R251" s="1">
        <f>IFERROR('Input Clean'!O256*Input!O$2,0)</f>
        <v>0</v>
      </c>
      <c r="S251" s="1">
        <f>IFERROR('Input Clean'!P256*Input!P$2,0)</f>
        <v>0</v>
      </c>
      <c r="T251" s="1">
        <f>IFERROR('Input Clean'!Q256*Input!Q$2,0)</f>
        <v>0</v>
      </c>
      <c r="U251" s="1">
        <f>IFERROR('Input Clean'!R256*Input!R$2,0)</f>
        <v>0</v>
      </c>
      <c r="V251" s="1">
        <f>IFERROR('Input Clean'!S256*Input!S$2,0)</f>
        <v>0</v>
      </c>
      <c r="W251" s="1">
        <f>IFERROR('Input Clean'!T256*Input!T$2,0)</f>
        <v>0</v>
      </c>
      <c r="X251" s="1">
        <f>IFERROR('Input Clean'!U256*Input!U$2,0)</f>
        <v>0</v>
      </c>
      <c r="Y251" s="1">
        <f>IFERROR('Input Clean'!V256*Input!V$2,0)</f>
        <v>0</v>
      </c>
      <c r="Z251" s="1">
        <f>IFERROR('Input Clean'!W256*Input!W$2,0)</f>
        <v>0</v>
      </c>
    </row>
    <row r="252">
      <c r="A252" s="1" t="str">
        <f>Teacher!A253</f>
        <v/>
      </c>
      <c r="B252" s="30">
        <f>A252+TIME(0,hour(Teacher!B253),minute(Teacher!B253))</f>
        <v>0</v>
      </c>
      <c r="C252" s="1">
        <f>if(Teacher!C253="Test (add score to grade book)",1,0)</f>
        <v>0</v>
      </c>
      <c r="D252" s="1">
        <f t="shared" si="1"/>
        <v>0</v>
      </c>
      <c r="E252" s="1" t="str">
        <f t="shared" si="2"/>
        <v/>
      </c>
      <c r="F252" s="1">
        <f t="shared" si="3"/>
        <v>0</v>
      </c>
      <c r="G252" s="1">
        <f t="shared" si="4"/>
        <v>0</v>
      </c>
      <c r="H252" s="1" t="str">
        <f>Students!A253</f>
        <v/>
      </c>
      <c r="I252" s="1" t="str">
        <f>Students!B253</f>
        <v/>
      </c>
      <c r="J252" s="1">
        <f>IFERROR('Input Clean'!G257*Input!G$2,0)</f>
        <v>0</v>
      </c>
      <c r="K252" s="1">
        <f>IFERROR('Input Clean'!H257*Input!H$2,0)</f>
        <v>0</v>
      </c>
      <c r="L252" s="1">
        <f>IFERROR('Input Clean'!I257*Input!I$2,0)</f>
        <v>0</v>
      </c>
      <c r="M252" s="1">
        <f>IFERROR('Input Clean'!J257*Input!J$2,0)</f>
        <v>0</v>
      </c>
      <c r="N252" s="1">
        <f>IFERROR('Input Clean'!K257*Input!K$2,0)</f>
        <v>0</v>
      </c>
      <c r="O252" s="1">
        <f>IFERROR('Input Clean'!L257*Input!L$2,0)</f>
        <v>0</v>
      </c>
      <c r="P252" s="1">
        <f>IFERROR('Input Clean'!M257*Input!M$2,0)</f>
        <v>0</v>
      </c>
      <c r="Q252" s="1">
        <f>IFERROR('Input Clean'!N257*Input!N$2,0)</f>
        <v>0</v>
      </c>
      <c r="R252" s="1">
        <f>IFERROR('Input Clean'!O257*Input!O$2,0)</f>
        <v>0</v>
      </c>
      <c r="S252" s="1">
        <f>IFERROR('Input Clean'!P257*Input!P$2,0)</f>
        <v>0</v>
      </c>
      <c r="T252" s="1">
        <f>IFERROR('Input Clean'!Q257*Input!Q$2,0)</f>
        <v>0</v>
      </c>
      <c r="U252" s="1">
        <f>IFERROR('Input Clean'!R257*Input!R$2,0)</f>
        <v>0</v>
      </c>
      <c r="V252" s="1">
        <f>IFERROR('Input Clean'!S257*Input!S$2,0)</f>
        <v>0</v>
      </c>
      <c r="W252" s="1">
        <f>IFERROR('Input Clean'!T257*Input!T$2,0)</f>
        <v>0</v>
      </c>
      <c r="X252" s="1">
        <f>IFERROR('Input Clean'!U257*Input!U$2,0)</f>
        <v>0</v>
      </c>
      <c r="Y252" s="1">
        <f>IFERROR('Input Clean'!V257*Input!V$2,0)</f>
        <v>0</v>
      </c>
      <c r="Z252" s="1">
        <f>IFERROR('Input Clean'!W257*Input!W$2,0)</f>
        <v>0</v>
      </c>
    </row>
    <row r="253">
      <c r="A253" s="1" t="str">
        <f>Teacher!A254</f>
        <v/>
      </c>
      <c r="B253" s="30">
        <f>A253+TIME(0,hour(Teacher!B254),minute(Teacher!B254))</f>
        <v>0</v>
      </c>
      <c r="C253" s="1">
        <f>if(Teacher!C254="Test (add score to grade book)",1,0)</f>
        <v>0</v>
      </c>
      <c r="D253" s="1">
        <f t="shared" si="1"/>
        <v>0</v>
      </c>
      <c r="E253" s="1" t="str">
        <f t="shared" si="2"/>
        <v/>
      </c>
      <c r="F253" s="1">
        <f t="shared" si="3"/>
        <v>0</v>
      </c>
      <c r="G253" s="1">
        <f t="shared" si="4"/>
        <v>0</v>
      </c>
      <c r="H253" s="1" t="str">
        <f>Students!A254</f>
        <v/>
      </c>
      <c r="I253" s="1" t="str">
        <f>Students!B254</f>
        <v/>
      </c>
      <c r="J253" s="1">
        <f>IFERROR('Input Clean'!G258*Input!G$2,0)</f>
        <v>0</v>
      </c>
      <c r="K253" s="1">
        <f>IFERROR('Input Clean'!H258*Input!H$2,0)</f>
        <v>0</v>
      </c>
      <c r="L253" s="1">
        <f>IFERROR('Input Clean'!I258*Input!I$2,0)</f>
        <v>0</v>
      </c>
      <c r="M253" s="1">
        <f>IFERROR('Input Clean'!J258*Input!J$2,0)</f>
        <v>0</v>
      </c>
      <c r="N253" s="1">
        <f>IFERROR('Input Clean'!K258*Input!K$2,0)</f>
        <v>0</v>
      </c>
      <c r="O253" s="1">
        <f>IFERROR('Input Clean'!L258*Input!L$2,0)</f>
        <v>0</v>
      </c>
      <c r="P253" s="1">
        <f>IFERROR('Input Clean'!M258*Input!M$2,0)</f>
        <v>0</v>
      </c>
      <c r="Q253" s="1">
        <f>IFERROR('Input Clean'!N258*Input!N$2,0)</f>
        <v>0</v>
      </c>
      <c r="R253" s="1">
        <f>IFERROR('Input Clean'!O258*Input!O$2,0)</f>
        <v>0</v>
      </c>
      <c r="S253" s="1">
        <f>IFERROR('Input Clean'!P258*Input!P$2,0)</f>
        <v>0</v>
      </c>
      <c r="T253" s="1">
        <f>IFERROR('Input Clean'!Q258*Input!Q$2,0)</f>
        <v>0</v>
      </c>
      <c r="U253" s="1">
        <f>IFERROR('Input Clean'!R258*Input!R$2,0)</f>
        <v>0</v>
      </c>
      <c r="V253" s="1">
        <f>IFERROR('Input Clean'!S258*Input!S$2,0)</f>
        <v>0</v>
      </c>
      <c r="W253" s="1">
        <f>IFERROR('Input Clean'!T258*Input!T$2,0)</f>
        <v>0</v>
      </c>
      <c r="X253" s="1">
        <f>IFERROR('Input Clean'!U258*Input!U$2,0)</f>
        <v>0</v>
      </c>
      <c r="Y253" s="1">
        <f>IFERROR('Input Clean'!V258*Input!V$2,0)</f>
        <v>0</v>
      </c>
      <c r="Z253" s="1">
        <f>IFERROR('Input Clean'!W258*Input!W$2,0)</f>
        <v>0</v>
      </c>
    </row>
    <row r="254">
      <c r="A254" s="1" t="str">
        <f>Teacher!A255</f>
        <v/>
      </c>
      <c r="B254" s="30">
        <f>A254+TIME(0,hour(Teacher!B255),minute(Teacher!B255))</f>
        <v>0</v>
      </c>
      <c r="C254" s="1">
        <f>if(Teacher!C255="Test (add score to grade book)",1,0)</f>
        <v>0</v>
      </c>
      <c r="D254" s="1">
        <f t="shared" si="1"/>
        <v>0</v>
      </c>
      <c r="E254" s="1" t="str">
        <f t="shared" si="2"/>
        <v/>
      </c>
      <c r="F254" s="1">
        <f t="shared" si="3"/>
        <v>0</v>
      </c>
      <c r="G254" s="1">
        <f t="shared" si="4"/>
        <v>0</v>
      </c>
      <c r="H254" s="1" t="str">
        <f>Students!A255</f>
        <v/>
      </c>
      <c r="I254" s="1" t="str">
        <f>Students!B255</f>
        <v/>
      </c>
      <c r="J254" s="1">
        <f>IFERROR('Input Clean'!G259*Input!G$2,0)</f>
        <v>0</v>
      </c>
      <c r="K254" s="1">
        <f>IFERROR('Input Clean'!H259*Input!H$2,0)</f>
        <v>0</v>
      </c>
      <c r="L254" s="1">
        <f>IFERROR('Input Clean'!I259*Input!I$2,0)</f>
        <v>0</v>
      </c>
      <c r="M254" s="1">
        <f>IFERROR('Input Clean'!J259*Input!J$2,0)</f>
        <v>0</v>
      </c>
      <c r="N254" s="1">
        <f>IFERROR('Input Clean'!K259*Input!K$2,0)</f>
        <v>0</v>
      </c>
      <c r="O254" s="1">
        <f>IFERROR('Input Clean'!L259*Input!L$2,0)</f>
        <v>0</v>
      </c>
      <c r="P254" s="1">
        <f>IFERROR('Input Clean'!M259*Input!M$2,0)</f>
        <v>0</v>
      </c>
      <c r="Q254" s="1">
        <f>IFERROR('Input Clean'!N259*Input!N$2,0)</f>
        <v>0</v>
      </c>
      <c r="R254" s="1">
        <f>IFERROR('Input Clean'!O259*Input!O$2,0)</f>
        <v>0</v>
      </c>
      <c r="S254" s="1">
        <f>IFERROR('Input Clean'!P259*Input!P$2,0)</f>
        <v>0</v>
      </c>
      <c r="T254" s="1">
        <f>IFERROR('Input Clean'!Q259*Input!Q$2,0)</f>
        <v>0</v>
      </c>
      <c r="U254" s="1">
        <f>IFERROR('Input Clean'!R259*Input!R$2,0)</f>
        <v>0</v>
      </c>
      <c r="V254" s="1">
        <f>IFERROR('Input Clean'!S259*Input!S$2,0)</f>
        <v>0</v>
      </c>
      <c r="W254" s="1">
        <f>IFERROR('Input Clean'!T259*Input!T$2,0)</f>
        <v>0</v>
      </c>
      <c r="X254" s="1">
        <f>IFERROR('Input Clean'!U259*Input!U$2,0)</f>
        <v>0</v>
      </c>
      <c r="Y254" s="1">
        <f>IFERROR('Input Clean'!V259*Input!V$2,0)</f>
        <v>0</v>
      </c>
      <c r="Z254" s="1">
        <f>IFERROR('Input Clean'!W259*Input!W$2,0)</f>
        <v>0</v>
      </c>
    </row>
    <row r="255">
      <c r="A255" s="1" t="str">
        <f>Teacher!A256</f>
        <v/>
      </c>
      <c r="B255" s="30">
        <f>A255+TIME(0,hour(Teacher!B256),minute(Teacher!B256))</f>
        <v>0</v>
      </c>
      <c r="C255" s="1">
        <f>if(Teacher!C256="Test (add score to grade book)",1,0)</f>
        <v>0</v>
      </c>
      <c r="D255" s="1">
        <f t="shared" si="1"/>
        <v>0</v>
      </c>
      <c r="E255" s="1" t="str">
        <f t="shared" si="2"/>
        <v/>
      </c>
      <c r="F255" s="1">
        <f t="shared" si="3"/>
        <v>0</v>
      </c>
      <c r="G255" s="1">
        <f t="shared" si="4"/>
        <v>0</v>
      </c>
      <c r="H255" s="1" t="str">
        <f>Students!A256</f>
        <v/>
      </c>
      <c r="I255" s="1" t="str">
        <f>Students!B256</f>
        <v/>
      </c>
      <c r="J255" s="1">
        <f>IFERROR('Input Clean'!G260*Input!G$2,0)</f>
        <v>0</v>
      </c>
      <c r="K255" s="1">
        <f>IFERROR('Input Clean'!H260*Input!H$2,0)</f>
        <v>0</v>
      </c>
      <c r="L255" s="1">
        <f>IFERROR('Input Clean'!I260*Input!I$2,0)</f>
        <v>0</v>
      </c>
      <c r="M255" s="1">
        <f>IFERROR('Input Clean'!J260*Input!J$2,0)</f>
        <v>0</v>
      </c>
      <c r="N255" s="1">
        <f>IFERROR('Input Clean'!K260*Input!K$2,0)</f>
        <v>0</v>
      </c>
      <c r="O255" s="1">
        <f>IFERROR('Input Clean'!L260*Input!L$2,0)</f>
        <v>0</v>
      </c>
      <c r="P255" s="1">
        <f>IFERROR('Input Clean'!M260*Input!M$2,0)</f>
        <v>0</v>
      </c>
      <c r="Q255" s="1">
        <f>IFERROR('Input Clean'!N260*Input!N$2,0)</f>
        <v>0</v>
      </c>
      <c r="R255" s="1">
        <f>IFERROR('Input Clean'!O260*Input!O$2,0)</f>
        <v>0</v>
      </c>
      <c r="S255" s="1">
        <f>IFERROR('Input Clean'!P260*Input!P$2,0)</f>
        <v>0</v>
      </c>
      <c r="T255" s="1">
        <f>IFERROR('Input Clean'!Q260*Input!Q$2,0)</f>
        <v>0</v>
      </c>
      <c r="U255" s="1">
        <f>IFERROR('Input Clean'!R260*Input!R$2,0)</f>
        <v>0</v>
      </c>
      <c r="V255" s="1">
        <f>IFERROR('Input Clean'!S260*Input!S$2,0)</f>
        <v>0</v>
      </c>
      <c r="W255" s="1">
        <f>IFERROR('Input Clean'!T260*Input!T$2,0)</f>
        <v>0</v>
      </c>
      <c r="X255" s="1">
        <f>IFERROR('Input Clean'!U260*Input!U$2,0)</f>
        <v>0</v>
      </c>
      <c r="Y255" s="1">
        <f>IFERROR('Input Clean'!V260*Input!V$2,0)</f>
        <v>0</v>
      </c>
      <c r="Z255" s="1">
        <f>IFERROR('Input Clean'!W260*Input!W$2,0)</f>
        <v>0</v>
      </c>
    </row>
    <row r="256">
      <c r="A256" s="1" t="str">
        <f>Teacher!A257</f>
        <v/>
      </c>
      <c r="B256" s="30">
        <f>A256+TIME(0,hour(Teacher!B257),minute(Teacher!B257))</f>
        <v>0</v>
      </c>
      <c r="C256" s="1">
        <f>if(Teacher!C257="Test (add score to grade book)",1,0)</f>
        <v>0</v>
      </c>
      <c r="D256" s="1">
        <f t="shared" si="1"/>
        <v>0</v>
      </c>
      <c r="E256" s="1" t="str">
        <f t="shared" si="2"/>
        <v/>
      </c>
      <c r="F256" s="1">
        <f t="shared" si="3"/>
        <v>0</v>
      </c>
      <c r="G256" s="1">
        <f t="shared" si="4"/>
        <v>0</v>
      </c>
      <c r="H256" s="1" t="str">
        <f>Students!A257</f>
        <v/>
      </c>
      <c r="I256" s="1" t="str">
        <f>Students!B257</f>
        <v/>
      </c>
      <c r="J256" s="1">
        <f>IFERROR('Input Clean'!G261*Input!G$2,0)</f>
        <v>0</v>
      </c>
      <c r="K256" s="1">
        <f>IFERROR('Input Clean'!H261*Input!H$2,0)</f>
        <v>0</v>
      </c>
      <c r="L256" s="1">
        <f>IFERROR('Input Clean'!I261*Input!I$2,0)</f>
        <v>0</v>
      </c>
      <c r="M256" s="1">
        <f>IFERROR('Input Clean'!J261*Input!J$2,0)</f>
        <v>0</v>
      </c>
      <c r="N256" s="1">
        <f>IFERROR('Input Clean'!K261*Input!K$2,0)</f>
        <v>0</v>
      </c>
      <c r="O256" s="1">
        <f>IFERROR('Input Clean'!L261*Input!L$2,0)</f>
        <v>0</v>
      </c>
      <c r="P256" s="1">
        <f>IFERROR('Input Clean'!M261*Input!M$2,0)</f>
        <v>0</v>
      </c>
      <c r="Q256" s="1">
        <f>IFERROR('Input Clean'!N261*Input!N$2,0)</f>
        <v>0</v>
      </c>
      <c r="R256" s="1">
        <f>IFERROR('Input Clean'!O261*Input!O$2,0)</f>
        <v>0</v>
      </c>
      <c r="S256" s="1">
        <f>IFERROR('Input Clean'!P261*Input!P$2,0)</f>
        <v>0</v>
      </c>
      <c r="T256" s="1">
        <f>IFERROR('Input Clean'!Q261*Input!Q$2,0)</f>
        <v>0</v>
      </c>
      <c r="U256" s="1">
        <f>IFERROR('Input Clean'!R261*Input!R$2,0)</f>
        <v>0</v>
      </c>
      <c r="V256" s="1">
        <f>IFERROR('Input Clean'!S261*Input!S$2,0)</f>
        <v>0</v>
      </c>
      <c r="W256" s="1">
        <f>IFERROR('Input Clean'!T261*Input!T$2,0)</f>
        <v>0</v>
      </c>
      <c r="X256" s="1">
        <f>IFERROR('Input Clean'!U261*Input!U$2,0)</f>
        <v>0</v>
      </c>
      <c r="Y256" s="1">
        <f>IFERROR('Input Clean'!V261*Input!V$2,0)</f>
        <v>0</v>
      </c>
      <c r="Z256" s="1">
        <f>IFERROR('Input Clean'!W261*Input!W$2,0)</f>
        <v>0</v>
      </c>
    </row>
    <row r="257">
      <c r="A257" s="1" t="str">
        <f>Teacher!A258</f>
        <v/>
      </c>
      <c r="B257" s="30">
        <f>A257+TIME(0,hour(Teacher!B258),minute(Teacher!B258))</f>
        <v>0</v>
      </c>
      <c r="C257" s="1">
        <f>if(Teacher!C258="Test (add score to grade book)",1,0)</f>
        <v>0</v>
      </c>
      <c r="D257" s="1">
        <f t="shared" si="1"/>
        <v>0</v>
      </c>
      <c r="E257" s="1" t="str">
        <f t="shared" si="2"/>
        <v/>
      </c>
      <c r="F257" s="1">
        <f t="shared" si="3"/>
        <v>0</v>
      </c>
      <c r="G257" s="1">
        <f t="shared" si="4"/>
        <v>0</v>
      </c>
      <c r="H257" s="1" t="str">
        <f>Students!A258</f>
        <v/>
      </c>
      <c r="I257" s="1" t="str">
        <f>Students!B258</f>
        <v/>
      </c>
      <c r="J257" s="1">
        <f>IFERROR('Input Clean'!G262*Input!G$2,0)</f>
        <v>0</v>
      </c>
      <c r="K257" s="1">
        <f>IFERROR('Input Clean'!H262*Input!H$2,0)</f>
        <v>0</v>
      </c>
      <c r="L257" s="1">
        <f>IFERROR('Input Clean'!I262*Input!I$2,0)</f>
        <v>0</v>
      </c>
      <c r="M257" s="1">
        <f>IFERROR('Input Clean'!J262*Input!J$2,0)</f>
        <v>0</v>
      </c>
      <c r="N257" s="1">
        <f>IFERROR('Input Clean'!K262*Input!K$2,0)</f>
        <v>0</v>
      </c>
      <c r="O257" s="1">
        <f>IFERROR('Input Clean'!L262*Input!L$2,0)</f>
        <v>0</v>
      </c>
      <c r="P257" s="1">
        <f>IFERROR('Input Clean'!M262*Input!M$2,0)</f>
        <v>0</v>
      </c>
      <c r="Q257" s="1">
        <f>IFERROR('Input Clean'!N262*Input!N$2,0)</f>
        <v>0</v>
      </c>
      <c r="R257" s="1">
        <f>IFERROR('Input Clean'!O262*Input!O$2,0)</f>
        <v>0</v>
      </c>
      <c r="S257" s="1">
        <f>IFERROR('Input Clean'!P262*Input!P$2,0)</f>
        <v>0</v>
      </c>
      <c r="T257" s="1">
        <f>IFERROR('Input Clean'!Q262*Input!Q$2,0)</f>
        <v>0</v>
      </c>
      <c r="U257" s="1">
        <f>IFERROR('Input Clean'!R262*Input!R$2,0)</f>
        <v>0</v>
      </c>
      <c r="V257" s="1">
        <f>IFERROR('Input Clean'!S262*Input!S$2,0)</f>
        <v>0</v>
      </c>
      <c r="W257" s="1">
        <f>IFERROR('Input Clean'!T262*Input!T$2,0)</f>
        <v>0</v>
      </c>
      <c r="X257" s="1">
        <f>IFERROR('Input Clean'!U262*Input!U$2,0)</f>
        <v>0</v>
      </c>
      <c r="Y257" s="1">
        <f>IFERROR('Input Clean'!V262*Input!V$2,0)</f>
        <v>0</v>
      </c>
      <c r="Z257" s="1">
        <f>IFERROR('Input Clean'!W262*Input!W$2,0)</f>
        <v>0</v>
      </c>
    </row>
    <row r="258">
      <c r="A258" s="1" t="str">
        <f>Teacher!A259</f>
        <v/>
      </c>
      <c r="B258" s="30">
        <f>A258+TIME(0,hour(Teacher!B259),minute(Teacher!B259))</f>
        <v>0</v>
      </c>
      <c r="C258" s="1">
        <f>if(Teacher!C259="Test (add score to grade book)",1,0)</f>
        <v>0</v>
      </c>
      <c r="D258" s="1">
        <f t="shared" si="1"/>
        <v>0</v>
      </c>
      <c r="E258" s="1" t="str">
        <f t="shared" si="2"/>
        <v/>
      </c>
      <c r="F258" s="1">
        <f t="shared" si="3"/>
        <v>0</v>
      </c>
      <c r="G258" s="1">
        <f t="shared" si="4"/>
        <v>0</v>
      </c>
      <c r="H258" s="1" t="str">
        <f>Students!A259</f>
        <v/>
      </c>
      <c r="I258" s="1" t="str">
        <f>Students!B259</f>
        <v/>
      </c>
      <c r="J258" s="1">
        <f>IFERROR('Input Clean'!G263*Input!G$2,0)</f>
        <v>0</v>
      </c>
      <c r="K258" s="1">
        <f>IFERROR('Input Clean'!H263*Input!H$2,0)</f>
        <v>0</v>
      </c>
      <c r="L258" s="1">
        <f>IFERROR('Input Clean'!I263*Input!I$2,0)</f>
        <v>0</v>
      </c>
      <c r="M258" s="1">
        <f>IFERROR('Input Clean'!J263*Input!J$2,0)</f>
        <v>0</v>
      </c>
      <c r="N258" s="1">
        <f>IFERROR('Input Clean'!K263*Input!K$2,0)</f>
        <v>0</v>
      </c>
      <c r="O258" s="1">
        <f>IFERROR('Input Clean'!L263*Input!L$2,0)</f>
        <v>0</v>
      </c>
      <c r="P258" s="1">
        <f>IFERROR('Input Clean'!M263*Input!M$2,0)</f>
        <v>0</v>
      </c>
      <c r="Q258" s="1">
        <f>IFERROR('Input Clean'!N263*Input!N$2,0)</f>
        <v>0</v>
      </c>
      <c r="R258" s="1">
        <f>IFERROR('Input Clean'!O263*Input!O$2,0)</f>
        <v>0</v>
      </c>
      <c r="S258" s="1">
        <f>IFERROR('Input Clean'!P263*Input!P$2,0)</f>
        <v>0</v>
      </c>
      <c r="T258" s="1">
        <f>IFERROR('Input Clean'!Q263*Input!Q$2,0)</f>
        <v>0</v>
      </c>
      <c r="U258" s="1">
        <f>IFERROR('Input Clean'!R263*Input!R$2,0)</f>
        <v>0</v>
      </c>
      <c r="V258" s="1">
        <f>IFERROR('Input Clean'!S263*Input!S$2,0)</f>
        <v>0</v>
      </c>
      <c r="W258" s="1">
        <f>IFERROR('Input Clean'!T263*Input!T$2,0)</f>
        <v>0</v>
      </c>
      <c r="X258" s="1">
        <f>IFERROR('Input Clean'!U263*Input!U$2,0)</f>
        <v>0</v>
      </c>
      <c r="Y258" s="1">
        <f>IFERROR('Input Clean'!V263*Input!V$2,0)</f>
        <v>0</v>
      </c>
      <c r="Z258" s="1">
        <f>IFERROR('Input Clean'!W263*Input!W$2,0)</f>
        <v>0</v>
      </c>
    </row>
    <row r="259">
      <c r="A259" s="1" t="str">
        <f>Teacher!A260</f>
        <v/>
      </c>
      <c r="B259" s="30">
        <f>A259+TIME(0,hour(Teacher!B260),minute(Teacher!B260))</f>
        <v>0</v>
      </c>
      <c r="C259" s="1">
        <f>if(Teacher!C260="Test (add score to grade book)",1,0)</f>
        <v>0</v>
      </c>
      <c r="D259" s="1">
        <f t="shared" si="1"/>
        <v>0</v>
      </c>
      <c r="E259" s="1" t="str">
        <f t="shared" si="2"/>
        <v/>
      </c>
      <c r="F259" s="1">
        <f t="shared" si="3"/>
        <v>0</v>
      </c>
      <c r="G259" s="1">
        <f t="shared" si="4"/>
        <v>0</v>
      </c>
      <c r="H259" s="1" t="str">
        <f>Students!A260</f>
        <v/>
      </c>
      <c r="I259" s="1" t="str">
        <f>Students!B260</f>
        <v/>
      </c>
      <c r="J259" s="1">
        <f>IFERROR('Input Clean'!G264*Input!G$2,0)</f>
        <v>0</v>
      </c>
      <c r="K259" s="1">
        <f>IFERROR('Input Clean'!H264*Input!H$2,0)</f>
        <v>0</v>
      </c>
      <c r="L259" s="1">
        <f>IFERROR('Input Clean'!I264*Input!I$2,0)</f>
        <v>0</v>
      </c>
      <c r="M259" s="1">
        <f>IFERROR('Input Clean'!J264*Input!J$2,0)</f>
        <v>0</v>
      </c>
      <c r="N259" s="1">
        <f>IFERROR('Input Clean'!K264*Input!K$2,0)</f>
        <v>0</v>
      </c>
      <c r="O259" s="1">
        <f>IFERROR('Input Clean'!L264*Input!L$2,0)</f>
        <v>0</v>
      </c>
      <c r="P259" s="1">
        <f>IFERROR('Input Clean'!M264*Input!M$2,0)</f>
        <v>0</v>
      </c>
      <c r="Q259" s="1">
        <f>IFERROR('Input Clean'!N264*Input!N$2,0)</f>
        <v>0</v>
      </c>
      <c r="R259" s="1">
        <f>IFERROR('Input Clean'!O264*Input!O$2,0)</f>
        <v>0</v>
      </c>
      <c r="S259" s="1">
        <f>IFERROR('Input Clean'!P264*Input!P$2,0)</f>
        <v>0</v>
      </c>
      <c r="T259" s="1">
        <f>IFERROR('Input Clean'!Q264*Input!Q$2,0)</f>
        <v>0</v>
      </c>
      <c r="U259" s="1">
        <f>IFERROR('Input Clean'!R264*Input!R$2,0)</f>
        <v>0</v>
      </c>
      <c r="V259" s="1">
        <f>IFERROR('Input Clean'!S264*Input!S$2,0)</f>
        <v>0</v>
      </c>
      <c r="W259" s="1">
        <f>IFERROR('Input Clean'!T264*Input!T$2,0)</f>
        <v>0</v>
      </c>
      <c r="X259" s="1">
        <f>IFERROR('Input Clean'!U264*Input!U$2,0)</f>
        <v>0</v>
      </c>
      <c r="Y259" s="1">
        <f>IFERROR('Input Clean'!V264*Input!V$2,0)</f>
        <v>0</v>
      </c>
      <c r="Z259" s="1">
        <f>IFERROR('Input Clean'!W264*Input!W$2,0)</f>
        <v>0</v>
      </c>
    </row>
    <row r="260">
      <c r="A260" s="1" t="str">
        <f>Teacher!A261</f>
        <v/>
      </c>
      <c r="B260" s="30">
        <f>A260+TIME(0,hour(Teacher!B261),minute(Teacher!B261))</f>
        <v>0</v>
      </c>
      <c r="C260" s="1">
        <f>if(Teacher!C261="Test (add score to grade book)",1,0)</f>
        <v>0</v>
      </c>
      <c r="D260" s="1">
        <f t="shared" si="1"/>
        <v>0</v>
      </c>
      <c r="E260" s="1" t="str">
        <f t="shared" si="2"/>
        <v/>
      </c>
      <c r="F260" s="1">
        <f t="shared" si="3"/>
        <v>0</v>
      </c>
      <c r="G260" s="1">
        <f t="shared" si="4"/>
        <v>0</v>
      </c>
      <c r="H260" s="1" t="str">
        <f>Students!A261</f>
        <v/>
      </c>
      <c r="I260" s="1" t="str">
        <f>Students!B261</f>
        <v/>
      </c>
      <c r="J260" s="1">
        <f>IFERROR('Input Clean'!G265*Input!G$2,0)</f>
        <v>0</v>
      </c>
      <c r="K260" s="1">
        <f>IFERROR('Input Clean'!H265*Input!H$2,0)</f>
        <v>0</v>
      </c>
      <c r="L260" s="1">
        <f>IFERROR('Input Clean'!I265*Input!I$2,0)</f>
        <v>0</v>
      </c>
      <c r="M260" s="1">
        <f>IFERROR('Input Clean'!J265*Input!J$2,0)</f>
        <v>0</v>
      </c>
      <c r="N260" s="1">
        <f>IFERROR('Input Clean'!K265*Input!K$2,0)</f>
        <v>0</v>
      </c>
      <c r="O260" s="1">
        <f>IFERROR('Input Clean'!L265*Input!L$2,0)</f>
        <v>0</v>
      </c>
      <c r="P260" s="1">
        <f>IFERROR('Input Clean'!M265*Input!M$2,0)</f>
        <v>0</v>
      </c>
      <c r="Q260" s="1">
        <f>IFERROR('Input Clean'!N265*Input!N$2,0)</f>
        <v>0</v>
      </c>
      <c r="R260" s="1">
        <f>IFERROR('Input Clean'!O265*Input!O$2,0)</f>
        <v>0</v>
      </c>
      <c r="S260" s="1">
        <f>IFERROR('Input Clean'!P265*Input!P$2,0)</f>
        <v>0</v>
      </c>
      <c r="T260" s="1">
        <f>IFERROR('Input Clean'!Q265*Input!Q$2,0)</f>
        <v>0</v>
      </c>
      <c r="U260" s="1">
        <f>IFERROR('Input Clean'!R265*Input!R$2,0)</f>
        <v>0</v>
      </c>
      <c r="V260" s="1">
        <f>IFERROR('Input Clean'!S265*Input!S$2,0)</f>
        <v>0</v>
      </c>
      <c r="W260" s="1">
        <f>IFERROR('Input Clean'!T265*Input!T$2,0)</f>
        <v>0</v>
      </c>
      <c r="X260" s="1">
        <f>IFERROR('Input Clean'!U265*Input!U$2,0)</f>
        <v>0</v>
      </c>
      <c r="Y260" s="1">
        <f>IFERROR('Input Clean'!V265*Input!V$2,0)</f>
        <v>0</v>
      </c>
      <c r="Z260" s="1">
        <f>IFERROR('Input Clean'!W265*Input!W$2,0)</f>
        <v>0</v>
      </c>
    </row>
    <row r="261">
      <c r="A261" s="1" t="str">
        <f>Teacher!A262</f>
        <v/>
      </c>
      <c r="B261" s="30">
        <f>A261+TIME(0,hour(Teacher!B262),minute(Teacher!B262))</f>
        <v>0</v>
      </c>
      <c r="C261" s="1">
        <f>if(Teacher!C262="Test (add score to grade book)",1,0)</f>
        <v>0</v>
      </c>
      <c r="D261" s="1">
        <f t="shared" si="1"/>
        <v>0</v>
      </c>
      <c r="E261" s="1" t="str">
        <f t="shared" si="2"/>
        <v/>
      </c>
      <c r="F261" s="1">
        <f t="shared" si="3"/>
        <v>0</v>
      </c>
      <c r="G261" s="1">
        <f t="shared" si="4"/>
        <v>0</v>
      </c>
      <c r="H261" s="1" t="str">
        <f>Students!A262</f>
        <v/>
      </c>
      <c r="I261" s="1" t="str">
        <f>Students!B262</f>
        <v/>
      </c>
      <c r="J261" s="1">
        <f>IFERROR('Input Clean'!G266*Input!G$2,0)</f>
        <v>0</v>
      </c>
      <c r="K261" s="1">
        <f>IFERROR('Input Clean'!H266*Input!H$2,0)</f>
        <v>0</v>
      </c>
      <c r="L261" s="1">
        <f>IFERROR('Input Clean'!I266*Input!I$2,0)</f>
        <v>0</v>
      </c>
      <c r="M261" s="1">
        <f>IFERROR('Input Clean'!J266*Input!J$2,0)</f>
        <v>0</v>
      </c>
      <c r="N261" s="1">
        <f>IFERROR('Input Clean'!K266*Input!K$2,0)</f>
        <v>0</v>
      </c>
      <c r="O261" s="1">
        <f>IFERROR('Input Clean'!L266*Input!L$2,0)</f>
        <v>0</v>
      </c>
      <c r="P261" s="1">
        <f>IFERROR('Input Clean'!M266*Input!M$2,0)</f>
        <v>0</v>
      </c>
      <c r="Q261" s="1">
        <f>IFERROR('Input Clean'!N266*Input!N$2,0)</f>
        <v>0</v>
      </c>
      <c r="R261" s="1">
        <f>IFERROR('Input Clean'!O266*Input!O$2,0)</f>
        <v>0</v>
      </c>
      <c r="S261" s="1">
        <f>IFERROR('Input Clean'!P266*Input!P$2,0)</f>
        <v>0</v>
      </c>
      <c r="T261" s="1">
        <f>IFERROR('Input Clean'!Q266*Input!Q$2,0)</f>
        <v>0</v>
      </c>
      <c r="U261" s="1">
        <f>IFERROR('Input Clean'!R266*Input!R$2,0)</f>
        <v>0</v>
      </c>
      <c r="V261" s="1">
        <f>IFERROR('Input Clean'!S266*Input!S$2,0)</f>
        <v>0</v>
      </c>
      <c r="W261" s="1">
        <f>IFERROR('Input Clean'!T266*Input!T$2,0)</f>
        <v>0</v>
      </c>
      <c r="X261" s="1">
        <f>IFERROR('Input Clean'!U266*Input!U$2,0)</f>
        <v>0</v>
      </c>
      <c r="Y261" s="1">
        <f>IFERROR('Input Clean'!V266*Input!V$2,0)</f>
        <v>0</v>
      </c>
      <c r="Z261" s="1">
        <f>IFERROR('Input Clean'!W266*Input!W$2,0)</f>
        <v>0</v>
      </c>
    </row>
    <row r="262">
      <c r="A262" s="1" t="str">
        <f>Teacher!A263</f>
        <v/>
      </c>
      <c r="B262" s="30">
        <f>A262+TIME(0,hour(Teacher!B263),minute(Teacher!B263))</f>
        <v>0</v>
      </c>
      <c r="C262" s="1">
        <f>if(Teacher!C263="Test (add score to grade book)",1,0)</f>
        <v>0</v>
      </c>
      <c r="D262" s="1">
        <f t="shared" si="1"/>
        <v>0</v>
      </c>
      <c r="E262" s="1" t="str">
        <f t="shared" si="2"/>
        <v/>
      </c>
      <c r="F262" s="1">
        <f t="shared" si="3"/>
        <v>0</v>
      </c>
      <c r="G262" s="1">
        <f t="shared" si="4"/>
        <v>0</v>
      </c>
      <c r="H262" s="1" t="str">
        <f>Students!A263</f>
        <v/>
      </c>
      <c r="I262" s="1" t="str">
        <f>Students!B263</f>
        <v/>
      </c>
      <c r="J262" s="1">
        <f>IFERROR('Input Clean'!G267*Input!G$2,0)</f>
        <v>0</v>
      </c>
      <c r="K262" s="1">
        <f>IFERROR('Input Clean'!H267*Input!H$2,0)</f>
        <v>0</v>
      </c>
      <c r="L262" s="1">
        <f>IFERROR('Input Clean'!I267*Input!I$2,0)</f>
        <v>0</v>
      </c>
      <c r="M262" s="1">
        <f>IFERROR('Input Clean'!J267*Input!J$2,0)</f>
        <v>0</v>
      </c>
      <c r="N262" s="1">
        <f>IFERROR('Input Clean'!K267*Input!K$2,0)</f>
        <v>0</v>
      </c>
      <c r="O262" s="1">
        <f>IFERROR('Input Clean'!L267*Input!L$2,0)</f>
        <v>0</v>
      </c>
      <c r="P262" s="1">
        <f>IFERROR('Input Clean'!M267*Input!M$2,0)</f>
        <v>0</v>
      </c>
      <c r="Q262" s="1">
        <f>IFERROR('Input Clean'!N267*Input!N$2,0)</f>
        <v>0</v>
      </c>
      <c r="R262" s="1">
        <f>IFERROR('Input Clean'!O267*Input!O$2,0)</f>
        <v>0</v>
      </c>
      <c r="S262" s="1">
        <f>IFERROR('Input Clean'!P267*Input!P$2,0)</f>
        <v>0</v>
      </c>
      <c r="T262" s="1">
        <f>IFERROR('Input Clean'!Q267*Input!Q$2,0)</f>
        <v>0</v>
      </c>
      <c r="U262" s="1">
        <f>IFERROR('Input Clean'!R267*Input!R$2,0)</f>
        <v>0</v>
      </c>
      <c r="V262" s="1">
        <f>IFERROR('Input Clean'!S267*Input!S$2,0)</f>
        <v>0</v>
      </c>
      <c r="W262" s="1">
        <f>IFERROR('Input Clean'!T267*Input!T$2,0)</f>
        <v>0</v>
      </c>
      <c r="X262" s="1">
        <f>IFERROR('Input Clean'!U267*Input!U$2,0)</f>
        <v>0</v>
      </c>
      <c r="Y262" s="1">
        <f>IFERROR('Input Clean'!V267*Input!V$2,0)</f>
        <v>0</v>
      </c>
      <c r="Z262" s="1">
        <f>IFERROR('Input Clean'!W267*Input!W$2,0)</f>
        <v>0</v>
      </c>
    </row>
    <row r="263">
      <c r="A263" s="1" t="str">
        <f>Teacher!A264</f>
        <v/>
      </c>
      <c r="B263" s="30">
        <f>A263+TIME(0,hour(Teacher!B264),minute(Teacher!B264))</f>
        <v>0</v>
      </c>
      <c r="C263" s="1">
        <f>if(Teacher!C264="Test (add score to grade book)",1,0)</f>
        <v>0</v>
      </c>
      <c r="D263" s="1">
        <f t="shared" si="1"/>
        <v>0</v>
      </c>
      <c r="E263" s="1" t="str">
        <f t="shared" si="2"/>
        <v/>
      </c>
      <c r="F263" s="1">
        <f t="shared" si="3"/>
        <v>0</v>
      </c>
      <c r="G263" s="1">
        <f t="shared" si="4"/>
        <v>0</v>
      </c>
      <c r="H263" s="1" t="str">
        <f>Students!A264</f>
        <v/>
      </c>
      <c r="I263" s="1" t="str">
        <f>Students!B264</f>
        <v/>
      </c>
      <c r="J263" s="1">
        <f>IFERROR('Input Clean'!G268*Input!G$2,0)</f>
        <v>0</v>
      </c>
      <c r="K263" s="1">
        <f>IFERROR('Input Clean'!H268*Input!H$2,0)</f>
        <v>0</v>
      </c>
      <c r="L263" s="1">
        <f>IFERROR('Input Clean'!I268*Input!I$2,0)</f>
        <v>0</v>
      </c>
      <c r="M263" s="1">
        <f>IFERROR('Input Clean'!J268*Input!J$2,0)</f>
        <v>0</v>
      </c>
      <c r="N263" s="1">
        <f>IFERROR('Input Clean'!K268*Input!K$2,0)</f>
        <v>0</v>
      </c>
      <c r="O263" s="1">
        <f>IFERROR('Input Clean'!L268*Input!L$2,0)</f>
        <v>0</v>
      </c>
      <c r="P263" s="1">
        <f>IFERROR('Input Clean'!M268*Input!M$2,0)</f>
        <v>0</v>
      </c>
      <c r="Q263" s="1">
        <f>IFERROR('Input Clean'!N268*Input!N$2,0)</f>
        <v>0</v>
      </c>
      <c r="R263" s="1">
        <f>IFERROR('Input Clean'!O268*Input!O$2,0)</f>
        <v>0</v>
      </c>
      <c r="S263" s="1">
        <f>IFERROR('Input Clean'!P268*Input!P$2,0)</f>
        <v>0</v>
      </c>
      <c r="T263" s="1">
        <f>IFERROR('Input Clean'!Q268*Input!Q$2,0)</f>
        <v>0</v>
      </c>
      <c r="U263" s="1">
        <f>IFERROR('Input Clean'!R268*Input!R$2,0)</f>
        <v>0</v>
      </c>
      <c r="V263" s="1">
        <f>IFERROR('Input Clean'!S268*Input!S$2,0)</f>
        <v>0</v>
      </c>
      <c r="W263" s="1">
        <f>IFERROR('Input Clean'!T268*Input!T$2,0)</f>
        <v>0</v>
      </c>
      <c r="X263" s="1">
        <f>IFERROR('Input Clean'!U268*Input!U$2,0)</f>
        <v>0</v>
      </c>
      <c r="Y263" s="1">
        <f>IFERROR('Input Clean'!V268*Input!V$2,0)</f>
        <v>0</v>
      </c>
      <c r="Z263" s="1">
        <f>IFERROR('Input Clean'!W268*Input!W$2,0)</f>
        <v>0</v>
      </c>
    </row>
    <row r="264">
      <c r="A264" s="1" t="str">
        <f>Teacher!A265</f>
        <v/>
      </c>
      <c r="B264" s="30">
        <f>A264+TIME(0,hour(Teacher!B265),minute(Teacher!B265))</f>
        <v>0</v>
      </c>
      <c r="C264" s="1">
        <f>if(Teacher!C265="Test (add score to grade book)",1,0)</f>
        <v>0</v>
      </c>
      <c r="D264" s="1">
        <f t="shared" si="1"/>
        <v>0</v>
      </c>
      <c r="E264" s="1" t="str">
        <f t="shared" si="2"/>
        <v/>
      </c>
      <c r="F264" s="1">
        <f t="shared" si="3"/>
        <v>0</v>
      </c>
      <c r="G264" s="1">
        <f t="shared" si="4"/>
        <v>0</v>
      </c>
      <c r="H264" s="1" t="str">
        <f>Students!A265</f>
        <v/>
      </c>
      <c r="I264" s="1" t="str">
        <f>Students!B265</f>
        <v/>
      </c>
      <c r="J264" s="1">
        <f>IFERROR('Input Clean'!G269*Input!G$2,0)</f>
        <v>0</v>
      </c>
      <c r="K264" s="1">
        <f>IFERROR('Input Clean'!H269*Input!H$2,0)</f>
        <v>0</v>
      </c>
      <c r="L264" s="1">
        <f>IFERROR('Input Clean'!I269*Input!I$2,0)</f>
        <v>0</v>
      </c>
      <c r="M264" s="1">
        <f>IFERROR('Input Clean'!J269*Input!J$2,0)</f>
        <v>0</v>
      </c>
      <c r="N264" s="1">
        <f>IFERROR('Input Clean'!K269*Input!K$2,0)</f>
        <v>0</v>
      </c>
      <c r="O264" s="1">
        <f>IFERROR('Input Clean'!L269*Input!L$2,0)</f>
        <v>0</v>
      </c>
      <c r="P264" s="1">
        <f>IFERROR('Input Clean'!M269*Input!M$2,0)</f>
        <v>0</v>
      </c>
      <c r="Q264" s="1">
        <f>IFERROR('Input Clean'!N269*Input!N$2,0)</f>
        <v>0</v>
      </c>
      <c r="R264" s="1">
        <f>IFERROR('Input Clean'!O269*Input!O$2,0)</f>
        <v>0</v>
      </c>
      <c r="S264" s="1">
        <f>IFERROR('Input Clean'!P269*Input!P$2,0)</f>
        <v>0</v>
      </c>
      <c r="T264" s="1">
        <f>IFERROR('Input Clean'!Q269*Input!Q$2,0)</f>
        <v>0</v>
      </c>
      <c r="U264" s="1">
        <f>IFERROR('Input Clean'!R269*Input!R$2,0)</f>
        <v>0</v>
      </c>
      <c r="V264" s="1">
        <f>IFERROR('Input Clean'!S269*Input!S$2,0)</f>
        <v>0</v>
      </c>
      <c r="W264" s="1">
        <f>IFERROR('Input Clean'!T269*Input!T$2,0)</f>
        <v>0</v>
      </c>
      <c r="X264" s="1">
        <f>IFERROR('Input Clean'!U269*Input!U$2,0)</f>
        <v>0</v>
      </c>
      <c r="Y264" s="1">
        <f>IFERROR('Input Clean'!V269*Input!V$2,0)</f>
        <v>0</v>
      </c>
      <c r="Z264" s="1">
        <f>IFERROR('Input Clean'!W269*Input!W$2,0)</f>
        <v>0</v>
      </c>
    </row>
    <row r="265">
      <c r="A265" s="1" t="str">
        <f>Teacher!A266</f>
        <v/>
      </c>
      <c r="B265" s="30">
        <f>A265+TIME(0,hour(Teacher!B266),minute(Teacher!B266))</f>
        <v>0</v>
      </c>
      <c r="C265" s="1">
        <f>if(Teacher!C266="Test (add score to grade book)",1,0)</f>
        <v>0</v>
      </c>
      <c r="D265" s="1">
        <f t="shared" si="1"/>
        <v>0</v>
      </c>
      <c r="E265" s="1" t="str">
        <f t="shared" si="2"/>
        <v/>
      </c>
      <c r="F265" s="1">
        <f t="shared" si="3"/>
        <v>0</v>
      </c>
      <c r="G265" s="1">
        <f t="shared" si="4"/>
        <v>0</v>
      </c>
      <c r="H265" s="1" t="str">
        <f>Students!A266</f>
        <v/>
      </c>
      <c r="I265" s="1" t="str">
        <f>Students!B266</f>
        <v/>
      </c>
      <c r="J265" s="1">
        <f>IFERROR('Input Clean'!G270*Input!G$2,0)</f>
        <v>0</v>
      </c>
      <c r="K265" s="1">
        <f>IFERROR('Input Clean'!H270*Input!H$2,0)</f>
        <v>0</v>
      </c>
      <c r="L265" s="1">
        <f>IFERROR('Input Clean'!I270*Input!I$2,0)</f>
        <v>0</v>
      </c>
      <c r="M265" s="1">
        <f>IFERROR('Input Clean'!J270*Input!J$2,0)</f>
        <v>0</v>
      </c>
      <c r="N265" s="1">
        <f>IFERROR('Input Clean'!K270*Input!K$2,0)</f>
        <v>0</v>
      </c>
      <c r="O265" s="1">
        <f>IFERROR('Input Clean'!L270*Input!L$2,0)</f>
        <v>0</v>
      </c>
      <c r="P265" s="1">
        <f>IFERROR('Input Clean'!M270*Input!M$2,0)</f>
        <v>0</v>
      </c>
      <c r="Q265" s="1">
        <f>IFERROR('Input Clean'!N270*Input!N$2,0)</f>
        <v>0</v>
      </c>
      <c r="R265" s="1">
        <f>IFERROR('Input Clean'!O270*Input!O$2,0)</f>
        <v>0</v>
      </c>
      <c r="S265" s="1">
        <f>IFERROR('Input Clean'!P270*Input!P$2,0)</f>
        <v>0</v>
      </c>
      <c r="T265" s="1">
        <f>IFERROR('Input Clean'!Q270*Input!Q$2,0)</f>
        <v>0</v>
      </c>
      <c r="U265" s="1">
        <f>IFERROR('Input Clean'!R270*Input!R$2,0)</f>
        <v>0</v>
      </c>
      <c r="V265" s="1">
        <f>IFERROR('Input Clean'!S270*Input!S$2,0)</f>
        <v>0</v>
      </c>
      <c r="W265" s="1">
        <f>IFERROR('Input Clean'!T270*Input!T$2,0)</f>
        <v>0</v>
      </c>
      <c r="X265" s="1">
        <f>IFERROR('Input Clean'!U270*Input!U$2,0)</f>
        <v>0</v>
      </c>
      <c r="Y265" s="1">
        <f>IFERROR('Input Clean'!V270*Input!V$2,0)</f>
        <v>0</v>
      </c>
      <c r="Z265" s="1">
        <f>IFERROR('Input Clean'!W270*Input!W$2,0)</f>
        <v>0</v>
      </c>
    </row>
    <row r="266">
      <c r="A266" s="1" t="str">
        <f>Teacher!A267</f>
        <v/>
      </c>
      <c r="B266" s="30">
        <f>A266+TIME(0,hour(Teacher!B267),minute(Teacher!B267))</f>
        <v>0</v>
      </c>
      <c r="C266" s="1">
        <f>if(Teacher!C267="Test (add score to grade book)",1,0)</f>
        <v>0</v>
      </c>
      <c r="D266" s="1">
        <f t="shared" si="1"/>
        <v>0</v>
      </c>
      <c r="E266" s="1" t="str">
        <f t="shared" si="2"/>
        <v/>
      </c>
      <c r="F266" s="1">
        <f t="shared" si="3"/>
        <v>0</v>
      </c>
      <c r="G266" s="1">
        <f t="shared" si="4"/>
        <v>0</v>
      </c>
      <c r="H266" s="1" t="str">
        <f>Students!A267</f>
        <v/>
      </c>
      <c r="I266" s="1" t="str">
        <f>Students!B267</f>
        <v/>
      </c>
      <c r="J266" s="1">
        <f>IFERROR('Input Clean'!G271*Input!G$2,0)</f>
        <v>0</v>
      </c>
      <c r="K266" s="1">
        <f>IFERROR('Input Clean'!H271*Input!H$2,0)</f>
        <v>0</v>
      </c>
      <c r="L266" s="1">
        <f>IFERROR('Input Clean'!I271*Input!I$2,0)</f>
        <v>0</v>
      </c>
      <c r="M266" s="1">
        <f>IFERROR('Input Clean'!J271*Input!J$2,0)</f>
        <v>0</v>
      </c>
      <c r="N266" s="1">
        <f>IFERROR('Input Clean'!K271*Input!K$2,0)</f>
        <v>0</v>
      </c>
      <c r="O266" s="1">
        <f>IFERROR('Input Clean'!L271*Input!L$2,0)</f>
        <v>0</v>
      </c>
      <c r="P266" s="1">
        <f>IFERROR('Input Clean'!M271*Input!M$2,0)</f>
        <v>0</v>
      </c>
      <c r="Q266" s="1">
        <f>IFERROR('Input Clean'!N271*Input!N$2,0)</f>
        <v>0</v>
      </c>
      <c r="R266" s="1">
        <f>IFERROR('Input Clean'!O271*Input!O$2,0)</f>
        <v>0</v>
      </c>
      <c r="S266" s="1">
        <f>IFERROR('Input Clean'!P271*Input!P$2,0)</f>
        <v>0</v>
      </c>
      <c r="T266" s="1">
        <f>IFERROR('Input Clean'!Q271*Input!Q$2,0)</f>
        <v>0</v>
      </c>
      <c r="U266" s="1">
        <f>IFERROR('Input Clean'!R271*Input!R$2,0)</f>
        <v>0</v>
      </c>
      <c r="V266" s="1">
        <f>IFERROR('Input Clean'!S271*Input!S$2,0)</f>
        <v>0</v>
      </c>
      <c r="W266" s="1">
        <f>IFERROR('Input Clean'!T271*Input!T$2,0)</f>
        <v>0</v>
      </c>
      <c r="X266" s="1">
        <f>IFERROR('Input Clean'!U271*Input!U$2,0)</f>
        <v>0</v>
      </c>
      <c r="Y266" s="1">
        <f>IFERROR('Input Clean'!V271*Input!V$2,0)</f>
        <v>0</v>
      </c>
      <c r="Z266" s="1">
        <f>IFERROR('Input Clean'!W271*Input!W$2,0)</f>
        <v>0</v>
      </c>
    </row>
    <row r="267">
      <c r="A267" s="1" t="str">
        <f>Teacher!A268</f>
        <v/>
      </c>
      <c r="B267" s="30">
        <f>A267+TIME(0,hour(Teacher!B268),minute(Teacher!B268))</f>
        <v>0</v>
      </c>
      <c r="C267" s="1">
        <f>if(Teacher!C268="Test (add score to grade book)",1,0)</f>
        <v>0</v>
      </c>
      <c r="D267" s="1">
        <f t="shared" si="1"/>
        <v>0</v>
      </c>
      <c r="E267" s="1" t="str">
        <f t="shared" si="2"/>
        <v/>
      </c>
      <c r="F267" s="1">
        <f t="shared" si="3"/>
        <v>0</v>
      </c>
      <c r="G267" s="1">
        <f t="shared" si="4"/>
        <v>0</v>
      </c>
      <c r="H267" s="1" t="str">
        <f>Students!A268</f>
        <v/>
      </c>
      <c r="I267" s="1" t="str">
        <f>Students!B268</f>
        <v/>
      </c>
      <c r="J267" s="1">
        <f>IFERROR('Input Clean'!G272*Input!G$2,0)</f>
        <v>0</v>
      </c>
      <c r="K267" s="1">
        <f>IFERROR('Input Clean'!H272*Input!H$2,0)</f>
        <v>0</v>
      </c>
      <c r="L267" s="1">
        <f>IFERROR('Input Clean'!I272*Input!I$2,0)</f>
        <v>0</v>
      </c>
      <c r="M267" s="1">
        <f>IFERROR('Input Clean'!J272*Input!J$2,0)</f>
        <v>0</v>
      </c>
      <c r="N267" s="1">
        <f>IFERROR('Input Clean'!K272*Input!K$2,0)</f>
        <v>0</v>
      </c>
      <c r="O267" s="1">
        <f>IFERROR('Input Clean'!L272*Input!L$2,0)</f>
        <v>0</v>
      </c>
      <c r="P267" s="1">
        <f>IFERROR('Input Clean'!M272*Input!M$2,0)</f>
        <v>0</v>
      </c>
      <c r="Q267" s="1">
        <f>IFERROR('Input Clean'!N272*Input!N$2,0)</f>
        <v>0</v>
      </c>
      <c r="R267" s="1">
        <f>IFERROR('Input Clean'!O272*Input!O$2,0)</f>
        <v>0</v>
      </c>
      <c r="S267" s="1">
        <f>IFERROR('Input Clean'!P272*Input!P$2,0)</f>
        <v>0</v>
      </c>
      <c r="T267" s="1">
        <f>IFERROR('Input Clean'!Q272*Input!Q$2,0)</f>
        <v>0</v>
      </c>
      <c r="U267" s="1">
        <f>IFERROR('Input Clean'!R272*Input!R$2,0)</f>
        <v>0</v>
      </c>
      <c r="V267" s="1">
        <f>IFERROR('Input Clean'!S272*Input!S$2,0)</f>
        <v>0</v>
      </c>
      <c r="W267" s="1">
        <f>IFERROR('Input Clean'!T272*Input!T$2,0)</f>
        <v>0</v>
      </c>
      <c r="X267" s="1">
        <f>IFERROR('Input Clean'!U272*Input!U$2,0)</f>
        <v>0</v>
      </c>
      <c r="Y267" s="1">
        <f>IFERROR('Input Clean'!V272*Input!V$2,0)</f>
        <v>0</v>
      </c>
      <c r="Z267" s="1">
        <f>IFERROR('Input Clean'!W272*Input!W$2,0)</f>
        <v>0</v>
      </c>
    </row>
    <row r="268">
      <c r="A268" s="1" t="str">
        <f>Teacher!A269</f>
        <v/>
      </c>
      <c r="B268" s="30">
        <f>A268+TIME(0,hour(Teacher!B269),minute(Teacher!B269))</f>
        <v>0</v>
      </c>
      <c r="C268" s="1">
        <f>if(Teacher!C269="Test (add score to grade book)",1,0)</f>
        <v>0</v>
      </c>
      <c r="D268" s="1">
        <f t="shared" si="1"/>
        <v>0</v>
      </c>
      <c r="E268" s="1" t="str">
        <f t="shared" si="2"/>
        <v/>
      </c>
      <c r="F268" s="1">
        <f t="shared" si="3"/>
        <v>0</v>
      </c>
      <c r="G268" s="1">
        <f t="shared" si="4"/>
        <v>0</v>
      </c>
      <c r="H268" s="1" t="str">
        <f>Students!A269</f>
        <v/>
      </c>
      <c r="I268" s="1" t="str">
        <f>Students!B269</f>
        <v/>
      </c>
      <c r="J268" s="1">
        <f>IFERROR('Input Clean'!G273*Input!G$2,0)</f>
        <v>0</v>
      </c>
      <c r="K268" s="1">
        <f>IFERROR('Input Clean'!H273*Input!H$2,0)</f>
        <v>0</v>
      </c>
      <c r="L268" s="1">
        <f>IFERROR('Input Clean'!I273*Input!I$2,0)</f>
        <v>0</v>
      </c>
      <c r="M268" s="1">
        <f>IFERROR('Input Clean'!J273*Input!J$2,0)</f>
        <v>0</v>
      </c>
      <c r="N268" s="1">
        <f>IFERROR('Input Clean'!K273*Input!K$2,0)</f>
        <v>0</v>
      </c>
      <c r="O268" s="1">
        <f>IFERROR('Input Clean'!L273*Input!L$2,0)</f>
        <v>0</v>
      </c>
      <c r="P268" s="1">
        <f>IFERROR('Input Clean'!M273*Input!M$2,0)</f>
        <v>0</v>
      </c>
      <c r="Q268" s="1">
        <f>IFERROR('Input Clean'!N273*Input!N$2,0)</f>
        <v>0</v>
      </c>
      <c r="R268" s="1">
        <f>IFERROR('Input Clean'!O273*Input!O$2,0)</f>
        <v>0</v>
      </c>
      <c r="S268" s="1">
        <f>IFERROR('Input Clean'!P273*Input!P$2,0)</f>
        <v>0</v>
      </c>
      <c r="T268" s="1">
        <f>IFERROR('Input Clean'!Q273*Input!Q$2,0)</f>
        <v>0</v>
      </c>
      <c r="U268" s="1">
        <f>IFERROR('Input Clean'!R273*Input!R$2,0)</f>
        <v>0</v>
      </c>
      <c r="V268" s="1">
        <f>IFERROR('Input Clean'!S273*Input!S$2,0)</f>
        <v>0</v>
      </c>
      <c r="W268" s="1">
        <f>IFERROR('Input Clean'!T273*Input!T$2,0)</f>
        <v>0</v>
      </c>
      <c r="X268" s="1">
        <f>IFERROR('Input Clean'!U273*Input!U$2,0)</f>
        <v>0</v>
      </c>
      <c r="Y268" s="1">
        <f>IFERROR('Input Clean'!V273*Input!V$2,0)</f>
        <v>0</v>
      </c>
      <c r="Z268" s="1">
        <f>IFERROR('Input Clean'!W273*Input!W$2,0)</f>
        <v>0</v>
      </c>
    </row>
    <row r="269">
      <c r="A269" s="1" t="str">
        <f>Teacher!A270</f>
        <v/>
      </c>
      <c r="B269" s="30">
        <f>A269+TIME(0,hour(Teacher!B270),minute(Teacher!B270))</f>
        <v>0</v>
      </c>
      <c r="C269" s="1">
        <f>if(Teacher!C270="Test (add score to grade book)",1,0)</f>
        <v>0</v>
      </c>
      <c r="D269" s="1">
        <f t="shared" si="1"/>
        <v>0</v>
      </c>
      <c r="E269" s="1" t="str">
        <f t="shared" si="2"/>
        <v/>
      </c>
      <c r="F269" s="1">
        <f t="shared" si="3"/>
        <v>0</v>
      </c>
      <c r="G269" s="1">
        <f t="shared" si="4"/>
        <v>0</v>
      </c>
      <c r="H269" s="1" t="str">
        <f>Students!A270</f>
        <v/>
      </c>
      <c r="I269" s="1" t="str">
        <f>Students!B270</f>
        <v/>
      </c>
      <c r="J269" s="1">
        <f>IFERROR('Input Clean'!G274*Input!G$2,0)</f>
        <v>0</v>
      </c>
      <c r="K269" s="1">
        <f>IFERROR('Input Clean'!H274*Input!H$2,0)</f>
        <v>0</v>
      </c>
      <c r="L269" s="1">
        <f>IFERROR('Input Clean'!I274*Input!I$2,0)</f>
        <v>0</v>
      </c>
      <c r="M269" s="1">
        <f>IFERROR('Input Clean'!J274*Input!J$2,0)</f>
        <v>0</v>
      </c>
      <c r="N269" s="1">
        <f>IFERROR('Input Clean'!K274*Input!K$2,0)</f>
        <v>0</v>
      </c>
      <c r="O269" s="1">
        <f>IFERROR('Input Clean'!L274*Input!L$2,0)</f>
        <v>0</v>
      </c>
      <c r="P269" s="1">
        <f>IFERROR('Input Clean'!M274*Input!M$2,0)</f>
        <v>0</v>
      </c>
      <c r="Q269" s="1">
        <f>IFERROR('Input Clean'!N274*Input!N$2,0)</f>
        <v>0</v>
      </c>
      <c r="R269" s="1">
        <f>IFERROR('Input Clean'!O274*Input!O$2,0)</f>
        <v>0</v>
      </c>
      <c r="S269" s="1">
        <f>IFERROR('Input Clean'!P274*Input!P$2,0)</f>
        <v>0</v>
      </c>
      <c r="T269" s="1">
        <f>IFERROR('Input Clean'!Q274*Input!Q$2,0)</f>
        <v>0</v>
      </c>
      <c r="U269" s="1">
        <f>IFERROR('Input Clean'!R274*Input!R$2,0)</f>
        <v>0</v>
      </c>
      <c r="V269" s="1">
        <f>IFERROR('Input Clean'!S274*Input!S$2,0)</f>
        <v>0</v>
      </c>
      <c r="W269" s="1">
        <f>IFERROR('Input Clean'!T274*Input!T$2,0)</f>
        <v>0</v>
      </c>
      <c r="X269" s="1">
        <f>IFERROR('Input Clean'!U274*Input!U$2,0)</f>
        <v>0</v>
      </c>
      <c r="Y269" s="1">
        <f>IFERROR('Input Clean'!V274*Input!V$2,0)</f>
        <v>0</v>
      </c>
      <c r="Z269" s="1">
        <f>IFERROR('Input Clean'!W274*Input!W$2,0)</f>
        <v>0</v>
      </c>
    </row>
    <row r="270">
      <c r="A270" s="1" t="str">
        <f>Teacher!A271</f>
        <v/>
      </c>
      <c r="B270" s="30">
        <f>A270+TIME(0,hour(Teacher!B271),minute(Teacher!B271))</f>
        <v>0</v>
      </c>
      <c r="C270" s="1">
        <f>if(Teacher!C271="Test (add score to grade book)",1,0)</f>
        <v>0</v>
      </c>
      <c r="D270" s="1">
        <f t="shared" si="1"/>
        <v>0</v>
      </c>
      <c r="E270" s="1" t="str">
        <f t="shared" si="2"/>
        <v/>
      </c>
      <c r="F270" s="1">
        <f t="shared" si="3"/>
        <v>0</v>
      </c>
      <c r="G270" s="1">
        <f t="shared" si="4"/>
        <v>0</v>
      </c>
      <c r="H270" s="1" t="str">
        <f>Students!A271</f>
        <v/>
      </c>
      <c r="I270" s="1" t="str">
        <f>Students!B271</f>
        <v/>
      </c>
      <c r="J270" s="1">
        <f>IFERROR('Input Clean'!G275*Input!G$2,0)</f>
        <v>0</v>
      </c>
      <c r="K270" s="1">
        <f>IFERROR('Input Clean'!H275*Input!H$2,0)</f>
        <v>0</v>
      </c>
      <c r="L270" s="1">
        <f>IFERROR('Input Clean'!I275*Input!I$2,0)</f>
        <v>0</v>
      </c>
      <c r="M270" s="1">
        <f>IFERROR('Input Clean'!J275*Input!J$2,0)</f>
        <v>0</v>
      </c>
      <c r="N270" s="1">
        <f>IFERROR('Input Clean'!K275*Input!K$2,0)</f>
        <v>0</v>
      </c>
      <c r="O270" s="1">
        <f>IFERROR('Input Clean'!L275*Input!L$2,0)</f>
        <v>0</v>
      </c>
      <c r="P270" s="1">
        <f>IFERROR('Input Clean'!M275*Input!M$2,0)</f>
        <v>0</v>
      </c>
      <c r="Q270" s="1">
        <f>IFERROR('Input Clean'!N275*Input!N$2,0)</f>
        <v>0</v>
      </c>
      <c r="R270" s="1">
        <f>IFERROR('Input Clean'!O275*Input!O$2,0)</f>
        <v>0</v>
      </c>
      <c r="S270" s="1">
        <f>IFERROR('Input Clean'!P275*Input!P$2,0)</f>
        <v>0</v>
      </c>
      <c r="T270" s="1">
        <f>IFERROR('Input Clean'!Q275*Input!Q$2,0)</f>
        <v>0</v>
      </c>
      <c r="U270" s="1">
        <f>IFERROR('Input Clean'!R275*Input!R$2,0)</f>
        <v>0</v>
      </c>
      <c r="V270" s="1">
        <f>IFERROR('Input Clean'!S275*Input!S$2,0)</f>
        <v>0</v>
      </c>
      <c r="W270" s="1">
        <f>IFERROR('Input Clean'!T275*Input!T$2,0)</f>
        <v>0</v>
      </c>
      <c r="X270" s="1">
        <f>IFERROR('Input Clean'!U275*Input!U$2,0)</f>
        <v>0</v>
      </c>
      <c r="Y270" s="1">
        <f>IFERROR('Input Clean'!V275*Input!V$2,0)</f>
        <v>0</v>
      </c>
      <c r="Z270" s="1">
        <f>IFERROR('Input Clean'!W275*Input!W$2,0)</f>
        <v>0</v>
      </c>
    </row>
    <row r="271">
      <c r="A271" s="1" t="str">
        <f>Teacher!A272</f>
        <v/>
      </c>
      <c r="B271" s="30">
        <f>A271+TIME(0,hour(Teacher!B272),minute(Teacher!B272))</f>
        <v>0</v>
      </c>
      <c r="C271" s="1">
        <f>if(Teacher!C272="Test (add score to grade book)",1,0)</f>
        <v>0</v>
      </c>
      <c r="D271" s="1">
        <f t="shared" si="1"/>
        <v>0</v>
      </c>
      <c r="E271" s="1" t="str">
        <f t="shared" si="2"/>
        <v/>
      </c>
      <c r="F271" s="1">
        <f t="shared" si="3"/>
        <v>0</v>
      </c>
      <c r="G271" s="1">
        <f t="shared" si="4"/>
        <v>0</v>
      </c>
      <c r="H271" s="1" t="str">
        <f>Students!A272</f>
        <v/>
      </c>
      <c r="I271" s="1" t="str">
        <f>Students!B272</f>
        <v/>
      </c>
      <c r="J271" s="1">
        <f>IFERROR('Input Clean'!G276*Input!G$2,0)</f>
        <v>0</v>
      </c>
      <c r="K271" s="1">
        <f>IFERROR('Input Clean'!H276*Input!H$2,0)</f>
        <v>0</v>
      </c>
      <c r="L271" s="1">
        <f>IFERROR('Input Clean'!I276*Input!I$2,0)</f>
        <v>0</v>
      </c>
      <c r="M271" s="1">
        <f>IFERROR('Input Clean'!J276*Input!J$2,0)</f>
        <v>0</v>
      </c>
      <c r="N271" s="1">
        <f>IFERROR('Input Clean'!K276*Input!K$2,0)</f>
        <v>0</v>
      </c>
      <c r="O271" s="1">
        <f>IFERROR('Input Clean'!L276*Input!L$2,0)</f>
        <v>0</v>
      </c>
      <c r="P271" s="1">
        <f>IFERROR('Input Clean'!M276*Input!M$2,0)</f>
        <v>0</v>
      </c>
      <c r="Q271" s="1">
        <f>IFERROR('Input Clean'!N276*Input!N$2,0)</f>
        <v>0</v>
      </c>
      <c r="R271" s="1">
        <f>IFERROR('Input Clean'!O276*Input!O$2,0)</f>
        <v>0</v>
      </c>
      <c r="S271" s="1">
        <f>IFERROR('Input Clean'!P276*Input!P$2,0)</f>
        <v>0</v>
      </c>
      <c r="T271" s="1">
        <f>IFERROR('Input Clean'!Q276*Input!Q$2,0)</f>
        <v>0</v>
      </c>
      <c r="U271" s="1">
        <f>IFERROR('Input Clean'!R276*Input!R$2,0)</f>
        <v>0</v>
      </c>
      <c r="V271" s="1">
        <f>IFERROR('Input Clean'!S276*Input!S$2,0)</f>
        <v>0</v>
      </c>
      <c r="W271" s="1">
        <f>IFERROR('Input Clean'!T276*Input!T$2,0)</f>
        <v>0</v>
      </c>
      <c r="X271" s="1">
        <f>IFERROR('Input Clean'!U276*Input!U$2,0)</f>
        <v>0</v>
      </c>
      <c r="Y271" s="1">
        <f>IFERROR('Input Clean'!V276*Input!V$2,0)</f>
        <v>0</v>
      </c>
      <c r="Z271" s="1">
        <f>IFERROR('Input Clean'!W276*Input!W$2,0)</f>
        <v>0</v>
      </c>
    </row>
    <row r="272">
      <c r="A272" s="1" t="str">
        <f>Teacher!A273</f>
        <v/>
      </c>
      <c r="B272" s="30">
        <f>A272+TIME(0,hour(Teacher!B273),minute(Teacher!B273))</f>
        <v>0</v>
      </c>
      <c r="C272" s="1">
        <f>if(Teacher!C273="Test (add score to grade book)",1,0)</f>
        <v>0</v>
      </c>
      <c r="D272" s="1">
        <f t="shared" si="1"/>
        <v>0</v>
      </c>
      <c r="E272" s="1" t="str">
        <f t="shared" si="2"/>
        <v/>
      </c>
      <c r="F272" s="1">
        <f t="shared" si="3"/>
        <v>0</v>
      </c>
      <c r="G272" s="1">
        <f t="shared" si="4"/>
        <v>0</v>
      </c>
      <c r="H272" s="1" t="str">
        <f>Students!A273</f>
        <v/>
      </c>
      <c r="I272" s="1" t="str">
        <f>Students!B273</f>
        <v/>
      </c>
      <c r="J272" s="1">
        <f>IFERROR('Input Clean'!G277*Input!G$2,0)</f>
        <v>0</v>
      </c>
      <c r="K272" s="1">
        <f>IFERROR('Input Clean'!H277*Input!H$2,0)</f>
        <v>0</v>
      </c>
      <c r="L272" s="1">
        <f>IFERROR('Input Clean'!I277*Input!I$2,0)</f>
        <v>0</v>
      </c>
      <c r="M272" s="1">
        <f>IFERROR('Input Clean'!J277*Input!J$2,0)</f>
        <v>0</v>
      </c>
      <c r="N272" s="1">
        <f>IFERROR('Input Clean'!K277*Input!K$2,0)</f>
        <v>0</v>
      </c>
      <c r="O272" s="1">
        <f>IFERROR('Input Clean'!L277*Input!L$2,0)</f>
        <v>0</v>
      </c>
      <c r="P272" s="1">
        <f>IFERROR('Input Clean'!M277*Input!M$2,0)</f>
        <v>0</v>
      </c>
      <c r="Q272" s="1">
        <f>IFERROR('Input Clean'!N277*Input!N$2,0)</f>
        <v>0</v>
      </c>
      <c r="R272" s="1">
        <f>IFERROR('Input Clean'!O277*Input!O$2,0)</f>
        <v>0</v>
      </c>
      <c r="S272" s="1">
        <f>IFERROR('Input Clean'!P277*Input!P$2,0)</f>
        <v>0</v>
      </c>
      <c r="T272" s="1">
        <f>IFERROR('Input Clean'!Q277*Input!Q$2,0)</f>
        <v>0</v>
      </c>
      <c r="U272" s="1">
        <f>IFERROR('Input Clean'!R277*Input!R$2,0)</f>
        <v>0</v>
      </c>
      <c r="V272" s="1">
        <f>IFERROR('Input Clean'!S277*Input!S$2,0)</f>
        <v>0</v>
      </c>
      <c r="W272" s="1">
        <f>IFERROR('Input Clean'!T277*Input!T$2,0)</f>
        <v>0</v>
      </c>
      <c r="X272" s="1">
        <f>IFERROR('Input Clean'!U277*Input!U$2,0)</f>
        <v>0</v>
      </c>
      <c r="Y272" s="1">
        <f>IFERROR('Input Clean'!V277*Input!V$2,0)</f>
        <v>0</v>
      </c>
      <c r="Z272" s="1">
        <f>IFERROR('Input Clean'!W277*Input!W$2,0)</f>
        <v>0</v>
      </c>
    </row>
    <row r="273">
      <c r="A273" s="1" t="str">
        <f>Teacher!A274</f>
        <v/>
      </c>
      <c r="B273" s="30">
        <f>A273+TIME(0,hour(Teacher!B274),minute(Teacher!B274))</f>
        <v>0</v>
      </c>
      <c r="C273" s="1">
        <f>if(Teacher!C274="Test (add score to grade book)",1,0)</f>
        <v>0</v>
      </c>
      <c r="D273" s="1">
        <f t="shared" si="1"/>
        <v>0</v>
      </c>
      <c r="E273" s="1" t="str">
        <f t="shared" si="2"/>
        <v/>
      </c>
      <c r="F273" s="1">
        <f t="shared" si="3"/>
        <v>0</v>
      </c>
      <c r="G273" s="1">
        <f t="shared" si="4"/>
        <v>0</v>
      </c>
      <c r="H273" s="1" t="str">
        <f>Students!A274</f>
        <v/>
      </c>
      <c r="I273" s="1" t="str">
        <f>Students!B274</f>
        <v/>
      </c>
      <c r="J273" s="1">
        <f>IFERROR('Input Clean'!G278*Input!G$2,0)</f>
        <v>0</v>
      </c>
      <c r="K273" s="1">
        <f>IFERROR('Input Clean'!H278*Input!H$2,0)</f>
        <v>0</v>
      </c>
      <c r="L273" s="1">
        <f>IFERROR('Input Clean'!I278*Input!I$2,0)</f>
        <v>0</v>
      </c>
      <c r="M273" s="1">
        <f>IFERROR('Input Clean'!J278*Input!J$2,0)</f>
        <v>0</v>
      </c>
      <c r="N273" s="1">
        <f>IFERROR('Input Clean'!K278*Input!K$2,0)</f>
        <v>0</v>
      </c>
      <c r="O273" s="1">
        <f>IFERROR('Input Clean'!L278*Input!L$2,0)</f>
        <v>0</v>
      </c>
      <c r="P273" s="1">
        <f>IFERROR('Input Clean'!M278*Input!M$2,0)</f>
        <v>0</v>
      </c>
      <c r="Q273" s="1">
        <f>IFERROR('Input Clean'!N278*Input!N$2,0)</f>
        <v>0</v>
      </c>
      <c r="R273" s="1">
        <f>IFERROR('Input Clean'!O278*Input!O$2,0)</f>
        <v>0</v>
      </c>
      <c r="S273" s="1">
        <f>IFERROR('Input Clean'!P278*Input!P$2,0)</f>
        <v>0</v>
      </c>
      <c r="T273" s="1">
        <f>IFERROR('Input Clean'!Q278*Input!Q$2,0)</f>
        <v>0</v>
      </c>
      <c r="U273" s="1">
        <f>IFERROR('Input Clean'!R278*Input!R$2,0)</f>
        <v>0</v>
      </c>
      <c r="V273" s="1">
        <f>IFERROR('Input Clean'!S278*Input!S$2,0)</f>
        <v>0</v>
      </c>
      <c r="W273" s="1">
        <f>IFERROR('Input Clean'!T278*Input!T$2,0)</f>
        <v>0</v>
      </c>
      <c r="X273" s="1">
        <f>IFERROR('Input Clean'!U278*Input!U$2,0)</f>
        <v>0</v>
      </c>
      <c r="Y273" s="1">
        <f>IFERROR('Input Clean'!V278*Input!V$2,0)</f>
        <v>0</v>
      </c>
      <c r="Z273" s="1">
        <f>IFERROR('Input Clean'!W278*Input!W$2,0)</f>
        <v>0</v>
      </c>
    </row>
    <row r="274">
      <c r="A274" s="1" t="str">
        <f>Teacher!A275</f>
        <v/>
      </c>
      <c r="B274" s="30">
        <f>A274+TIME(0,hour(Teacher!B275),minute(Teacher!B275))</f>
        <v>0</v>
      </c>
      <c r="C274" s="1">
        <f>if(Teacher!C275="Test (add score to grade book)",1,0)</f>
        <v>0</v>
      </c>
      <c r="D274" s="1">
        <f t="shared" si="1"/>
        <v>0</v>
      </c>
      <c r="E274" s="1" t="str">
        <f t="shared" si="2"/>
        <v/>
      </c>
      <c r="F274" s="1">
        <f t="shared" si="3"/>
        <v>0</v>
      </c>
      <c r="G274" s="1">
        <f t="shared" si="4"/>
        <v>0</v>
      </c>
      <c r="H274" s="1" t="str">
        <f>Students!A275</f>
        <v/>
      </c>
      <c r="I274" s="1" t="str">
        <f>Students!B275</f>
        <v/>
      </c>
      <c r="J274" s="1">
        <f>IFERROR('Input Clean'!G279*Input!G$2,0)</f>
        <v>0</v>
      </c>
      <c r="K274" s="1">
        <f>IFERROR('Input Clean'!H279*Input!H$2,0)</f>
        <v>0</v>
      </c>
      <c r="L274" s="1">
        <f>IFERROR('Input Clean'!I279*Input!I$2,0)</f>
        <v>0</v>
      </c>
      <c r="M274" s="1">
        <f>IFERROR('Input Clean'!J279*Input!J$2,0)</f>
        <v>0</v>
      </c>
      <c r="N274" s="1">
        <f>IFERROR('Input Clean'!K279*Input!K$2,0)</f>
        <v>0</v>
      </c>
      <c r="O274" s="1">
        <f>IFERROR('Input Clean'!L279*Input!L$2,0)</f>
        <v>0</v>
      </c>
      <c r="P274" s="1">
        <f>IFERROR('Input Clean'!M279*Input!M$2,0)</f>
        <v>0</v>
      </c>
      <c r="Q274" s="1">
        <f>IFERROR('Input Clean'!N279*Input!N$2,0)</f>
        <v>0</v>
      </c>
      <c r="R274" s="1">
        <f>IFERROR('Input Clean'!O279*Input!O$2,0)</f>
        <v>0</v>
      </c>
      <c r="S274" s="1">
        <f>IFERROR('Input Clean'!P279*Input!P$2,0)</f>
        <v>0</v>
      </c>
      <c r="T274" s="1">
        <f>IFERROR('Input Clean'!Q279*Input!Q$2,0)</f>
        <v>0</v>
      </c>
      <c r="U274" s="1">
        <f>IFERROR('Input Clean'!R279*Input!R$2,0)</f>
        <v>0</v>
      </c>
      <c r="V274" s="1">
        <f>IFERROR('Input Clean'!S279*Input!S$2,0)</f>
        <v>0</v>
      </c>
      <c r="W274" s="1">
        <f>IFERROR('Input Clean'!T279*Input!T$2,0)</f>
        <v>0</v>
      </c>
      <c r="X274" s="1">
        <f>IFERROR('Input Clean'!U279*Input!U$2,0)</f>
        <v>0</v>
      </c>
      <c r="Y274" s="1">
        <f>IFERROR('Input Clean'!V279*Input!V$2,0)</f>
        <v>0</v>
      </c>
      <c r="Z274" s="1">
        <f>IFERROR('Input Clean'!W279*Input!W$2,0)</f>
        <v>0</v>
      </c>
    </row>
    <row r="275">
      <c r="A275" s="1" t="str">
        <f>Teacher!A276</f>
        <v/>
      </c>
      <c r="B275" s="30">
        <f>A275+TIME(0,hour(Teacher!B276),minute(Teacher!B276))</f>
        <v>0</v>
      </c>
      <c r="C275" s="1">
        <f>if(Teacher!C276="Test (add score to grade book)",1,0)</f>
        <v>0</v>
      </c>
      <c r="D275" s="1">
        <f t="shared" si="1"/>
        <v>0</v>
      </c>
      <c r="E275" s="1" t="str">
        <f t="shared" si="2"/>
        <v/>
      </c>
      <c r="F275" s="1">
        <f t="shared" si="3"/>
        <v>0</v>
      </c>
      <c r="G275" s="1">
        <f t="shared" si="4"/>
        <v>0</v>
      </c>
      <c r="H275" s="1" t="str">
        <f>Students!A276</f>
        <v/>
      </c>
      <c r="I275" s="1" t="str">
        <f>Students!B276</f>
        <v/>
      </c>
      <c r="J275" s="1">
        <f>IFERROR('Input Clean'!G280*Input!G$2,0)</f>
        <v>0</v>
      </c>
      <c r="K275" s="1">
        <f>IFERROR('Input Clean'!H280*Input!H$2,0)</f>
        <v>0</v>
      </c>
      <c r="L275" s="1">
        <f>IFERROR('Input Clean'!I280*Input!I$2,0)</f>
        <v>0</v>
      </c>
      <c r="M275" s="1">
        <f>IFERROR('Input Clean'!J280*Input!J$2,0)</f>
        <v>0</v>
      </c>
      <c r="N275" s="1">
        <f>IFERROR('Input Clean'!K280*Input!K$2,0)</f>
        <v>0</v>
      </c>
      <c r="O275" s="1">
        <f>IFERROR('Input Clean'!L280*Input!L$2,0)</f>
        <v>0</v>
      </c>
      <c r="P275" s="1">
        <f>IFERROR('Input Clean'!M280*Input!M$2,0)</f>
        <v>0</v>
      </c>
      <c r="Q275" s="1">
        <f>IFERROR('Input Clean'!N280*Input!N$2,0)</f>
        <v>0</v>
      </c>
      <c r="R275" s="1">
        <f>IFERROR('Input Clean'!O280*Input!O$2,0)</f>
        <v>0</v>
      </c>
      <c r="S275" s="1">
        <f>IFERROR('Input Clean'!P280*Input!P$2,0)</f>
        <v>0</v>
      </c>
      <c r="T275" s="1">
        <f>IFERROR('Input Clean'!Q280*Input!Q$2,0)</f>
        <v>0</v>
      </c>
      <c r="U275" s="1">
        <f>IFERROR('Input Clean'!R280*Input!R$2,0)</f>
        <v>0</v>
      </c>
      <c r="V275" s="1">
        <f>IFERROR('Input Clean'!S280*Input!S$2,0)</f>
        <v>0</v>
      </c>
      <c r="W275" s="1">
        <f>IFERROR('Input Clean'!T280*Input!T$2,0)</f>
        <v>0</v>
      </c>
      <c r="X275" s="1">
        <f>IFERROR('Input Clean'!U280*Input!U$2,0)</f>
        <v>0</v>
      </c>
      <c r="Y275" s="1">
        <f>IFERROR('Input Clean'!V280*Input!V$2,0)</f>
        <v>0</v>
      </c>
      <c r="Z275" s="1">
        <f>IFERROR('Input Clean'!W280*Input!W$2,0)</f>
        <v>0</v>
      </c>
    </row>
    <row r="276">
      <c r="A276" s="1" t="str">
        <f>Teacher!A277</f>
        <v/>
      </c>
      <c r="B276" s="30">
        <f>A276+TIME(0,hour(Teacher!B277),minute(Teacher!B277))</f>
        <v>0</v>
      </c>
      <c r="C276" s="1">
        <f>if(Teacher!C277="Test (add score to grade book)",1,0)</f>
        <v>0</v>
      </c>
      <c r="D276" s="1">
        <f t="shared" si="1"/>
        <v>0</v>
      </c>
      <c r="E276" s="1" t="str">
        <f t="shared" si="2"/>
        <v/>
      </c>
      <c r="F276" s="1">
        <f t="shared" si="3"/>
        <v>0</v>
      </c>
      <c r="G276" s="1">
        <f t="shared" si="4"/>
        <v>0</v>
      </c>
      <c r="H276" s="1" t="str">
        <f>Students!A277</f>
        <v/>
      </c>
      <c r="I276" s="1" t="str">
        <f>Students!B277</f>
        <v/>
      </c>
      <c r="J276" s="1">
        <f>IFERROR('Input Clean'!G281*Input!G$2,0)</f>
        <v>0</v>
      </c>
      <c r="K276" s="1">
        <f>IFERROR('Input Clean'!H281*Input!H$2,0)</f>
        <v>0</v>
      </c>
      <c r="L276" s="1">
        <f>IFERROR('Input Clean'!I281*Input!I$2,0)</f>
        <v>0</v>
      </c>
      <c r="M276" s="1">
        <f>IFERROR('Input Clean'!J281*Input!J$2,0)</f>
        <v>0</v>
      </c>
      <c r="N276" s="1">
        <f>IFERROR('Input Clean'!K281*Input!K$2,0)</f>
        <v>0</v>
      </c>
      <c r="O276" s="1">
        <f>IFERROR('Input Clean'!L281*Input!L$2,0)</f>
        <v>0</v>
      </c>
      <c r="P276" s="1">
        <f>IFERROR('Input Clean'!M281*Input!M$2,0)</f>
        <v>0</v>
      </c>
      <c r="Q276" s="1">
        <f>IFERROR('Input Clean'!N281*Input!N$2,0)</f>
        <v>0</v>
      </c>
      <c r="R276" s="1">
        <f>IFERROR('Input Clean'!O281*Input!O$2,0)</f>
        <v>0</v>
      </c>
      <c r="S276" s="1">
        <f>IFERROR('Input Clean'!P281*Input!P$2,0)</f>
        <v>0</v>
      </c>
      <c r="T276" s="1">
        <f>IFERROR('Input Clean'!Q281*Input!Q$2,0)</f>
        <v>0</v>
      </c>
      <c r="U276" s="1">
        <f>IFERROR('Input Clean'!R281*Input!R$2,0)</f>
        <v>0</v>
      </c>
      <c r="V276" s="1">
        <f>IFERROR('Input Clean'!S281*Input!S$2,0)</f>
        <v>0</v>
      </c>
      <c r="W276" s="1">
        <f>IFERROR('Input Clean'!T281*Input!T$2,0)</f>
        <v>0</v>
      </c>
      <c r="X276" s="1">
        <f>IFERROR('Input Clean'!U281*Input!U$2,0)</f>
        <v>0</v>
      </c>
      <c r="Y276" s="1">
        <f>IFERROR('Input Clean'!V281*Input!V$2,0)</f>
        <v>0</v>
      </c>
      <c r="Z276" s="1">
        <f>IFERROR('Input Clean'!W281*Input!W$2,0)</f>
        <v>0</v>
      </c>
    </row>
    <row r="277">
      <c r="A277" s="1" t="str">
        <f>Teacher!A278</f>
        <v/>
      </c>
      <c r="B277" s="30">
        <f>A277+TIME(0,hour(Teacher!B278),minute(Teacher!B278))</f>
        <v>0</v>
      </c>
      <c r="C277" s="1">
        <f>if(Teacher!C278="Test (add score to grade book)",1,0)</f>
        <v>0</v>
      </c>
      <c r="D277" s="1">
        <f t="shared" si="1"/>
        <v>0</v>
      </c>
      <c r="E277" s="1" t="str">
        <f t="shared" si="2"/>
        <v/>
      </c>
      <c r="F277" s="1">
        <f t="shared" si="3"/>
        <v>0</v>
      </c>
      <c r="G277" s="1">
        <f t="shared" si="4"/>
        <v>0</v>
      </c>
      <c r="H277" s="1" t="str">
        <f>Students!A278</f>
        <v/>
      </c>
      <c r="I277" s="1" t="str">
        <f>Students!B278</f>
        <v/>
      </c>
      <c r="J277" s="1">
        <f>IFERROR('Input Clean'!G282*Input!G$2,0)</f>
        <v>0</v>
      </c>
      <c r="K277" s="1">
        <f>IFERROR('Input Clean'!H282*Input!H$2,0)</f>
        <v>0</v>
      </c>
      <c r="L277" s="1">
        <f>IFERROR('Input Clean'!I282*Input!I$2,0)</f>
        <v>0</v>
      </c>
      <c r="M277" s="1">
        <f>IFERROR('Input Clean'!J282*Input!J$2,0)</f>
        <v>0</v>
      </c>
      <c r="N277" s="1">
        <f>IFERROR('Input Clean'!K282*Input!K$2,0)</f>
        <v>0</v>
      </c>
      <c r="O277" s="1">
        <f>IFERROR('Input Clean'!L282*Input!L$2,0)</f>
        <v>0</v>
      </c>
      <c r="P277" s="1">
        <f>IFERROR('Input Clean'!M282*Input!M$2,0)</f>
        <v>0</v>
      </c>
      <c r="Q277" s="1">
        <f>IFERROR('Input Clean'!N282*Input!N$2,0)</f>
        <v>0</v>
      </c>
      <c r="R277" s="1">
        <f>IFERROR('Input Clean'!O282*Input!O$2,0)</f>
        <v>0</v>
      </c>
      <c r="S277" s="1">
        <f>IFERROR('Input Clean'!P282*Input!P$2,0)</f>
        <v>0</v>
      </c>
      <c r="T277" s="1">
        <f>IFERROR('Input Clean'!Q282*Input!Q$2,0)</f>
        <v>0</v>
      </c>
      <c r="U277" s="1">
        <f>IFERROR('Input Clean'!R282*Input!R$2,0)</f>
        <v>0</v>
      </c>
      <c r="V277" s="1">
        <f>IFERROR('Input Clean'!S282*Input!S$2,0)</f>
        <v>0</v>
      </c>
      <c r="W277" s="1">
        <f>IFERROR('Input Clean'!T282*Input!T$2,0)</f>
        <v>0</v>
      </c>
      <c r="X277" s="1">
        <f>IFERROR('Input Clean'!U282*Input!U$2,0)</f>
        <v>0</v>
      </c>
      <c r="Y277" s="1">
        <f>IFERROR('Input Clean'!V282*Input!V$2,0)</f>
        <v>0</v>
      </c>
      <c r="Z277" s="1">
        <f>IFERROR('Input Clean'!W282*Input!W$2,0)</f>
        <v>0</v>
      </c>
    </row>
    <row r="278">
      <c r="A278" s="1" t="str">
        <f>Teacher!A279</f>
        <v/>
      </c>
      <c r="B278" s="30">
        <f>A278+TIME(0,hour(Teacher!B279),minute(Teacher!B279))</f>
        <v>0</v>
      </c>
      <c r="C278" s="1">
        <f>if(Teacher!C279="Test (add score to grade book)",1,0)</f>
        <v>0</v>
      </c>
      <c r="D278" s="1">
        <f t="shared" si="1"/>
        <v>0</v>
      </c>
      <c r="E278" s="1" t="str">
        <f t="shared" si="2"/>
        <v/>
      </c>
      <c r="F278" s="1">
        <f t="shared" si="3"/>
        <v>0</v>
      </c>
      <c r="G278" s="1">
        <f t="shared" si="4"/>
        <v>0</v>
      </c>
      <c r="H278" s="1" t="str">
        <f>Students!A279</f>
        <v/>
      </c>
      <c r="I278" s="1" t="str">
        <f>Students!B279</f>
        <v/>
      </c>
      <c r="J278" s="1">
        <f>IFERROR('Input Clean'!G283*Input!G$2,0)</f>
        <v>0</v>
      </c>
      <c r="K278" s="1">
        <f>IFERROR('Input Clean'!H283*Input!H$2,0)</f>
        <v>0</v>
      </c>
      <c r="L278" s="1">
        <f>IFERROR('Input Clean'!I283*Input!I$2,0)</f>
        <v>0</v>
      </c>
      <c r="M278" s="1">
        <f>IFERROR('Input Clean'!J283*Input!J$2,0)</f>
        <v>0</v>
      </c>
      <c r="N278" s="1">
        <f>IFERROR('Input Clean'!K283*Input!K$2,0)</f>
        <v>0</v>
      </c>
      <c r="O278" s="1">
        <f>IFERROR('Input Clean'!L283*Input!L$2,0)</f>
        <v>0</v>
      </c>
      <c r="P278" s="1">
        <f>IFERROR('Input Clean'!M283*Input!M$2,0)</f>
        <v>0</v>
      </c>
      <c r="Q278" s="1">
        <f>IFERROR('Input Clean'!N283*Input!N$2,0)</f>
        <v>0</v>
      </c>
      <c r="R278" s="1">
        <f>IFERROR('Input Clean'!O283*Input!O$2,0)</f>
        <v>0</v>
      </c>
      <c r="S278" s="1">
        <f>IFERROR('Input Clean'!P283*Input!P$2,0)</f>
        <v>0</v>
      </c>
      <c r="T278" s="1">
        <f>IFERROR('Input Clean'!Q283*Input!Q$2,0)</f>
        <v>0</v>
      </c>
      <c r="U278" s="1">
        <f>IFERROR('Input Clean'!R283*Input!R$2,0)</f>
        <v>0</v>
      </c>
      <c r="V278" s="1">
        <f>IFERROR('Input Clean'!S283*Input!S$2,0)</f>
        <v>0</v>
      </c>
      <c r="W278" s="1">
        <f>IFERROR('Input Clean'!T283*Input!T$2,0)</f>
        <v>0</v>
      </c>
      <c r="X278" s="1">
        <f>IFERROR('Input Clean'!U283*Input!U$2,0)</f>
        <v>0</v>
      </c>
      <c r="Y278" s="1">
        <f>IFERROR('Input Clean'!V283*Input!V$2,0)</f>
        <v>0</v>
      </c>
      <c r="Z278" s="1">
        <f>IFERROR('Input Clean'!W283*Input!W$2,0)</f>
        <v>0</v>
      </c>
    </row>
    <row r="279">
      <c r="A279" s="1" t="str">
        <f>Teacher!A280</f>
        <v/>
      </c>
      <c r="B279" s="30">
        <f>A279+TIME(0,hour(Teacher!B280),minute(Teacher!B280))</f>
        <v>0</v>
      </c>
      <c r="C279" s="1">
        <f>if(Teacher!C280="Test (add score to grade book)",1,0)</f>
        <v>0</v>
      </c>
      <c r="D279" s="1">
        <f t="shared" si="1"/>
        <v>0</v>
      </c>
      <c r="E279" s="1" t="str">
        <f t="shared" si="2"/>
        <v/>
      </c>
      <c r="F279" s="1">
        <f t="shared" si="3"/>
        <v>0</v>
      </c>
      <c r="G279" s="1">
        <f t="shared" si="4"/>
        <v>0</v>
      </c>
      <c r="H279" s="1" t="str">
        <f>Students!A280</f>
        <v/>
      </c>
      <c r="I279" s="1" t="str">
        <f>Students!B280</f>
        <v/>
      </c>
      <c r="J279" s="1">
        <f>IFERROR('Input Clean'!G284*Input!G$2,0)</f>
        <v>0</v>
      </c>
      <c r="K279" s="1">
        <f>IFERROR('Input Clean'!H284*Input!H$2,0)</f>
        <v>0</v>
      </c>
      <c r="L279" s="1">
        <f>IFERROR('Input Clean'!I284*Input!I$2,0)</f>
        <v>0</v>
      </c>
      <c r="M279" s="1">
        <f>IFERROR('Input Clean'!J284*Input!J$2,0)</f>
        <v>0</v>
      </c>
      <c r="N279" s="1">
        <f>IFERROR('Input Clean'!K284*Input!K$2,0)</f>
        <v>0</v>
      </c>
      <c r="O279" s="1">
        <f>IFERROR('Input Clean'!L284*Input!L$2,0)</f>
        <v>0</v>
      </c>
      <c r="P279" s="1">
        <f>IFERROR('Input Clean'!M284*Input!M$2,0)</f>
        <v>0</v>
      </c>
      <c r="Q279" s="1">
        <f>IFERROR('Input Clean'!N284*Input!N$2,0)</f>
        <v>0</v>
      </c>
      <c r="R279" s="1">
        <f>IFERROR('Input Clean'!O284*Input!O$2,0)</f>
        <v>0</v>
      </c>
      <c r="S279" s="1">
        <f>IFERROR('Input Clean'!P284*Input!P$2,0)</f>
        <v>0</v>
      </c>
      <c r="T279" s="1">
        <f>IFERROR('Input Clean'!Q284*Input!Q$2,0)</f>
        <v>0</v>
      </c>
      <c r="U279" s="1">
        <f>IFERROR('Input Clean'!R284*Input!R$2,0)</f>
        <v>0</v>
      </c>
      <c r="V279" s="1">
        <f>IFERROR('Input Clean'!S284*Input!S$2,0)</f>
        <v>0</v>
      </c>
      <c r="W279" s="1">
        <f>IFERROR('Input Clean'!T284*Input!T$2,0)</f>
        <v>0</v>
      </c>
      <c r="X279" s="1">
        <f>IFERROR('Input Clean'!U284*Input!U$2,0)</f>
        <v>0</v>
      </c>
      <c r="Y279" s="1">
        <f>IFERROR('Input Clean'!V284*Input!V$2,0)</f>
        <v>0</v>
      </c>
      <c r="Z279" s="1">
        <f>IFERROR('Input Clean'!W284*Input!W$2,0)</f>
        <v>0</v>
      </c>
    </row>
    <row r="280">
      <c r="A280" s="1" t="str">
        <f>Teacher!A281</f>
        <v/>
      </c>
      <c r="B280" s="30">
        <f>A280+TIME(0,hour(Teacher!B281),minute(Teacher!B281))</f>
        <v>0</v>
      </c>
      <c r="C280" s="1">
        <f>if(Teacher!C281="Test (add score to grade book)",1,0)</f>
        <v>0</v>
      </c>
      <c r="D280" s="1">
        <f t="shared" si="1"/>
        <v>0</v>
      </c>
      <c r="E280" s="1" t="str">
        <f t="shared" si="2"/>
        <v/>
      </c>
      <c r="F280" s="1">
        <f t="shared" si="3"/>
        <v>0</v>
      </c>
      <c r="G280" s="1">
        <f t="shared" si="4"/>
        <v>0</v>
      </c>
      <c r="H280" s="1" t="str">
        <f>Students!A281</f>
        <v/>
      </c>
      <c r="I280" s="1" t="str">
        <f>Students!B281</f>
        <v/>
      </c>
      <c r="J280" s="1">
        <f>IFERROR('Input Clean'!G285*Input!G$2,0)</f>
        <v>0</v>
      </c>
      <c r="K280" s="1">
        <f>IFERROR('Input Clean'!H285*Input!H$2,0)</f>
        <v>0</v>
      </c>
      <c r="L280" s="1">
        <f>IFERROR('Input Clean'!I285*Input!I$2,0)</f>
        <v>0</v>
      </c>
      <c r="M280" s="1">
        <f>IFERROR('Input Clean'!J285*Input!J$2,0)</f>
        <v>0</v>
      </c>
      <c r="N280" s="1">
        <f>IFERROR('Input Clean'!K285*Input!K$2,0)</f>
        <v>0</v>
      </c>
      <c r="O280" s="1">
        <f>IFERROR('Input Clean'!L285*Input!L$2,0)</f>
        <v>0</v>
      </c>
      <c r="P280" s="1">
        <f>IFERROR('Input Clean'!M285*Input!M$2,0)</f>
        <v>0</v>
      </c>
      <c r="Q280" s="1">
        <f>IFERROR('Input Clean'!N285*Input!N$2,0)</f>
        <v>0</v>
      </c>
      <c r="R280" s="1">
        <f>IFERROR('Input Clean'!O285*Input!O$2,0)</f>
        <v>0</v>
      </c>
      <c r="S280" s="1">
        <f>IFERROR('Input Clean'!P285*Input!P$2,0)</f>
        <v>0</v>
      </c>
      <c r="T280" s="1">
        <f>IFERROR('Input Clean'!Q285*Input!Q$2,0)</f>
        <v>0</v>
      </c>
      <c r="U280" s="1">
        <f>IFERROR('Input Clean'!R285*Input!R$2,0)</f>
        <v>0</v>
      </c>
      <c r="V280" s="1">
        <f>IFERROR('Input Clean'!S285*Input!S$2,0)</f>
        <v>0</v>
      </c>
      <c r="W280" s="1">
        <f>IFERROR('Input Clean'!T285*Input!T$2,0)</f>
        <v>0</v>
      </c>
      <c r="X280" s="1">
        <f>IFERROR('Input Clean'!U285*Input!U$2,0)</f>
        <v>0</v>
      </c>
      <c r="Y280" s="1">
        <f>IFERROR('Input Clean'!V285*Input!V$2,0)</f>
        <v>0</v>
      </c>
      <c r="Z280" s="1">
        <f>IFERROR('Input Clean'!W285*Input!W$2,0)</f>
        <v>0</v>
      </c>
    </row>
    <row r="281">
      <c r="A281" s="1" t="str">
        <f>Teacher!A282</f>
        <v/>
      </c>
      <c r="B281" s="30">
        <f>A281+TIME(0,hour(Teacher!B282),minute(Teacher!B282))</f>
        <v>0</v>
      </c>
      <c r="C281" s="1">
        <f>if(Teacher!C282="Test (add score to grade book)",1,0)</f>
        <v>0</v>
      </c>
      <c r="D281" s="1">
        <f t="shared" si="1"/>
        <v>0</v>
      </c>
      <c r="E281" s="1" t="str">
        <f t="shared" si="2"/>
        <v/>
      </c>
      <c r="F281" s="1">
        <f t="shared" si="3"/>
        <v>0</v>
      </c>
      <c r="G281" s="1">
        <f t="shared" si="4"/>
        <v>0</v>
      </c>
      <c r="H281" s="1" t="str">
        <f>Students!A282</f>
        <v/>
      </c>
      <c r="I281" s="1" t="str">
        <f>Students!B282</f>
        <v/>
      </c>
      <c r="J281" s="1">
        <f>IFERROR('Input Clean'!G286*Input!G$2,0)</f>
        <v>0</v>
      </c>
      <c r="K281" s="1">
        <f>IFERROR('Input Clean'!H286*Input!H$2,0)</f>
        <v>0</v>
      </c>
      <c r="L281" s="1">
        <f>IFERROR('Input Clean'!I286*Input!I$2,0)</f>
        <v>0</v>
      </c>
      <c r="M281" s="1">
        <f>IFERROR('Input Clean'!J286*Input!J$2,0)</f>
        <v>0</v>
      </c>
      <c r="N281" s="1">
        <f>IFERROR('Input Clean'!K286*Input!K$2,0)</f>
        <v>0</v>
      </c>
      <c r="O281" s="1">
        <f>IFERROR('Input Clean'!L286*Input!L$2,0)</f>
        <v>0</v>
      </c>
      <c r="P281" s="1">
        <f>IFERROR('Input Clean'!M286*Input!M$2,0)</f>
        <v>0</v>
      </c>
      <c r="Q281" s="1">
        <f>IFERROR('Input Clean'!N286*Input!N$2,0)</f>
        <v>0</v>
      </c>
      <c r="R281" s="1">
        <f>IFERROR('Input Clean'!O286*Input!O$2,0)</f>
        <v>0</v>
      </c>
      <c r="S281" s="1">
        <f>IFERROR('Input Clean'!P286*Input!P$2,0)</f>
        <v>0</v>
      </c>
      <c r="T281" s="1">
        <f>IFERROR('Input Clean'!Q286*Input!Q$2,0)</f>
        <v>0</v>
      </c>
      <c r="U281" s="1">
        <f>IFERROR('Input Clean'!R286*Input!R$2,0)</f>
        <v>0</v>
      </c>
      <c r="V281" s="1">
        <f>IFERROR('Input Clean'!S286*Input!S$2,0)</f>
        <v>0</v>
      </c>
      <c r="W281" s="1">
        <f>IFERROR('Input Clean'!T286*Input!T$2,0)</f>
        <v>0</v>
      </c>
      <c r="X281" s="1">
        <f>IFERROR('Input Clean'!U286*Input!U$2,0)</f>
        <v>0</v>
      </c>
      <c r="Y281" s="1">
        <f>IFERROR('Input Clean'!V286*Input!V$2,0)</f>
        <v>0</v>
      </c>
      <c r="Z281" s="1">
        <f>IFERROR('Input Clean'!W286*Input!W$2,0)</f>
        <v>0</v>
      </c>
    </row>
    <row r="282">
      <c r="A282" s="1" t="str">
        <f>Teacher!A283</f>
        <v/>
      </c>
      <c r="B282" s="30">
        <f>A282+TIME(0,hour(Teacher!B283),minute(Teacher!B283))</f>
        <v>0</v>
      </c>
      <c r="C282" s="1">
        <f>if(Teacher!C283="Test (add score to grade book)",1,0)</f>
        <v>0</v>
      </c>
      <c r="D282" s="1">
        <f t="shared" si="1"/>
        <v>0</v>
      </c>
      <c r="E282" s="1" t="str">
        <f t="shared" si="2"/>
        <v/>
      </c>
      <c r="F282" s="1">
        <f t="shared" si="3"/>
        <v>0</v>
      </c>
      <c r="G282" s="1">
        <f t="shared" si="4"/>
        <v>0</v>
      </c>
      <c r="H282" s="1" t="str">
        <f>Students!A283</f>
        <v/>
      </c>
      <c r="I282" s="1" t="str">
        <f>Students!B283</f>
        <v/>
      </c>
      <c r="J282" s="1">
        <f>IFERROR('Input Clean'!G287*Input!G$2,0)</f>
        <v>0</v>
      </c>
      <c r="K282" s="1">
        <f>IFERROR('Input Clean'!H287*Input!H$2,0)</f>
        <v>0</v>
      </c>
      <c r="L282" s="1">
        <f>IFERROR('Input Clean'!I287*Input!I$2,0)</f>
        <v>0</v>
      </c>
      <c r="M282" s="1">
        <f>IFERROR('Input Clean'!J287*Input!J$2,0)</f>
        <v>0</v>
      </c>
      <c r="N282" s="1">
        <f>IFERROR('Input Clean'!K287*Input!K$2,0)</f>
        <v>0</v>
      </c>
      <c r="O282" s="1">
        <f>IFERROR('Input Clean'!L287*Input!L$2,0)</f>
        <v>0</v>
      </c>
      <c r="P282" s="1">
        <f>IFERROR('Input Clean'!M287*Input!M$2,0)</f>
        <v>0</v>
      </c>
      <c r="Q282" s="1">
        <f>IFERROR('Input Clean'!N287*Input!N$2,0)</f>
        <v>0</v>
      </c>
      <c r="R282" s="1">
        <f>IFERROR('Input Clean'!O287*Input!O$2,0)</f>
        <v>0</v>
      </c>
      <c r="S282" s="1">
        <f>IFERROR('Input Clean'!P287*Input!P$2,0)</f>
        <v>0</v>
      </c>
      <c r="T282" s="1">
        <f>IFERROR('Input Clean'!Q287*Input!Q$2,0)</f>
        <v>0</v>
      </c>
      <c r="U282" s="1">
        <f>IFERROR('Input Clean'!R287*Input!R$2,0)</f>
        <v>0</v>
      </c>
      <c r="V282" s="1">
        <f>IFERROR('Input Clean'!S287*Input!S$2,0)</f>
        <v>0</v>
      </c>
      <c r="W282" s="1">
        <f>IFERROR('Input Clean'!T287*Input!T$2,0)</f>
        <v>0</v>
      </c>
      <c r="X282" s="1">
        <f>IFERROR('Input Clean'!U287*Input!U$2,0)</f>
        <v>0</v>
      </c>
      <c r="Y282" s="1">
        <f>IFERROR('Input Clean'!V287*Input!V$2,0)</f>
        <v>0</v>
      </c>
      <c r="Z282" s="1">
        <f>IFERROR('Input Clean'!W287*Input!W$2,0)</f>
        <v>0</v>
      </c>
    </row>
    <row r="283">
      <c r="A283" s="1" t="str">
        <f>Teacher!A284</f>
        <v/>
      </c>
      <c r="B283" s="30">
        <f>A283+TIME(0,hour(Teacher!B284),minute(Teacher!B284))</f>
        <v>0</v>
      </c>
      <c r="C283" s="1">
        <f>if(Teacher!C284="Test (add score to grade book)",1,0)</f>
        <v>0</v>
      </c>
      <c r="D283" s="1">
        <f t="shared" si="1"/>
        <v>0</v>
      </c>
      <c r="E283" s="1" t="str">
        <f t="shared" si="2"/>
        <v/>
      </c>
      <c r="F283" s="1">
        <f t="shared" si="3"/>
        <v>0</v>
      </c>
      <c r="G283" s="1">
        <f t="shared" si="4"/>
        <v>0</v>
      </c>
      <c r="H283" s="1" t="str">
        <f>Students!A284</f>
        <v/>
      </c>
      <c r="I283" s="1" t="str">
        <f>Students!B284</f>
        <v/>
      </c>
      <c r="J283" s="1">
        <f>IFERROR('Input Clean'!G288*Input!G$2,0)</f>
        <v>0</v>
      </c>
      <c r="K283" s="1">
        <f>IFERROR('Input Clean'!H288*Input!H$2,0)</f>
        <v>0</v>
      </c>
      <c r="L283" s="1">
        <f>IFERROR('Input Clean'!I288*Input!I$2,0)</f>
        <v>0</v>
      </c>
      <c r="M283" s="1">
        <f>IFERROR('Input Clean'!J288*Input!J$2,0)</f>
        <v>0</v>
      </c>
      <c r="N283" s="1">
        <f>IFERROR('Input Clean'!K288*Input!K$2,0)</f>
        <v>0</v>
      </c>
      <c r="O283" s="1">
        <f>IFERROR('Input Clean'!L288*Input!L$2,0)</f>
        <v>0</v>
      </c>
      <c r="P283" s="1">
        <f>IFERROR('Input Clean'!M288*Input!M$2,0)</f>
        <v>0</v>
      </c>
      <c r="Q283" s="1">
        <f>IFERROR('Input Clean'!N288*Input!N$2,0)</f>
        <v>0</v>
      </c>
      <c r="R283" s="1">
        <f>IFERROR('Input Clean'!O288*Input!O$2,0)</f>
        <v>0</v>
      </c>
      <c r="S283" s="1">
        <f>IFERROR('Input Clean'!P288*Input!P$2,0)</f>
        <v>0</v>
      </c>
      <c r="T283" s="1">
        <f>IFERROR('Input Clean'!Q288*Input!Q$2,0)</f>
        <v>0</v>
      </c>
      <c r="U283" s="1">
        <f>IFERROR('Input Clean'!R288*Input!R$2,0)</f>
        <v>0</v>
      </c>
      <c r="V283" s="1">
        <f>IFERROR('Input Clean'!S288*Input!S$2,0)</f>
        <v>0</v>
      </c>
      <c r="W283" s="1">
        <f>IFERROR('Input Clean'!T288*Input!T$2,0)</f>
        <v>0</v>
      </c>
      <c r="X283" s="1">
        <f>IFERROR('Input Clean'!U288*Input!U$2,0)</f>
        <v>0</v>
      </c>
      <c r="Y283" s="1">
        <f>IFERROR('Input Clean'!V288*Input!V$2,0)</f>
        <v>0</v>
      </c>
      <c r="Z283" s="1">
        <f>IFERROR('Input Clean'!W288*Input!W$2,0)</f>
        <v>0</v>
      </c>
    </row>
    <row r="284">
      <c r="A284" s="1" t="str">
        <f>Teacher!A285</f>
        <v/>
      </c>
      <c r="B284" s="30">
        <f>A284+TIME(0,hour(Teacher!B285),minute(Teacher!B285))</f>
        <v>0</v>
      </c>
      <c r="C284" s="1">
        <f>if(Teacher!C285="Test (add score to grade book)",1,0)</f>
        <v>0</v>
      </c>
      <c r="D284" s="1">
        <f t="shared" si="1"/>
        <v>0</v>
      </c>
      <c r="E284" s="1" t="str">
        <f t="shared" si="2"/>
        <v/>
      </c>
      <c r="F284" s="1">
        <f t="shared" si="3"/>
        <v>0</v>
      </c>
      <c r="G284" s="1">
        <f t="shared" si="4"/>
        <v>0</v>
      </c>
      <c r="H284" s="1" t="str">
        <f>Students!A285</f>
        <v/>
      </c>
      <c r="I284" s="1" t="str">
        <f>Students!B285</f>
        <v/>
      </c>
      <c r="J284" s="1">
        <f>IFERROR('Input Clean'!G289*Input!G$2,0)</f>
        <v>0</v>
      </c>
      <c r="K284" s="1">
        <f>IFERROR('Input Clean'!H289*Input!H$2,0)</f>
        <v>0</v>
      </c>
      <c r="L284" s="1">
        <f>IFERROR('Input Clean'!I289*Input!I$2,0)</f>
        <v>0</v>
      </c>
      <c r="M284" s="1">
        <f>IFERROR('Input Clean'!J289*Input!J$2,0)</f>
        <v>0</v>
      </c>
      <c r="N284" s="1">
        <f>IFERROR('Input Clean'!K289*Input!K$2,0)</f>
        <v>0</v>
      </c>
      <c r="O284" s="1">
        <f>IFERROR('Input Clean'!L289*Input!L$2,0)</f>
        <v>0</v>
      </c>
      <c r="P284" s="1">
        <f>IFERROR('Input Clean'!M289*Input!M$2,0)</f>
        <v>0</v>
      </c>
      <c r="Q284" s="1">
        <f>IFERROR('Input Clean'!N289*Input!N$2,0)</f>
        <v>0</v>
      </c>
      <c r="R284" s="1">
        <f>IFERROR('Input Clean'!O289*Input!O$2,0)</f>
        <v>0</v>
      </c>
      <c r="S284" s="1">
        <f>IFERROR('Input Clean'!P289*Input!P$2,0)</f>
        <v>0</v>
      </c>
      <c r="T284" s="1">
        <f>IFERROR('Input Clean'!Q289*Input!Q$2,0)</f>
        <v>0</v>
      </c>
      <c r="U284" s="1">
        <f>IFERROR('Input Clean'!R289*Input!R$2,0)</f>
        <v>0</v>
      </c>
      <c r="V284" s="1">
        <f>IFERROR('Input Clean'!S289*Input!S$2,0)</f>
        <v>0</v>
      </c>
      <c r="W284" s="1">
        <f>IFERROR('Input Clean'!T289*Input!T$2,0)</f>
        <v>0</v>
      </c>
      <c r="X284" s="1">
        <f>IFERROR('Input Clean'!U289*Input!U$2,0)</f>
        <v>0</v>
      </c>
      <c r="Y284" s="1">
        <f>IFERROR('Input Clean'!V289*Input!V$2,0)</f>
        <v>0</v>
      </c>
      <c r="Z284" s="1">
        <f>IFERROR('Input Clean'!W289*Input!W$2,0)</f>
        <v>0</v>
      </c>
    </row>
    <row r="285">
      <c r="A285" s="1" t="str">
        <f>Teacher!A286</f>
        <v/>
      </c>
      <c r="B285" s="30">
        <f>A285+TIME(0,hour(Teacher!B286),minute(Teacher!B286))</f>
        <v>0</v>
      </c>
      <c r="C285" s="1">
        <f>if(Teacher!C286="Test (add score to grade book)",1,0)</f>
        <v>0</v>
      </c>
      <c r="D285" s="1">
        <f t="shared" si="1"/>
        <v>0</v>
      </c>
      <c r="E285" s="1" t="str">
        <f t="shared" si="2"/>
        <v/>
      </c>
      <c r="F285" s="1">
        <f t="shared" si="3"/>
        <v>0</v>
      </c>
      <c r="G285" s="1">
        <f t="shared" si="4"/>
        <v>0</v>
      </c>
      <c r="H285" s="1" t="str">
        <f>Students!A286</f>
        <v/>
      </c>
      <c r="I285" s="1" t="str">
        <f>Students!B286</f>
        <v/>
      </c>
      <c r="J285" s="1">
        <f>IFERROR('Input Clean'!G290*Input!G$2,0)</f>
        <v>0</v>
      </c>
      <c r="K285" s="1">
        <f>IFERROR('Input Clean'!H290*Input!H$2,0)</f>
        <v>0</v>
      </c>
      <c r="L285" s="1">
        <f>IFERROR('Input Clean'!I290*Input!I$2,0)</f>
        <v>0</v>
      </c>
      <c r="M285" s="1">
        <f>IFERROR('Input Clean'!J290*Input!J$2,0)</f>
        <v>0</v>
      </c>
      <c r="N285" s="1">
        <f>IFERROR('Input Clean'!K290*Input!K$2,0)</f>
        <v>0</v>
      </c>
      <c r="O285" s="1">
        <f>IFERROR('Input Clean'!L290*Input!L$2,0)</f>
        <v>0</v>
      </c>
      <c r="P285" s="1">
        <f>IFERROR('Input Clean'!M290*Input!M$2,0)</f>
        <v>0</v>
      </c>
      <c r="Q285" s="1">
        <f>IFERROR('Input Clean'!N290*Input!N$2,0)</f>
        <v>0</v>
      </c>
      <c r="R285" s="1">
        <f>IFERROR('Input Clean'!O290*Input!O$2,0)</f>
        <v>0</v>
      </c>
      <c r="S285" s="1">
        <f>IFERROR('Input Clean'!P290*Input!P$2,0)</f>
        <v>0</v>
      </c>
      <c r="T285" s="1">
        <f>IFERROR('Input Clean'!Q290*Input!Q$2,0)</f>
        <v>0</v>
      </c>
      <c r="U285" s="1">
        <f>IFERROR('Input Clean'!R290*Input!R$2,0)</f>
        <v>0</v>
      </c>
      <c r="V285" s="1">
        <f>IFERROR('Input Clean'!S290*Input!S$2,0)</f>
        <v>0</v>
      </c>
      <c r="W285" s="1">
        <f>IFERROR('Input Clean'!T290*Input!T$2,0)</f>
        <v>0</v>
      </c>
      <c r="X285" s="1">
        <f>IFERROR('Input Clean'!U290*Input!U$2,0)</f>
        <v>0</v>
      </c>
      <c r="Y285" s="1">
        <f>IFERROR('Input Clean'!V290*Input!V$2,0)</f>
        <v>0</v>
      </c>
      <c r="Z285" s="1">
        <f>IFERROR('Input Clean'!W290*Input!W$2,0)</f>
        <v>0</v>
      </c>
    </row>
    <row r="286">
      <c r="A286" s="1" t="str">
        <f>Teacher!A287</f>
        <v/>
      </c>
      <c r="B286" s="30">
        <f>A286+TIME(0,hour(Teacher!B287),minute(Teacher!B287))</f>
        <v>0</v>
      </c>
      <c r="C286" s="1">
        <f>if(Teacher!C287="Test (add score to grade book)",1,0)</f>
        <v>0</v>
      </c>
      <c r="D286" s="1">
        <f t="shared" si="1"/>
        <v>0</v>
      </c>
      <c r="E286" s="1" t="str">
        <f t="shared" si="2"/>
        <v/>
      </c>
      <c r="F286" s="1">
        <f t="shared" si="3"/>
        <v>0</v>
      </c>
      <c r="G286" s="1">
        <f t="shared" si="4"/>
        <v>0</v>
      </c>
      <c r="H286" s="1" t="str">
        <f>Students!A287</f>
        <v/>
      </c>
      <c r="I286" s="1" t="str">
        <f>Students!B287</f>
        <v/>
      </c>
      <c r="J286" s="1">
        <f>IFERROR('Input Clean'!G291*Input!G$2,0)</f>
        <v>0</v>
      </c>
      <c r="K286" s="1">
        <f>IFERROR('Input Clean'!H291*Input!H$2,0)</f>
        <v>0</v>
      </c>
      <c r="L286" s="1">
        <f>IFERROR('Input Clean'!I291*Input!I$2,0)</f>
        <v>0</v>
      </c>
      <c r="M286" s="1">
        <f>IFERROR('Input Clean'!J291*Input!J$2,0)</f>
        <v>0</v>
      </c>
      <c r="N286" s="1">
        <f>IFERROR('Input Clean'!K291*Input!K$2,0)</f>
        <v>0</v>
      </c>
      <c r="O286" s="1">
        <f>IFERROR('Input Clean'!L291*Input!L$2,0)</f>
        <v>0</v>
      </c>
      <c r="P286" s="1">
        <f>IFERROR('Input Clean'!M291*Input!M$2,0)</f>
        <v>0</v>
      </c>
      <c r="Q286" s="1">
        <f>IFERROR('Input Clean'!N291*Input!N$2,0)</f>
        <v>0</v>
      </c>
      <c r="R286" s="1">
        <f>IFERROR('Input Clean'!O291*Input!O$2,0)</f>
        <v>0</v>
      </c>
      <c r="S286" s="1">
        <f>IFERROR('Input Clean'!P291*Input!P$2,0)</f>
        <v>0</v>
      </c>
      <c r="T286" s="1">
        <f>IFERROR('Input Clean'!Q291*Input!Q$2,0)</f>
        <v>0</v>
      </c>
      <c r="U286" s="1">
        <f>IFERROR('Input Clean'!R291*Input!R$2,0)</f>
        <v>0</v>
      </c>
      <c r="V286" s="1">
        <f>IFERROR('Input Clean'!S291*Input!S$2,0)</f>
        <v>0</v>
      </c>
      <c r="W286" s="1">
        <f>IFERROR('Input Clean'!T291*Input!T$2,0)</f>
        <v>0</v>
      </c>
      <c r="X286" s="1">
        <f>IFERROR('Input Clean'!U291*Input!U$2,0)</f>
        <v>0</v>
      </c>
      <c r="Y286" s="1">
        <f>IFERROR('Input Clean'!V291*Input!V$2,0)</f>
        <v>0</v>
      </c>
      <c r="Z286" s="1">
        <f>IFERROR('Input Clean'!W291*Input!W$2,0)</f>
        <v>0</v>
      </c>
    </row>
    <row r="287">
      <c r="A287" s="1" t="str">
        <f>Teacher!A288</f>
        <v/>
      </c>
      <c r="B287" s="30">
        <f>A287+TIME(0,hour(Teacher!B288),minute(Teacher!B288))</f>
        <v>0</v>
      </c>
      <c r="C287" s="1">
        <f>if(Teacher!C288="Test (add score to grade book)",1,0)</f>
        <v>0</v>
      </c>
      <c r="D287" s="1">
        <f t="shared" si="1"/>
        <v>0</v>
      </c>
      <c r="E287" s="1" t="str">
        <f t="shared" si="2"/>
        <v/>
      </c>
      <c r="F287" s="1">
        <f t="shared" si="3"/>
        <v>0</v>
      </c>
      <c r="G287" s="1">
        <f t="shared" si="4"/>
        <v>0</v>
      </c>
      <c r="H287" s="1" t="str">
        <f>Students!A288</f>
        <v/>
      </c>
      <c r="I287" s="1" t="str">
        <f>Students!B288</f>
        <v/>
      </c>
      <c r="J287" s="1">
        <f>IFERROR('Input Clean'!G292*Input!G$2,0)</f>
        <v>0</v>
      </c>
      <c r="K287" s="1">
        <f>IFERROR('Input Clean'!H292*Input!H$2,0)</f>
        <v>0</v>
      </c>
      <c r="L287" s="1">
        <f>IFERROR('Input Clean'!I292*Input!I$2,0)</f>
        <v>0</v>
      </c>
      <c r="M287" s="1">
        <f>IFERROR('Input Clean'!J292*Input!J$2,0)</f>
        <v>0</v>
      </c>
      <c r="N287" s="1">
        <f>IFERROR('Input Clean'!K292*Input!K$2,0)</f>
        <v>0</v>
      </c>
      <c r="O287" s="1">
        <f>IFERROR('Input Clean'!L292*Input!L$2,0)</f>
        <v>0</v>
      </c>
      <c r="P287" s="1">
        <f>IFERROR('Input Clean'!M292*Input!M$2,0)</f>
        <v>0</v>
      </c>
      <c r="Q287" s="1">
        <f>IFERROR('Input Clean'!N292*Input!N$2,0)</f>
        <v>0</v>
      </c>
      <c r="R287" s="1">
        <f>IFERROR('Input Clean'!O292*Input!O$2,0)</f>
        <v>0</v>
      </c>
      <c r="S287" s="1">
        <f>IFERROR('Input Clean'!P292*Input!P$2,0)</f>
        <v>0</v>
      </c>
      <c r="T287" s="1">
        <f>IFERROR('Input Clean'!Q292*Input!Q$2,0)</f>
        <v>0</v>
      </c>
      <c r="U287" s="1">
        <f>IFERROR('Input Clean'!R292*Input!R$2,0)</f>
        <v>0</v>
      </c>
      <c r="V287" s="1">
        <f>IFERROR('Input Clean'!S292*Input!S$2,0)</f>
        <v>0</v>
      </c>
      <c r="W287" s="1">
        <f>IFERROR('Input Clean'!T292*Input!T$2,0)</f>
        <v>0</v>
      </c>
      <c r="X287" s="1">
        <f>IFERROR('Input Clean'!U292*Input!U$2,0)</f>
        <v>0</v>
      </c>
      <c r="Y287" s="1">
        <f>IFERROR('Input Clean'!V292*Input!V$2,0)</f>
        <v>0</v>
      </c>
      <c r="Z287" s="1">
        <f>IFERROR('Input Clean'!W292*Input!W$2,0)</f>
        <v>0</v>
      </c>
    </row>
    <row r="288">
      <c r="A288" s="1" t="str">
        <f>Teacher!A289</f>
        <v/>
      </c>
      <c r="B288" s="30">
        <f>A288+TIME(0,hour(Teacher!B289),minute(Teacher!B289))</f>
        <v>0</v>
      </c>
      <c r="C288" s="1">
        <f>if(Teacher!C289="Test (add score to grade book)",1,0)</f>
        <v>0</v>
      </c>
      <c r="D288" s="1">
        <f t="shared" si="1"/>
        <v>0</v>
      </c>
      <c r="E288" s="1" t="str">
        <f t="shared" si="2"/>
        <v/>
      </c>
      <c r="F288" s="1">
        <f t="shared" si="3"/>
        <v>0</v>
      </c>
      <c r="G288" s="1">
        <f t="shared" si="4"/>
        <v>0</v>
      </c>
      <c r="H288" s="1" t="str">
        <f>Students!A289</f>
        <v/>
      </c>
      <c r="I288" s="1" t="str">
        <f>Students!B289</f>
        <v/>
      </c>
      <c r="J288" s="1">
        <f>IFERROR('Input Clean'!G293*Input!G$2,0)</f>
        <v>0</v>
      </c>
      <c r="K288" s="1">
        <f>IFERROR('Input Clean'!H293*Input!H$2,0)</f>
        <v>0</v>
      </c>
      <c r="L288" s="1">
        <f>IFERROR('Input Clean'!I293*Input!I$2,0)</f>
        <v>0</v>
      </c>
      <c r="M288" s="1">
        <f>IFERROR('Input Clean'!J293*Input!J$2,0)</f>
        <v>0</v>
      </c>
      <c r="N288" s="1">
        <f>IFERROR('Input Clean'!K293*Input!K$2,0)</f>
        <v>0</v>
      </c>
      <c r="O288" s="1">
        <f>IFERROR('Input Clean'!L293*Input!L$2,0)</f>
        <v>0</v>
      </c>
      <c r="P288" s="1">
        <f>IFERROR('Input Clean'!M293*Input!M$2,0)</f>
        <v>0</v>
      </c>
      <c r="Q288" s="1">
        <f>IFERROR('Input Clean'!N293*Input!N$2,0)</f>
        <v>0</v>
      </c>
      <c r="R288" s="1">
        <f>IFERROR('Input Clean'!O293*Input!O$2,0)</f>
        <v>0</v>
      </c>
      <c r="S288" s="1">
        <f>IFERROR('Input Clean'!P293*Input!P$2,0)</f>
        <v>0</v>
      </c>
      <c r="T288" s="1">
        <f>IFERROR('Input Clean'!Q293*Input!Q$2,0)</f>
        <v>0</v>
      </c>
      <c r="U288" s="1">
        <f>IFERROR('Input Clean'!R293*Input!R$2,0)</f>
        <v>0</v>
      </c>
      <c r="V288" s="1">
        <f>IFERROR('Input Clean'!S293*Input!S$2,0)</f>
        <v>0</v>
      </c>
      <c r="W288" s="1">
        <f>IFERROR('Input Clean'!T293*Input!T$2,0)</f>
        <v>0</v>
      </c>
      <c r="X288" s="1">
        <f>IFERROR('Input Clean'!U293*Input!U$2,0)</f>
        <v>0</v>
      </c>
      <c r="Y288" s="1">
        <f>IFERROR('Input Clean'!V293*Input!V$2,0)</f>
        <v>0</v>
      </c>
      <c r="Z288" s="1">
        <f>IFERROR('Input Clean'!W293*Input!W$2,0)</f>
        <v>0</v>
      </c>
    </row>
    <row r="289">
      <c r="A289" s="1" t="str">
        <f>Teacher!A290</f>
        <v/>
      </c>
      <c r="B289" s="30">
        <f>A289+TIME(0,hour(Teacher!B290),minute(Teacher!B290))</f>
        <v>0</v>
      </c>
      <c r="C289" s="1">
        <f>if(Teacher!C290="Test (add score to grade book)",1,0)</f>
        <v>0</v>
      </c>
      <c r="D289" s="1">
        <f t="shared" si="1"/>
        <v>0</v>
      </c>
      <c r="E289" s="1" t="str">
        <f t="shared" si="2"/>
        <v/>
      </c>
      <c r="F289" s="1">
        <f t="shared" si="3"/>
        <v>0</v>
      </c>
      <c r="G289" s="1">
        <f t="shared" si="4"/>
        <v>0</v>
      </c>
      <c r="H289" s="1" t="str">
        <f>Students!A290</f>
        <v/>
      </c>
      <c r="I289" s="1" t="str">
        <f>Students!B290</f>
        <v/>
      </c>
      <c r="J289" s="1">
        <f>IFERROR('Input Clean'!G294*Input!G$2,0)</f>
        <v>0</v>
      </c>
      <c r="K289" s="1">
        <f>IFERROR('Input Clean'!H294*Input!H$2,0)</f>
        <v>0</v>
      </c>
      <c r="L289" s="1">
        <f>IFERROR('Input Clean'!I294*Input!I$2,0)</f>
        <v>0</v>
      </c>
      <c r="M289" s="1">
        <f>IFERROR('Input Clean'!J294*Input!J$2,0)</f>
        <v>0</v>
      </c>
      <c r="N289" s="1">
        <f>IFERROR('Input Clean'!K294*Input!K$2,0)</f>
        <v>0</v>
      </c>
      <c r="O289" s="1">
        <f>IFERROR('Input Clean'!L294*Input!L$2,0)</f>
        <v>0</v>
      </c>
      <c r="P289" s="1">
        <f>IFERROR('Input Clean'!M294*Input!M$2,0)</f>
        <v>0</v>
      </c>
      <c r="Q289" s="1">
        <f>IFERROR('Input Clean'!N294*Input!N$2,0)</f>
        <v>0</v>
      </c>
      <c r="R289" s="1">
        <f>IFERROR('Input Clean'!O294*Input!O$2,0)</f>
        <v>0</v>
      </c>
      <c r="S289" s="1">
        <f>IFERROR('Input Clean'!P294*Input!P$2,0)</f>
        <v>0</v>
      </c>
      <c r="T289" s="1">
        <f>IFERROR('Input Clean'!Q294*Input!Q$2,0)</f>
        <v>0</v>
      </c>
      <c r="U289" s="1">
        <f>IFERROR('Input Clean'!R294*Input!R$2,0)</f>
        <v>0</v>
      </c>
      <c r="V289" s="1">
        <f>IFERROR('Input Clean'!S294*Input!S$2,0)</f>
        <v>0</v>
      </c>
      <c r="W289" s="1">
        <f>IFERROR('Input Clean'!T294*Input!T$2,0)</f>
        <v>0</v>
      </c>
      <c r="X289" s="1">
        <f>IFERROR('Input Clean'!U294*Input!U$2,0)</f>
        <v>0</v>
      </c>
      <c r="Y289" s="1">
        <f>IFERROR('Input Clean'!V294*Input!V$2,0)</f>
        <v>0</v>
      </c>
      <c r="Z289" s="1">
        <f>IFERROR('Input Clean'!W294*Input!W$2,0)</f>
        <v>0</v>
      </c>
    </row>
    <row r="290">
      <c r="A290" s="1" t="str">
        <f>Teacher!A291</f>
        <v/>
      </c>
      <c r="B290" s="30">
        <f>A290+TIME(0,hour(Teacher!B291),minute(Teacher!B291))</f>
        <v>0</v>
      </c>
      <c r="C290" s="1">
        <f>if(Teacher!C291="Test (add score to grade book)",1,0)</f>
        <v>0</v>
      </c>
      <c r="D290" s="1">
        <f t="shared" si="1"/>
        <v>0</v>
      </c>
      <c r="E290" s="1" t="str">
        <f t="shared" si="2"/>
        <v/>
      </c>
      <c r="F290" s="1">
        <f t="shared" si="3"/>
        <v>0</v>
      </c>
      <c r="G290" s="1">
        <f t="shared" si="4"/>
        <v>0</v>
      </c>
      <c r="H290" s="1" t="str">
        <f>Students!A291</f>
        <v/>
      </c>
      <c r="I290" s="1" t="str">
        <f>Students!B291</f>
        <v/>
      </c>
      <c r="J290" s="1">
        <f>IFERROR('Input Clean'!G295*Input!G$2,0)</f>
        <v>0</v>
      </c>
      <c r="K290" s="1">
        <f>IFERROR('Input Clean'!H295*Input!H$2,0)</f>
        <v>0</v>
      </c>
      <c r="L290" s="1">
        <f>IFERROR('Input Clean'!I295*Input!I$2,0)</f>
        <v>0</v>
      </c>
      <c r="M290" s="1">
        <f>IFERROR('Input Clean'!J295*Input!J$2,0)</f>
        <v>0</v>
      </c>
      <c r="N290" s="1">
        <f>IFERROR('Input Clean'!K295*Input!K$2,0)</f>
        <v>0</v>
      </c>
      <c r="O290" s="1">
        <f>IFERROR('Input Clean'!L295*Input!L$2,0)</f>
        <v>0</v>
      </c>
      <c r="P290" s="1">
        <f>IFERROR('Input Clean'!M295*Input!M$2,0)</f>
        <v>0</v>
      </c>
      <c r="Q290" s="1">
        <f>IFERROR('Input Clean'!N295*Input!N$2,0)</f>
        <v>0</v>
      </c>
      <c r="R290" s="1">
        <f>IFERROR('Input Clean'!O295*Input!O$2,0)</f>
        <v>0</v>
      </c>
      <c r="S290" s="1">
        <f>IFERROR('Input Clean'!P295*Input!P$2,0)</f>
        <v>0</v>
      </c>
      <c r="T290" s="1">
        <f>IFERROR('Input Clean'!Q295*Input!Q$2,0)</f>
        <v>0</v>
      </c>
      <c r="U290" s="1">
        <f>IFERROR('Input Clean'!R295*Input!R$2,0)</f>
        <v>0</v>
      </c>
      <c r="V290" s="1">
        <f>IFERROR('Input Clean'!S295*Input!S$2,0)</f>
        <v>0</v>
      </c>
      <c r="W290" s="1">
        <f>IFERROR('Input Clean'!T295*Input!T$2,0)</f>
        <v>0</v>
      </c>
      <c r="X290" s="1">
        <f>IFERROR('Input Clean'!U295*Input!U$2,0)</f>
        <v>0</v>
      </c>
      <c r="Y290" s="1">
        <f>IFERROR('Input Clean'!V295*Input!V$2,0)</f>
        <v>0</v>
      </c>
      <c r="Z290" s="1">
        <f>IFERROR('Input Clean'!W295*Input!W$2,0)</f>
        <v>0</v>
      </c>
    </row>
    <row r="291">
      <c r="A291" s="1" t="str">
        <f>Teacher!A292</f>
        <v/>
      </c>
      <c r="B291" s="30">
        <f>A291+TIME(0,hour(Teacher!B292),minute(Teacher!B292))</f>
        <v>0</v>
      </c>
      <c r="C291" s="1">
        <f>if(Teacher!C292="Test (add score to grade book)",1,0)</f>
        <v>0</v>
      </c>
      <c r="D291" s="1">
        <f t="shared" si="1"/>
        <v>0</v>
      </c>
      <c r="E291" s="1" t="str">
        <f t="shared" si="2"/>
        <v/>
      </c>
      <c r="F291" s="1">
        <f t="shared" si="3"/>
        <v>0</v>
      </c>
      <c r="G291" s="1">
        <f t="shared" si="4"/>
        <v>0</v>
      </c>
      <c r="H291" s="1" t="str">
        <f>Students!A292</f>
        <v/>
      </c>
      <c r="I291" s="1" t="str">
        <f>Students!B292</f>
        <v/>
      </c>
      <c r="J291" s="1">
        <f>IFERROR('Input Clean'!G296*Input!G$2,0)</f>
        <v>0</v>
      </c>
      <c r="K291" s="1">
        <f>IFERROR('Input Clean'!H296*Input!H$2,0)</f>
        <v>0</v>
      </c>
      <c r="L291" s="1">
        <f>IFERROR('Input Clean'!I296*Input!I$2,0)</f>
        <v>0</v>
      </c>
      <c r="M291" s="1">
        <f>IFERROR('Input Clean'!J296*Input!J$2,0)</f>
        <v>0</v>
      </c>
      <c r="N291" s="1">
        <f>IFERROR('Input Clean'!K296*Input!K$2,0)</f>
        <v>0</v>
      </c>
      <c r="O291" s="1">
        <f>IFERROR('Input Clean'!L296*Input!L$2,0)</f>
        <v>0</v>
      </c>
      <c r="P291" s="1">
        <f>IFERROR('Input Clean'!M296*Input!M$2,0)</f>
        <v>0</v>
      </c>
      <c r="Q291" s="1">
        <f>IFERROR('Input Clean'!N296*Input!N$2,0)</f>
        <v>0</v>
      </c>
      <c r="R291" s="1">
        <f>IFERROR('Input Clean'!O296*Input!O$2,0)</f>
        <v>0</v>
      </c>
      <c r="S291" s="1">
        <f>IFERROR('Input Clean'!P296*Input!P$2,0)</f>
        <v>0</v>
      </c>
      <c r="T291" s="1">
        <f>IFERROR('Input Clean'!Q296*Input!Q$2,0)</f>
        <v>0</v>
      </c>
      <c r="U291" s="1">
        <f>IFERROR('Input Clean'!R296*Input!R$2,0)</f>
        <v>0</v>
      </c>
      <c r="V291" s="1">
        <f>IFERROR('Input Clean'!S296*Input!S$2,0)</f>
        <v>0</v>
      </c>
      <c r="W291" s="1">
        <f>IFERROR('Input Clean'!T296*Input!T$2,0)</f>
        <v>0</v>
      </c>
      <c r="X291" s="1">
        <f>IFERROR('Input Clean'!U296*Input!U$2,0)</f>
        <v>0</v>
      </c>
      <c r="Y291" s="1">
        <f>IFERROR('Input Clean'!V296*Input!V$2,0)</f>
        <v>0</v>
      </c>
      <c r="Z291" s="1">
        <f>IFERROR('Input Clean'!W296*Input!W$2,0)</f>
        <v>0</v>
      </c>
    </row>
    <row r="292">
      <c r="A292" s="1" t="str">
        <f>Teacher!A293</f>
        <v/>
      </c>
      <c r="B292" s="30">
        <f>A292+TIME(0,hour(Teacher!B293),minute(Teacher!B293))</f>
        <v>0</v>
      </c>
      <c r="C292" s="1">
        <f>if(Teacher!C293="Test (add score to grade book)",1,0)</f>
        <v>0</v>
      </c>
      <c r="D292" s="1">
        <f t="shared" si="1"/>
        <v>0</v>
      </c>
      <c r="E292" s="1" t="str">
        <f t="shared" si="2"/>
        <v/>
      </c>
      <c r="F292" s="1">
        <f t="shared" si="3"/>
        <v>0</v>
      </c>
      <c r="G292" s="1">
        <f t="shared" si="4"/>
        <v>0</v>
      </c>
      <c r="H292" s="1" t="str">
        <f>Students!A293</f>
        <v/>
      </c>
      <c r="I292" s="1" t="str">
        <f>Students!B293</f>
        <v/>
      </c>
      <c r="J292" s="1">
        <f>IFERROR('Input Clean'!G297*Input!G$2,0)</f>
        <v>0</v>
      </c>
      <c r="K292" s="1">
        <f>IFERROR('Input Clean'!H297*Input!H$2,0)</f>
        <v>0</v>
      </c>
      <c r="L292" s="1">
        <f>IFERROR('Input Clean'!I297*Input!I$2,0)</f>
        <v>0</v>
      </c>
      <c r="M292" s="1">
        <f>IFERROR('Input Clean'!J297*Input!J$2,0)</f>
        <v>0</v>
      </c>
      <c r="N292" s="1">
        <f>IFERROR('Input Clean'!K297*Input!K$2,0)</f>
        <v>0</v>
      </c>
      <c r="O292" s="1">
        <f>IFERROR('Input Clean'!L297*Input!L$2,0)</f>
        <v>0</v>
      </c>
      <c r="P292" s="1">
        <f>IFERROR('Input Clean'!M297*Input!M$2,0)</f>
        <v>0</v>
      </c>
      <c r="Q292" s="1">
        <f>IFERROR('Input Clean'!N297*Input!N$2,0)</f>
        <v>0</v>
      </c>
      <c r="R292" s="1">
        <f>IFERROR('Input Clean'!O297*Input!O$2,0)</f>
        <v>0</v>
      </c>
      <c r="S292" s="1">
        <f>IFERROR('Input Clean'!P297*Input!P$2,0)</f>
        <v>0</v>
      </c>
      <c r="T292" s="1">
        <f>IFERROR('Input Clean'!Q297*Input!Q$2,0)</f>
        <v>0</v>
      </c>
      <c r="U292" s="1">
        <f>IFERROR('Input Clean'!R297*Input!R$2,0)</f>
        <v>0</v>
      </c>
      <c r="V292" s="1">
        <f>IFERROR('Input Clean'!S297*Input!S$2,0)</f>
        <v>0</v>
      </c>
      <c r="W292" s="1">
        <f>IFERROR('Input Clean'!T297*Input!T$2,0)</f>
        <v>0</v>
      </c>
      <c r="X292" s="1">
        <f>IFERROR('Input Clean'!U297*Input!U$2,0)</f>
        <v>0</v>
      </c>
      <c r="Y292" s="1">
        <f>IFERROR('Input Clean'!V297*Input!V$2,0)</f>
        <v>0</v>
      </c>
      <c r="Z292" s="1">
        <f>IFERROR('Input Clean'!W297*Input!W$2,0)</f>
        <v>0</v>
      </c>
    </row>
    <row r="293">
      <c r="A293" s="1" t="str">
        <f>Teacher!A294</f>
        <v/>
      </c>
      <c r="B293" s="30">
        <f>A293+TIME(0,hour(Teacher!B294),minute(Teacher!B294))</f>
        <v>0</v>
      </c>
      <c r="C293" s="1">
        <f>if(Teacher!C294="Test (add score to grade book)",1,0)</f>
        <v>0</v>
      </c>
      <c r="D293" s="1">
        <f t="shared" si="1"/>
        <v>0</v>
      </c>
      <c r="E293" s="1" t="str">
        <f t="shared" si="2"/>
        <v/>
      </c>
      <c r="F293" s="1">
        <f t="shared" si="3"/>
        <v>0</v>
      </c>
      <c r="G293" s="1">
        <f t="shared" si="4"/>
        <v>0</v>
      </c>
      <c r="H293" s="1" t="str">
        <f>Students!A294</f>
        <v/>
      </c>
      <c r="I293" s="1" t="str">
        <f>Students!B294</f>
        <v/>
      </c>
      <c r="J293" s="1">
        <f>IFERROR('Input Clean'!G298*Input!G$2,0)</f>
        <v>0</v>
      </c>
      <c r="K293" s="1">
        <f>IFERROR('Input Clean'!H298*Input!H$2,0)</f>
        <v>0</v>
      </c>
      <c r="L293" s="1">
        <f>IFERROR('Input Clean'!I298*Input!I$2,0)</f>
        <v>0</v>
      </c>
      <c r="M293" s="1">
        <f>IFERROR('Input Clean'!J298*Input!J$2,0)</f>
        <v>0</v>
      </c>
      <c r="N293" s="1">
        <f>IFERROR('Input Clean'!K298*Input!K$2,0)</f>
        <v>0</v>
      </c>
      <c r="O293" s="1">
        <f>IFERROR('Input Clean'!L298*Input!L$2,0)</f>
        <v>0</v>
      </c>
      <c r="P293" s="1">
        <f>IFERROR('Input Clean'!M298*Input!M$2,0)</f>
        <v>0</v>
      </c>
      <c r="Q293" s="1">
        <f>IFERROR('Input Clean'!N298*Input!N$2,0)</f>
        <v>0</v>
      </c>
      <c r="R293" s="1">
        <f>IFERROR('Input Clean'!O298*Input!O$2,0)</f>
        <v>0</v>
      </c>
      <c r="S293" s="1">
        <f>IFERROR('Input Clean'!P298*Input!P$2,0)</f>
        <v>0</v>
      </c>
      <c r="T293" s="1">
        <f>IFERROR('Input Clean'!Q298*Input!Q$2,0)</f>
        <v>0</v>
      </c>
      <c r="U293" s="1">
        <f>IFERROR('Input Clean'!R298*Input!R$2,0)</f>
        <v>0</v>
      </c>
      <c r="V293" s="1">
        <f>IFERROR('Input Clean'!S298*Input!S$2,0)</f>
        <v>0</v>
      </c>
      <c r="W293" s="1">
        <f>IFERROR('Input Clean'!T298*Input!T$2,0)</f>
        <v>0</v>
      </c>
      <c r="X293" s="1">
        <f>IFERROR('Input Clean'!U298*Input!U$2,0)</f>
        <v>0</v>
      </c>
      <c r="Y293" s="1">
        <f>IFERROR('Input Clean'!V298*Input!V$2,0)</f>
        <v>0</v>
      </c>
      <c r="Z293" s="1">
        <f>IFERROR('Input Clean'!W298*Input!W$2,0)</f>
        <v>0</v>
      </c>
    </row>
    <row r="294">
      <c r="A294" s="1" t="str">
        <f>Teacher!A295</f>
        <v/>
      </c>
      <c r="B294" s="30">
        <f>A294+TIME(0,hour(Teacher!B295),minute(Teacher!B295))</f>
        <v>0</v>
      </c>
      <c r="C294" s="1">
        <f>if(Teacher!C295="Test (add score to grade book)",1,0)</f>
        <v>0</v>
      </c>
      <c r="D294" s="1">
        <f t="shared" si="1"/>
        <v>0</v>
      </c>
      <c r="E294" s="1" t="str">
        <f t="shared" si="2"/>
        <v/>
      </c>
      <c r="F294" s="1">
        <f t="shared" si="3"/>
        <v>0</v>
      </c>
      <c r="G294" s="1">
        <f t="shared" si="4"/>
        <v>0</v>
      </c>
      <c r="H294" s="1" t="str">
        <f>Students!A295</f>
        <v/>
      </c>
      <c r="I294" s="1" t="str">
        <f>Students!B295</f>
        <v/>
      </c>
      <c r="J294" s="1">
        <f>IFERROR('Input Clean'!G299*Input!G$2,0)</f>
        <v>0</v>
      </c>
      <c r="K294" s="1">
        <f>IFERROR('Input Clean'!H299*Input!H$2,0)</f>
        <v>0</v>
      </c>
      <c r="L294" s="1">
        <f>IFERROR('Input Clean'!I299*Input!I$2,0)</f>
        <v>0</v>
      </c>
      <c r="M294" s="1">
        <f>IFERROR('Input Clean'!J299*Input!J$2,0)</f>
        <v>0</v>
      </c>
      <c r="N294" s="1">
        <f>IFERROR('Input Clean'!K299*Input!K$2,0)</f>
        <v>0</v>
      </c>
      <c r="O294" s="1">
        <f>IFERROR('Input Clean'!L299*Input!L$2,0)</f>
        <v>0</v>
      </c>
      <c r="P294" s="1">
        <f>IFERROR('Input Clean'!M299*Input!M$2,0)</f>
        <v>0</v>
      </c>
      <c r="Q294" s="1">
        <f>IFERROR('Input Clean'!N299*Input!N$2,0)</f>
        <v>0</v>
      </c>
      <c r="R294" s="1">
        <f>IFERROR('Input Clean'!O299*Input!O$2,0)</f>
        <v>0</v>
      </c>
      <c r="S294" s="1">
        <f>IFERROR('Input Clean'!P299*Input!P$2,0)</f>
        <v>0</v>
      </c>
      <c r="T294" s="1">
        <f>IFERROR('Input Clean'!Q299*Input!Q$2,0)</f>
        <v>0</v>
      </c>
      <c r="U294" s="1">
        <f>IFERROR('Input Clean'!R299*Input!R$2,0)</f>
        <v>0</v>
      </c>
      <c r="V294" s="1">
        <f>IFERROR('Input Clean'!S299*Input!S$2,0)</f>
        <v>0</v>
      </c>
      <c r="W294" s="1">
        <f>IFERROR('Input Clean'!T299*Input!T$2,0)</f>
        <v>0</v>
      </c>
      <c r="X294" s="1">
        <f>IFERROR('Input Clean'!U299*Input!U$2,0)</f>
        <v>0</v>
      </c>
      <c r="Y294" s="1">
        <f>IFERROR('Input Clean'!V299*Input!V$2,0)</f>
        <v>0</v>
      </c>
      <c r="Z294" s="1">
        <f>IFERROR('Input Clean'!W299*Input!W$2,0)</f>
        <v>0</v>
      </c>
    </row>
    <row r="295">
      <c r="A295" s="1" t="str">
        <f>Teacher!A296</f>
        <v/>
      </c>
      <c r="B295" s="30">
        <f>A295+TIME(0,hour(Teacher!B296),minute(Teacher!B296))</f>
        <v>0</v>
      </c>
      <c r="C295" s="1">
        <f>if(Teacher!C296="Test (add score to grade book)",1,0)</f>
        <v>0</v>
      </c>
      <c r="D295" s="1">
        <f t="shared" si="1"/>
        <v>0</v>
      </c>
      <c r="E295" s="1" t="str">
        <f t="shared" si="2"/>
        <v/>
      </c>
      <c r="F295" s="1">
        <f t="shared" si="3"/>
        <v>0</v>
      </c>
      <c r="G295" s="1">
        <f t="shared" si="4"/>
        <v>0</v>
      </c>
      <c r="H295" s="1" t="str">
        <f>Students!A296</f>
        <v/>
      </c>
      <c r="I295" s="1" t="str">
        <f>Students!B296</f>
        <v/>
      </c>
      <c r="J295" s="1">
        <f>IFERROR('Input Clean'!G300*Input!G$2,0)</f>
        <v>0</v>
      </c>
      <c r="K295" s="1">
        <f>IFERROR('Input Clean'!H300*Input!H$2,0)</f>
        <v>0</v>
      </c>
      <c r="L295" s="1">
        <f>IFERROR('Input Clean'!I300*Input!I$2,0)</f>
        <v>0</v>
      </c>
      <c r="M295" s="1">
        <f>IFERROR('Input Clean'!J300*Input!J$2,0)</f>
        <v>0</v>
      </c>
      <c r="N295" s="1">
        <f>IFERROR('Input Clean'!K300*Input!K$2,0)</f>
        <v>0</v>
      </c>
      <c r="O295" s="1">
        <f>IFERROR('Input Clean'!L300*Input!L$2,0)</f>
        <v>0</v>
      </c>
      <c r="P295" s="1">
        <f>IFERROR('Input Clean'!M300*Input!M$2,0)</f>
        <v>0</v>
      </c>
      <c r="Q295" s="1">
        <f>IFERROR('Input Clean'!N300*Input!N$2,0)</f>
        <v>0</v>
      </c>
      <c r="R295" s="1">
        <f>IFERROR('Input Clean'!O300*Input!O$2,0)</f>
        <v>0</v>
      </c>
      <c r="S295" s="1">
        <f>IFERROR('Input Clean'!P300*Input!P$2,0)</f>
        <v>0</v>
      </c>
      <c r="T295" s="1">
        <f>IFERROR('Input Clean'!Q300*Input!Q$2,0)</f>
        <v>0</v>
      </c>
      <c r="U295" s="1">
        <f>IFERROR('Input Clean'!R300*Input!R$2,0)</f>
        <v>0</v>
      </c>
      <c r="V295" s="1">
        <f>IFERROR('Input Clean'!S300*Input!S$2,0)</f>
        <v>0</v>
      </c>
      <c r="W295" s="1">
        <f>IFERROR('Input Clean'!T300*Input!T$2,0)</f>
        <v>0</v>
      </c>
      <c r="X295" s="1">
        <f>IFERROR('Input Clean'!U300*Input!U$2,0)</f>
        <v>0</v>
      </c>
      <c r="Y295" s="1">
        <f>IFERROR('Input Clean'!V300*Input!V$2,0)</f>
        <v>0</v>
      </c>
      <c r="Z295" s="1">
        <f>IFERROR('Input Clean'!W300*Input!W$2,0)</f>
        <v>0</v>
      </c>
    </row>
    <row r="296">
      <c r="A296" s="1" t="str">
        <f>Teacher!A297</f>
        <v/>
      </c>
      <c r="B296" s="30">
        <f>A296+TIME(0,hour(Teacher!B297),minute(Teacher!B297))</f>
        <v>0</v>
      </c>
      <c r="C296" s="1">
        <f>if(Teacher!C297="Test (add score to grade book)",1,0)</f>
        <v>0</v>
      </c>
      <c r="D296" s="1">
        <f t="shared" si="1"/>
        <v>0</v>
      </c>
      <c r="E296" s="1" t="str">
        <f t="shared" si="2"/>
        <v/>
      </c>
      <c r="F296" s="1">
        <f t="shared" si="3"/>
        <v>0</v>
      </c>
      <c r="G296" s="1">
        <f t="shared" si="4"/>
        <v>0</v>
      </c>
      <c r="H296" s="1" t="str">
        <f>Students!A297</f>
        <v/>
      </c>
      <c r="I296" s="1" t="str">
        <f>Students!B297</f>
        <v/>
      </c>
      <c r="J296" s="1">
        <f>IFERROR('Input Clean'!G301*Input!G$2,0)</f>
        <v>0</v>
      </c>
      <c r="K296" s="1">
        <f>IFERROR('Input Clean'!H301*Input!H$2,0)</f>
        <v>0</v>
      </c>
      <c r="L296" s="1">
        <f>IFERROR('Input Clean'!I301*Input!I$2,0)</f>
        <v>0</v>
      </c>
      <c r="M296" s="1">
        <f>IFERROR('Input Clean'!J301*Input!J$2,0)</f>
        <v>0</v>
      </c>
      <c r="N296" s="1">
        <f>IFERROR('Input Clean'!K301*Input!K$2,0)</f>
        <v>0</v>
      </c>
      <c r="O296" s="1">
        <f>IFERROR('Input Clean'!L301*Input!L$2,0)</f>
        <v>0</v>
      </c>
      <c r="P296" s="1">
        <f>IFERROR('Input Clean'!M301*Input!M$2,0)</f>
        <v>0</v>
      </c>
      <c r="Q296" s="1">
        <f>IFERROR('Input Clean'!N301*Input!N$2,0)</f>
        <v>0</v>
      </c>
      <c r="R296" s="1">
        <f>IFERROR('Input Clean'!O301*Input!O$2,0)</f>
        <v>0</v>
      </c>
      <c r="S296" s="1">
        <f>IFERROR('Input Clean'!P301*Input!P$2,0)</f>
        <v>0</v>
      </c>
      <c r="T296" s="1">
        <f>IFERROR('Input Clean'!Q301*Input!Q$2,0)</f>
        <v>0</v>
      </c>
      <c r="U296" s="1">
        <f>IFERROR('Input Clean'!R301*Input!R$2,0)</f>
        <v>0</v>
      </c>
      <c r="V296" s="1">
        <f>IFERROR('Input Clean'!S301*Input!S$2,0)</f>
        <v>0</v>
      </c>
      <c r="W296" s="1">
        <f>IFERROR('Input Clean'!T301*Input!T$2,0)</f>
        <v>0</v>
      </c>
      <c r="X296" s="1">
        <f>IFERROR('Input Clean'!U301*Input!U$2,0)</f>
        <v>0</v>
      </c>
      <c r="Y296" s="1">
        <f>IFERROR('Input Clean'!V301*Input!V$2,0)</f>
        <v>0</v>
      </c>
      <c r="Z296" s="1">
        <f>IFERROR('Input Clean'!W301*Input!W$2,0)</f>
        <v>0</v>
      </c>
    </row>
    <row r="297">
      <c r="A297" s="1" t="str">
        <f>Teacher!A298</f>
        <v/>
      </c>
      <c r="B297" s="30">
        <f>A297+TIME(0,hour(Teacher!B298),minute(Teacher!B298))</f>
        <v>0</v>
      </c>
      <c r="C297" s="1">
        <f>if(Teacher!C298="Test (add score to grade book)",1,0)</f>
        <v>0</v>
      </c>
      <c r="D297" s="1">
        <f t="shared" si="1"/>
        <v>0</v>
      </c>
      <c r="E297" s="1" t="str">
        <f t="shared" si="2"/>
        <v/>
      </c>
      <c r="F297" s="1">
        <f t="shared" si="3"/>
        <v>0</v>
      </c>
      <c r="G297" s="1">
        <f t="shared" si="4"/>
        <v>0</v>
      </c>
      <c r="H297" s="1" t="str">
        <f>Students!A298</f>
        <v/>
      </c>
      <c r="I297" s="1" t="str">
        <f>Students!B298</f>
        <v/>
      </c>
      <c r="J297" s="1">
        <f>IFERROR('Input Clean'!G302*Input!G$2,0)</f>
        <v>0</v>
      </c>
      <c r="K297" s="1">
        <f>IFERROR('Input Clean'!H302*Input!H$2,0)</f>
        <v>0</v>
      </c>
      <c r="L297" s="1">
        <f>IFERROR('Input Clean'!I302*Input!I$2,0)</f>
        <v>0</v>
      </c>
      <c r="M297" s="1">
        <f>IFERROR('Input Clean'!J302*Input!J$2,0)</f>
        <v>0</v>
      </c>
      <c r="N297" s="1">
        <f>IFERROR('Input Clean'!K302*Input!K$2,0)</f>
        <v>0</v>
      </c>
      <c r="O297" s="1">
        <f>IFERROR('Input Clean'!L302*Input!L$2,0)</f>
        <v>0</v>
      </c>
      <c r="P297" s="1">
        <f>IFERROR('Input Clean'!M302*Input!M$2,0)</f>
        <v>0</v>
      </c>
      <c r="Q297" s="1">
        <f>IFERROR('Input Clean'!N302*Input!N$2,0)</f>
        <v>0</v>
      </c>
      <c r="R297" s="1">
        <f>IFERROR('Input Clean'!O302*Input!O$2,0)</f>
        <v>0</v>
      </c>
      <c r="S297" s="1">
        <f>IFERROR('Input Clean'!P302*Input!P$2,0)</f>
        <v>0</v>
      </c>
      <c r="T297" s="1">
        <f>IFERROR('Input Clean'!Q302*Input!Q$2,0)</f>
        <v>0</v>
      </c>
      <c r="U297" s="1">
        <f>IFERROR('Input Clean'!R302*Input!R$2,0)</f>
        <v>0</v>
      </c>
      <c r="V297" s="1">
        <f>IFERROR('Input Clean'!S302*Input!S$2,0)</f>
        <v>0</v>
      </c>
      <c r="W297" s="1">
        <f>IFERROR('Input Clean'!T302*Input!T$2,0)</f>
        <v>0</v>
      </c>
      <c r="X297" s="1">
        <f>IFERROR('Input Clean'!U302*Input!U$2,0)</f>
        <v>0</v>
      </c>
      <c r="Y297" s="1">
        <f>IFERROR('Input Clean'!V302*Input!V$2,0)</f>
        <v>0</v>
      </c>
      <c r="Z297" s="1">
        <f>IFERROR('Input Clean'!W302*Input!W$2,0)</f>
        <v>0</v>
      </c>
    </row>
    <row r="298">
      <c r="A298" s="1" t="str">
        <f>Teacher!A299</f>
        <v/>
      </c>
      <c r="B298" s="30">
        <f>A298+TIME(0,hour(Teacher!B299),minute(Teacher!B299))</f>
        <v>0</v>
      </c>
      <c r="C298" s="1">
        <f>if(Teacher!C299="Test (add score to grade book)",1,0)</f>
        <v>0</v>
      </c>
      <c r="D298" s="1">
        <f t="shared" si="1"/>
        <v>0</v>
      </c>
      <c r="E298" s="1" t="str">
        <f t="shared" si="2"/>
        <v/>
      </c>
      <c r="F298" s="1">
        <f t="shared" si="3"/>
        <v>0</v>
      </c>
      <c r="G298" s="1">
        <f t="shared" si="4"/>
        <v>0</v>
      </c>
      <c r="H298" s="1" t="str">
        <f>Students!A299</f>
        <v/>
      </c>
      <c r="I298" s="1" t="str">
        <f>Students!B299</f>
        <v/>
      </c>
      <c r="J298" s="1">
        <f>IFERROR('Input Clean'!G303*Input!G$2,0)</f>
        <v>0</v>
      </c>
      <c r="K298" s="1">
        <f>IFERROR('Input Clean'!H303*Input!H$2,0)</f>
        <v>0</v>
      </c>
      <c r="L298" s="1">
        <f>IFERROR('Input Clean'!I303*Input!I$2,0)</f>
        <v>0</v>
      </c>
      <c r="M298" s="1">
        <f>IFERROR('Input Clean'!J303*Input!J$2,0)</f>
        <v>0</v>
      </c>
      <c r="N298" s="1">
        <f>IFERROR('Input Clean'!K303*Input!K$2,0)</f>
        <v>0</v>
      </c>
      <c r="O298" s="1">
        <f>IFERROR('Input Clean'!L303*Input!L$2,0)</f>
        <v>0</v>
      </c>
      <c r="P298" s="1">
        <f>IFERROR('Input Clean'!M303*Input!M$2,0)</f>
        <v>0</v>
      </c>
      <c r="Q298" s="1">
        <f>IFERROR('Input Clean'!N303*Input!N$2,0)</f>
        <v>0</v>
      </c>
      <c r="R298" s="1">
        <f>IFERROR('Input Clean'!O303*Input!O$2,0)</f>
        <v>0</v>
      </c>
      <c r="S298" s="1">
        <f>IFERROR('Input Clean'!P303*Input!P$2,0)</f>
        <v>0</v>
      </c>
      <c r="T298" s="1">
        <f>IFERROR('Input Clean'!Q303*Input!Q$2,0)</f>
        <v>0</v>
      </c>
      <c r="U298" s="1">
        <f>IFERROR('Input Clean'!R303*Input!R$2,0)</f>
        <v>0</v>
      </c>
      <c r="V298" s="1">
        <f>IFERROR('Input Clean'!S303*Input!S$2,0)</f>
        <v>0</v>
      </c>
      <c r="W298" s="1">
        <f>IFERROR('Input Clean'!T303*Input!T$2,0)</f>
        <v>0</v>
      </c>
      <c r="X298" s="1">
        <f>IFERROR('Input Clean'!U303*Input!U$2,0)</f>
        <v>0</v>
      </c>
      <c r="Y298" s="1">
        <f>IFERROR('Input Clean'!V303*Input!V$2,0)</f>
        <v>0</v>
      </c>
      <c r="Z298" s="1">
        <f>IFERROR('Input Clean'!W303*Input!W$2,0)</f>
        <v>0</v>
      </c>
    </row>
    <row r="299">
      <c r="A299" s="1" t="str">
        <f>Teacher!A300</f>
        <v/>
      </c>
      <c r="B299" s="30">
        <f>A299+TIME(0,hour(Teacher!B300),minute(Teacher!B300))</f>
        <v>0</v>
      </c>
      <c r="C299" s="1">
        <f>if(Teacher!C300="Test (add score to grade book)",1,0)</f>
        <v>0</v>
      </c>
      <c r="D299" s="1">
        <f t="shared" si="1"/>
        <v>0</v>
      </c>
      <c r="E299" s="1" t="str">
        <f t="shared" si="2"/>
        <v/>
      </c>
      <c r="F299" s="1">
        <f t="shared" si="3"/>
        <v>0</v>
      </c>
      <c r="G299" s="1">
        <f t="shared" si="4"/>
        <v>0</v>
      </c>
      <c r="H299" s="1" t="str">
        <f>Students!A300</f>
        <v/>
      </c>
      <c r="I299" s="1" t="str">
        <f>Students!B300</f>
        <v/>
      </c>
      <c r="J299" s="1">
        <f>IFERROR('Input Clean'!G304*Input!G$2,0)</f>
        <v>0</v>
      </c>
      <c r="K299" s="1">
        <f>IFERROR('Input Clean'!H304*Input!H$2,0)</f>
        <v>0</v>
      </c>
      <c r="L299" s="1">
        <f>IFERROR('Input Clean'!I304*Input!I$2,0)</f>
        <v>0</v>
      </c>
      <c r="M299" s="1">
        <f>IFERROR('Input Clean'!J304*Input!J$2,0)</f>
        <v>0</v>
      </c>
      <c r="N299" s="1">
        <f>IFERROR('Input Clean'!K304*Input!K$2,0)</f>
        <v>0</v>
      </c>
      <c r="O299" s="1">
        <f>IFERROR('Input Clean'!L304*Input!L$2,0)</f>
        <v>0</v>
      </c>
      <c r="P299" s="1">
        <f>IFERROR('Input Clean'!M304*Input!M$2,0)</f>
        <v>0</v>
      </c>
      <c r="Q299" s="1">
        <f>IFERROR('Input Clean'!N304*Input!N$2,0)</f>
        <v>0</v>
      </c>
      <c r="R299" s="1">
        <f>IFERROR('Input Clean'!O304*Input!O$2,0)</f>
        <v>0</v>
      </c>
      <c r="S299" s="1">
        <f>IFERROR('Input Clean'!P304*Input!P$2,0)</f>
        <v>0</v>
      </c>
      <c r="T299" s="1">
        <f>IFERROR('Input Clean'!Q304*Input!Q$2,0)</f>
        <v>0</v>
      </c>
      <c r="U299" s="1">
        <f>IFERROR('Input Clean'!R304*Input!R$2,0)</f>
        <v>0</v>
      </c>
      <c r="V299" s="1">
        <f>IFERROR('Input Clean'!S304*Input!S$2,0)</f>
        <v>0</v>
      </c>
      <c r="W299" s="1">
        <f>IFERROR('Input Clean'!T304*Input!T$2,0)</f>
        <v>0</v>
      </c>
      <c r="X299" s="1">
        <f>IFERROR('Input Clean'!U304*Input!U$2,0)</f>
        <v>0</v>
      </c>
      <c r="Y299" s="1">
        <f>IFERROR('Input Clean'!V304*Input!V$2,0)</f>
        <v>0</v>
      </c>
      <c r="Z299" s="1">
        <f>IFERROR('Input Clean'!W304*Input!W$2,0)</f>
        <v>0</v>
      </c>
    </row>
    <row r="300">
      <c r="A300" s="1" t="str">
        <f>Teacher!A301</f>
        <v/>
      </c>
      <c r="B300" s="30">
        <f>A300+TIME(0,hour(Teacher!B301),minute(Teacher!B301))</f>
        <v>0</v>
      </c>
      <c r="C300" s="1">
        <f>if(Teacher!C301="Test (add score to grade book)",1,0)</f>
        <v>0</v>
      </c>
      <c r="D300" s="1">
        <f t="shared" si="1"/>
        <v>0</v>
      </c>
      <c r="E300" s="1" t="str">
        <f t="shared" si="2"/>
        <v/>
      </c>
      <c r="F300" s="1">
        <f t="shared" si="3"/>
        <v>0</v>
      </c>
      <c r="G300" s="1">
        <f t="shared" si="4"/>
        <v>0</v>
      </c>
      <c r="H300" s="1" t="str">
        <f>Students!A301</f>
        <v/>
      </c>
      <c r="I300" s="1" t="str">
        <f>Students!B301</f>
        <v/>
      </c>
      <c r="J300" s="1">
        <f>IFERROR('Input Clean'!G305*Input!G$2,0)</f>
        <v>0</v>
      </c>
      <c r="K300" s="1">
        <f>IFERROR('Input Clean'!H305*Input!H$2,0)</f>
        <v>0</v>
      </c>
      <c r="L300" s="1">
        <f>IFERROR('Input Clean'!I305*Input!I$2,0)</f>
        <v>0</v>
      </c>
      <c r="M300" s="1">
        <f>IFERROR('Input Clean'!J305*Input!J$2,0)</f>
        <v>0</v>
      </c>
      <c r="N300" s="1">
        <f>IFERROR('Input Clean'!K305*Input!K$2,0)</f>
        <v>0</v>
      </c>
      <c r="O300" s="1">
        <f>IFERROR('Input Clean'!L305*Input!L$2,0)</f>
        <v>0</v>
      </c>
      <c r="P300" s="1">
        <f>IFERROR('Input Clean'!M305*Input!M$2,0)</f>
        <v>0</v>
      </c>
      <c r="Q300" s="1">
        <f>IFERROR('Input Clean'!N305*Input!N$2,0)</f>
        <v>0</v>
      </c>
      <c r="R300" s="1">
        <f>IFERROR('Input Clean'!O305*Input!O$2,0)</f>
        <v>0</v>
      </c>
      <c r="S300" s="1">
        <f>IFERROR('Input Clean'!P305*Input!P$2,0)</f>
        <v>0</v>
      </c>
      <c r="T300" s="1">
        <f>IFERROR('Input Clean'!Q305*Input!Q$2,0)</f>
        <v>0</v>
      </c>
      <c r="U300" s="1">
        <f>IFERROR('Input Clean'!R305*Input!R$2,0)</f>
        <v>0</v>
      </c>
      <c r="V300" s="1">
        <f>IFERROR('Input Clean'!S305*Input!S$2,0)</f>
        <v>0</v>
      </c>
      <c r="W300" s="1">
        <f>IFERROR('Input Clean'!T305*Input!T$2,0)</f>
        <v>0</v>
      </c>
      <c r="X300" s="1">
        <f>IFERROR('Input Clean'!U305*Input!U$2,0)</f>
        <v>0</v>
      </c>
      <c r="Y300" s="1">
        <f>IFERROR('Input Clean'!V305*Input!V$2,0)</f>
        <v>0</v>
      </c>
      <c r="Z300" s="1">
        <f>IFERROR('Input Clean'!W305*Input!W$2,0)</f>
        <v>0</v>
      </c>
    </row>
  </sheetData>
  <drawing r:id="rId1"/>
</worksheet>
</file>