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1. MIS DOCUMENTOS FERNANDA/3. REVISION CLIENTES SUPRA/TINTAS/"/>
    </mc:Choice>
  </mc:AlternateContent>
  <xr:revisionPtr revIDLastSave="103" documentId="8_{8A5FBD13-BE45-490D-93CE-EBD1B798F418}" xr6:coauthVersionLast="47" xr6:coauthVersionMax="47" xr10:uidLastSave="{F4BE2398-74A9-4B8D-BA46-AB83633BEE61}"/>
  <bookViews>
    <workbookView xWindow="-120" yWindow="-120" windowWidth="20730" windowHeight="11160" tabRatio="655" firstSheet="1" activeTab="5" xr2:uid="{82CEB34A-303B-4251-8B7D-D9967F015957}"/>
  </bookViews>
  <sheets>
    <sheet name="COMPETENCIA ANALISIS" sheetId="5" r:id="rId1"/>
    <sheet name="COMPETENCIA" sheetId="3" r:id="rId2"/>
    <sheet name="SIEGWERK" sheetId="7" r:id="rId3"/>
    <sheet name="T&amp;K TOKA" sheetId="8" r:id="rId4"/>
    <sheet name="Hoja5" sheetId="9" r:id="rId5"/>
    <sheet name="ZELLER 2022" sheetId="6" r:id="rId6"/>
    <sheet name="Hoja2" sheetId="2" r:id="rId7"/>
    <sheet name="ANALISIS ZELLER" sheetId="4" r:id="rId8"/>
  </sheets>
  <definedNames>
    <definedName name="_xlnm._FilterDatabase" localSheetId="1" hidden="1">COMPETENCIA!$A$3:$J$53</definedName>
    <definedName name="_xlnm._FilterDatabase" localSheetId="0" hidden="1">'COMPETENCIA ANALISIS'!$A$3:$N$53</definedName>
    <definedName name="_xlnm._FilterDatabase" localSheetId="2" hidden="1">SIEGWERK!$A$1:$AG$1</definedName>
    <definedName name="_xlnm._FilterDatabase" localSheetId="5" hidden="1">'ZELLER 2022'!$A$1:$K$23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6" l="1"/>
  <c r="G24" i="6" l="1"/>
  <c r="G26" i="6" s="1"/>
  <c r="L9" i="5"/>
  <c r="N6" i="5"/>
  <c r="N9" i="5"/>
  <c r="N11" i="5"/>
  <c r="N12" i="5"/>
  <c r="N13" i="5"/>
  <c r="N14" i="5"/>
  <c r="N15" i="5"/>
  <c r="N19" i="5"/>
  <c r="N23" i="5"/>
  <c r="N25" i="5"/>
  <c r="N27" i="5"/>
  <c r="N32" i="5"/>
  <c r="N36" i="5"/>
  <c r="N4" i="5"/>
  <c r="F60" i="5" l="1"/>
  <c r="F5" i="8"/>
  <c r="F4" i="7"/>
  <c r="J58" i="5" l="1"/>
  <c r="K58" i="5"/>
  <c r="K59" i="5"/>
  <c r="K60" i="5"/>
  <c r="K61" i="5"/>
  <c r="J62" i="5"/>
  <c r="K62" i="5"/>
  <c r="J9" i="5" l="1"/>
  <c r="L40" i="5"/>
  <c r="L32" i="5"/>
  <c r="M9" i="5" l="1"/>
  <c r="K13" i="5"/>
  <c r="M11" i="5"/>
  <c r="M12" i="5"/>
  <c r="M13" i="5"/>
  <c r="M15" i="5"/>
  <c r="M16" i="5"/>
  <c r="M19" i="5"/>
  <c r="M20" i="5"/>
  <c r="M23" i="5"/>
  <c r="M25" i="5"/>
  <c r="M31" i="5"/>
  <c r="M32" i="5"/>
  <c r="M50" i="5"/>
  <c r="L5" i="5"/>
  <c r="L6" i="5"/>
  <c r="L8" i="5"/>
  <c r="L10" i="5"/>
  <c r="L11" i="5"/>
  <c r="L12" i="5"/>
  <c r="L16" i="5"/>
  <c r="L17" i="5"/>
  <c r="L19" i="5"/>
  <c r="L20" i="5"/>
  <c r="L22" i="5"/>
  <c r="L23" i="5"/>
  <c r="L25" i="5"/>
  <c r="L26" i="5"/>
  <c r="L27" i="5"/>
  <c r="L31" i="5"/>
  <c r="L41" i="5"/>
  <c r="L44" i="5"/>
  <c r="L47" i="5"/>
  <c r="L48" i="5"/>
  <c r="L4" i="5"/>
  <c r="K9" i="5"/>
  <c r="K12" i="5"/>
  <c r="K19" i="5"/>
  <c r="K20" i="5"/>
  <c r="K25" i="5"/>
  <c r="K27" i="5"/>
  <c r="K29" i="5"/>
  <c r="K31" i="5"/>
  <c r="K32" i="5"/>
  <c r="K33" i="5"/>
  <c r="K38" i="5"/>
  <c r="K39" i="5"/>
  <c r="K41" i="5"/>
  <c r="K50" i="5"/>
  <c r="K51" i="5"/>
  <c r="J11" i="5"/>
  <c r="J12" i="5"/>
  <c r="J17" i="5"/>
  <c r="J19" i="5"/>
  <c r="J20" i="5"/>
  <c r="J22" i="5"/>
  <c r="J23" i="5"/>
  <c r="J25" i="5"/>
  <c r="J26" i="5"/>
  <c r="J27" i="5"/>
  <c r="J28" i="5"/>
  <c r="J30" i="5"/>
  <c r="J31" i="5"/>
  <c r="J32" i="5"/>
  <c r="J33" i="5"/>
  <c r="J34" i="5"/>
  <c r="J37" i="5"/>
  <c r="J40" i="5"/>
  <c r="J43" i="5"/>
  <c r="J44" i="5"/>
  <c r="J45" i="5"/>
  <c r="J52" i="5"/>
  <c r="I21" i="2"/>
  <c r="I24" i="2"/>
  <c r="C26" i="2"/>
  <c r="C23" i="2"/>
  <c r="C28" i="2"/>
  <c r="I17" i="2"/>
  <c r="I19" i="2" s="1"/>
  <c r="I12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I16" i="2"/>
  <c r="I15" i="2"/>
  <c r="I5" i="2"/>
  <c r="I6" i="2"/>
  <c r="I7" i="2"/>
  <c r="I8" i="2"/>
  <c r="I9" i="2"/>
  <c r="I10" i="2"/>
  <c r="I11" i="2"/>
  <c r="I13" i="2"/>
  <c r="I14" i="2"/>
  <c r="I4" i="2"/>
  <c r="G17" i="2" l="1"/>
</calcChain>
</file>

<file path=xl/sharedStrings.xml><?xml version="1.0" encoding="utf-8"?>
<sst xmlns="http://schemas.openxmlformats.org/spreadsheetml/2006/main" count="581" uniqueCount="264">
  <si>
    <t>Analisis de competencia</t>
  </si>
  <si>
    <t xml:space="preserve">Producto </t>
  </si>
  <si>
    <t>Supraplast</t>
  </si>
  <si>
    <t>Zeller+Gmelin</t>
  </si>
  <si>
    <t>RH3427297</t>
  </si>
  <si>
    <t>RH3445407</t>
  </si>
  <si>
    <t>RH3458946</t>
  </si>
  <si>
    <t>PROCESS BLUE BW8</t>
  </si>
  <si>
    <t xml:space="preserve">Codigo </t>
  </si>
  <si>
    <t>EXTENDER</t>
  </si>
  <si>
    <t>021 ORANGE BW4 @ 3.2 BCM</t>
  </si>
  <si>
    <t>UV FOIL-BOND PRIMER CCM</t>
  </si>
  <si>
    <t>DENSE BLACK</t>
  </si>
  <si>
    <t>SHRINK SEALANT WHITE SV3</t>
  </si>
  <si>
    <t>PROCESS YELLOW BW4</t>
  </si>
  <si>
    <t>PROCESS MAGENTA BW4</t>
  </si>
  <si>
    <t>PROCESS CYAN BW8</t>
  </si>
  <si>
    <t>032 RED BW4</t>
  </si>
  <si>
    <t>YELLOW BW4</t>
  </si>
  <si>
    <t>WARM RED BW4</t>
  </si>
  <si>
    <t>RUBINE BW4</t>
  </si>
  <si>
    <t>REFLEX BLUE BW7</t>
  </si>
  <si>
    <t>DVT ECUADOR</t>
  </si>
  <si>
    <t>PROCESS BLACK BW8</t>
  </si>
  <si>
    <t>FILM PROCESS BLACK X</t>
  </si>
  <si>
    <t>CIPLAST</t>
  </si>
  <si>
    <t>OPAQUE PRIME WHITE</t>
  </si>
  <si>
    <t>GREEN BW8</t>
  </si>
  <si>
    <t xml:space="preserve">ADHINFLEX </t>
  </si>
  <si>
    <t>RHODAMINE BW4</t>
  </si>
  <si>
    <t>SHRINK SEALANT WHITE SV1</t>
  </si>
  <si>
    <t>MIXING BLACK BW8</t>
  </si>
  <si>
    <t>DPS OPAQUE WHITE</t>
  </si>
  <si>
    <t>SHRINK SEALANT WHITE DPS SV3</t>
  </si>
  <si>
    <t>RH3427597</t>
  </si>
  <si>
    <t>RH3442380</t>
  </si>
  <si>
    <t>RH3955282</t>
  </si>
  <si>
    <t>RH8456164</t>
  </si>
  <si>
    <t>UV FLEXO COLD FOIL ADHESIVE</t>
  </si>
  <si>
    <t>PROPRINT PRIMER</t>
  </si>
  <si>
    <t>ROTARY SCREEN TACTILE VARNISH</t>
  </si>
  <si>
    <t>MATTE COATING</t>
  </si>
  <si>
    <t>Proveedor</t>
  </si>
  <si>
    <t>YELLOW BW7</t>
  </si>
  <si>
    <t>RUBINE BW7</t>
  </si>
  <si>
    <t>VIOLET BW7</t>
  </si>
  <si>
    <t>Julio</t>
  </si>
  <si>
    <t xml:space="preserve">Agosto </t>
  </si>
  <si>
    <t>Juvenalis</t>
  </si>
  <si>
    <t>VIOLET BW4</t>
  </si>
  <si>
    <t>DP348770</t>
  </si>
  <si>
    <t>FLEXO 877 METALLIC SILVER</t>
  </si>
  <si>
    <t>RH3429075</t>
  </si>
  <si>
    <t>MATTE SHRINK COATING</t>
  </si>
  <si>
    <t>RH3451207</t>
  </si>
  <si>
    <t>HIGH OPACITY FLEXO WHITE DPS</t>
  </si>
  <si>
    <t>U1040</t>
  </si>
  <si>
    <t>MX ADDITIVE</t>
  </si>
  <si>
    <t>Sept</t>
  </si>
  <si>
    <t>LM PROCESS YELLOW BW4</t>
  </si>
  <si>
    <t>LM DENSE BLACK BW8</t>
  </si>
  <si>
    <t>LM WARM RED BW4</t>
  </si>
  <si>
    <t>LM RUBINE BW4</t>
  </si>
  <si>
    <t>LM EXTENDER</t>
  </si>
  <si>
    <t>handling</t>
  </si>
  <si>
    <t>Hand imterno</t>
  </si>
  <si>
    <t>FOB</t>
  </si>
  <si>
    <t>FLETE</t>
  </si>
  <si>
    <t xml:space="preserve">SEGURO </t>
  </si>
  <si>
    <t>CIF</t>
  </si>
  <si>
    <t>JUVENALIS</t>
  </si>
  <si>
    <t>SUPRAPLAST</t>
  </si>
  <si>
    <t>P.Fact</t>
  </si>
  <si>
    <t>P.fob</t>
  </si>
  <si>
    <t>GRUPASA</t>
  </si>
  <si>
    <t>SISMODE</t>
  </si>
  <si>
    <t xml:space="preserve">WAEL </t>
  </si>
  <si>
    <t>EP321850</t>
  </si>
  <si>
    <t>185 RED @ 3.0 BCM</t>
  </si>
  <si>
    <t>RH3446199</t>
  </si>
  <si>
    <t>FLEXOGLOSS SILVER</t>
  </si>
  <si>
    <t>U1025</t>
  </si>
  <si>
    <t>SILICONE SLIP AGENT</t>
  </si>
  <si>
    <t>SHRINK SEALANT WHITE SV2</t>
  </si>
  <si>
    <t>RH3267981</t>
  </si>
  <si>
    <t>RH3269287</t>
  </si>
  <si>
    <t>OB OPAQUE WHITE</t>
  </si>
  <si>
    <t>U0800</t>
  </si>
  <si>
    <t>UV LAMINATING ADHESIVE</t>
  </si>
  <si>
    <t>012 YELLOW BW 4</t>
  </si>
  <si>
    <t>072 BLUE BW7</t>
  </si>
  <si>
    <t>RH3429360</t>
  </si>
  <si>
    <t>UV FLEXO RICH GOLD BW8</t>
  </si>
  <si>
    <t>ZELLER - FOB</t>
  </si>
  <si>
    <t>ZELLER-FCA</t>
  </si>
  <si>
    <t>ZELLER - FCA</t>
  </si>
  <si>
    <t>DURST - CIF</t>
  </si>
  <si>
    <t>Adhinflex</t>
  </si>
  <si>
    <t>Supraplast vs. Grupasa</t>
  </si>
  <si>
    <t>Supraplast vs. Adhinflex</t>
  </si>
  <si>
    <t>Supraplast vs. Juvenalis</t>
  </si>
  <si>
    <t>Supraplast vs. SISMODE</t>
  </si>
  <si>
    <t>Notas:</t>
  </si>
  <si>
    <t>NOTA:</t>
  </si>
  <si>
    <t xml:space="preserve">Valor en precio $$$ de Sieg  - T&amp;K </t>
  </si>
  <si>
    <t>Cuanto compra en $$$ año 2022 Grupasa y Adhinflex a Zeller</t>
  </si>
  <si>
    <t>Fecha aaaa-mm-dd</t>
  </si>
  <si>
    <t>NIT</t>
  </si>
  <si>
    <t>Refrendo</t>
  </si>
  <si>
    <t>Empresa declarante</t>
  </si>
  <si>
    <t>Pais Origen</t>
  </si>
  <si>
    <t>Pais procedencia</t>
  </si>
  <si>
    <t>Posición</t>
  </si>
  <si>
    <t>Descripción Arancel</t>
  </si>
  <si>
    <t>Descripcion Comercial del Producto</t>
  </si>
  <si>
    <t>Cod Armonizado/Producto Ingles</t>
  </si>
  <si>
    <t>Desc Cod Armonizado Ingles</t>
  </si>
  <si>
    <t>TOTAL Cantidad 1</t>
  </si>
  <si>
    <t>Unidad Comercial 1</t>
  </si>
  <si>
    <t>TOTAL Valor FOB (US$)</t>
  </si>
  <si>
    <t>Valor FOB Unitario (US$)</t>
  </si>
  <si>
    <t>Régimen imp</t>
  </si>
  <si>
    <t>TOTAL valor CIF (US$)</t>
  </si>
  <si>
    <t>TOTAL valor Aduana</t>
  </si>
  <si>
    <t>TOTAL Peso Neto (Kg)</t>
  </si>
  <si>
    <t>TOTAL Peso Bruto (Kg)</t>
  </si>
  <si>
    <t>Via</t>
  </si>
  <si>
    <t>Aduana</t>
  </si>
  <si>
    <t>Puerto de Embarque</t>
  </si>
  <si>
    <t>No. doc. transporte</t>
  </si>
  <si>
    <t>Fecha manifiesto</t>
  </si>
  <si>
    <t>Número de Manifiesto</t>
  </si>
  <si>
    <t>Empresa de Transporte</t>
  </si>
  <si>
    <t>Flete</t>
  </si>
  <si>
    <t>Agente</t>
  </si>
  <si>
    <t>Agencia</t>
  </si>
  <si>
    <t>2023-01-11</t>
  </si>
  <si>
    <t>1791218183001</t>
  </si>
  <si>
    <t>028-2023-10-00047618</t>
  </si>
  <si>
    <t>ADHINFLEX S A</t>
  </si>
  <si>
    <t>ZELLER GMELIN CORPORATION</t>
  </si>
  <si>
    <t>IMPORTACION A CONSUMO</t>
  </si>
  <si>
    <t>DESCONOCIDA</t>
  </si>
  <si>
    <t>KILOGRAMO BRUTO</t>
  </si>
  <si>
    <t>3215110000</t>
  </si>
  <si>
    <t>TINTA NEGRA</t>
  </si>
  <si>
    <t>321511</t>
  </si>
  <si>
    <t>3215190090</t>
  </si>
  <si>
    <t>LAS DMS TINTAS DE IMPRENTA.</t>
  </si>
  <si>
    <t>TINTA</t>
  </si>
  <si>
    <t>321519</t>
  </si>
  <si>
    <t>2022-02-22</t>
  </si>
  <si>
    <t>028-2022-10-00176662</t>
  </si>
  <si>
    <t>3215190010</t>
  </si>
  <si>
    <t>2022-06-01</t>
  </si>
  <si>
    <t>2022-02-09</t>
  </si>
  <si>
    <t>2022-06-10</t>
  </si>
  <si>
    <t>2023-01-04</t>
  </si>
  <si>
    <t>0990784884001</t>
  </si>
  <si>
    <t>019-2023-10-00012131</t>
  </si>
  <si>
    <t>GRUPASA GRUPO PAPELERO S A</t>
  </si>
  <si>
    <t>TINTA PANTONE PROCESS BLUE BW8</t>
  </si>
  <si>
    <t>2022-08-03</t>
  </si>
  <si>
    <t>028-2022-10-00861661</t>
  </si>
  <si>
    <t>TINTAS</t>
  </si>
  <si>
    <t>2022-12-19</t>
  </si>
  <si>
    <t>019-2022-10-01582561</t>
  </si>
  <si>
    <t>2022-04-18</t>
  </si>
  <si>
    <t>019-2022-10-00385865</t>
  </si>
  <si>
    <t>ZELLER GMELIN PRINTING INC</t>
  </si>
  <si>
    <t>2022-05-04</t>
  </si>
  <si>
    <t>028-2022-10-00456067</t>
  </si>
  <si>
    <t>JAPON</t>
  </si>
  <si>
    <t>SUIZA</t>
  </si>
  <si>
    <t>2022-06-11</t>
  </si>
  <si>
    <t>055-2022-10-00619369</t>
  </si>
  <si>
    <t>2022-02-15</t>
  </si>
  <si>
    <t>028-2022-10-00150112</t>
  </si>
  <si>
    <t>ZELLER Y GMELIN CORPORATION</t>
  </si>
  <si>
    <t>2022-12-15</t>
  </si>
  <si>
    <t>0992287578001</t>
  </si>
  <si>
    <t>055-2022-10-01556513</t>
  </si>
  <si>
    <t>INDL JUVENALIS S A</t>
  </si>
  <si>
    <t>TINTA FLEXOGRAFICA LM PROCESS YELLOW BW4</t>
  </si>
  <si>
    <t>RIVERA DILIGENCIAS ADUANERAS S A RIVEDASA</t>
  </si>
  <si>
    <t>TINTA FLEXOGRAFICA YELLOW BW4</t>
  </si>
  <si>
    <t>TINTA FLEXOGRAFICA EXTENDER</t>
  </si>
  <si>
    <t>2022-10-27</t>
  </si>
  <si>
    <t>019-2022-10-01275468</t>
  </si>
  <si>
    <t>2022-11-30</t>
  </si>
  <si>
    <t>019-2022-10-01457679</t>
  </si>
  <si>
    <t>2022-06-03</t>
  </si>
  <si>
    <t>019-2022-10-00591524</t>
  </si>
  <si>
    <t>SHRINK SEALANT WHITE SV3 TINTA FLEXOGRAFICA</t>
  </si>
  <si>
    <t>019-2022-10-00616443</t>
  </si>
  <si>
    <t>2022-04-14</t>
  </si>
  <si>
    <t>019-2022-10-00373244</t>
  </si>
  <si>
    <t>3095 LM EXTENDER TNTA FLEXOGRAFICA</t>
  </si>
  <si>
    <t>2022-07-18</t>
  </si>
  <si>
    <t>019-2022-10-00776459</t>
  </si>
  <si>
    <t>TINTA FLEXOGRAFICA LM PROCESS MAGENTA BW4</t>
  </si>
  <si>
    <t>2022-01-17</t>
  </si>
  <si>
    <t>019-2022-10-00048496</t>
  </si>
  <si>
    <t>2022-02-18</t>
  </si>
  <si>
    <t>028-2022-10-00161538</t>
  </si>
  <si>
    <t>ZELLER + GMELIN</t>
  </si>
  <si>
    <t>019-2022-10-00133243</t>
  </si>
  <si>
    <t>TINTA FLEXOGRAFICA LM032 RED</t>
  </si>
  <si>
    <t>2022-09-28</t>
  </si>
  <si>
    <t>SIEGWERK COLOMBIA LTDA</t>
  </si>
  <si>
    <t>COLOMBIA</t>
  </si>
  <si>
    <t>39 8 PROCESS YELLOW HC E03</t>
  </si>
  <si>
    <t>TERRESTRE</t>
  </si>
  <si>
    <t>TULCAN</t>
  </si>
  <si>
    <t>DESCONOCIDO</t>
  </si>
  <si>
    <t>CO0000913</t>
  </si>
  <si>
    <t>CEC202278931530</t>
  </si>
  <si>
    <t>COMPANIA DE TRANSPORTE PESADO TRANSTULCARGO SA</t>
  </si>
  <si>
    <t>MAFLA MEJIA ARQUIMIDES PATRICIO</t>
  </si>
  <si>
    <t>073-2022-10-01127230</t>
  </si>
  <si>
    <t>2022-02-04</t>
  </si>
  <si>
    <t>SIEGWERK COLOMBIA LTD</t>
  </si>
  <si>
    <t>TINTA 39 8 PROCESS BLACK KONZ 0003</t>
  </si>
  <si>
    <t>CO0002964</t>
  </si>
  <si>
    <t>CEC202220220021</t>
  </si>
  <si>
    <t>TRANSPORTADORA DE CARGA SEMMOVICAR S A</t>
  </si>
  <si>
    <t>073-2022-10-00119539</t>
  </si>
  <si>
    <t>2022-12-06</t>
  </si>
  <si>
    <t>1790683516001</t>
  </si>
  <si>
    <t>SISMODE CIA LTD</t>
  </si>
  <si>
    <t>T K TOKA CO LTD</t>
  </si>
  <si>
    <t>COREA DEL SUR</t>
  </si>
  <si>
    <t>028-2022-10-01488058</t>
  </si>
  <si>
    <t>2022-06-20</t>
  </si>
  <si>
    <t>028-2022-10-00653595</t>
  </si>
  <si>
    <t>2022-02-24</t>
  </si>
  <si>
    <t>028-2022-10-00184860</t>
  </si>
  <si>
    <t xml:space="preserve">Cod </t>
  </si>
  <si>
    <t>RUC</t>
  </si>
  <si>
    <t>Fecha</t>
  </si>
  <si>
    <t>Cantidad Kg</t>
  </si>
  <si>
    <t>Valor FOB</t>
  </si>
  <si>
    <t>028-2022-10-00583230</t>
  </si>
  <si>
    <t>2022-09-21</t>
  </si>
  <si>
    <t>028-2022-10-01093604</t>
  </si>
  <si>
    <t>Precio de factura</t>
  </si>
  <si>
    <t>2022-07-25</t>
  </si>
  <si>
    <t>055-2022-10-00809382</t>
  </si>
  <si>
    <t>TINTA AMARILLO</t>
  </si>
  <si>
    <t>Etiquetas de fila</t>
  </si>
  <si>
    <t>Total general</t>
  </si>
  <si>
    <t>Suma de Precio de factura</t>
  </si>
  <si>
    <t>Empresa</t>
  </si>
  <si>
    <t xml:space="preserve">Total </t>
  </si>
  <si>
    <t xml:space="preserve">Porq la competencia no compra adictivos </t>
  </si>
  <si>
    <t>Nota:</t>
  </si>
  <si>
    <t>Si analizamos la tinta Uv si asumimos q es UV y si solo utilizan UV, estarian ellos consumiendo la tercera parte. Tenemos q evaluar si seguimos con solventes o UV</t>
  </si>
  <si>
    <t>Diferencia entre Blanco de Sinclair y Blanco Paco de Zeller</t>
  </si>
  <si>
    <t xml:space="preserve">Rendimiento del producto por area </t>
  </si>
  <si>
    <t>T&amp;K TOKA - FOB - $23,077.31</t>
  </si>
  <si>
    <t>SIEGWERK - EXW - $4,525.79</t>
  </si>
  <si>
    <t>F&amp;F COMPANY EXW</t>
  </si>
  <si>
    <t>F&amp;F company vs. Supraplast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</si>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</sst>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&quot;$&quot;\-#,##0.00"/>
    <numFmt numFmtId="44" formatCode="_ &quot;$&quot;* #,##0.00_ ;_ &quot;$&quot;* \-#,##0.00_ ;_ &quot;$&quot;* &quot;-&quot;??_ ;_ @_ "/>
    <numFmt numFmtId="164" formatCode="&quot;$&quot;#,##0.00"/>
    <numFmt numFmtId="165" formatCode="0.0%"/>
    <numFmt numFmtId="166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6D6D6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2" borderId="1" xfId="1" applyFont="1" applyFill="1" applyBorder="1"/>
    <xf numFmtId="44" fontId="3" fillId="2" borderId="1" xfId="1" applyFont="1" applyFill="1" applyBorder="1"/>
    <xf numFmtId="44" fontId="5" fillId="2" borderId="1" xfId="1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0" fillId="5" borderId="1" xfId="1" applyFont="1" applyFill="1" applyBorder="1"/>
    <xf numFmtId="164" fontId="0" fillId="0" borderId="0" xfId="0" applyNumberFormat="1"/>
    <xf numFmtId="44" fontId="0" fillId="0" borderId="0" xfId="1" applyFont="1"/>
    <xf numFmtId="0" fontId="0" fillId="6" borderId="0" xfId="0" applyFill="1"/>
    <xf numFmtId="164" fontId="0" fillId="6" borderId="0" xfId="0" applyNumberFormat="1" applyFill="1"/>
    <xf numFmtId="44" fontId="0" fillId="6" borderId="0" xfId="1" applyFont="1" applyFill="1"/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Fill="1"/>
    <xf numFmtId="44" fontId="4" fillId="0" borderId="0" xfId="1" applyFont="1"/>
    <xf numFmtId="44" fontId="0" fillId="0" borderId="0" xfId="0" applyNumberFormat="1"/>
    <xf numFmtId="44" fontId="2" fillId="3" borderId="1" xfId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44" fontId="0" fillId="0" borderId="0" xfId="1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44" fontId="2" fillId="7" borderId="1" xfId="1" applyFont="1" applyFill="1" applyBorder="1" applyAlignment="1">
      <alignment horizontal="center" vertical="center" wrapText="1"/>
    </xf>
    <xf numFmtId="44" fontId="2" fillId="8" borderId="1" xfId="1" applyFont="1" applyFill="1" applyBorder="1" applyAlignment="1">
      <alignment horizontal="center" vertical="center" wrapText="1"/>
    </xf>
    <xf numFmtId="44" fontId="2" fillId="11" borderId="1" xfId="1" applyFont="1" applyFill="1" applyBorder="1" applyAlignment="1">
      <alignment horizontal="center" vertical="center" wrapText="1"/>
    </xf>
    <xf numFmtId="44" fontId="4" fillId="9" borderId="1" xfId="1" applyFont="1" applyFill="1" applyBorder="1" applyAlignment="1">
      <alignment horizontal="center" vertical="center" wrapText="1"/>
    </xf>
    <xf numFmtId="44" fontId="4" fillId="10" borderId="1" xfId="1" applyFont="1" applyFill="1" applyBorder="1" applyAlignment="1">
      <alignment horizontal="center" vertical="center" wrapText="1"/>
    </xf>
    <xf numFmtId="44" fontId="0" fillId="2" borderId="1" xfId="1" applyFont="1" applyFill="1" applyBorder="1" applyAlignment="1">
      <alignment vertical="center" wrapText="1"/>
    </xf>
    <xf numFmtId="44" fontId="0" fillId="6" borderId="1" xfId="1" applyFont="1" applyFill="1" applyBorder="1" applyAlignment="1">
      <alignment vertical="center" wrapText="1"/>
    </xf>
    <xf numFmtId="44" fontId="0" fillId="13" borderId="1" xfId="1" applyFont="1" applyFill="1" applyBorder="1" applyAlignment="1">
      <alignment vertical="center" wrapText="1"/>
    </xf>
    <xf numFmtId="44" fontId="0" fillId="12" borderId="1" xfId="1" applyFont="1" applyFill="1" applyBorder="1" applyAlignment="1">
      <alignment vertical="center" wrapText="1"/>
    </xf>
    <xf numFmtId="44" fontId="0" fillId="15" borderId="1" xfId="1" applyFont="1" applyFill="1" applyBorder="1" applyAlignment="1">
      <alignment vertical="center" wrapText="1"/>
    </xf>
    <xf numFmtId="44" fontId="0" fillId="16" borderId="1" xfId="1" applyFont="1" applyFill="1" applyBorder="1" applyAlignment="1">
      <alignment vertical="center" wrapText="1"/>
    </xf>
    <xf numFmtId="44" fontId="3" fillId="2" borderId="1" xfId="1" applyFont="1" applyFill="1" applyBorder="1" applyAlignment="1">
      <alignment vertical="center" wrapText="1"/>
    </xf>
    <xf numFmtId="44" fontId="3" fillId="6" borderId="1" xfId="1" applyFont="1" applyFill="1" applyBorder="1" applyAlignment="1">
      <alignment vertical="center" wrapText="1"/>
    </xf>
    <xf numFmtId="44" fontId="3" fillId="15" borderId="1" xfId="1" applyFont="1" applyFill="1" applyBorder="1" applyAlignment="1">
      <alignment vertical="center" wrapText="1"/>
    </xf>
    <xf numFmtId="44" fontId="3" fillId="16" borderId="1" xfId="1" applyFont="1" applyFill="1" applyBorder="1" applyAlignment="1">
      <alignment vertical="center" wrapText="1"/>
    </xf>
    <xf numFmtId="44" fontId="3" fillId="13" borderId="1" xfId="1" applyFont="1" applyFill="1" applyBorder="1" applyAlignment="1">
      <alignment vertical="center" wrapText="1"/>
    </xf>
    <xf numFmtId="9" fontId="0" fillId="16" borderId="1" xfId="2" applyFont="1" applyFill="1" applyBorder="1" applyAlignment="1">
      <alignment vertical="center" wrapText="1"/>
    </xf>
    <xf numFmtId="10" fontId="0" fillId="6" borderId="1" xfId="2" applyNumberFormat="1" applyFont="1" applyFill="1" applyBorder="1" applyAlignment="1">
      <alignment vertical="center" wrapText="1"/>
    </xf>
    <xf numFmtId="44" fontId="4" fillId="0" borderId="1" xfId="1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vertical="center" wrapText="1"/>
    </xf>
    <xf numFmtId="44" fontId="3" fillId="0" borderId="1" xfId="1" applyFont="1" applyFill="1" applyBorder="1" applyAlignment="1">
      <alignment vertical="center" wrapText="1"/>
    </xf>
    <xf numFmtId="10" fontId="0" fillId="15" borderId="1" xfId="2" applyNumberFormat="1" applyFont="1" applyFill="1" applyBorder="1" applyAlignment="1">
      <alignment vertical="center" wrapText="1"/>
    </xf>
    <xf numFmtId="10" fontId="0" fillId="2" borderId="1" xfId="2" applyNumberFormat="1" applyFont="1" applyFill="1" applyBorder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165" fontId="0" fillId="16" borderId="1" xfId="2" applyNumberFormat="1" applyFont="1" applyFill="1" applyBorder="1" applyAlignment="1">
      <alignment vertical="center" wrapText="1"/>
    </xf>
    <xf numFmtId="165" fontId="0" fillId="15" borderId="1" xfId="2" applyNumberFormat="1" applyFont="1" applyFill="1" applyBorder="1" applyAlignment="1">
      <alignment vertical="center" wrapText="1"/>
    </xf>
    <xf numFmtId="165" fontId="0" fillId="2" borderId="1" xfId="2" applyNumberFormat="1" applyFont="1" applyFill="1" applyBorder="1" applyAlignment="1">
      <alignment vertical="center" wrapText="1"/>
    </xf>
    <xf numFmtId="165" fontId="0" fillId="6" borderId="1" xfId="2" applyNumberFormat="1" applyFont="1" applyFill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0" fillId="18" borderId="0" xfId="0" applyFill="1"/>
    <xf numFmtId="4" fontId="0" fillId="18" borderId="0" xfId="0" applyNumberFormat="1" applyFill="1"/>
    <xf numFmtId="4" fontId="0" fillId="0" borderId="0" xfId="0" applyNumberFormat="1"/>
    <xf numFmtId="0" fontId="0" fillId="18" borderId="0" xfId="0" applyFill="1" applyAlignment="1">
      <alignment horizontal="center"/>
    </xf>
    <xf numFmtId="0" fontId="0" fillId="9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2" fillId="17" borderId="0" xfId="1" applyFont="1" applyFill="1" applyAlignment="1">
      <alignment vertical="center" wrapText="1"/>
    </xf>
    <xf numFmtId="44" fontId="2" fillId="17" borderId="0" xfId="1" applyFont="1" applyFill="1" applyAlignment="1">
      <alignment horizontal="center" vertical="center" wrapText="1"/>
    </xf>
    <xf numFmtId="9" fontId="0" fillId="9" borderId="0" xfId="2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4" fontId="4" fillId="13" borderId="1" xfId="1" applyFont="1" applyFill="1" applyBorder="1" applyAlignment="1">
      <alignment vertical="center" wrapText="1"/>
    </xf>
    <xf numFmtId="44" fontId="4" fillId="16" borderId="1" xfId="1" applyFont="1" applyFill="1" applyBorder="1" applyAlignment="1">
      <alignment vertical="center" wrapText="1"/>
    </xf>
    <xf numFmtId="44" fontId="4" fillId="15" borderId="1" xfId="1" applyFont="1" applyFill="1" applyBorder="1" applyAlignment="1">
      <alignment vertical="center" wrapText="1"/>
    </xf>
    <xf numFmtId="44" fontId="4" fillId="2" borderId="1" xfId="1" applyFont="1" applyFill="1" applyBorder="1" applyAlignment="1">
      <alignment vertical="center" wrapText="1"/>
    </xf>
    <xf numFmtId="44" fontId="4" fillId="6" borderId="1" xfId="1" applyFont="1" applyFill="1" applyBorder="1" applyAlignment="1">
      <alignment vertical="center" wrapText="1"/>
    </xf>
    <xf numFmtId="44" fontId="4" fillId="0" borderId="1" xfId="1" applyFont="1" applyFill="1" applyBorder="1" applyAlignment="1">
      <alignment vertical="center" wrapText="1"/>
    </xf>
    <xf numFmtId="165" fontId="4" fillId="16" borderId="1" xfId="2" applyNumberFormat="1" applyFont="1" applyFill="1" applyBorder="1" applyAlignment="1">
      <alignment vertical="center" wrapText="1"/>
    </xf>
    <xf numFmtId="165" fontId="4" fillId="15" borderId="1" xfId="2" applyNumberFormat="1" applyFont="1" applyFill="1" applyBorder="1" applyAlignment="1">
      <alignment vertical="center" wrapText="1"/>
    </xf>
    <xf numFmtId="165" fontId="4" fillId="2" borderId="1" xfId="2" applyNumberFormat="1" applyFont="1" applyFill="1" applyBorder="1" applyAlignment="1">
      <alignment vertical="center" wrapText="1"/>
    </xf>
    <xf numFmtId="165" fontId="4" fillId="6" borderId="1" xfId="2" applyNumberFormat="1" applyFont="1" applyFill="1" applyBorder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4" fontId="6" fillId="13" borderId="1" xfId="1" applyFont="1" applyFill="1" applyBorder="1" applyAlignment="1">
      <alignment vertical="center" wrapText="1"/>
    </xf>
    <xf numFmtId="44" fontId="6" fillId="15" borderId="1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0" fillId="19" borderId="1" xfId="1" applyFont="1" applyFill="1" applyBorder="1" applyAlignment="1">
      <alignment vertical="center" wrapText="1"/>
    </xf>
    <xf numFmtId="44" fontId="3" fillId="19" borderId="1" xfId="1" applyFont="1" applyFill="1" applyBorder="1" applyAlignment="1">
      <alignment vertical="center" wrapText="1"/>
    </xf>
    <xf numFmtId="44" fontId="4" fillId="19" borderId="1" xfId="1" applyFont="1" applyFill="1" applyBorder="1" applyAlignment="1">
      <alignment vertical="center" wrapText="1"/>
    </xf>
    <xf numFmtId="166" fontId="0" fillId="0" borderId="0" xfId="0" applyNumberFormat="1"/>
    <xf numFmtId="166" fontId="0" fillId="9" borderId="0" xfId="0" applyNumberFormat="1" applyFill="1"/>
    <xf numFmtId="0" fontId="0" fillId="9" borderId="0" xfId="0" applyFill="1"/>
    <xf numFmtId="8" fontId="0" fillId="9" borderId="0" xfId="0" applyNumberFormat="1" applyFill="1"/>
    <xf numFmtId="4" fontId="0" fillId="9" borderId="0" xfId="0" applyNumberFormat="1" applyFill="1"/>
    <xf numFmtId="44" fontId="2" fillId="17" borderId="5" xfId="1" applyFont="1" applyFill="1" applyBorder="1" applyAlignment="1">
      <alignment horizontal="center" vertical="center" wrapText="1"/>
    </xf>
    <xf numFmtId="44" fontId="2" fillId="17" borderId="6" xfId="1" applyFont="1" applyFill="1" applyBorder="1" applyAlignment="1">
      <alignment horizontal="center" vertical="center" wrapText="1"/>
    </xf>
    <xf numFmtId="44" fontId="4" fillId="14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8" borderId="1" xfId="1" applyFont="1" applyFill="1" applyBorder="1" applyAlignment="1">
      <alignment horizontal="center" vertical="center" wrapText="1"/>
    </xf>
    <xf numFmtId="2" fontId="4" fillId="9" borderId="1" xfId="0" applyNumberFormat="1" applyFont="1" applyFill="1" applyBorder="1" applyAlignment="1">
      <alignment horizontal="center" vertical="center" wrapText="1"/>
    </xf>
    <xf numFmtId="44" fontId="2" fillId="17" borderId="1" xfId="1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4" fillId="10" borderId="1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  <color rgb="FFFFD54F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4</xdr:col>
      <xdr:colOff>857250</xdr:colOff>
      <xdr:row>60</xdr:row>
      <xdr:rowOff>104775</xdr:rowOff>
    </xdr:to>
    <xdr:pic>
      <xdr:nvPicPr>
        <xdr:cNvPr id="2" name="Imagen 1" descr="imagen">
          <a:extLst>
            <a:ext uri="{FF2B5EF4-FFF2-40B4-BE49-F238E27FC236}">
              <a16:creationId xmlns:a16="http://schemas.microsoft.com/office/drawing/2014/main" id="{A565C101-3529-C0DC-E175-A13895206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057900"/>
          <a:ext cx="51244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9</xdr:col>
      <xdr:colOff>438150</xdr:colOff>
      <xdr:row>70</xdr:row>
      <xdr:rowOff>28575</xdr:rowOff>
    </xdr:to>
    <xdr:pic>
      <xdr:nvPicPr>
        <xdr:cNvPr id="3" name="Imagen 2" descr="imagen">
          <a:extLst>
            <a:ext uri="{FF2B5EF4-FFF2-40B4-BE49-F238E27FC236}">
              <a16:creationId xmlns:a16="http://schemas.microsoft.com/office/drawing/2014/main" id="{8DB4804A-6E6B-DE05-9A9E-06060D4D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7581900"/>
          <a:ext cx="878205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vera, Fernanda" refreshedDate="44984.621467939818" createdVersion="8" refreshedVersion="8" minRefreshableVersion="3" recordCount="23" xr:uid="{641F8DF0-5132-4BF2-940D-707330C1D1A4}">
  <cacheSource type="worksheet">
    <worksheetSource ref="A1:K23" sheet="ZELLER 2022"/>
  </cacheSource>
  <cacheFields count="9">
    <cacheField name="Fecha" numFmtId="0">
      <sharedItems/>
    </cacheField>
    <cacheField name="NIT" numFmtId="0">
      <sharedItems/>
    </cacheField>
    <cacheField name="Refrendo" numFmtId="0">
      <sharedItems/>
    </cacheField>
    <cacheField name="Empresa declarante" numFmtId="0">
      <sharedItems count="4">
        <s v="ADHINFLEX S A"/>
        <s v="GRUPASA GRUPO PAPELERO S A"/>
        <s v="INDL JUVENALIS S A"/>
        <s v="SISMODE CIA LTD"/>
      </sharedItems>
    </cacheField>
    <cacheField name="Proveedor" numFmtId="0">
      <sharedItems/>
    </cacheField>
    <cacheField name="Precio de factura" numFmtId="8">
      <sharedItems containsSemiMixedTypes="0" containsString="0" containsNumber="1" minValue="4790.71" maxValue="79778.009999999995"/>
    </cacheField>
    <cacheField name="Pais procedencia" numFmtId="0">
      <sharedItems/>
    </cacheField>
    <cacheField name="Posición" numFmtId="0">
      <sharedItems/>
    </cacheField>
    <cacheField name="Descripcion Comercial del Produc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2022-02-22"/>
    <s v="1791218183001"/>
    <s v="028-2022-10-00176662"/>
    <x v="0"/>
    <s v="ZELLER GMELIN CORPORATION"/>
    <n v="37421.629999999997"/>
    <s v="3215190090"/>
    <s v="TINTA"/>
    <s v="321519"/>
  </r>
  <r>
    <s v="2022-06-01"/>
    <s v="1791218183001"/>
    <s v="028-2022-10-00583230"/>
    <x v="0"/>
    <s v="ZELLER GMELIN CORPORATION"/>
    <n v="37432.33"/>
    <s v="3215190090"/>
    <s v="TINTA"/>
    <s v="321519"/>
  </r>
  <r>
    <s v="2022-09-21"/>
    <s v="1791218183001"/>
    <s v="028-2022-10-01093604"/>
    <x v="0"/>
    <s v="ZELLER GMELIN CORPORATION"/>
    <n v="55035.9"/>
    <s v="3215190090"/>
    <s v="TINTAS"/>
    <s v="321519"/>
  </r>
  <r>
    <s v="2022-10-25"/>
    <s v="1791218183001"/>
    <s v="028-2022-10-01262534"/>
    <x v="0"/>
    <s v="ZELLER GMELIN CORPORATION"/>
    <n v="22033.58"/>
    <s v="3215190090"/>
    <s v="TINTA DE COLOR"/>
    <s v="321519"/>
  </r>
  <r>
    <s v="2023-01-11"/>
    <s v="1791218183001"/>
    <s v="028-2023-10-00047618"/>
    <x v="0"/>
    <s v="ZELLER GMELIN CORPORATION"/>
    <n v="79778.009999999995"/>
    <s v="3215110000"/>
    <s v="TINTA NEGRA"/>
    <s v="321511"/>
  </r>
  <r>
    <s v="2022-02-15"/>
    <s v="0990784884001"/>
    <s v="028-2022-10-00150112"/>
    <x v="1"/>
    <s v="ZELLER Y GMELIN CORPORATION"/>
    <n v="12774.92"/>
    <s v="3215190090"/>
    <s v="TINTAS"/>
    <s v="321519"/>
  </r>
  <r>
    <s v="2022-04-18"/>
    <s v="0990784884001"/>
    <s v="019-2022-10-00385865"/>
    <x v="1"/>
    <s v="ZELLER GMELIN PRINTING INC"/>
    <n v="5402.07"/>
    <s v="3215190090"/>
    <s v="TINTAS"/>
    <s v="321519"/>
  </r>
  <r>
    <s v="2022-05-04"/>
    <s v="0990784884001"/>
    <s v="028-2022-10-00456067"/>
    <x v="1"/>
    <s v="ZELLER GMELIN CORPORATION"/>
    <n v="35392.050000000003"/>
    <s v="3215190090"/>
    <s v="TINTAS"/>
    <s v="321519"/>
  </r>
  <r>
    <s v="2022-06-11"/>
    <s v="0990784884001"/>
    <s v="055-2022-10-00619369"/>
    <x v="1"/>
    <s v="ZELLER GMELIN CORPORATION"/>
    <n v="14637.5"/>
    <s v="3215190090"/>
    <s v="TINTAS"/>
    <s v="321519"/>
  </r>
  <r>
    <s v="2022-08-03"/>
    <s v="0990784884001"/>
    <s v="028-2022-10-00861661"/>
    <x v="1"/>
    <s v="ZELLER GMELIN CORPORATION"/>
    <n v="66293.33"/>
    <s v="3215110000"/>
    <s v="TINTAS"/>
    <s v="321511"/>
  </r>
  <r>
    <s v="2022-12-19"/>
    <s v="0990784884001"/>
    <s v="019-2022-10-01582561"/>
    <x v="1"/>
    <s v="ZELLER GMELIN CORPORATION"/>
    <n v="8924.93"/>
    <s v="3215190090"/>
    <s v="TINTAS"/>
    <s v="321519"/>
  </r>
  <r>
    <s v="2023-01-04"/>
    <s v="0990784884001"/>
    <s v="019-2023-10-00012131"/>
    <x v="1"/>
    <s v="ZELLER GMELIN CORPORATION"/>
    <n v="4790.71"/>
    <s v="3215190090"/>
    <s v="TINTA PANTONE PROCESS BLUE BW8"/>
    <s v="321519"/>
  </r>
  <r>
    <s v="2022-01-17"/>
    <s v="0992287578001"/>
    <s v="019-2022-10-00048496"/>
    <x v="2"/>
    <s v="ZELLER GMELIN PRINTING INC"/>
    <n v="12278.56"/>
    <s v="3215190010"/>
    <s v="TINTA FLEXOGRAFICA EXTENDER"/>
    <s v="321519"/>
  </r>
  <r>
    <s v="2022-02-09"/>
    <s v="0992287578001"/>
    <s v="019-2022-10-00133243"/>
    <x v="2"/>
    <s v="ZELLER GMELIN PRINTING INC"/>
    <n v="10587.1"/>
    <s v="3215190010"/>
    <s v="TINTA FLEXOGRAFICA LM032 RED"/>
    <s v="321519"/>
  </r>
  <r>
    <s v="2022-02-18"/>
    <s v="0992287578001"/>
    <s v="028-2022-10-00161538"/>
    <x v="2"/>
    <s v="ZELLER + GMELIN"/>
    <n v="36636.910000000003"/>
    <s v="3215190010"/>
    <s v="TINTA FLEXOGRAFICA LM PROCESS YELLOW BW4"/>
    <s v="321519"/>
  </r>
  <r>
    <s v="2022-04-14"/>
    <s v="0992287578001"/>
    <s v="019-2022-10-00373244"/>
    <x v="2"/>
    <s v="ZELLER GMELIN PRINTING INC"/>
    <n v="13551.72"/>
    <s v="3215190010"/>
    <s v="3095 LM EXTENDER TNTA FLEXOGRAFICA"/>
    <s v="321519"/>
  </r>
  <r>
    <s v="2022-06-03"/>
    <s v="0992287578001"/>
    <s v="019-2022-10-00591524"/>
    <x v="2"/>
    <s v="ZELLER GMELIN CORPORATION"/>
    <n v="13474.77"/>
    <s v="3215190010"/>
    <s v="SHRINK SEALANT WHITE SV3 TINTA FLEXOGRAFICA"/>
    <s v="321519"/>
  </r>
  <r>
    <s v="2022-06-10"/>
    <s v="0992287578001"/>
    <s v="019-2022-10-00616443"/>
    <x v="2"/>
    <s v="ZELLER GMELIN CORPORATION"/>
    <n v="35279.449999999997"/>
    <s v="3215190010"/>
    <s v="TINTA FLEXOGRAFICA YELLOW BW4"/>
    <s v="321519"/>
  </r>
  <r>
    <s v="2022-07-18"/>
    <s v="0992287578001"/>
    <s v="019-2022-10-00776459"/>
    <x v="2"/>
    <s v="ZELLER GMELIN CORPORATION"/>
    <n v="11648.52"/>
    <s v="3215190090"/>
    <s v="TINTA FLEXOGRAFICA LM PROCESS MAGENTA BW4"/>
    <s v="321519"/>
  </r>
  <r>
    <s v="2022-10-27"/>
    <s v="0992287578001"/>
    <s v="019-2022-10-01275468"/>
    <x v="2"/>
    <s v="ZELLER GMELIN CORPORATION"/>
    <n v="46513.84"/>
    <s v="3215190010"/>
    <s v="TINTA FLEXOGRAFICA YELLOW BW4"/>
    <s v="321519"/>
  </r>
  <r>
    <s v="2022-11-30"/>
    <s v="0992287578001"/>
    <s v="019-2022-10-01457679"/>
    <x v="2"/>
    <s v="ZELLER GMELIN CORPORATION"/>
    <n v="5849.96"/>
    <s v="3215190010"/>
    <s v="TINTA FLEXOGRAFICA LM PROCESS YELLOW BW4"/>
    <s v="321519"/>
  </r>
  <r>
    <s v="2022-12-15"/>
    <s v="0992287578001"/>
    <s v="055-2022-10-01556513"/>
    <x v="2"/>
    <s v="ZELLER GMELIN CORPORATION"/>
    <n v="68362.559999999998"/>
    <s v="3215190010"/>
    <s v="TINTA FLEXOGRAFICA LM PROCESS YELLOW BW4"/>
    <s v="321519"/>
  </r>
  <r>
    <s v="2022-07-25"/>
    <s v="1790683516001"/>
    <s v="055-2022-10-00809382"/>
    <x v="3"/>
    <s v="ZELLER GMELIN CORPORATION"/>
    <n v="15849.465"/>
    <s v="3215190090"/>
    <s v="TINTA AMARILLO"/>
    <s v="3215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82079-E816-4CAB-B365-1D28B4A988D5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8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ecio de factur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1C9B-4587-4A2D-BEDC-941C5ACB0AF1}">
  <sheetPr codeName="Hoja5"/>
  <dimension ref="A1:N76"/>
  <sheetViews>
    <sheetView workbookViewId="0">
      <selection activeCell="E7" sqref="E7"/>
    </sheetView>
  </sheetViews>
  <sheetFormatPr baseColWidth="10" defaultRowHeight="15" x14ac:dyDescent="0.25"/>
  <cols>
    <col min="1" max="1" width="14.5703125" style="25" customWidth="1"/>
    <col min="2" max="2" width="31.28515625" style="26" bestFit="1" customWidth="1"/>
    <col min="3" max="3" width="16.7109375" style="26" customWidth="1"/>
    <col min="4" max="4" width="16" style="26" customWidth="1"/>
    <col min="5" max="5" width="15.85546875" style="26" customWidth="1"/>
    <col min="6" max="8" width="14.28515625" style="26" customWidth="1"/>
    <col min="9" max="9" width="2.42578125" style="26" customWidth="1"/>
    <col min="10" max="13" width="14.28515625" style="26" customWidth="1"/>
    <col min="14" max="14" width="12.5703125" style="25" customWidth="1"/>
    <col min="15" max="16384" width="11.42578125" style="25"/>
  </cols>
  <sheetData>
    <row r="1" spans="1:14" x14ac:dyDescent="0.25">
      <c r="B1" s="47"/>
    </row>
    <row r="2" spans="1:14" ht="30" customHeight="1" x14ac:dyDescent="0.25">
      <c r="A2" s="98" t="s">
        <v>8</v>
      </c>
      <c r="B2" s="98" t="s">
        <v>1</v>
      </c>
      <c r="C2" s="29" t="s">
        <v>71</v>
      </c>
      <c r="D2" s="30" t="s">
        <v>97</v>
      </c>
      <c r="E2" s="32" t="s">
        <v>74</v>
      </c>
      <c r="F2" s="23" t="s">
        <v>70</v>
      </c>
      <c r="G2" s="33" t="s">
        <v>75</v>
      </c>
      <c r="H2" s="95" t="s">
        <v>261</v>
      </c>
      <c r="I2" s="47"/>
      <c r="J2" s="99" t="s">
        <v>99</v>
      </c>
      <c r="K2" s="100" t="s">
        <v>98</v>
      </c>
      <c r="L2" s="101" t="s">
        <v>100</v>
      </c>
      <c r="M2" s="97" t="s">
        <v>101</v>
      </c>
      <c r="N2" s="95" t="s">
        <v>262</v>
      </c>
    </row>
    <row r="3" spans="1:14" s="24" customFormat="1" ht="22.5" customHeight="1" x14ac:dyDescent="0.25">
      <c r="A3" s="98"/>
      <c r="B3" s="98"/>
      <c r="C3" s="23" t="s">
        <v>95</v>
      </c>
      <c r="D3" s="23" t="s">
        <v>94</v>
      </c>
      <c r="E3" s="23" t="s">
        <v>93</v>
      </c>
      <c r="F3" s="23" t="s">
        <v>93</v>
      </c>
      <c r="G3" s="23" t="s">
        <v>95</v>
      </c>
      <c r="H3" s="96"/>
      <c r="I3" s="48"/>
      <c r="J3" s="99"/>
      <c r="K3" s="100"/>
      <c r="L3" s="101"/>
      <c r="M3" s="97"/>
      <c r="N3" s="96"/>
    </row>
    <row r="4" spans="1:14" ht="20.25" customHeight="1" x14ac:dyDescent="0.25">
      <c r="A4" s="27">
        <v>3001</v>
      </c>
      <c r="B4" s="28" t="s">
        <v>59</v>
      </c>
      <c r="C4" s="36"/>
      <c r="D4" s="39"/>
      <c r="E4" s="38"/>
      <c r="F4" s="34">
        <v>14.39</v>
      </c>
      <c r="G4" s="35"/>
      <c r="H4" s="87">
        <v>10</v>
      </c>
      <c r="I4" s="49"/>
      <c r="J4" s="45"/>
      <c r="K4" s="51"/>
      <c r="L4" s="52">
        <f>(C4/F4)-1</f>
        <v>-1</v>
      </c>
      <c r="M4" s="46"/>
      <c r="N4" s="52">
        <f>(C4/H4)-1</f>
        <v>-1</v>
      </c>
    </row>
    <row r="5" spans="1:14" ht="20.25" customHeight="1" x14ac:dyDescent="0.25">
      <c r="A5" s="27">
        <v>3006</v>
      </c>
      <c r="B5" s="28" t="s">
        <v>60</v>
      </c>
      <c r="C5" s="36"/>
      <c r="D5" s="39"/>
      <c r="E5" s="38"/>
      <c r="F5" s="34">
        <v>15.21</v>
      </c>
      <c r="G5" s="35"/>
      <c r="H5" s="87"/>
      <c r="I5" s="49"/>
      <c r="J5" s="45"/>
      <c r="K5" s="51"/>
      <c r="L5" s="52">
        <f>(C5/F5)-1</f>
        <v>-1</v>
      </c>
      <c r="M5" s="46"/>
      <c r="N5" s="52"/>
    </row>
    <row r="6" spans="1:14" ht="20.25" customHeight="1" x14ac:dyDescent="0.25">
      <c r="A6" s="27">
        <v>3020</v>
      </c>
      <c r="B6" s="28" t="s">
        <v>61</v>
      </c>
      <c r="C6" s="36"/>
      <c r="D6" s="39"/>
      <c r="E6" s="38"/>
      <c r="F6" s="34">
        <v>12.37</v>
      </c>
      <c r="G6" s="35"/>
      <c r="H6" s="87">
        <v>9.2200000000000006</v>
      </c>
      <c r="I6" s="49"/>
      <c r="J6" s="45"/>
      <c r="K6" s="51"/>
      <c r="L6" s="52">
        <f>(C6/F6)-1</f>
        <v>-1</v>
      </c>
      <c r="M6" s="46"/>
      <c r="N6" s="52">
        <f t="shared" ref="N6:N36" si="0">(C6/H6)-1</f>
        <v>-1</v>
      </c>
    </row>
    <row r="7" spans="1:14" ht="20.25" customHeight="1" x14ac:dyDescent="0.25">
      <c r="A7" s="27">
        <v>3030</v>
      </c>
      <c r="B7" s="28" t="s">
        <v>62</v>
      </c>
      <c r="C7" s="36"/>
      <c r="D7" s="39"/>
      <c r="E7" s="38"/>
      <c r="F7" s="34"/>
      <c r="G7" s="35"/>
      <c r="H7" s="87"/>
      <c r="I7" s="49"/>
      <c r="J7" s="45"/>
      <c r="K7" s="51"/>
      <c r="L7" s="52"/>
      <c r="M7" s="46"/>
      <c r="N7" s="52"/>
    </row>
    <row r="8" spans="1:14" ht="20.25" customHeight="1" x14ac:dyDescent="0.25">
      <c r="A8" s="27">
        <v>3095</v>
      </c>
      <c r="B8" s="28" t="s">
        <v>63</v>
      </c>
      <c r="C8" s="36"/>
      <c r="D8" s="39"/>
      <c r="E8" s="38"/>
      <c r="F8" s="34">
        <v>11.02</v>
      </c>
      <c r="G8" s="35"/>
      <c r="H8" s="87"/>
      <c r="I8" s="49"/>
      <c r="J8" s="45"/>
      <c r="K8" s="51"/>
      <c r="L8" s="52">
        <f>(C8/F8)-1</f>
        <v>-1</v>
      </c>
      <c r="M8" s="46"/>
      <c r="N8" s="52"/>
    </row>
    <row r="9" spans="1:14" ht="20.25" customHeight="1" x14ac:dyDescent="0.25">
      <c r="A9" s="27">
        <v>3201</v>
      </c>
      <c r="B9" s="28" t="s">
        <v>14</v>
      </c>
      <c r="C9" s="36">
        <v>10.36</v>
      </c>
      <c r="D9" s="39">
        <v>9.8699999999999992</v>
      </c>
      <c r="E9" s="42">
        <v>9.14</v>
      </c>
      <c r="F9" s="34">
        <v>10.46</v>
      </c>
      <c r="G9" s="35">
        <v>10.31</v>
      </c>
      <c r="H9" s="87">
        <v>7.87</v>
      </c>
      <c r="I9" s="49"/>
      <c r="J9" s="54">
        <f>(C9/D9)-1</f>
        <v>4.9645390070921946E-2</v>
      </c>
      <c r="K9" s="55">
        <f>(C9/E9)-1</f>
        <v>0.13347921225382908</v>
      </c>
      <c r="L9" s="56">
        <f>(C9/F9)-1</f>
        <v>-9.5602294455068293E-3</v>
      </c>
      <c r="M9" s="57">
        <f>(C9/G9)-1</f>
        <v>4.8496605237633439E-3</v>
      </c>
      <c r="N9" s="52">
        <f t="shared" si="0"/>
        <v>0.31639135959339248</v>
      </c>
    </row>
    <row r="10" spans="1:14" ht="20.25" customHeight="1" x14ac:dyDescent="0.25">
      <c r="A10" s="27">
        <v>32012</v>
      </c>
      <c r="B10" s="28" t="s">
        <v>89</v>
      </c>
      <c r="C10" s="36"/>
      <c r="D10" s="39"/>
      <c r="E10" s="38"/>
      <c r="F10" s="34">
        <v>12.95</v>
      </c>
      <c r="G10" s="35"/>
      <c r="H10" s="87"/>
      <c r="I10" s="49"/>
      <c r="J10" s="45"/>
      <c r="K10" s="51"/>
      <c r="L10" s="52">
        <f>(C10/F10)-1</f>
        <v>-1</v>
      </c>
      <c r="M10" s="46"/>
      <c r="N10" s="52"/>
    </row>
    <row r="11" spans="1:14" ht="20.25" customHeight="1" x14ac:dyDescent="0.25">
      <c r="A11" s="27">
        <v>3202</v>
      </c>
      <c r="B11" s="28" t="s">
        <v>15</v>
      </c>
      <c r="C11" s="36">
        <v>10.36</v>
      </c>
      <c r="D11" s="39">
        <v>9.8699999999999992</v>
      </c>
      <c r="E11" s="38"/>
      <c r="F11" s="34">
        <v>10.46</v>
      </c>
      <c r="G11" s="35">
        <v>10.18</v>
      </c>
      <c r="H11" s="87">
        <v>7.98</v>
      </c>
      <c r="I11" s="49"/>
      <c r="J11" s="54">
        <f>(C11/D11)-1</f>
        <v>4.9645390070921946E-2</v>
      </c>
      <c r="K11" s="55"/>
      <c r="L11" s="56">
        <f>(C11/F11)-1</f>
        <v>-9.5602294455068293E-3</v>
      </c>
      <c r="M11" s="57">
        <f>(C11/G11)-1</f>
        <v>1.7681728880157177E-2</v>
      </c>
      <c r="N11" s="52">
        <f t="shared" si="0"/>
        <v>0.29824561403508754</v>
      </c>
    </row>
    <row r="12" spans="1:14" ht="20.25" customHeight="1" x14ac:dyDescent="0.25">
      <c r="A12" s="27">
        <v>3203</v>
      </c>
      <c r="B12" s="28" t="s">
        <v>16</v>
      </c>
      <c r="C12" s="36">
        <v>10.36</v>
      </c>
      <c r="D12" s="39">
        <v>9.8699999999999992</v>
      </c>
      <c r="E12" s="42">
        <v>9.4499999999999993</v>
      </c>
      <c r="F12" s="34">
        <v>10.46</v>
      </c>
      <c r="G12" s="35">
        <v>10.68</v>
      </c>
      <c r="H12" s="87">
        <v>7.87</v>
      </c>
      <c r="I12" s="49"/>
      <c r="J12" s="54">
        <f>(C12/D12)-1</f>
        <v>4.9645390070921946E-2</v>
      </c>
      <c r="K12" s="55">
        <f>(C12/E12)-1</f>
        <v>9.6296296296296324E-2</v>
      </c>
      <c r="L12" s="56">
        <f>(C12/F12)-1</f>
        <v>-9.5602294455068293E-3</v>
      </c>
      <c r="M12" s="57">
        <f>(C12/G12)-1</f>
        <v>-2.9962546816479474E-2</v>
      </c>
      <c r="N12" s="52">
        <f t="shared" si="0"/>
        <v>0.31639135959339248</v>
      </c>
    </row>
    <row r="13" spans="1:14" ht="20.25" customHeight="1" x14ac:dyDescent="0.25">
      <c r="A13" s="27">
        <v>3204</v>
      </c>
      <c r="B13" s="28" t="s">
        <v>23</v>
      </c>
      <c r="C13" s="36"/>
      <c r="D13" s="39"/>
      <c r="E13" s="42">
        <v>8.48</v>
      </c>
      <c r="F13" s="34"/>
      <c r="G13" s="35">
        <v>9.74</v>
      </c>
      <c r="H13" s="87">
        <v>7.72</v>
      </c>
      <c r="I13" s="49"/>
      <c r="J13" s="45"/>
      <c r="K13" s="51">
        <f>(C13/E13)-1</f>
        <v>-1</v>
      </c>
      <c r="L13" s="52"/>
      <c r="M13" s="46">
        <f>(C13/G13)-1</f>
        <v>-1</v>
      </c>
      <c r="N13" s="52">
        <f t="shared" si="0"/>
        <v>-1</v>
      </c>
    </row>
    <row r="14" spans="1:14" ht="20.25" customHeight="1" x14ac:dyDescent="0.25">
      <c r="A14" s="27">
        <v>3205</v>
      </c>
      <c r="B14" s="28" t="s">
        <v>26</v>
      </c>
      <c r="C14" s="36"/>
      <c r="D14" s="39"/>
      <c r="E14" s="38"/>
      <c r="F14" s="34"/>
      <c r="G14" s="35"/>
      <c r="H14" s="87">
        <v>4.8499999999999996</v>
      </c>
      <c r="I14" s="49"/>
      <c r="J14" s="45"/>
      <c r="K14" s="51"/>
      <c r="L14" s="52"/>
      <c r="M14" s="46"/>
      <c r="N14" s="52">
        <f t="shared" si="0"/>
        <v>-1</v>
      </c>
    </row>
    <row r="15" spans="1:14" ht="20.25" customHeight="1" x14ac:dyDescent="0.25">
      <c r="A15" s="27">
        <v>32032</v>
      </c>
      <c r="B15" s="28" t="s">
        <v>17</v>
      </c>
      <c r="C15" s="36"/>
      <c r="D15" s="39"/>
      <c r="E15" s="38"/>
      <c r="F15" s="34"/>
      <c r="G15" s="35">
        <v>11.59</v>
      </c>
      <c r="H15" s="87">
        <v>9.48</v>
      </c>
      <c r="I15" s="49"/>
      <c r="J15" s="45"/>
      <c r="K15" s="51"/>
      <c r="L15" s="52"/>
      <c r="M15" s="46">
        <f>(C15/G15)-1</f>
        <v>-1</v>
      </c>
      <c r="N15" s="52">
        <f t="shared" si="0"/>
        <v>-1</v>
      </c>
    </row>
    <row r="16" spans="1:14" ht="20.25" customHeight="1" x14ac:dyDescent="0.25">
      <c r="A16" s="27">
        <v>32072</v>
      </c>
      <c r="B16" s="28" t="s">
        <v>90</v>
      </c>
      <c r="C16" s="36"/>
      <c r="D16" s="39"/>
      <c r="E16" s="38"/>
      <c r="F16" s="34">
        <v>21.14</v>
      </c>
      <c r="G16" s="41">
        <v>19.059999999999999</v>
      </c>
      <c r="H16" s="88"/>
      <c r="I16" s="50"/>
      <c r="J16" s="45"/>
      <c r="K16" s="51"/>
      <c r="L16" s="52">
        <f>(C16/F16)-1</f>
        <v>-1</v>
      </c>
      <c r="M16" s="46">
        <f>(C16/G16)-1</f>
        <v>-1</v>
      </c>
      <c r="N16" s="52"/>
    </row>
    <row r="17" spans="1:14" ht="20.25" customHeight="1" x14ac:dyDescent="0.25">
      <c r="A17" s="27">
        <v>3210</v>
      </c>
      <c r="B17" s="28" t="s">
        <v>18</v>
      </c>
      <c r="C17" s="36">
        <v>11.05</v>
      </c>
      <c r="D17" s="43">
        <v>10.52</v>
      </c>
      <c r="E17" s="38"/>
      <c r="F17" s="34">
        <v>10.75</v>
      </c>
      <c r="G17" s="35"/>
      <c r="H17" s="87"/>
      <c r="I17" s="49"/>
      <c r="J17" s="54">
        <f>(C17/D17)-1</f>
        <v>5.0380228136882144E-2</v>
      </c>
      <c r="K17" s="55"/>
      <c r="L17" s="56">
        <f>(C17/F17)-1</f>
        <v>2.7906976744186185E-2</v>
      </c>
      <c r="M17" s="57"/>
      <c r="N17" s="52"/>
    </row>
    <row r="18" spans="1:14" ht="20.25" customHeight="1" x14ac:dyDescent="0.25">
      <c r="A18" s="27">
        <v>3211</v>
      </c>
      <c r="B18" s="28" t="s">
        <v>43</v>
      </c>
      <c r="C18" s="36"/>
      <c r="D18" s="39"/>
      <c r="E18" s="38"/>
      <c r="F18" s="34"/>
      <c r="G18" s="35"/>
      <c r="H18" s="87"/>
      <c r="I18" s="49"/>
      <c r="J18" s="45"/>
      <c r="K18" s="51"/>
      <c r="L18" s="52"/>
      <c r="M18" s="46"/>
      <c r="N18" s="52"/>
    </row>
    <row r="19" spans="1:14" ht="20.25" customHeight="1" x14ac:dyDescent="0.25">
      <c r="A19" s="27">
        <v>3220</v>
      </c>
      <c r="B19" s="28" t="s">
        <v>19</v>
      </c>
      <c r="C19" s="36">
        <v>10.220000000000001</v>
      </c>
      <c r="D19" s="39">
        <v>9.73</v>
      </c>
      <c r="E19" s="42">
        <v>9.08</v>
      </c>
      <c r="F19" s="34">
        <v>10.31</v>
      </c>
      <c r="G19" s="35">
        <v>9.8699999999999992</v>
      </c>
      <c r="H19" s="87">
        <v>7.65</v>
      </c>
      <c r="I19" s="49"/>
      <c r="J19" s="54">
        <f>(C19/D19)-1</f>
        <v>5.0359712230215736E-2</v>
      </c>
      <c r="K19" s="55">
        <f>(C19/E19)-1</f>
        <v>0.12555066079295152</v>
      </c>
      <c r="L19" s="56">
        <f>(C19/F19)-1</f>
        <v>-8.7293889427739746E-3</v>
      </c>
      <c r="M19" s="57">
        <f>(C19/G19)-1</f>
        <v>3.5460992907801581E-2</v>
      </c>
      <c r="N19" s="52">
        <f t="shared" si="0"/>
        <v>0.33594771241830057</v>
      </c>
    </row>
    <row r="20" spans="1:14" ht="20.25" customHeight="1" x14ac:dyDescent="0.25">
      <c r="A20" s="27">
        <v>3230</v>
      </c>
      <c r="B20" s="28" t="s">
        <v>20</v>
      </c>
      <c r="C20" s="36">
        <v>10.19</v>
      </c>
      <c r="D20" s="39">
        <v>9.7100000000000009</v>
      </c>
      <c r="E20" s="42">
        <v>9.39</v>
      </c>
      <c r="F20" s="34">
        <v>10.29</v>
      </c>
      <c r="G20" s="35">
        <v>10.19</v>
      </c>
      <c r="H20" s="87"/>
      <c r="I20" s="49"/>
      <c r="J20" s="54">
        <f>(C20/D20)-1</f>
        <v>4.9433573635427219E-2</v>
      </c>
      <c r="K20" s="55">
        <f>(C20/E20)-1</f>
        <v>8.5197018104366196E-2</v>
      </c>
      <c r="L20" s="56">
        <f>(C20/F20)-1</f>
        <v>-9.7181729834791009E-3</v>
      </c>
      <c r="M20" s="57">
        <f>(C20/G20)-1</f>
        <v>0</v>
      </c>
      <c r="N20" s="52"/>
    </row>
    <row r="21" spans="1:14" ht="20.25" customHeight="1" x14ac:dyDescent="0.25">
      <c r="A21" s="27">
        <v>3231</v>
      </c>
      <c r="B21" s="28" t="s">
        <v>44</v>
      </c>
      <c r="C21" s="36"/>
      <c r="D21" s="39"/>
      <c r="E21" s="38"/>
      <c r="F21" s="34"/>
      <c r="G21" s="35"/>
      <c r="H21" s="87"/>
      <c r="I21" s="49"/>
      <c r="J21" s="45"/>
      <c r="K21" s="51"/>
      <c r="L21" s="52"/>
      <c r="M21" s="46"/>
      <c r="N21" s="52"/>
    </row>
    <row r="22" spans="1:14" ht="20.25" customHeight="1" x14ac:dyDescent="0.25">
      <c r="A22" s="27">
        <v>3240</v>
      </c>
      <c r="B22" s="28" t="s">
        <v>29</v>
      </c>
      <c r="C22" s="36">
        <v>22.24</v>
      </c>
      <c r="D22" s="43">
        <v>20.98</v>
      </c>
      <c r="E22" s="38"/>
      <c r="F22" s="34">
        <v>22.24</v>
      </c>
      <c r="G22" s="35"/>
      <c r="H22" s="87"/>
      <c r="I22" s="49"/>
      <c r="J22" s="54">
        <f>(C22/D22)-1</f>
        <v>6.0057197330791068E-2</v>
      </c>
      <c r="K22" s="55"/>
      <c r="L22" s="56">
        <f>(C22/F22)-1</f>
        <v>0</v>
      </c>
      <c r="M22" s="57"/>
      <c r="N22" s="52"/>
    </row>
    <row r="23" spans="1:14" ht="20.25" customHeight="1" x14ac:dyDescent="0.25">
      <c r="A23" s="27">
        <v>3255</v>
      </c>
      <c r="B23" s="28" t="s">
        <v>49</v>
      </c>
      <c r="C23" s="44">
        <v>14.99</v>
      </c>
      <c r="D23" s="39">
        <v>15.34</v>
      </c>
      <c r="E23" s="38"/>
      <c r="F23" s="34">
        <v>16.260000000000002</v>
      </c>
      <c r="G23" s="35">
        <v>15.47</v>
      </c>
      <c r="H23" s="87">
        <v>13.54</v>
      </c>
      <c r="I23" s="49"/>
      <c r="J23" s="54">
        <f>(C23/D23)-1</f>
        <v>-2.2816166883963485E-2</v>
      </c>
      <c r="K23" s="55"/>
      <c r="L23" s="56">
        <f>(C23/F23)-1</f>
        <v>-7.810578105781063E-2</v>
      </c>
      <c r="M23" s="57">
        <f>(C23/G23)-1</f>
        <v>-3.1027795733678087E-2</v>
      </c>
      <c r="N23" s="52">
        <f t="shared" si="0"/>
        <v>0.10709010339734126</v>
      </c>
    </row>
    <row r="24" spans="1:14" ht="20.25" customHeight="1" x14ac:dyDescent="0.25">
      <c r="A24" s="27">
        <v>3256</v>
      </c>
      <c r="B24" s="28" t="s">
        <v>45</v>
      </c>
      <c r="C24" s="36"/>
      <c r="D24" s="39"/>
      <c r="E24" s="38"/>
      <c r="F24" s="34"/>
      <c r="G24" s="35"/>
      <c r="H24" s="87"/>
      <c r="I24" s="49"/>
      <c r="J24" s="45"/>
      <c r="K24" s="51"/>
      <c r="L24" s="52"/>
      <c r="M24" s="46"/>
      <c r="N24" s="52"/>
    </row>
    <row r="25" spans="1:14" ht="20.25" customHeight="1" x14ac:dyDescent="0.25">
      <c r="A25" s="27">
        <v>3261</v>
      </c>
      <c r="B25" s="28" t="s">
        <v>21</v>
      </c>
      <c r="C25" s="36">
        <v>16.3</v>
      </c>
      <c r="D25" s="39">
        <v>16.68</v>
      </c>
      <c r="E25" s="38">
        <v>14.98</v>
      </c>
      <c r="F25" s="34">
        <v>17.04</v>
      </c>
      <c r="G25" s="35">
        <v>16.84</v>
      </c>
      <c r="H25" s="87">
        <v>10.59</v>
      </c>
      <c r="I25" s="49"/>
      <c r="J25" s="54">
        <f>(C25/D25)-1</f>
        <v>-2.2781774580335701E-2</v>
      </c>
      <c r="K25" s="55">
        <f>(C25/E25)-1</f>
        <v>8.8117489986648811E-2</v>
      </c>
      <c r="L25" s="56">
        <f>(C25/F25)-1</f>
        <v>-4.3427230046948262E-2</v>
      </c>
      <c r="M25" s="57">
        <f>(C25/G25)-1</f>
        <v>-3.2066508313539188E-2</v>
      </c>
      <c r="N25" s="52">
        <f t="shared" si="0"/>
        <v>0.53918791312559033</v>
      </c>
    </row>
    <row r="26" spans="1:14" ht="20.25" customHeight="1" x14ac:dyDescent="0.25">
      <c r="A26" s="27">
        <v>3270</v>
      </c>
      <c r="B26" s="28" t="s">
        <v>7</v>
      </c>
      <c r="C26" s="36"/>
      <c r="D26" s="43">
        <v>11.97</v>
      </c>
      <c r="E26" s="38"/>
      <c r="F26" s="34">
        <v>12.21</v>
      </c>
      <c r="G26" s="35"/>
      <c r="H26" s="87"/>
      <c r="I26" s="49"/>
      <c r="J26" s="45">
        <f>(C26/D26)-1</f>
        <v>-1</v>
      </c>
      <c r="K26" s="51"/>
      <c r="L26" s="52">
        <f>(C26/F26)-1</f>
        <v>-1</v>
      </c>
      <c r="M26" s="46"/>
      <c r="N26" s="52"/>
    </row>
    <row r="27" spans="1:14" ht="20.25" customHeight="1" x14ac:dyDescent="0.25">
      <c r="A27" s="27">
        <v>3280</v>
      </c>
      <c r="B27" s="28" t="s">
        <v>27</v>
      </c>
      <c r="C27" s="36">
        <v>13.11</v>
      </c>
      <c r="D27" s="39">
        <v>13.42</v>
      </c>
      <c r="E27" s="42">
        <v>12.14</v>
      </c>
      <c r="F27" s="34">
        <v>13.71</v>
      </c>
      <c r="G27" s="35"/>
      <c r="H27" s="87">
        <v>7.94</v>
      </c>
      <c r="I27" s="49"/>
      <c r="J27" s="54">
        <f>(C27/D27)-1</f>
        <v>-2.3099850968703484E-2</v>
      </c>
      <c r="K27" s="55">
        <f>(C27/E27)-1</f>
        <v>7.9901153212520448E-2</v>
      </c>
      <c r="L27" s="56">
        <f>(C27/F27)-1</f>
        <v>-4.3763676148796615E-2</v>
      </c>
      <c r="M27" s="57"/>
      <c r="N27" s="52">
        <f t="shared" si="0"/>
        <v>0.65113350125944569</v>
      </c>
    </row>
    <row r="28" spans="1:14" ht="20.25" customHeight="1" x14ac:dyDescent="0.25">
      <c r="A28" s="27">
        <v>3281</v>
      </c>
      <c r="B28" s="28" t="s">
        <v>30</v>
      </c>
      <c r="C28" s="36"/>
      <c r="D28" s="39">
        <v>8.51</v>
      </c>
      <c r="E28" s="38"/>
      <c r="F28" s="34"/>
      <c r="G28" s="35"/>
      <c r="H28" s="87"/>
      <c r="I28" s="49"/>
      <c r="J28" s="45">
        <f>(C28/D28)-1</f>
        <v>-1</v>
      </c>
      <c r="K28" s="51"/>
      <c r="L28" s="52"/>
      <c r="M28" s="46"/>
      <c r="N28" s="52"/>
    </row>
    <row r="29" spans="1:14" ht="20.25" customHeight="1" x14ac:dyDescent="0.25">
      <c r="A29" s="27">
        <v>3282</v>
      </c>
      <c r="B29" s="28" t="s">
        <v>83</v>
      </c>
      <c r="C29" s="36"/>
      <c r="D29" s="39"/>
      <c r="E29" s="38">
        <v>8.0399999999999991</v>
      </c>
      <c r="F29" s="34"/>
      <c r="G29" s="35"/>
      <c r="H29" s="87"/>
      <c r="I29" s="49"/>
      <c r="J29" s="45"/>
      <c r="K29" s="51">
        <f>(C29/E29)-1</f>
        <v>-1</v>
      </c>
      <c r="L29" s="52"/>
      <c r="M29" s="46"/>
      <c r="N29" s="52"/>
    </row>
    <row r="30" spans="1:14" ht="20.25" customHeight="1" x14ac:dyDescent="0.25">
      <c r="A30" s="27">
        <v>3290</v>
      </c>
      <c r="B30" s="28" t="s">
        <v>31</v>
      </c>
      <c r="C30" s="36"/>
      <c r="D30" s="39">
        <v>9.56</v>
      </c>
      <c r="E30" s="38"/>
      <c r="F30" s="34"/>
      <c r="G30" s="35"/>
      <c r="H30" s="87"/>
      <c r="I30" s="49"/>
      <c r="J30" s="45">
        <f>(C30/D30)-1</f>
        <v>-1</v>
      </c>
      <c r="K30" s="51"/>
      <c r="L30" s="52"/>
      <c r="M30" s="46"/>
      <c r="N30" s="52"/>
    </row>
    <row r="31" spans="1:14" ht="20.25" customHeight="1" x14ac:dyDescent="0.25">
      <c r="A31" s="27">
        <v>3295</v>
      </c>
      <c r="B31" s="28" t="s">
        <v>9</v>
      </c>
      <c r="C31" s="36">
        <v>9.1999999999999993</v>
      </c>
      <c r="D31" s="43">
        <v>8.06</v>
      </c>
      <c r="E31" s="38">
        <v>8.4499999999999993</v>
      </c>
      <c r="F31" s="34">
        <v>8.5399999999999991</v>
      </c>
      <c r="G31" s="35">
        <v>9.5399999999999991</v>
      </c>
      <c r="H31" s="87"/>
      <c r="I31" s="49"/>
      <c r="J31" s="54">
        <f>(C31/D31)-1</f>
        <v>0.14143920595533488</v>
      </c>
      <c r="K31" s="55">
        <f>(C31/E31)-1</f>
        <v>8.8757396449704151E-2</v>
      </c>
      <c r="L31" s="56">
        <f>(C31/F31)-1</f>
        <v>7.7283372365339664E-2</v>
      </c>
      <c r="M31" s="57">
        <f>(C31/G31)-1</f>
        <v>-3.5639412997903519E-2</v>
      </c>
      <c r="N31" s="52"/>
    </row>
    <row r="32" spans="1:14" ht="20.25" customHeight="1" x14ac:dyDescent="0.25">
      <c r="A32" s="27">
        <v>34021</v>
      </c>
      <c r="B32" s="28" t="s">
        <v>10</v>
      </c>
      <c r="C32" s="44">
        <v>13</v>
      </c>
      <c r="D32" s="39">
        <v>15.03</v>
      </c>
      <c r="E32" s="38">
        <v>14.8</v>
      </c>
      <c r="F32" s="34">
        <v>13.12</v>
      </c>
      <c r="G32" s="35">
        <v>17.2</v>
      </c>
      <c r="H32" s="87">
        <v>8.82</v>
      </c>
      <c r="I32" s="49"/>
      <c r="J32" s="54">
        <f>(C32/D32)-1</f>
        <v>-0.13506320691949436</v>
      </c>
      <c r="K32" s="55">
        <f>(C32/E32)-1</f>
        <v>-0.12162162162162171</v>
      </c>
      <c r="L32" s="56">
        <f>(C32/F32)-1</f>
        <v>-9.1463414634145312E-3</v>
      </c>
      <c r="M32" s="57">
        <f>(C32/G32)-1</f>
        <v>-0.2441860465116279</v>
      </c>
      <c r="N32" s="52">
        <f t="shared" si="0"/>
        <v>0.473922902494331</v>
      </c>
    </row>
    <row r="33" spans="1:14" ht="20.25" customHeight="1" x14ac:dyDescent="0.25">
      <c r="A33" s="27">
        <v>3407</v>
      </c>
      <c r="B33" s="28" t="s">
        <v>32</v>
      </c>
      <c r="C33" s="36"/>
      <c r="D33" s="39">
        <v>10.37</v>
      </c>
      <c r="E33" s="42">
        <v>9.8800000000000008</v>
      </c>
      <c r="F33" s="34"/>
      <c r="G33" s="35"/>
      <c r="H33" s="87"/>
      <c r="I33" s="49"/>
      <c r="J33" s="45">
        <f>(C33/D33)-1</f>
        <v>-1</v>
      </c>
      <c r="K33" s="51">
        <f>(C33/E33)-1</f>
        <v>-1</v>
      </c>
      <c r="L33" s="52"/>
      <c r="M33" s="46"/>
      <c r="N33" s="52"/>
    </row>
    <row r="34" spans="1:14" ht="20.25" customHeight="1" x14ac:dyDescent="0.25">
      <c r="A34" s="27">
        <v>3485</v>
      </c>
      <c r="B34" s="28" t="s">
        <v>33</v>
      </c>
      <c r="C34" s="36"/>
      <c r="D34" s="39">
        <v>10.3</v>
      </c>
      <c r="E34" s="38"/>
      <c r="F34" s="34"/>
      <c r="G34" s="35"/>
      <c r="H34" s="87"/>
      <c r="I34" s="49"/>
      <c r="J34" s="45">
        <f>(C34/D34)-1</f>
        <v>-1</v>
      </c>
      <c r="K34" s="51"/>
      <c r="L34" s="52"/>
      <c r="M34" s="46"/>
      <c r="N34" s="52"/>
    </row>
    <row r="35" spans="1:14" ht="20.25" customHeight="1" x14ac:dyDescent="0.25">
      <c r="A35" s="27">
        <v>4604</v>
      </c>
      <c r="B35" s="28" t="s">
        <v>24</v>
      </c>
      <c r="C35" s="36"/>
      <c r="D35" s="39"/>
      <c r="E35" s="38"/>
      <c r="F35" s="34"/>
      <c r="G35" s="35"/>
      <c r="H35" s="87"/>
      <c r="I35" s="49"/>
      <c r="J35" s="45"/>
      <c r="K35" s="51"/>
      <c r="L35" s="52"/>
      <c r="M35" s="46"/>
      <c r="N35" s="52"/>
    </row>
    <row r="36" spans="1:14" ht="20.25" customHeight="1" x14ac:dyDescent="0.25">
      <c r="A36" s="27" t="s">
        <v>50</v>
      </c>
      <c r="B36" s="28" t="s">
        <v>51</v>
      </c>
      <c r="C36" s="36"/>
      <c r="D36" s="39"/>
      <c r="E36" s="38"/>
      <c r="F36" s="34"/>
      <c r="G36" s="35"/>
      <c r="H36" s="87">
        <v>18.18</v>
      </c>
      <c r="I36" s="49"/>
      <c r="J36" s="45"/>
      <c r="K36" s="51"/>
      <c r="L36" s="52"/>
      <c r="M36" s="46"/>
      <c r="N36" s="52">
        <f t="shared" si="0"/>
        <v>-1</v>
      </c>
    </row>
    <row r="37" spans="1:14" ht="20.25" customHeight="1" x14ac:dyDescent="0.25">
      <c r="A37" s="27" t="s">
        <v>77</v>
      </c>
      <c r="B37" s="28" t="s">
        <v>78</v>
      </c>
      <c r="C37" s="36"/>
      <c r="D37" s="39">
        <v>14.21</v>
      </c>
      <c r="E37" s="38"/>
      <c r="F37" s="34"/>
      <c r="G37" s="35"/>
      <c r="H37" s="87"/>
      <c r="I37" s="49"/>
      <c r="J37" s="45">
        <f>(C37/D37)-1</f>
        <v>-1</v>
      </c>
      <c r="K37" s="51"/>
      <c r="L37" s="52"/>
      <c r="M37" s="46"/>
      <c r="N37" s="52"/>
    </row>
    <row r="38" spans="1:14" ht="20.25" customHeight="1" x14ac:dyDescent="0.25">
      <c r="A38" s="27" t="s">
        <v>84</v>
      </c>
      <c r="B38" s="28" t="s">
        <v>12</v>
      </c>
      <c r="C38" s="36"/>
      <c r="D38" s="39"/>
      <c r="E38" s="38">
        <v>10.28</v>
      </c>
      <c r="F38" s="34"/>
      <c r="G38" s="35"/>
      <c r="H38" s="87"/>
      <c r="I38" s="49"/>
      <c r="J38" s="45"/>
      <c r="K38" s="51">
        <f>(C38/E38)-1</f>
        <v>-1</v>
      </c>
      <c r="L38" s="52"/>
      <c r="M38" s="46"/>
      <c r="N38" s="52"/>
    </row>
    <row r="39" spans="1:14" ht="20.25" customHeight="1" x14ac:dyDescent="0.25">
      <c r="A39" s="27" t="s">
        <v>85</v>
      </c>
      <c r="B39" s="28" t="s">
        <v>86</v>
      </c>
      <c r="C39" s="36"/>
      <c r="D39" s="39"/>
      <c r="E39" s="38">
        <v>7.06</v>
      </c>
      <c r="F39" s="34"/>
      <c r="G39" s="35"/>
      <c r="H39" s="87"/>
      <c r="I39" s="49"/>
      <c r="J39" s="45"/>
      <c r="K39" s="51">
        <f>(C39/E39)-1</f>
        <v>-1</v>
      </c>
      <c r="L39" s="52"/>
      <c r="M39" s="46"/>
      <c r="N39" s="52"/>
    </row>
    <row r="40" spans="1:14" s="83" customFormat="1" ht="20.25" customHeight="1" x14ac:dyDescent="0.25">
      <c r="A40" s="71" t="s">
        <v>4</v>
      </c>
      <c r="B40" s="72" t="s">
        <v>11</v>
      </c>
      <c r="C40" s="73">
        <v>11.84</v>
      </c>
      <c r="D40" s="74">
        <v>10.37</v>
      </c>
      <c r="E40" s="75"/>
      <c r="F40" s="86">
        <v>9.4</v>
      </c>
      <c r="G40" s="77"/>
      <c r="H40" s="89"/>
      <c r="I40" s="78"/>
      <c r="J40" s="79">
        <f>(C40/D40)-1</f>
        <v>0.14175506268081017</v>
      </c>
      <c r="K40" s="80"/>
      <c r="L40" s="81">
        <f>(C40/F40)-1</f>
        <v>0.25957446808510642</v>
      </c>
      <c r="M40" s="82"/>
      <c r="N40" s="52"/>
    </row>
    <row r="41" spans="1:14" ht="20.25" customHeight="1" x14ac:dyDescent="0.25">
      <c r="A41" s="27" t="s">
        <v>34</v>
      </c>
      <c r="B41" s="28" t="s">
        <v>38</v>
      </c>
      <c r="C41" s="36"/>
      <c r="D41" s="39"/>
      <c r="E41" s="42">
        <v>9.17</v>
      </c>
      <c r="F41" s="34">
        <v>10.039999999999999</v>
      </c>
      <c r="G41" s="35"/>
      <c r="H41" s="87"/>
      <c r="I41" s="49"/>
      <c r="J41" s="45"/>
      <c r="K41" s="51">
        <f>(C41/E41)-1</f>
        <v>-1</v>
      </c>
      <c r="L41" s="52">
        <f>(C41/F41)-1</f>
        <v>-1</v>
      </c>
      <c r="M41" s="46"/>
      <c r="N41" s="52"/>
    </row>
    <row r="42" spans="1:14" s="83" customFormat="1" ht="20.25" customHeight="1" x14ac:dyDescent="0.25">
      <c r="A42" s="71" t="s">
        <v>52</v>
      </c>
      <c r="B42" s="72" t="s">
        <v>53</v>
      </c>
      <c r="C42" s="73">
        <v>11.88</v>
      </c>
      <c r="D42" s="74"/>
      <c r="E42" s="75"/>
      <c r="F42" s="76"/>
      <c r="G42" s="77"/>
      <c r="H42" s="89"/>
      <c r="I42" s="78"/>
      <c r="J42" s="79"/>
      <c r="K42" s="80"/>
      <c r="L42" s="81"/>
      <c r="M42" s="82"/>
      <c r="N42" s="52"/>
    </row>
    <row r="43" spans="1:14" ht="20.25" customHeight="1" x14ac:dyDescent="0.25">
      <c r="A43" s="27" t="s">
        <v>35</v>
      </c>
      <c r="B43" s="28" t="s">
        <v>39</v>
      </c>
      <c r="C43" s="36"/>
      <c r="D43" s="39">
        <v>10.44</v>
      </c>
      <c r="E43" s="38"/>
      <c r="F43" s="34"/>
      <c r="G43" s="35"/>
      <c r="H43" s="87"/>
      <c r="I43" s="49"/>
      <c r="J43" s="45">
        <f>(C43/D43)-1</f>
        <v>-1</v>
      </c>
      <c r="K43" s="51"/>
      <c r="L43" s="52"/>
      <c r="M43" s="46"/>
      <c r="N43" s="52"/>
    </row>
    <row r="44" spans="1:14" ht="20.25" customHeight="1" x14ac:dyDescent="0.25">
      <c r="A44" s="27" t="s">
        <v>79</v>
      </c>
      <c r="B44" s="28" t="s">
        <v>80</v>
      </c>
      <c r="C44" s="36"/>
      <c r="D44" s="39">
        <v>26.22</v>
      </c>
      <c r="E44" s="38"/>
      <c r="F44" s="40">
        <v>25.2</v>
      </c>
      <c r="G44" s="35"/>
      <c r="H44" s="87"/>
      <c r="I44" s="49"/>
      <c r="J44" s="45">
        <f>(C44/D44)-1</f>
        <v>-1</v>
      </c>
      <c r="K44" s="51"/>
      <c r="L44" s="52">
        <f>(C44/F44)-1</f>
        <v>-1</v>
      </c>
      <c r="M44" s="46"/>
      <c r="N44" s="52"/>
    </row>
    <row r="45" spans="1:14" ht="20.25" customHeight="1" x14ac:dyDescent="0.25">
      <c r="A45" s="27" t="s">
        <v>36</v>
      </c>
      <c r="B45" s="28" t="s">
        <v>40</v>
      </c>
      <c r="C45" s="36"/>
      <c r="D45" s="39">
        <v>10.78</v>
      </c>
      <c r="E45" s="38"/>
      <c r="F45" s="34"/>
      <c r="G45" s="35"/>
      <c r="H45" s="87"/>
      <c r="I45" s="49"/>
      <c r="J45" s="45">
        <f>(C45/D45)-1</f>
        <v>-1</v>
      </c>
      <c r="K45" s="51"/>
      <c r="L45" s="52"/>
      <c r="M45" s="46"/>
      <c r="N45" s="52"/>
    </row>
    <row r="46" spans="1:14" ht="20.25" customHeight="1" x14ac:dyDescent="0.25">
      <c r="A46" s="27" t="s">
        <v>37</v>
      </c>
      <c r="B46" s="28" t="s">
        <v>41</v>
      </c>
      <c r="C46" s="36"/>
      <c r="D46" s="39"/>
      <c r="E46" s="38"/>
      <c r="F46" s="34"/>
      <c r="G46" s="35"/>
      <c r="H46" s="87"/>
      <c r="I46" s="49"/>
      <c r="J46" s="45"/>
      <c r="K46" s="51"/>
      <c r="L46" s="52"/>
      <c r="M46" s="46"/>
      <c r="N46" s="52"/>
    </row>
    <row r="47" spans="1:14" ht="20.25" customHeight="1" x14ac:dyDescent="0.25">
      <c r="A47" s="27" t="s">
        <v>91</v>
      </c>
      <c r="B47" s="28" t="s">
        <v>92</v>
      </c>
      <c r="C47" s="36"/>
      <c r="D47" s="39"/>
      <c r="E47" s="38"/>
      <c r="F47" s="34">
        <v>33.76</v>
      </c>
      <c r="G47" s="35"/>
      <c r="H47" s="87"/>
      <c r="I47" s="49"/>
      <c r="J47" s="45"/>
      <c r="K47" s="51"/>
      <c r="L47" s="52">
        <f>(C47/F47)-1</f>
        <v>-1</v>
      </c>
      <c r="M47" s="46"/>
      <c r="N47" s="52"/>
    </row>
    <row r="48" spans="1:14" s="83" customFormat="1" ht="20.25" customHeight="1" x14ac:dyDescent="0.25">
      <c r="A48" s="71" t="s">
        <v>5</v>
      </c>
      <c r="B48" s="72" t="s">
        <v>12</v>
      </c>
      <c r="C48" s="84">
        <v>11.84</v>
      </c>
      <c r="D48" s="74"/>
      <c r="E48" s="75"/>
      <c r="F48" s="76">
        <v>11.96</v>
      </c>
      <c r="G48" s="77"/>
      <c r="H48" s="89"/>
      <c r="I48" s="78"/>
      <c r="J48" s="79"/>
      <c r="K48" s="80"/>
      <c r="L48" s="81">
        <f>(C48/F48)-1</f>
        <v>-1.0033444816053616E-2</v>
      </c>
      <c r="M48" s="82"/>
      <c r="N48" s="52"/>
    </row>
    <row r="49" spans="1:14" s="83" customFormat="1" ht="20.25" customHeight="1" x14ac:dyDescent="0.25">
      <c r="A49" s="71" t="s">
        <v>54</v>
      </c>
      <c r="B49" s="72" t="s">
        <v>55</v>
      </c>
      <c r="C49" s="73">
        <v>9.91</v>
      </c>
      <c r="D49" s="74"/>
      <c r="E49" s="75"/>
      <c r="F49" s="76"/>
      <c r="G49" s="77"/>
      <c r="H49" s="89"/>
      <c r="I49" s="78"/>
      <c r="J49" s="79"/>
      <c r="K49" s="80"/>
      <c r="L49" s="81"/>
      <c r="M49" s="82"/>
      <c r="N49" s="52"/>
    </row>
    <row r="50" spans="1:14" s="83" customFormat="1" ht="20.25" customHeight="1" x14ac:dyDescent="0.25">
      <c r="A50" s="71" t="s">
        <v>6</v>
      </c>
      <c r="B50" s="72" t="s">
        <v>13</v>
      </c>
      <c r="C50" s="73">
        <v>10.35</v>
      </c>
      <c r="D50" s="74"/>
      <c r="E50" s="85">
        <v>9.6199999999999992</v>
      </c>
      <c r="F50" s="76"/>
      <c r="G50" s="77">
        <v>11.08</v>
      </c>
      <c r="H50" s="89"/>
      <c r="I50" s="78"/>
      <c r="J50" s="79"/>
      <c r="K50" s="80">
        <f>(C50/E50)-1</f>
        <v>7.588357588357586E-2</v>
      </c>
      <c r="L50" s="81"/>
      <c r="M50" s="82">
        <f>(C50/G50)-1</f>
        <v>-6.5884476534296077E-2</v>
      </c>
      <c r="N50" s="52"/>
    </row>
    <row r="51" spans="1:14" ht="20.25" customHeight="1" x14ac:dyDescent="0.25">
      <c r="A51" s="27" t="s">
        <v>87</v>
      </c>
      <c r="B51" s="28" t="s">
        <v>88</v>
      </c>
      <c r="C51" s="36"/>
      <c r="D51" s="39"/>
      <c r="E51" s="38">
        <v>8.56</v>
      </c>
      <c r="F51" s="34"/>
      <c r="G51" s="35"/>
      <c r="H51" s="87"/>
      <c r="I51" s="49"/>
      <c r="J51" s="45"/>
      <c r="K51" s="51">
        <f>(C51/E51)-1</f>
        <v>-1</v>
      </c>
      <c r="L51" s="52"/>
      <c r="M51" s="46"/>
      <c r="N51" s="52"/>
    </row>
    <row r="52" spans="1:14" ht="20.25" customHeight="1" x14ac:dyDescent="0.25">
      <c r="A52" s="27" t="s">
        <v>81</v>
      </c>
      <c r="B52" s="28" t="s">
        <v>82</v>
      </c>
      <c r="C52" s="36"/>
      <c r="D52" s="39">
        <v>38.44</v>
      </c>
      <c r="E52" s="38"/>
      <c r="F52" s="34"/>
      <c r="G52" s="35"/>
      <c r="H52" s="87"/>
      <c r="I52" s="49"/>
      <c r="J52" s="45">
        <f>(C52/D52)-1</f>
        <v>-1</v>
      </c>
      <c r="K52" s="51"/>
      <c r="L52" s="52"/>
      <c r="M52" s="46"/>
      <c r="N52" s="52"/>
    </row>
    <row r="53" spans="1:14" s="83" customFormat="1" ht="20.25" customHeight="1" x14ac:dyDescent="0.25">
      <c r="A53" s="71" t="s">
        <v>56</v>
      </c>
      <c r="B53" s="72" t="s">
        <v>57</v>
      </c>
      <c r="C53" s="73">
        <v>13.66</v>
      </c>
      <c r="D53" s="74"/>
      <c r="E53" s="75"/>
      <c r="F53" s="76"/>
      <c r="G53" s="77"/>
      <c r="H53" s="89"/>
      <c r="I53" s="78"/>
      <c r="J53" s="79"/>
      <c r="K53" s="80"/>
      <c r="L53" s="81"/>
      <c r="M53" s="82"/>
      <c r="N53" s="52"/>
    </row>
    <row r="54" spans="1:14" x14ac:dyDescent="0.25">
      <c r="J54" s="53"/>
      <c r="K54" s="53"/>
      <c r="L54" s="53"/>
      <c r="M54" s="53"/>
    </row>
    <row r="55" spans="1:14" ht="30" x14ac:dyDescent="0.25">
      <c r="A55" s="58" t="s">
        <v>102</v>
      </c>
      <c r="B55" s="26" t="s">
        <v>105</v>
      </c>
    </row>
    <row r="57" spans="1:14" x14ac:dyDescent="0.25">
      <c r="B57"/>
      <c r="J57" s="69" t="s">
        <v>252</v>
      </c>
      <c r="K57" s="69" t="s">
        <v>253</v>
      </c>
    </row>
    <row r="58" spans="1:14" ht="24" customHeight="1" x14ac:dyDescent="0.25">
      <c r="J58" s="26" t="str">
        <f>Hoja5!A4</f>
        <v>ADHINFLEX S A</v>
      </c>
      <c r="K58" s="26">
        <f>Hoja5!B4</f>
        <v>231701.45</v>
      </c>
    </row>
    <row r="59" spans="1:14" ht="24" customHeight="1" x14ac:dyDescent="0.25">
      <c r="J59" s="26" t="s">
        <v>74</v>
      </c>
      <c r="K59" s="26">
        <f>Hoja5!B5</f>
        <v>148215.50999999998</v>
      </c>
    </row>
    <row r="60" spans="1:14" ht="24" customHeight="1" x14ac:dyDescent="0.25">
      <c r="F60" s="70">
        <f>20000/703718.75</f>
        <v>2.8420444957591367E-2</v>
      </c>
      <c r="J60" s="26" t="s">
        <v>70</v>
      </c>
      <c r="K60" s="26">
        <f>Hoja5!B6</f>
        <v>254183.38999999998</v>
      </c>
    </row>
    <row r="61" spans="1:14" ht="24" customHeight="1" x14ac:dyDescent="0.25">
      <c r="J61" s="26" t="s">
        <v>75</v>
      </c>
      <c r="K61" s="26">
        <f>Hoja5!B7</f>
        <v>15849.465</v>
      </c>
    </row>
    <row r="62" spans="1:14" ht="24" customHeight="1" x14ac:dyDescent="0.25">
      <c r="J62" s="68" t="str">
        <f>Hoja5!A8</f>
        <v>Total general</v>
      </c>
      <c r="K62" s="68">
        <f>Hoja5!B8</f>
        <v>649949.81499999994</v>
      </c>
    </row>
    <row r="65" spans="1:2" x14ac:dyDescent="0.25">
      <c r="B65"/>
    </row>
    <row r="73" spans="1:2" ht="30" x14ac:dyDescent="0.25">
      <c r="A73" s="83" t="s">
        <v>255</v>
      </c>
      <c r="B73" s="26" t="s">
        <v>254</v>
      </c>
    </row>
    <row r="74" spans="1:2" ht="90" x14ac:dyDescent="0.25">
      <c r="B74" s="26" t="s">
        <v>256</v>
      </c>
    </row>
    <row r="75" spans="1:2" ht="30" x14ac:dyDescent="0.25">
      <c r="B75" s="26" t="s">
        <v>257</v>
      </c>
    </row>
    <row r="76" spans="1:2" ht="30" x14ac:dyDescent="0.25">
      <c r="B76" s="26" t="s">
        <v>258</v>
      </c>
    </row>
  </sheetData>
  <mergeCells count="8">
    <mergeCell ref="N2:N3"/>
    <mergeCell ref="M2:M3"/>
    <mergeCell ref="A2:A3"/>
    <mergeCell ref="B2:B3"/>
    <mergeCell ref="J2:J3"/>
    <mergeCell ref="K2:K3"/>
    <mergeCell ref="L2:L3"/>
    <mergeCell ref="H2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3C11-1C2C-4075-BBFE-A0415DFE39A5}">
  <sheetPr codeName="Hoja2" filterMode="1"/>
  <dimension ref="A2:J55"/>
  <sheetViews>
    <sheetView workbookViewId="0">
      <selection activeCell="B61" sqref="B61"/>
    </sheetView>
  </sheetViews>
  <sheetFormatPr baseColWidth="10" defaultRowHeight="15" x14ac:dyDescent="0.25"/>
  <cols>
    <col min="1" max="1" width="14.28515625" style="25" customWidth="1"/>
    <col min="2" max="2" width="31.28515625" style="26" bestFit="1" customWidth="1"/>
    <col min="3" max="3" width="16" style="26" customWidth="1"/>
    <col min="4" max="4" width="15.85546875" style="26" customWidth="1"/>
    <col min="5" max="5" width="14.28515625" style="26" customWidth="1"/>
    <col min="6" max="6" width="17.5703125" style="26" customWidth="1"/>
    <col min="7" max="7" width="14.28515625" style="26" customWidth="1"/>
    <col min="8" max="8" width="17" style="26" customWidth="1"/>
    <col min="9" max="9" width="16.7109375" style="26" customWidth="1"/>
    <col min="10" max="10" width="15.7109375" style="26" customWidth="1"/>
    <col min="11" max="16384" width="11.42578125" style="25"/>
  </cols>
  <sheetData>
    <row r="2" spans="1:10" x14ac:dyDescent="0.25">
      <c r="A2" s="98" t="s">
        <v>8</v>
      </c>
      <c r="B2" s="98" t="s">
        <v>1</v>
      </c>
      <c r="C2" s="30" t="s">
        <v>97</v>
      </c>
      <c r="D2" s="32" t="s">
        <v>74</v>
      </c>
      <c r="E2" s="102" t="s">
        <v>70</v>
      </c>
      <c r="F2" s="102"/>
      <c r="G2" s="103" t="s">
        <v>75</v>
      </c>
      <c r="H2" s="103"/>
      <c r="I2" s="29" t="s">
        <v>71</v>
      </c>
      <c r="J2" s="31" t="s">
        <v>76</v>
      </c>
    </row>
    <row r="3" spans="1:10" s="24" customFormat="1" ht="36" customHeight="1" x14ac:dyDescent="0.25">
      <c r="A3" s="98"/>
      <c r="B3" s="98"/>
      <c r="C3" s="23" t="s">
        <v>94</v>
      </c>
      <c r="D3" s="23" t="s">
        <v>93</v>
      </c>
      <c r="E3" s="23" t="s">
        <v>93</v>
      </c>
      <c r="F3" s="23" t="s">
        <v>260</v>
      </c>
      <c r="G3" s="23" t="s">
        <v>95</v>
      </c>
      <c r="H3" s="23" t="s">
        <v>259</v>
      </c>
      <c r="I3" s="23" t="s">
        <v>95</v>
      </c>
      <c r="J3" s="23" t="s">
        <v>96</v>
      </c>
    </row>
    <row r="4" spans="1:10" ht="20.25" hidden="1" customHeight="1" x14ac:dyDescent="0.25">
      <c r="A4" s="27">
        <v>3001</v>
      </c>
      <c r="B4" s="28" t="s">
        <v>59</v>
      </c>
      <c r="C4" s="39"/>
      <c r="D4" s="38"/>
      <c r="E4" s="34">
        <v>14.39</v>
      </c>
      <c r="F4" s="34"/>
      <c r="G4" s="35"/>
      <c r="H4" s="35"/>
      <c r="I4" s="36"/>
      <c r="J4" s="37"/>
    </row>
    <row r="5" spans="1:10" ht="20.25" hidden="1" customHeight="1" x14ac:dyDescent="0.25">
      <c r="A5" s="27">
        <v>3006</v>
      </c>
      <c r="B5" s="28" t="s">
        <v>60</v>
      </c>
      <c r="C5" s="39"/>
      <c r="D5" s="38"/>
      <c r="E5" s="34">
        <v>15.21</v>
      </c>
      <c r="F5" s="40">
        <v>13.01</v>
      </c>
      <c r="G5" s="35"/>
      <c r="H5" s="35"/>
      <c r="I5" s="36"/>
      <c r="J5" s="37"/>
    </row>
    <row r="6" spans="1:10" ht="20.25" hidden="1" customHeight="1" x14ac:dyDescent="0.25">
      <c r="A6" s="27">
        <v>3020</v>
      </c>
      <c r="B6" s="28" t="s">
        <v>61</v>
      </c>
      <c r="C6" s="39"/>
      <c r="D6" s="38"/>
      <c r="E6" s="34">
        <v>12.37</v>
      </c>
      <c r="F6" s="34"/>
      <c r="G6" s="35"/>
      <c r="H6" s="41">
        <v>11.67</v>
      </c>
      <c r="I6" s="36"/>
      <c r="J6" s="37"/>
    </row>
    <row r="7" spans="1:10" ht="20.25" hidden="1" customHeight="1" x14ac:dyDescent="0.25">
      <c r="A7" s="27">
        <v>3030</v>
      </c>
      <c r="B7" s="28" t="s">
        <v>62</v>
      </c>
      <c r="C7" s="39"/>
      <c r="D7" s="38"/>
      <c r="E7" s="34"/>
      <c r="F7" s="34"/>
      <c r="G7" s="35"/>
      <c r="H7" s="35"/>
      <c r="I7" s="36"/>
      <c r="J7" s="37"/>
    </row>
    <row r="8" spans="1:10" ht="20.25" hidden="1" customHeight="1" x14ac:dyDescent="0.25">
      <c r="A8" s="27">
        <v>3095</v>
      </c>
      <c r="B8" s="28" t="s">
        <v>63</v>
      </c>
      <c r="C8" s="39"/>
      <c r="D8" s="38"/>
      <c r="E8" s="34">
        <v>11.02</v>
      </c>
      <c r="F8" s="34"/>
      <c r="G8" s="35"/>
      <c r="H8" s="35"/>
      <c r="I8" s="36"/>
      <c r="J8" s="37"/>
    </row>
    <row r="9" spans="1:10" ht="20.25" customHeight="1" x14ac:dyDescent="0.25">
      <c r="A9" s="27">
        <v>3201</v>
      </c>
      <c r="B9" s="28" t="s">
        <v>14</v>
      </c>
      <c r="C9" s="39">
        <v>9.8699999999999992</v>
      </c>
      <c r="D9" s="42">
        <v>9.14</v>
      </c>
      <c r="E9" s="34">
        <v>10.46</v>
      </c>
      <c r="F9" s="34">
        <v>9.69</v>
      </c>
      <c r="G9" s="35">
        <v>10.31</v>
      </c>
      <c r="H9" s="35">
        <v>11.13</v>
      </c>
      <c r="I9" s="36">
        <v>10.36</v>
      </c>
      <c r="J9" s="37">
        <v>19.399999999999999</v>
      </c>
    </row>
    <row r="10" spans="1:10" ht="20.25" hidden="1" customHeight="1" x14ac:dyDescent="0.25">
      <c r="A10" s="27">
        <v>32012</v>
      </c>
      <c r="B10" s="28" t="s">
        <v>89</v>
      </c>
      <c r="C10" s="39"/>
      <c r="D10" s="38"/>
      <c r="E10" s="34">
        <v>12.95</v>
      </c>
      <c r="F10" s="34"/>
      <c r="G10" s="35"/>
      <c r="H10" s="35"/>
      <c r="I10" s="36"/>
      <c r="J10" s="37"/>
    </row>
    <row r="11" spans="1:10" ht="20.25" customHeight="1" x14ac:dyDescent="0.25">
      <c r="A11" s="27">
        <v>3202</v>
      </c>
      <c r="B11" s="28" t="s">
        <v>15</v>
      </c>
      <c r="C11" s="39">
        <v>9.8699999999999992</v>
      </c>
      <c r="D11" s="38"/>
      <c r="E11" s="34">
        <v>10.46</v>
      </c>
      <c r="F11" s="40">
        <v>9.2899999999999991</v>
      </c>
      <c r="G11" s="35">
        <v>10.18</v>
      </c>
      <c r="H11" s="35"/>
      <c r="I11" s="36">
        <v>10.36</v>
      </c>
      <c r="J11" s="37">
        <v>19.399999999999999</v>
      </c>
    </row>
    <row r="12" spans="1:10" ht="20.25" customHeight="1" x14ac:dyDescent="0.25">
      <c r="A12" s="27">
        <v>3203</v>
      </c>
      <c r="B12" s="28" t="s">
        <v>16</v>
      </c>
      <c r="C12" s="39">
        <v>9.8699999999999992</v>
      </c>
      <c r="D12" s="42">
        <v>9.4499999999999993</v>
      </c>
      <c r="E12" s="34">
        <v>10.46</v>
      </c>
      <c r="F12" s="40">
        <v>8.85</v>
      </c>
      <c r="G12" s="35">
        <v>10.68</v>
      </c>
      <c r="H12" s="35">
        <v>11.54</v>
      </c>
      <c r="I12" s="36">
        <v>10.36</v>
      </c>
      <c r="J12" s="37">
        <v>19.399999999999999</v>
      </c>
    </row>
    <row r="13" spans="1:10" ht="20.25" hidden="1" customHeight="1" x14ac:dyDescent="0.25">
      <c r="A13" s="27">
        <v>3204</v>
      </c>
      <c r="B13" s="28" t="s">
        <v>23</v>
      </c>
      <c r="C13" s="39"/>
      <c r="D13" s="42">
        <v>8.48</v>
      </c>
      <c r="E13" s="34"/>
      <c r="F13" s="34"/>
      <c r="G13" s="35">
        <v>9.74</v>
      </c>
      <c r="H13" s="35">
        <v>11.99</v>
      </c>
      <c r="I13" s="36"/>
      <c r="J13" s="37">
        <v>19.399999999999999</v>
      </c>
    </row>
    <row r="14" spans="1:10" ht="20.25" hidden="1" customHeight="1" x14ac:dyDescent="0.25">
      <c r="A14" s="27">
        <v>3205</v>
      </c>
      <c r="B14" s="28" t="s">
        <v>26</v>
      </c>
      <c r="C14" s="39"/>
      <c r="D14" s="38"/>
      <c r="E14" s="34"/>
      <c r="F14" s="34"/>
      <c r="G14" s="35"/>
      <c r="H14" s="35">
        <v>9.43</v>
      </c>
      <c r="I14" s="36"/>
      <c r="J14" s="37"/>
    </row>
    <row r="15" spans="1:10" ht="20.25" hidden="1" customHeight="1" x14ac:dyDescent="0.25">
      <c r="A15" s="27">
        <v>32032</v>
      </c>
      <c r="B15" s="28" t="s">
        <v>17</v>
      </c>
      <c r="C15" s="39"/>
      <c r="D15" s="38"/>
      <c r="E15" s="34"/>
      <c r="F15" s="34"/>
      <c r="G15" s="35">
        <v>11.59</v>
      </c>
      <c r="H15" s="35"/>
      <c r="I15" s="36"/>
      <c r="J15" s="37"/>
    </row>
    <row r="16" spans="1:10" ht="20.25" hidden="1" customHeight="1" x14ac:dyDescent="0.25">
      <c r="A16" s="27">
        <v>32072</v>
      </c>
      <c r="B16" s="28" t="s">
        <v>90</v>
      </c>
      <c r="C16" s="39"/>
      <c r="D16" s="38"/>
      <c r="E16" s="34">
        <v>21.14</v>
      </c>
      <c r="F16" s="34"/>
      <c r="G16" s="41">
        <v>19.059999999999999</v>
      </c>
      <c r="H16" s="35"/>
      <c r="I16" s="36"/>
      <c r="J16" s="37"/>
    </row>
    <row r="17" spans="1:10" ht="20.25" customHeight="1" x14ac:dyDescent="0.25">
      <c r="A17" s="27">
        <v>3210</v>
      </c>
      <c r="B17" s="28" t="s">
        <v>18</v>
      </c>
      <c r="C17" s="43">
        <v>10.52</v>
      </c>
      <c r="D17" s="38"/>
      <c r="E17" s="34">
        <v>10.75</v>
      </c>
      <c r="F17" s="34"/>
      <c r="G17" s="35"/>
      <c r="H17" s="35"/>
      <c r="I17" s="36">
        <v>11.05</v>
      </c>
      <c r="J17" s="37"/>
    </row>
    <row r="18" spans="1:10" ht="20.25" hidden="1" customHeight="1" x14ac:dyDescent="0.25">
      <c r="A18" s="27">
        <v>3211</v>
      </c>
      <c r="B18" s="28" t="s">
        <v>43</v>
      </c>
      <c r="C18" s="39"/>
      <c r="D18" s="38"/>
      <c r="E18" s="34"/>
      <c r="F18" s="34"/>
      <c r="G18" s="35"/>
      <c r="H18" s="35"/>
      <c r="I18" s="36"/>
      <c r="J18" s="37"/>
    </row>
    <row r="19" spans="1:10" ht="20.25" customHeight="1" x14ac:dyDescent="0.25">
      <c r="A19" s="27">
        <v>3220</v>
      </c>
      <c r="B19" s="28" t="s">
        <v>19</v>
      </c>
      <c r="C19" s="39">
        <v>9.73</v>
      </c>
      <c r="D19" s="42">
        <v>9.08</v>
      </c>
      <c r="E19" s="34">
        <v>10.31</v>
      </c>
      <c r="F19" s="34">
        <v>10.52</v>
      </c>
      <c r="G19" s="35">
        <v>9.8699999999999992</v>
      </c>
      <c r="H19" s="35"/>
      <c r="I19" s="36">
        <v>10.220000000000001</v>
      </c>
      <c r="J19" s="37"/>
    </row>
    <row r="20" spans="1:10" ht="20.25" customHeight="1" x14ac:dyDescent="0.25">
      <c r="A20" s="27">
        <v>3230</v>
      </c>
      <c r="B20" s="28" t="s">
        <v>20</v>
      </c>
      <c r="C20" s="39">
        <v>9.7100000000000009</v>
      </c>
      <c r="D20" s="42">
        <v>9.39</v>
      </c>
      <c r="E20" s="34">
        <v>10.29</v>
      </c>
      <c r="F20" s="34"/>
      <c r="G20" s="35">
        <v>10.19</v>
      </c>
      <c r="H20" s="35"/>
      <c r="I20" s="36">
        <v>10.19</v>
      </c>
      <c r="J20" s="37"/>
    </row>
    <row r="21" spans="1:10" ht="20.25" hidden="1" customHeight="1" x14ac:dyDescent="0.25">
      <c r="A21" s="27">
        <v>3231</v>
      </c>
      <c r="B21" s="28" t="s">
        <v>44</v>
      </c>
      <c r="C21" s="39"/>
      <c r="D21" s="38"/>
      <c r="E21" s="34"/>
      <c r="F21" s="34"/>
      <c r="G21" s="35"/>
      <c r="H21" s="35"/>
      <c r="I21" s="36"/>
      <c r="J21" s="37"/>
    </row>
    <row r="22" spans="1:10" ht="20.25" customHeight="1" x14ac:dyDescent="0.25">
      <c r="A22" s="27">
        <v>3240</v>
      </c>
      <c r="B22" s="28" t="s">
        <v>29</v>
      </c>
      <c r="C22" s="43">
        <v>20.98</v>
      </c>
      <c r="D22" s="38"/>
      <c r="E22" s="34">
        <v>22.24</v>
      </c>
      <c r="F22" s="34"/>
      <c r="G22" s="35"/>
      <c r="H22" s="35"/>
      <c r="I22" s="36">
        <v>22.24</v>
      </c>
      <c r="J22" s="37"/>
    </row>
    <row r="23" spans="1:10" ht="20.25" customHeight="1" x14ac:dyDescent="0.25">
      <c r="A23" s="27">
        <v>3255</v>
      </c>
      <c r="B23" s="28" t="s">
        <v>49</v>
      </c>
      <c r="C23" s="39">
        <v>15.34</v>
      </c>
      <c r="D23" s="38"/>
      <c r="E23" s="34">
        <v>16.260000000000002</v>
      </c>
      <c r="F23" s="34"/>
      <c r="G23" s="35">
        <v>15.47</v>
      </c>
      <c r="H23" s="35"/>
      <c r="I23" s="44">
        <v>14.99</v>
      </c>
      <c r="J23" s="37"/>
    </row>
    <row r="24" spans="1:10" ht="20.25" hidden="1" customHeight="1" x14ac:dyDescent="0.25">
      <c r="A24" s="27">
        <v>3256</v>
      </c>
      <c r="B24" s="28" t="s">
        <v>45</v>
      </c>
      <c r="C24" s="39"/>
      <c r="D24" s="38"/>
      <c r="E24" s="34"/>
      <c r="F24" s="34"/>
      <c r="G24" s="35"/>
      <c r="H24" s="35"/>
      <c r="I24" s="36"/>
      <c r="J24" s="37"/>
    </row>
    <row r="25" spans="1:10" ht="20.25" customHeight="1" x14ac:dyDescent="0.25">
      <c r="A25" s="27">
        <v>3261</v>
      </c>
      <c r="B25" s="28" t="s">
        <v>21</v>
      </c>
      <c r="C25" s="39">
        <v>16.68</v>
      </c>
      <c r="D25" s="38">
        <v>14.98</v>
      </c>
      <c r="E25" s="34">
        <v>17.04</v>
      </c>
      <c r="F25" s="40">
        <v>11.24</v>
      </c>
      <c r="G25" s="35">
        <v>16.84</v>
      </c>
      <c r="H25" s="41">
        <v>13.03</v>
      </c>
      <c r="I25" s="36">
        <v>16.3</v>
      </c>
      <c r="J25" s="37"/>
    </row>
    <row r="26" spans="1:10" ht="20.25" hidden="1" customHeight="1" x14ac:dyDescent="0.25">
      <c r="A26" s="27">
        <v>3270</v>
      </c>
      <c r="B26" s="28" t="s">
        <v>7</v>
      </c>
      <c r="C26" s="43">
        <v>11.97</v>
      </c>
      <c r="D26" s="38"/>
      <c r="E26" s="34">
        <v>12.21</v>
      </c>
      <c r="F26" s="34"/>
      <c r="G26" s="35"/>
      <c r="H26" s="35"/>
      <c r="I26" s="36"/>
      <c r="J26" s="37"/>
    </row>
    <row r="27" spans="1:10" ht="20.25" customHeight="1" x14ac:dyDescent="0.25">
      <c r="A27" s="27">
        <v>3280</v>
      </c>
      <c r="B27" s="28" t="s">
        <v>27</v>
      </c>
      <c r="C27" s="39">
        <v>13.42</v>
      </c>
      <c r="D27" s="42">
        <v>12.14</v>
      </c>
      <c r="E27" s="34">
        <v>13.71</v>
      </c>
      <c r="F27" s="34"/>
      <c r="G27" s="35"/>
      <c r="H27" s="35"/>
      <c r="I27" s="36">
        <v>13.11</v>
      </c>
      <c r="J27" s="37"/>
    </row>
    <row r="28" spans="1:10" ht="20.25" hidden="1" customHeight="1" x14ac:dyDescent="0.25">
      <c r="A28" s="27">
        <v>3281</v>
      </c>
      <c r="B28" s="28" t="s">
        <v>30</v>
      </c>
      <c r="C28" s="39">
        <v>8.51</v>
      </c>
      <c r="D28" s="38"/>
      <c r="E28" s="34"/>
      <c r="F28" s="34"/>
      <c r="G28" s="35"/>
      <c r="H28" s="35"/>
      <c r="I28" s="36"/>
      <c r="J28" s="37"/>
    </row>
    <row r="29" spans="1:10" ht="20.25" hidden="1" customHeight="1" x14ac:dyDescent="0.25">
      <c r="A29" s="27">
        <v>3282</v>
      </c>
      <c r="B29" s="28" t="s">
        <v>83</v>
      </c>
      <c r="C29" s="39"/>
      <c r="D29" s="38">
        <v>8.0399999999999991</v>
      </c>
      <c r="E29" s="34"/>
      <c r="F29" s="34"/>
      <c r="G29" s="35"/>
      <c r="H29" s="35"/>
      <c r="I29" s="36"/>
      <c r="J29" s="37"/>
    </row>
    <row r="30" spans="1:10" ht="20.25" hidden="1" customHeight="1" x14ac:dyDescent="0.25">
      <c r="A30" s="27">
        <v>3290</v>
      </c>
      <c r="B30" s="28" t="s">
        <v>31</v>
      </c>
      <c r="C30" s="39">
        <v>9.56</v>
      </c>
      <c r="D30" s="38"/>
      <c r="E30" s="34"/>
      <c r="F30" s="34"/>
      <c r="G30" s="35"/>
      <c r="H30" s="35"/>
      <c r="I30" s="36"/>
      <c r="J30" s="37"/>
    </row>
    <row r="31" spans="1:10" ht="20.25" customHeight="1" x14ac:dyDescent="0.25">
      <c r="A31" s="27">
        <v>3295</v>
      </c>
      <c r="B31" s="28" t="s">
        <v>9</v>
      </c>
      <c r="C31" s="43">
        <v>8.06</v>
      </c>
      <c r="D31" s="38">
        <v>8.4499999999999993</v>
      </c>
      <c r="E31" s="34">
        <v>8.5399999999999991</v>
      </c>
      <c r="F31" s="34"/>
      <c r="G31" s="35">
        <v>9.5399999999999991</v>
      </c>
      <c r="H31" s="35"/>
      <c r="I31" s="36">
        <v>9.1999999999999993</v>
      </c>
      <c r="J31" s="37"/>
    </row>
    <row r="32" spans="1:10" ht="20.25" customHeight="1" x14ac:dyDescent="0.25">
      <c r="A32" s="27">
        <v>34021</v>
      </c>
      <c r="B32" s="28" t="s">
        <v>10</v>
      </c>
      <c r="C32" s="39">
        <v>15.03</v>
      </c>
      <c r="D32" s="38">
        <v>14.8</v>
      </c>
      <c r="E32" s="34">
        <v>13.12</v>
      </c>
      <c r="F32" s="40">
        <v>10.68</v>
      </c>
      <c r="G32" s="35">
        <v>17.2</v>
      </c>
      <c r="H32" s="35">
        <v>13.99</v>
      </c>
      <c r="I32" s="44">
        <v>13</v>
      </c>
      <c r="J32" s="37"/>
    </row>
    <row r="33" spans="1:10" ht="20.25" hidden="1" customHeight="1" x14ac:dyDescent="0.25">
      <c r="A33" s="27">
        <v>3407</v>
      </c>
      <c r="B33" s="28" t="s">
        <v>32</v>
      </c>
      <c r="C33" s="39">
        <v>10.37</v>
      </c>
      <c r="D33" s="42">
        <v>9.8800000000000008</v>
      </c>
      <c r="E33" s="34"/>
      <c r="F33" s="34"/>
      <c r="G33" s="35"/>
      <c r="H33" s="35"/>
      <c r="I33" s="36"/>
      <c r="J33" s="37"/>
    </row>
    <row r="34" spans="1:10" ht="20.25" hidden="1" customHeight="1" x14ac:dyDescent="0.25">
      <c r="A34" s="27">
        <v>3485</v>
      </c>
      <c r="B34" s="28" t="s">
        <v>33</v>
      </c>
      <c r="C34" s="39">
        <v>10.3</v>
      </c>
      <c r="D34" s="38"/>
      <c r="E34" s="34"/>
      <c r="F34" s="34"/>
      <c r="G34" s="35"/>
      <c r="H34" s="35"/>
      <c r="I34" s="36"/>
      <c r="J34" s="37"/>
    </row>
    <row r="35" spans="1:10" ht="20.25" hidden="1" customHeight="1" x14ac:dyDescent="0.25">
      <c r="A35" s="27">
        <v>4604</v>
      </c>
      <c r="B35" s="28" t="s">
        <v>24</v>
      </c>
      <c r="C35" s="39"/>
      <c r="D35" s="38"/>
      <c r="E35" s="34"/>
      <c r="F35" s="34"/>
      <c r="G35" s="35"/>
      <c r="H35" s="35"/>
      <c r="I35" s="36"/>
      <c r="J35" s="37"/>
    </row>
    <row r="36" spans="1:10" ht="20.25" hidden="1" customHeight="1" x14ac:dyDescent="0.25">
      <c r="A36" s="27" t="s">
        <v>50</v>
      </c>
      <c r="B36" s="28" t="s">
        <v>51</v>
      </c>
      <c r="C36" s="39"/>
      <c r="D36" s="38"/>
      <c r="E36" s="34"/>
      <c r="F36" s="34"/>
      <c r="G36" s="35"/>
      <c r="H36" s="35"/>
      <c r="I36" s="36"/>
      <c r="J36" s="37"/>
    </row>
    <row r="37" spans="1:10" ht="20.25" hidden="1" customHeight="1" x14ac:dyDescent="0.25">
      <c r="A37" s="27" t="s">
        <v>77</v>
      </c>
      <c r="B37" s="28" t="s">
        <v>78</v>
      </c>
      <c r="C37" s="39">
        <v>14.21</v>
      </c>
      <c r="D37" s="38"/>
      <c r="E37" s="34"/>
      <c r="F37" s="34"/>
      <c r="G37" s="35"/>
      <c r="H37" s="35"/>
      <c r="I37" s="36"/>
      <c r="J37" s="37"/>
    </row>
    <row r="38" spans="1:10" ht="20.25" hidden="1" customHeight="1" x14ac:dyDescent="0.25">
      <c r="A38" s="27" t="s">
        <v>84</v>
      </c>
      <c r="B38" s="28" t="s">
        <v>12</v>
      </c>
      <c r="C38" s="39"/>
      <c r="D38" s="38">
        <v>10.28</v>
      </c>
      <c r="E38" s="34"/>
      <c r="F38" s="34"/>
      <c r="G38" s="35"/>
      <c r="H38" s="35"/>
      <c r="I38" s="36"/>
      <c r="J38" s="37"/>
    </row>
    <row r="39" spans="1:10" ht="20.25" hidden="1" customHeight="1" x14ac:dyDescent="0.25">
      <c r="A39" s="27" t="s">
        <v>85</v>
      </c>
      <c r="B39" s="28" t="s">
        <v>86</v>
      </c>
      <c r="C39" s="39"/>
      <c r="D39" s="38">
        <v>7.06</v>
      </c>
      <c r="E39" s="34"/>
      <c r="F39" s="34"/>
      <c r="G39" s="35"/>
      <c r="H39" s="35"/>
      <c r="I39" s="36"/>
      <c r="J39" s="37">
        <v>26.45</v>
      </c>
    </row>
    <row r="40" spans="1:10" ht="20.25" customHeight="1" x14ac:dyDescent="0.25">
      <c r="A40" s="27" t="s">
        <v>4</v>
      </c>
      <c r="B40" s="28" t="s">
        <v>11</v>
      </c>
      <c r="C40" s="39">
        <v>10.37</v>
      </c>
      <c r="D40" s="38"/>
      <c r="E40" s="40">
        <v>9.4</v>
      </c>
      <c r="F40" s="34"/>
      <c r="G40" s="35"/>
      <c r="H40" s="35"/>
      <c r="I40" s="36">
        <v>11.84</v>
      </c>
      <c r="J40" s="37"/>
    </row>
    <row r="41" spans="1:10" ht="20.25" hidden="1" customHeight="1" x14ac:dyDescent="0.25">
      <c r="A41" s="27" t="s">
        <v>34</v>
      </c>
      <c r="B41" s="28" t="s">
        <v>38</v>
      </c>
      <c r="C41" s="39"/>
      <c r="D41" s="42">
        <v>9.17</v>
      </c>
      <c r="E41" s="34">
        <v>10.039999999999999</v>
      </c>
      <c r="F41" s="34"/>
      <c r="G41" s="35"/>
      <c r="H41" s="35"/>
      <c r="I41" s="36"/>
      <c r="J41" s="37"/>
    </row>
    <row r="42" spans="1:10" ht="20.25" customHeight="1" x14ac:dyDescent="0.25">
      <c r="A42" s="27" t="s">
        <v>52</v>
      </c>
      <c r="B42" s="28" t="s">
        <v>53</v>
      </c>
      <c r="C42" s="39"/>
      <c r="D42" s="38"/>
      <c r="E42" s="34"/>
      <c r="F42" s="34"/>
      <c r="G42" s="35"/>
      <c r="H42" s="35"/>
      <c r="I42" s="36">
        <v>11.88</v>
      </c>
      <c r="J42" s="37"/>
    </row>
    <row r="43" spans="1:10" ht="20.25" hidden="1" customHeight="1" x14ac:dyDescent="0.25">
      <c r="A43" s="27" t="s">
        <v>35</v>
      </c>
      <c r="B43" s="28" t="s">
        <v>39</v>
      </c>
      <c r="C43" s="39">
        <v>10.44</v>
      </c>
      <c r="D43" s="38"/>
      <c r="E43" s="34"/>
      <c r="F43" s="34"/>
      <c r="G43" s="35"/>
      <c r="H43" s="35"/>
      <c r="I43" s="36"/>
      <c r="J43" s="37"/>
    </row>
    <row r="44" spans="1:10" ht="20.25" hidden="1" customHeight="1" x14ac:dyDescent="0.25">
      <c r="A44" s="27" t="s">
        <v>79</v>
      </c>
      <c r="B44" s="28" t="s">
        <v>80</v>
      </c>
      <c r="C44" s="39">
        <v>26.22</v>
      </c>
      <c r="D44" s="38"/>
      <c r="E44" s="40">
        <v>25.2</v>
      </c>
      <c r="F44" s="34"/>
      <c r="G44" s="35"/>
      <c r="H44" s="35"/>
      <c r="I44" s="36"/>
      <c r="J44" s="37"/>
    </row>
    <row r="45" spans="1:10" ht="20.25" hidden="1" customHeight="1" x14ac:dyDescent="0.25">
      <c r="A45" s="27" t="s">
        <v>36</v>
      </c>
      <c r="B45" s="28" t="s">
        <v>40</v>
      </c>
      <c r="C45" s="39">
        <v>10.78</v>
      </c>
      <c r="D45" s="38"/>
      <c r="E45" s="34"/>
      <c r="F45" s="34"/>
      <c r="G45" s="35"/>
      <c r="H45" s="35"/>
      <c r="I45" s="36"/>
      <c r="J45" s="37"/>
    </row>
    <row r="46" spans="1:10" ht="20.25" hidden="1" customHeight="1" x14ac:dyDescent="0.25">
      <c r="A46" s="27" t="s">
        <v>37</v>
      </c>
      <c r="B46" s="28" t="s">
        <v>41</v>
      </c>
      <c r="C46" s="39"/>
      <c r="D46" s="38"/>
      <c r="E46" s="34"/>
      <c r="F46" s="34"/>
      <c r="G46" s="35"/>
      <c r="H46" s="35"/>
      <c r="I46" s="36"/>
      <c r="J46" s="37"/>
    </row>
    <row r="47" spans="1:10" ht="20.25" hidden="1" customHeight="1" x14ac:dyDescent="0.25">
      <c r="A47" s="27" t="s">
        <v>91</v>
      </c>
      <c r="B47" s="28" t="s">
        <v>92</v>
      </c>
      <c r="C47" s="39"/>
      <c r="D47" s="38"/>
      <c r="E47" s="34">
        <v>33.76</v>
      </c>
      <c r="F47" s="34">
        <v>25.57</v>
      </c>
      <c r="G47" s="35"/>
      <c r="H47" s="35"/>
      <c r="I47" s="36"/>
      <c r="J47" s="37"/>
    </row>
    <row r="48" spans="1:10" ht="20.25" customHeight="1" x14ac:dyDescent="0.25">
      <c r="A48" s="27" t="s">
        <v>5</v>
      </c>
      <c r="B48" s="28" t="s">
        <v>12</v>
      </c>
      <c r="C48" s="39"/>
      <c r="D48" s="38"/>
      <c r="E48" s="34">
        <v>11.96</v>
      </c>
      <c r="F48" s="34"/>
      <c r="G48" s="35"/>
      <c r="H48" s="35"/>
      <c r="I48" s="44">
        <v>11.84</v>
      </c>
      <c r="J48" s="37"/>
    </row>
    <row r="49" spans="1:10" ht="20.25" customHeight="1" x14ac:dyDescent="0.25">
      <c r="A49" s="27" t="s">
        <v>54</v>
      </c>
      <c r="B49" s="28" t="s">
        <v>55</v>
      </c>
      <c r="C49" s="39"/>
      <c r="D49" s="38"/>
      <c r="E49" s="34"/>
      <c r="F49" s="34"/>
      <c r="G49" s="35"/>
      <c r="H49" s="35"/>
      <c r="I49" s="36">
        <v>9.91</v>
      </c>
      <c r="J49" s="37"/>
    </row>
    <row r="50" spans="1:10" ht="20.25" customHeight="1" x14ac:dyDescent="0.25">
      <c r="A50" s="27" t="s">
        <v>6</v>
      </c>
      <c r="B50" s="28" t="s">
        <v>13</v>
      </c>
      <c r="C50" s="39"/>
      <c r="D50" s="42">
        <v>9.6199999999999992</v>
      </c>
      <c r="E50" s="34"/>
      <c r="F50" s="34"/>
      <c r="G50" s="35">
        <v>11.08</v>
      </c>
      <c r="H50" s="35"/>
      <c r="I50" s="36">
        <v>10.35</v>
      </c>
      <c r="J50" s="37"/>
    </row>
    <row r="51" spans="1:10" ht="20.25" hidden="1" customHeight="1" x14ac:dyDescent="0.25">
      <c r="A51" s="27" t="s">
        <v>87</v>
      </c>
      <c r="B51" s="28" t="s">
        <v>88</v>
      </c>
      <c r="C51" s="39"/>
      <c r="D51" s="38">
        <v>8.56</v>
      </c>
      <c r="E51" s="34"/>
      <c r="F51" s="34"/>
      <c r="G51" s="35"/>
      <c r="H51" s="35"/>
      <c r="I51" s="36"/>
      <c r="J51" s="37"/>
    </row>
    <row r="52" spans="1:10" ht="20.25" hidden="1" customHeight="1" x14ac:dyDescent="0.25">
      <c r="A52" s="27" t="s">
        <v>81</v>
      </c>
      <c r="B52" s="28" t="s">
        <v>82</v>
      </c>
      <c r="C52" s="39">
        <v>38.44</v>
      </c>
      <c r="D52" s="38"/>
      <c r="E52" s="34"/>
      <c r="F52" s="34"/>
      <c r="G52" s="35"/>
      <c r="H52" s="35"/>
      <c r="I52" s="36"/>
      <c r="J52" s="37"/>
    </row>
    <row r="53" spans="1:10" ht="20.25" customHeight="1" x14ac:dyDescent="0.25">
      <c r="A53" s="27" t="s">
        <v>56</v>
      </c>
      <c r="B53" s="28" t="s">
        <v>57</v>
      </c>
      <c r="C53" s="39"/>
      <c r="D53" s="38"/>
      <c r="E53" s="34"/>
      <c r="F53" s="34"/>
      <c r="G53" s="35"/>
      <c r="H53" s="35"/>
      <c r="I53" s="36">
        <v>13.66</v>
      </c>
      <c r="J53" s="37"/>
    </row>
    <row r="55" spans="1:10" x14ac:dyDescent="0.25">
      <c r="A55" s="25" t="s">
        <v>103</v>
      </c>
      <c r="B55" s="26" t="s">
        <v>104</v>
      </c>
    </row>
  </sheetData>
  <autoFilter ref="A3:J53" xr:uid="{95E33C11-1C2C-4075-BBFE-A0415DFE39A5}">
    <filterColumn colId="8">
      <customFilters>
        <customFilter operator="notEqual" val=" "/>
      </customFilters>
    </filterColumn>
  </autoFilter>
  <mergeCells count="4">
    <mergeCell ref="E2:F2"/>
    <mergeCell ref="G2:H2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0C12-0C34-4F8F-8918-BD61E3296855}">
  <dimension ref="A1:AG23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17.140625" customWidth="1"/>
    <col min="2" max="2" width="14" bestFit="1" customWidth="1"/>
    <col min="3" max="3" width="20.28515625" bestFit="1" customWidth="1"/>
    <col min="4" max="4" width="20.85546875" bestFit="1" customWidth="1"/>
    <col min="5" max="6" width="15.140625" customWidth="1"/>
    <col min="7" max="7" width="18.42578125" customWidth="1"/>
    <col min="15" max="15" width="9" style="61" customWidth="1"/>
    <col min="17" max="18" width="9" style="61" customWidth="1"/>
    <col min="20" max="23" width="9" style="61" customWidth="1"/>
    <col min="31" max="31" width="9" style="61" customWidth="1"/>
  </cols>
  <sheetData>
    <row r="1" spans="1:33" s="59" customFormat="1" x14ac:dyDescent="0.25">
      <c r="A1" s="59" t="s">
        <v>106</v>
      </c>
      <c r="B1" s="59" t="s">
        <v>107</v>
      </c>
      <c r="C1" s="59" t="s">
        <v>108</v>
      </c>
      <c r="D1" s="59" t="s">
        <v>109</v>
      </c>
      <c r="E1" s="63" t="s">
        <v>240</v>
      </c>
      <c r="F1" s="63" t="s">
        <v>241</v>
      </c>
      <c r="G1" s="59" t="s">
        <v>42</v>
      </c>
      <c r="H1" s="59" t="s">
        <v>110</v>
      </c>
      <c r="I1" s="59" t="s">
        <v>111</v>
      </c>
      <c r="J1" s="59" t="s">
        <v>112</v>
      </c>
      <c r="K1" s="59" t="s">
        <v>113</v>
      </c>
      <c r="L1" s="59" t="s">
        <v>114</v>
      </c>
      <c r="M1" s="59" t="s">
        <v>115</v>
      </c>
      <c r="N1" s="59" t="s">
        <v>116</v>
      </c>
      <c r="O1" s="60" t="s">
        <v>117</v>
      </c>
      <c r="P1" s="59" t="s">
        <v>118</v>
      </c>
      <c r="Q1" s="60" t="s">
        <v>119</v>
      </c>
      <c r="R1" s="60" t="s">
        <v>120</v>
      </c>
      <c r="S1" s="59" t="s">
        <v>121</v>
      </c>
      <c r="T1" s="60" t="s">
        <v>122</v>
      </c>
      <c r="U1" s="60" t="s">
        <v>123</v>
      </c>
      <c r="V1" s="60" t="s">
        <v>124</v>
      </c>
      <c r="W1" s="60" t="s">
        <v>125</v>
      </c>
      <c r="X1" s="59" t="s">
        <v>126</v>
      </c>
      <c r="Y1" s="59" t="s">
        <v>127</v>
      </c>
      <c r="Z1" s="59" t="s">
        <v>128</v>
      </c>
      <c r="AA1" s="59" t="s">
        <v>129</v>
      </c>
      <c r="AB1" s="59" t="s">
        <v>130</v>
      </c>
      <c r="AC1" s="59" t="s">
        <v>131</v>
      </c>
      <c r="AD1" s="59" t="s">
        <v>132</v>
      </c>
      <c r="AE1" s="60" t="s">
        <v>133</v>
      </c>
      <c r="AF1" s="59" t="s">
        <v>134</v>
      </c>
      <c r="AG1" s="59" t="s">
        <v>135</v>
      </c>
    </row>
    <row r="2" spans="1:33" x14ac:dyDescent="0.25">
      <c r="A2" t="s">
        <v>220</v>
      </c>
      <c r="B2" t="s">
        <v>180</v>
      </c>
      <c r="C2" t="s">
        <v>226</v>
      </c>
      <c r="D2" t="s">
        <v>182</v>
      </c>
      <c r="E2" s="19">
        <v>93</v>
      </c>
      <c r="F2" s="64">
        <v>1401.84</v>
      </c>
      <c r="G2" t="s">
        <v>221</v>
      </c>
      <c r="H2" t="s">
        <v>210</v>
      </c>
      <c r="I2" t="s">
        <v>210</v>
      </c>
      <c r="J2" t="s">
        <v>147</v>
      </c>
      <c r="K2" t="s">
        <v>148</v>
      </c>
      <c r="L2" t="s">
        <v>222</v>
      </c>
      <c r="M2" t="s">
        <v>150</v>
      </c>
      <c r="N2" t="s">
        <v>148</v>
      </c>
      <c r="O2" s="61">
        <v>12.69</v>
      </c>
      <c r="P2" t="s">
        <v>143</v>
      </c>
      <c r="Q2" s="61">
        <v>211.24</v>
      </c>
      <c r="R2" s="61">
        <v>16.649999999999999</v>
      </c>
      <c r="S2" t="s">
        <v>141</v>
      </c>
      <c r="T2" s="61">
        <v>223.28</v>
      </c>
      <c r="U2" s="61">
        <v>223.28</v>
      </c>
      <c r="V2" s="61">
        <v>10</v>
      </c>
      <c r="W2" s="61">
        <v>10</v>
      </c>
      <c r="X2" t="s">
        <v>212</v>
      </c>
      <c r="Y2" t="s">
        <v>213</v>
      </c>
      <c r="Z2" t="s">
        <v>214</v>
      </c>
      <c r="AA2" t="s">
        <v>223</v>
      </c>
      <c r="AB2" t="s">
        <v>220</v>
      </c>
      <c r="AC2" t="s">
        <v>224</v>
      </c>
      <c r="AD2" t="s">
        <v>225</v>
      </c>
      <c r="AE2" s="61">
        <v>9.93</v>
      </c>
      <c r="AF2" t="s">
        <v>184</v>
      </c>
      <c r="AG2" t="s">
        <v>142</v>
      </c>
    </row>
    <row r="3" spans="1:33" x14ac:dyDescent="0.25">
      <c r="A3" t="s">
        <v>208</v>
      </c>
      <c r="B3" t="s">
        <v>180</v>
      </c>
      <c r="C3" t="s">
        <v>219</v>
      </c>
      <c r="D3" t="s">
        <v>182</v>
      </c>
      <c r="E3" s="19">
        <v>164</v>
      </c>
      <c r="F3" s="64">
        <v>3123.95</v>
      </c>
      <c r="G3" t="s">
        <v>209</v>
      </c>
      <c r="H3" t="s">
        <v>173</v>
      </c>
      <c r="I3" t="s">
        <v>210</v>
      </c>
      <c r="J3" t="s">
        <v>147</v>
      </c>
      <c r="K3" t="s">
        <v>148</v>
      </c>
      <c r="L3" t="s">
        <v>211</v>
      </c>
      <c r="M3" t="s">
        <v>150</v>
      </c>
      <c r="N3" t="s">
        <v>148</v>
      </c>
      <c r="O3" s="61">
        <v>18.899999999999999</v>
      </c>
      <c r="P3" t="s">
        <v>143</v>
      </c>
      <c r="Q3" s="61">
        <v>324.7</v>
      </c>
      <c r="R3" s="61">
        <v>17.2</v>
      </c>
      <c r="S3" t="s">
        <v>141</v>
      </c>
      <c r="T3" s="61">
        <v>378</v>
      </c>
      <c r="U3" s="61">
        <v>378</v>
      </c>
      <c r="V3" s="61">
        <v>15</v>
      </c>
      <c r="W3" s="61">
        <v>15</v>
      </c>
      <c r="X3" t="s">
        <v>212</v>
      </c>
      <c r="Y3" t="s">
        <v>213</v>
      </c>
      <c r="Z3" t="s">
        <v>214</v>
      </c>
      <c r="AA3" t="s">
        <v>215</v>
      </c>
      <c r="AB3" t="s">
        <v>208</v>
      </c>
      <c r="AC3" t="s">
        <v>216</v>
      </c>
      <c r="AD3" t="s">
        <v>217</v>
      </c>
      <c r="AE3" s="61">
        <v>50</v>
      </c>
      <c r="AF3" t="s">
        <v>218</v>
      </c>
      <c r="AG3" t="s">
        <v>142</v>
      </c>
    </row>
    <row r="4" spans="1:33" x14ac:dyDescent="0.25">
      <c r="F4" s="65">
        <f>SUM(F2:F3)</f>
        <v>4525.79</v>
      </c>
      <c r="O4"/>
      <c r="Q4"/>
      <c r="R4"/>
      <c r="T4"/>
      <c r="U4"/>
      <c r="V4"/>
      <c r="W4"/>
      <c r="AE4"/>
    </row>
    <row r="5" spans="1:33" x14ac:dyDescent="0.25">
      <c r="F5">
        <v>4525.79</v>
      </c>
      <c r="O5"/>
      <c r="Q5"/>
      <c r="R5"/>
      <c r="T5"/>
      <c r="U5"/>
      <c r="V5"/>
      <c r="W5"/>
      <c r="AE5"/>
    </row>
    <row r="6" spans="1:33" x14ac:dyDescent="0.25">
      <c r="O6"/>
      <c r="Q6"/>
      <c r="R6"/>
      <c r="T6"/>
      <c r="U6"/>
      <c r="V6"/>
      <c r="W6"/>
      <c r="AE6"/>
    </row>
    <row r="7" spans="1:33" x14ac:dyDescent="0.25">
      <c r="O7"/>
      <c r="Q7"/>
      <c r="R7"/>
      <c r="T7"/>
      <c r="U7"/>
      <c r="V7"/>
      <c r="W7"/>
      <c r="AE7"/>
    </row>
    <row r="8" spans="1:33" x14ac:dyDescent="0.25">
      <c r="O8"/>
      <c r="Q8"/>
      <c r="R8"/>
      <c r="T8"/>
      <c r="U8"/>
      <c r="V8"/>
      <c r="W8"/>
      <c r="AE8"/>
    </row>
    <row r="9" spans="1:33" x14ac:dyDescent="0.25">
      <c r="O9"/>
      <c r="Q9"/>
      <c r="R9"/>
      <c r="T9"/>
      <c r="U9"/>
      <c r="V9"/>
      <c r="W9"/>
      <c r="AE9"/>
    </row>
    <row r="10" spans="1:33" x14ac:dyDescent="0.25">
      <c r="O10"/>
      <c r="Q10"/>
      <c r="R10"/>
      <c r="T10"/>
      <c r="U10"/>
      <c r="V10"/>
      <c r="W10"/>
      <c r="AE10"/>
    </row>
    <row r="11" spans="1:33" x14ac:dyDescent="0.25">
      <c r="O11"/>
      <c r="Q11"/>
      <c r="R11"/>
      <c r="T11"/>
      <c r="U11"/>
      <c r="V11"/>
      <c r="W11"/>
      <c r="AE11"/>
    </row>
    <row r="12" spans="1:33" x14ac:dyDescent="0.25">
      <c r="O12"/>
      <c r="Q12"/>
      <c r="R12"/>
      <c r="T12"/>
      <c r="U12"/>
      <c r="V12"/>
      <c r="W12"/>
      <c r="AE12"/>
    </row>
    <row r="13" spans="1:33" x14ac:dyDescent="0.25">
      <c r="O13"/>
      <c r="Q13"/>
      <c r="R13"/>
      <c r="T13"/>
      <c r="U13"/>
      <c r="V13"/>
      <c r="W13"/>
      <c r="AE13"/>
    </row>
    <row r="14" spans="1:33" x14ac:dyDescent="0.25">
      <c r="O14"/>
      <c r="Q14"/>
      <c r="R14"/>
      <c r="T14"/>
      <c r="U14"/>
      <c r="V14"/>
      <c r="W14"/>
      <c r="AE14"/>
    </row>
    <row r="15" spans="1:33" x14ac:dyDescent="0.25">
      <c r="O15"/>
      <c r="Q15"/>
      <c r="R15"/>
      <c r="T15"/>
      <c r="U15"/>
      <c r="V15"/>
      <c r="W15"/>
      <c r="AE15"/>
    </row>
    <row r="16" spans="1:33" x14ac:dyDescent="0.25">
      <c r="O16"/>
      <c r="Q16"/>
      <c r="R16"/>
      <c r="T16"/>
      <c r="U16"/>
      <c r="V16"/>
      <c r="W16"/>
      <c r="A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</sheetData>
  <autoFilter ref="A1:AG1" xr:uid="{2CF90C12-0C34-4F8F-8918-BD61E3296855}">
    <sortState xmlns:xlrd2="http://schemas.microsoft.com/office/spreadsheetml/2017/richdata2" ref="A2:AG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5097-E7FF-4A21-8995-B243DA55CCDB}">
  <dimension ref="A1:L5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13.42578125" customWidth="1"/>
    <col min="2" max="2" width="20.28515625" bestFit="1" customWidth="1"/>
    <col min="3" max="3" width="14" bestFit="1" customWidth="1"/>
    <col min="4" max="4" width="18.5703125" bestFit="1" customWidth="1"/>
    <col min="5" max="6" width="14.42578125" customWidth="1"/>
    <col min="7" max="7" width="15.42578125" bestFit="1" customWidth="1"/>
  </cols>
  <sheetData>
    <row r="1" spans="1:12" s="62" customFormat="1" x14ac:dyDescent="0.25">
      <c r="A1" s="62" t="s">
        <v>239</v>
      </c>
      <c r="B1" s="62" t="s">
        <v>108</v>
      </c>
      <c r="C1" s="62" t="s">
        <v>238</v>
      </c>
      <c r="D1" s="62" t="s">
        <v>109</v>
      </c>
      <c r="E1" s="63" t="s">
        <v>240</v>
      </c>
      <c r="F1" s="63" t="s">
        <v>241</v>
      </c>
      <c r="G1" s="62" t="s">
        <v>42</v>
      </c>
      <c r="H1" s="62" t="s">
        <v>110</v>
      </c>
      <c r="I1" s="62" t="s">
        <v>111</v>
      </c>
      <c r="J1" s="62" t="s">
        <v>112</v>
      </c>
      <c r="K1" s="62" t="s">
        <v>114</v>
      </c>
      <c r="L1" s="62" t="s">
        <v>237</v>
      </c>
    </row>
    <row r="2" spans="1:12" x14ac:dyDescent="0.25">
      <c r="A2" t="s">
        <v>227</v>
      </c>
      <c r="B2" t="s">
        <v>232</v>
      </c>
      <c r="C2" t="s">
        <v>228</v>
      </c>
      <c r="D2" t="s">
        <v>229</v>
      </c>
      <c r="E2" s="19">
        <v>319</v>
      </c>
      <c r="F2" s="65">
        <v>6471.21</v>
      </c>
      <c r="G2" t="s">
        <v>230</v>
      </c>
      <c r="H2" t="s">
        <v>172</v>
      </c>
      <c r="I2" t="s">
        <v>231</v>
      </c>
      <c r="J2" t="s">
        <v>147</v>
      </c>
      <c r="K2" t="s">
        <v>164</v>
      </c>
      <c r="L2" t="s">
        <v>150</v>
      </c>
    </row>
    <row r="3" spans="1:12" x14ac:dyDescent="0.25">
      <c r="A3" t="s">
        <v>233</v>
      </c>
      <c r="B3" t="s">
        <v>234</v>
      </c>
      <c r="C3" t="s">
        <v>228</v>
      </c>
      <c r="D3" t="s">
        <v>229</v>
      </c>
      <c r="E3" s="19">
        <v>535</v>
      </c>
      <c r="F3" s="65">
        <v>10109.9</v>
      </c>
      <c r="G3" t="s">
        <v>230</v>
      </c>
      <c r="H3" t="s">
        <v>172</v>
      </c>
      <c r="I3" t="s">
        <v>172</v>
      </c>
      <c r="J3" t="s">
        <v>147</v>
      </c>
      <c r="K3" t="s">
        <v>164</v>
      </c>
      <c r="L3" t="s">
        <v>150</v>
      </c>
    </row>
    <row r="4" spans="1:12" x14ac:dyDescent="0.25">
      <c r="A4" t="s">
        <v>235</v>
      </c>
      <c r="B4" t="s">
        <v>236</v>
      </c>
      <c r="C4" t="s">
        <v>228</v>
      </c>
      <c r="D4" t="s">
        <v>229</v>
      </c>
      <c r="E4" s="19">
        <v>335</v>
      </c>
      <c r="F4" s="65">
        <v>6496.2</v>
      </c>
      <c r="G4" t="s">
        <v>230</v>
      </c>
      <c r="H4" t="s">
        <v>172</v>
      </c>
      <c r="I4" t="s">
        <v>172</v>
      </c>
      <c r="J4" t="s">
        <v>147</v>
      </c>
      <c r="K4" t="s">
        <v>164</v>
      </c>
      <c r="L4" t="s">
        <v>150</v>
      </c>
    </row>
    <row r="5" spans="1:12" x14ac:dyDescent="0.25">
      <c r="F5" s="65">
        <f>SUM(F2:F4)</f>
        <v>23077.31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2C59-20EB-4D8A-9DB3-7C0B75921FF8}">
  <dimension ref="A3:B8"/>
  <sheetViews>
    <sheetView workbookViewId="0">
      <selection activeCell="D9" sqref="D9"/>
    </sheetView>
  </sheetViews>
  <sheetFormatPr baseColWidth="10" defaultRowHeight="15" x14ac:dyDescent="0.25"/>
  <cols>
    <col min="1" max="1" width="29.140625" bestFit="1" customWidth="1"/>
    <col min="2" max="2" width="24.140625" style="14" bestFit="1" customWidth="1"/>
  </cols>
  <sheetData>
    <row r="3" spans="1:2" x14ac:dyDescent="0.25">
      <c r="A3" s="66" t="s">
        <v>249</v>
      </c>
      <c r="B3" s="14" t="s">
        <v>251</v>
      </c>
    </row>
    <row r="4" spans="1:2" x14ac:dyDescent="0.25">
      <c r="A4" s="67" t="s">
        <v>139</v>
      </c>
      <c r="B4" s="14">
        <v>231701.45</v>
      </c>
    </row>
    <row r="5" spans="1:2" x14ac:dyDescent="0.25">
      <c r="A5" s="67" t="s">
        <v>160</v>
      </c>
      <c r="B5" s="14">
        <v>148215.50999999998</v>
      </c>
    </row>
    <row r="6" spans="1:2" x14ac:dyDescent="0.25">
      <c r="A6" s="67" t="s">
        <v>182</v>
      </c>
      <c r="B6" s="14">
        <v>254183.38999999998</v>
      </c>
    </row>
    <row r="7" spans="1:2" x14ac:dyDescent="0.25">
      <c r="A7" s="67" t="s">
        <v>229</v>
      </c>
      <c r="B7" s="14">
        <v>15849.465</v>
      </c>
    </row>
    <row r="8" spans="1:2" x14ac:dyDescent="0.25">
      <c r="A8" s="67" t="s">
        <v>250</v>
      </c>
      <c r="B8" s="14">
        <v>649949.81499999994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2A2-4DAC-4454-98FE-AACABD21B546}">
  <sheetPr filterMode="1"/>
  <dimension ref="A1:K26"/>
  <sheetViews>
    <sheetView tabSelected="1" workbookViewId="0">
      <selection activeCell="F31" sqref="F31"/>
    </sheetView>
  </sheetViews>
  <sheetFormatPr baseColWidth="10" defaultColWidth="9.140625" defaultRowHeight="15" x14ac:dyDescent="0.25"/>
  <cols>
    <col min="1" max="1" width="13" customWidth="1"/>
    <col min="2" max="2" width="14" bestFit="1" customWidth="1"/>
    <col min="3" max="3" width="20.28515625" bestFit="1" customWidth="1"/>
    <col min="4" max="4" width="26" customWidth="1"/>
    <col min="5" max="5" width="29.5703125" customWidth="1"/>
    <col min="6" max="6" width="16.5703125" style="90" customWidth="1"/>
    <col min="7" max="7" width="16.5703125" customWidth="1"/>
    <col min="9" max="9" width="18.140625" bestFit="1" customWidth="1"/>
    <col min="10" max="10" width="45.85546875" bestFit="1" customWidth="1"/>
  </cols>
  <sheetData>
    <row r="1" spans="1:11" s="59" customFormat="1" x14ac:dyDescent="0.25">
      <c r="A1" s="59" t="s">
        <v>239</v>
      </c>
      <c r="B1" s="59" t="s">
        <v>107</v>
      </c>
      <c r="C1" s="59" t="s">
        <v>108</v>
      </c>
      <c r="D1" s="59" t="s">
        <v>109</v>
      </c>
      <c r="E1" s="59" t="s">
        <v>42</v>
      </c>
      <c r="F1" s="62" t="s">
        <v>263</v>
      </c>
      <c r="G1" s="59" t="s">
        <v>245</v>
      </c>
      <c r="I1" s="59" t="s">
        <v>111</v>
      </c>
      <c r="J1" s="59" t="s">
        <v>112</v>
      </c>
      <c r="K1" s="59" t="s">
        <v>114</v>
      </c>
    </row>
    <row r="2" spans="1:11" hidden="1" x14ac:dyDescent="0.25">
      <c r="A2" t="s">
        <v>151</v>
      </c>
      <c r="B2" t="s">
        <v>137</v>
      </c>
      <c r="C2" t="s">
        <v>152</v>
      </c>
      <c r="D2" t="s">
        <v>139</v>
      </c>
      <c r="E2" t="s">
        <v>140</v>
      </c>
      <c r="F2" s="90">
        <v>1706.796</v>
      </c>
      <c r="G2" s="65">
        <v>37421.629999999997</v>
      </c>
      <c r="I2" t="s">
        <v>147</v>
      </c>
      <c r="J2" t="s">
        <v>149</v>
      </c>
      <c r="K2" t="s">
        <v>150</v>
      </c>
    </row>
    <row r="3" spans="1:11" hidden="1" x14ac:dyDescent="0.25">
      <c r="A3" t="s">
        <v>154</v>
      </c>
      <c r="B3" t="s">
        <v>137</v>
      </c>
      <c r="C3" t="s">
        <v>242</v>
      </c>
      <c r="D3" t="s">
        <v>139</v>
      </c>
      <c r="E3" t="s">
        <v>140</v>
      </c>
      <c r="F3" s="90">
        <v>4670.5349999999999</v>
      </c>
      <c r="G3" s="65">
        <v>37432.33</v>
      </c>
      <c r="I3" t="s">
        <v>147</v>
      </c>
      <c r="J3" t="s">
        <v>149</v>
      </c>
      <c r="K3" t="s">
        <v>150</v>
      </c>
    </row>
    <row r="4" spans="1:11" hidden="1" x14ac:dyDescent="0.25">
      <c r="A4" t="s">
        <v>243</v>
      </c>
      <c r="B4" t="s">
        <v>137</v>
      </c>
      <c r="C4" t="s">
        <v>244</v>
      </c>
      <c r="D4" t="s">
        <v>139</v>
      </c>
      <c r="E4" t="s">
        <v>140</v>
      </c>
      <c r="F4" s="90">
        <v>2220</v>
      </c>
      <c r="G4" s="65">
        <v>55035.9</v>
      </c>
      <c r="I4" t="s">
        <v>147</v>
      </c>
      <c r="J4" t="s">
        <v>164</v>
      </c>
      <c r="K4" t="s">
        <v>150</v>
      </c>
    </row>
    <row r="5" spans="1:11" hidden="1" x14ac:dyDescent="0.25">
      <c r="A5" t="s">
        <v>136</v>
      </c>
      <c r="B5" t="s">
        <v>137</v>
      </c>
      <c r="C5" t="s">
        <v>138</v>
      </c>
      <c r="D5" t="s">
        <v>139</v>
      </c>
      <c r="E5" t="s">
        <v>140</v>
      </c>
      <c r="F5" s="90">
        <v>2000.8150000000001</v>
      </c>
      <c r="G5" s="65">
        <v>79778.009999999995</v>
      </c>
      <c r="I5" t="s">
        <v>144</v>
      </c>
      <c r="J5" t="s">
        <v>145</v>
      </c>
      <c r="K5" t="s">
        <v>146</v>
      </c>
    </row>
    <row r="6" spans="1:11" hidden="1" x14ac:dyDescent="0.25">
      <c r="A6" t="s">
        <v>176</v>
      </c>
      <c r="B6" t="s">
        <v>158</v>
      </c>
      <c r="C6" t="s">
        <v>177</v>
      </c>
      <c r="D6" t="s">
        <v>160</v>
      </c>
      <c r="E6" t="s">
        <v>178</v>
      </c>
      <c r="F6" s="90">
        <v>520.88</v>
      </c>
      <c r="G6" s="65">
        <v>12774.92</v>
      </c>
      <c r="I6" t="s">
        <v>147</v>
      </c>
      <c r="J6" t="s">
        <v>164</v>
      </c>
      <c r="K6" t="s">
        <v>150</v>
      </c>
    </row>
    <row r="7" spans="1:11" hidden="1" x14ac:dyDescent="0.25">
      <c r="A7" t="s">
        <v>167</v>
      </c>
      <c r="B7" t="s">
        <v>158</v>
      </c>
      <c r="C7" t="s">
        <v>168</v>
      </c>
      <c r="D7" t="s">
        <v>160</v>
      </c>
      <c r="E7" t="s">
        <v>169</v>
      </c>
      <c r="F7" s="90">
        <v>208.08</v>
      </c>
      <c r="G7" s="65">
        <v>5402.07</v>
      </c>
      <c r="I7" t="s">
        <v>147</v>
      </c>
      <c r="J7" t="s">
        <v>164</v>
      </c>
      <c r="K7" t="s">
        <v>150</v>
      </c>
    </row>
    <row r="8" spans="1:11" hidden="1" x14ac:dyDescent="0.25">
      <c r="A8" t="s">
        <v>170</v>
      </c>
      <c r="B8" t="s">
        <v>158</v>
      </c>
      <c r="C8" t="s">
        <v>171</v>
      </c>
      <c r="D8" t="s">
        <v>160</v>
      </c>
      <c r="E8" t="s">
        <v>140</v>
      </c>
      <c r="F8" s="90">
        <v>1273.8800000000001</v>
      </c>
      <c r="G8" s="65">
        <v>35392.050000000003</v>
      </c>
      <c r="I8" t="s">
        <v>147</v>
      </c>
      <c r="J8" t="s">
        <v>164</v>
      </c>
      <c r="K8" t="s">
        <v>150</v>
      </c>
    </row>
    <row r="9" spans="1:11" hidden="1" x14ac:dyDescent="0.25">
      <c r="A9" t="s">
        <v>174</v>
      </c>
      <c r="B9" t="s">
        <v>158</v>
      </c>
      <c r="C9" t="s">
        <v>175</v>
      </c>
      <c r="D9" t="s">
        <v>160</v>
      </c>
      <c r="E9" t="s">
        <v>140</v>
      </c>
      <c r="F9" s="90">
        <v>681.36</v>
      </c>
      <c r="G9" s="65">
        <v>14637.5</v>
      </c>
      <c r="I9" t="s">
        <v>147</v>
      </c>
      <c r="J9" t="s">
        <v>164</v>
      </c>
      <c r="K9" t="s">
        <v>150</v>
      </c>
    </row>
    <row r="10" spans="1:11" hidden="1" x14ac:dyDescent="0.25">
      <c r="A10" t="s">
        <v>162</v>
      </c>
      <c r="B10" t="s">
        <v>158</v>
      </c>
      <c r="C10" t="s">
        <v>163</v>
      </c>
      <c r="D10" t="s">
        <v>160</v>
      </c>
      <c r="E10" t="s">
        <v>140</v>
      </c>
      <c r="F10" s="90">
        <v>2232.4839999999999</v>
      </c>
      <c r="G10" s="65">
        <v>66293.33</v>
      </c>
      <c r="I10" t="s">
        <v>144</v>
      </c>
      <c r="J10" t="s">
        <v>164</v>
      </c>
      <c r="K10" t="s">
        <v>146</v>
      </c>
    </row>
    <row r="11" spans="1:11" hidden="1" x14ac:dyDescent="0.25">
      <c r="A11" t="s">
        <v>165</v>
      </c>
      <c r="B11" t="s">
        <v>158</v>
      </c>
      <c r="C11" t="s">
        <v>166</v>
      </c>
      <c r="D11" t="s">
        <v>160</v>
      </c>
      <c r="E11" t="s">
        <v>140</v>
      </c>
      <c r="F11" s="90">
        <v>369.92</v>
      </c>
      <c r="G11" s="65">
        <v>8924.93</v>
      </c>
      <c r="I11" t="s">
        <v>147</v>
      </c>
      <c r="J11" t="s">
        <v>164</v>
      </c>
      <c r="K11" t="s">
        <v>150</v>
      </c>
    </row>
    <row r="12" spans="1:11" hidden="1" x14ac:dyDescent="0.25">
      <c r="A12" t="s">
        <v>157</v>
      </c>
      <c r="B12" t="s">
        <v>158</v>
      </c>
      <c r="C12" t="s">
        <v>159</v>
      </c>
      <c r="D12" t="s">
        <v>160</v>
      </c>
      <c r="E12" t="s">
        <v>140</v>
      </c>
      <c r="F12" s="90">
        <v>178.16</v>
      </c>
      <c r="G12" s="65">
        <v>4790.71</v>
      </c>
      <c r="I12" t="s">
        <v>147</v>
      </c>
      <c r="J12" t="s">
        <v>161</v>
      </c>
      <c r="K12" t="s">
        <v>150</v>
      </c>
    </row>
    <row r="13" spans="1:11" s="92" customFormat="1" x14ac:dyDescent="0.25">
      <c r="A13" s="92" t="s">
        <v>201</v>
      </c>
      <c r="B13" s="92" t="s">
        <v>180</v>
      </c>
      <c r="C13" s="92" t="s">
        <v>202</v>
      </c>
      <c r="D13" s="92" t="s">
        <v>182</v>
      </c>
      <c r="E13" s="92" t="s">
        <v>169</v>
      </c>
      <c r="F13" s="91">
        <v>507</v>
      </c>
      <c r="G13" s="93">
        <v>12278.56</v>
      </c>
      <c r="I13" s="92" t="s">
        <v>153</v>
      </c>
      <c r="J13" s="92" t="s">
        <v>186</v>
      </c>
      <c r="K13" s="92" t="s">
        <v>150</v>
      </c>
    </row>
    <row r="14" spans="1:11" s="92" customFormat="1" x14ac:dyDescent="0.25">
      <c r="A14" s="92" t="s">
        <v>155</v>
      </c>
      <c r="B14" s="92" t="s">
        <v>180</v>
      </c>
      <c r="C14" s="92" t="s">
        <v>206</v>
      </c>
      <c r="D14" s="92" t="s">
        <v>182</v>
      </c>
      <c r="E14" s="92" t="s">
        <v>169</v>
      </c>
      <c r="F14" s="91">
        <v>376.2</v>
      </c>
      <c r="G14" s="93">
        <v>10587.1</v>
      </c>
      <c r="I14" s="92" t="s">
        <v>153</v>
      </c>
      <c r="J14" s="92" t="s">
        <v>207</v>
      </c>
      <c r="K14" s="92" t="s">
        <v>150</v>
      </c>
    </row>
    <row r="15" spans="1:11" s="92" customFormat="1" x14ac:dyDescent="0.25">
      <c r="A15" s="92" t="s">
        <v>203</v>
      </c>
      <c r="B15" s="92" t="s">
        <v>180</v>
      </c>
      <c r="C15" s="92" t="s">
        <v>204</v>
      </c>
      <c r="D15" s="92" t="s">
        <v>182</v>
      </c>
      <c r="E15" s="92" t="s">
        <v>205</v>
      </c>
      <c r="F15" s="91">
        <v>1730.11</v>
      </c>
      <c r="G15" s="93">
        <v>36636.910000000003</v>
      </c>
      <c r="I15" s="92" t="s">
        <v>153</v>
      </c>
      <c r="J15" s="92" t="s">
        <v>183</v>
      </c>
      <c r="K15" s="92" t="s">
        <v>150</v>
      </c>
    </row>
    <row r="16" spans="1:11" s="92" customFormat="1" x14ac:dyDescent="0.25">
      <c r="A16" s="92" t="s">
        <v>195</v>
      </c>
      <c r="B16" s="92" t="s">
        <v>180</v>
      </c>
      <c r="C16" s="92" t="s">
        <v>196</v>
      </c>
      <c r="D16" s="92" t="s">
        <v>182</v>
      </c>
      <c r="E16" s="92" t="s">
        <v>169</v>
      </c>
      <c r="F16" s="91">
        <v>557.9</v>
      </c>
      <c r="G16" s="93">
        <v>13551.72</v>
      </c>
      <c r="I16" s="92" t="s">
        <v>153</v>
      </c>
      <c r="J16" s="92" t="s">
        <v>197</v>
      </c>
      <c r="K16" s="92" t="s">
        <v>150</v>
      </c>
    </row>
    <row r="17" spans="1:11" s="92" customFormat="1" x14ac:dyDescent="0.25">
      <c r="A17" s="92" t="s">
        <v>191</v>
      </c>
      <c r="B17" s="92" t="s">
        <v>180</v>
      </c>
      <c r="C17" s="92" t="s">
        <v>192</v>
      </c>
      <c r="D17" s="92" t="s">
        <v>182</v>
      </c>
      <c r="E17" s="92" t="s">
        <v>140</v>
      </c>
      <c r="F17" s="91">
        <v>636</v>
      </c>
      <c r="G17" s="93">
        <v>13474.77</v>
      </c>
      <c r="I17" s="92" t="s">
        <v>153</v>
      </c>
      <c r="J17" s="92" t="s">
        <v>193</v>
      </c>
      <c r="K17" s="92" t="s">
        <v>150</v>
      </c>
    </row>
    <row r="18" spans="1:11" s="92" customFormat="1" x14ac:dyDescent="0.25">
      <c r="A18" s="92" t="s">
        <v>156</v>
      </c>
      <c r="B18" s="92" t="s">
        <v>180</v>
      </c>
      <c r="C18" s="92" t="s">
        <v>194</v>
      </c>
      <c r="D18" s="92" t="s">
        <v>182</v>
      </c>
      <c r="E18" s="92" t="s">
        <v>140</v>
      </c>
      <c r="F18" s="94">
        <v>1619.99</v>
      </c>
      <c r="G18" s="93">
        <v>35279.449999999997</v>
      </c>
      <c r="I18" s="92" t="s">
        <v>153</v>
      </c>
      <c r="J18" s="92" t="s">
        <v>185</v>
      </c>
      <c r="K18" s="92" t="s">
        <v>150</v>
      </c>
    </row>
    <row r="19" spans="1:11" s="92" customFormat="1" x14ac:dyDescent="0.25">
      <c r="A19" s="92" t="s">
        <v>198</v>
      </c>
      <c r="B19" s="92" t="s">
        <v>180</v>
      </c>
      <c r="C19" s="92" t="s">
        <v>199</v>
      </c>
      <c r="D19" s="92" t="s">
        <v>182</v>
      </c>
      <c r="E19" s="92" t="s">
        <v>140</v>
      </c>
      <c r="F19" s="91">
        <v>420</v>
      </c>
      <c r="G19" s="93">
        <v>11648.52</v>
      </c>
      <c r="I19" s="92" t="s">
        <v>147</v>
      </c>
      <c r="J19" s="92" t="s">
        <v>200</v>
      </c>
      <c r="K19" s="92" t="s">
        <v>150</v>
      </c>
    </row>
    <row r="20" spans="1:11" s="92" customFormat="1" x14ac:dyDescent="0.25">
      <c r="A20" s="92" t="s">
        <v>187</v>
      </c>
      <c r="B20" s="92" t="s">
        <v>180</v>
      </c>
      <c r="C20" s="92" t="s">
        <v>188</v>
      </c>
      <c r="D20" s="92" t="s">
        <v>182</v>
      </c>
      <c r="E20" s="92" t="s">
        <v>140</v>
      </c>
      <c r="F20" s="91">
        <v>1663.3</v>
      </c>
      <c r="G20" s="93">
        <v>46513.84</v>
      </c>
      <c r="I20" s="92" t="s">
        <v>153</v>
      </c>
      <c r="J20" s="92" t="s">
        <v>185</v>
      </c>
      <c r="K20" s="92" t="s">
        <v>150</v>
      </c>
    </row>
    <row r="21" spans="1:11" s="92" customFormat="1" x14ac:dyDescent="0.25">
      <c r="A21" s="92" t="s">
        <v>189</v>
      </c>
      <c r="B21" s="92" t="s">
        <v>180</v>
      </c>
      <c r="C21" s="92" t="s">
        <v>190</v>
      </c>
      <c r="D21" s="92" t="s">
        <v>182</v>
      </c>
      <c r="E21" s="92" t="s">
        <v>140</v>
      </c>
      <c r="F21" s="91">
        <v>200</v>
      </c>
      <c r="G21" s="93">
        <v>5849.96</v>
      </c>
      <c r="I21" s="92" t="s">
        <v>153</v>
      </c>
      <c r="J21" s="92" t="s">
        <v>183</v>
      </c>
      <c r="K21" s="92" t="s">
        <v>150</v>
      </c>
    </row>
    <row r="22" spans="1:11" s="92" customFormat="1" x14ac:dyDescent="0.25">
      <c r="A22" s="92" t="s">
        <v>179</v>
      </c>
      <c r="B22" s="92" t="s">
        <v>180</v>
      </c>
      <c r="C22" s="92" t="s">
        <v>181</v>
      </c>
      <c r="D22" s="92" t="s">
        <v>182</v>
      </c>
      <c r="E22" s="92" t="s">
        <v>140</v>
      </c>
      <c r="F22" s="91">
        <v>2707.5</v>
      </c>
      <c r="G22" s="93">
        <v>68362.559999999998</v>
      </c>
      <c r="I22" s="92" t="s">
        <v>153</v>
      </c>
      <c r="J22" s="92" t="s">
        <v>183</v>
      </c>
      <c r="K22" s="92" t="s">
        <v>150</v>
      </c>
    </row>
    <row r="23" spans="1:11" hidden="1" x14ac:dyDescent="0.25">
      <c r="A23" t="s">
        <v>246</v>
      </c>
      <c r="B23" t="s">
        <v>228</v>
      </c>
      <c r="C23" t="s">
        <v>247</v>
      </c>
      <c r="D23" t="s">
        <v>229</v>
      </c>
      <c r="E23" t="s">
        <v>140</v>
      </c>
      <c r="F23" s="90">
        <v>586.84799999999996</v>
      </c>
      <c r="G23" s="65">
        <v>15849.465</v>
      </c>
      <c r="I23" t="s">
        <v>147</v>
      </c>
      <c r="J23" t="s">
        <v>248</v>
      </c>
      <c r="K23" t="s">
        <v>150</v>
      </c>
    </row>
    <row r="24" spans="1:11" x14ac:dyDescent="0.25">
      <c r="F24" s="90">
        <f>SUBTOTAL(9,F2:F23)</f>
        <v>10418</v>
      </c>
      <c r="G24" s="90">
        <f>SUBTOTAL(9,G2:G23)</f>
        <v>254183.38999999998</v>
      </c>
    </row>
    <row r="26" spans="1:11" x14ac:dyDescent="0.25">
      <c r="G26">
        <f>+G24/F24</f>
        <v>24.398482434248415</v>
      </c>
    </row>
  </sheetData>
  <autoFilter ref="A1:K23" xr:uid="{2D62B2A2-4DAC-4454-98FE-AACABD21B546}">
    <filterColumn colId="3">
      <filters>
        <filter val="INDL JUVENALIS S A"/>
      </filters>
    </filterColumn>
  </autoFilter>
  <sortState xmlns:xlrd2="http://schemas.microsoft.com/office/spreadsheetml/2017/richdata2" ref="A2:K23">
    <sortCondition ref="D2:D23"/>
    <sortCondition ref="A2:A2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EFED-5491-459F-BC37-51957DFEC450}">
  <sheetPr codeName="Hoja3"/>
  <dimension ref="A2:J28"/>
  <sheetViews>
    <sheetView workbookViewId="0">
      <selection activeCell="L11" sqref="L11"/>
    </sheetView>
  </sheetViews>
  <sheetFormatPr baseColWidth="10" defaultRowHeight="15" x14ac:dyDescent="0.25"/>
  <cols>
    <col min="2" max="2" width="14.42578125" customWidth="1"/>
    <col min="3" max="3" width="11.42578125" style="13"/>
    <col min="6" max="6" width="10.140625" style="14" customWidth="1"/>
    <col min="7" max="7" width="11.85546875" style="14" customWidth="1"/>
    <col min="8" max="8" width="14" style="14" bestFit="1" customWidth="1"/>
    <col min="9" max="9" width="11.42578125" style="14"/>
  </cols>
  <sheetData>
    <row r="2" spans="1:9" x14ac:dyDescent="0.25">
      <c r="B2" s="1" t="s">
        <v>70</v>
      </c>
      <c r="G2" s="21" t="s">
        <v>71</v>
      </c>
    </row>
    <row r="3" spans="1:9" x14ac:dyDescent="0.25">
      <c r="B3" s="18" t="s">
        <v>72</v>
      </c>
      <c r="F3" s="19" t="s">
        <v>73</v>
      </c>
      <c r="G3" s="18"/>
      <c r="H3" s="18" t="s">
        <v>72</v>
      </c>
    </row>
    <row r="4" spans="1:9" x14ac:dyDescent="0.25">
      <c r="A4">
        <v>18</v>
      </c>
      <c r="B4">
        <v>12.81</v>
      </c>
      <c r="C4" s="13">
        <v>230.58</v>
      </c>
      <c r="E4">
        <v>225</v>
      </c>
      <c r="F4" s="14">
        <v>9.2614180000000008</v>
      </c>
      <c r="G4" s="14">
        <f>+E4*F4</f>
        <v>2083.8190500000001</v>
      </c>
      <c r="H4" s="14">
        <v>9.2200000000000006</v>
      </c>
      <c r="I4" s="14">
        <f>+E4*H4</f>
        <v>2074.5</v>
      </c>
    </row>
    <row r="5" spans="1:9" x14ac:dyDescent="0.25">
      <c r="A5">
        <v>27</v>
      </c>
      <c r="B5">
        <v>13.54</v>
      </c>
      <c r="C5" s="13">
        <v>365.58</v>
      </c>
      <c r="D5">
        <v>3210</v>
      </c>
      <c r="E5" s="15">
        <v>225</v>
      </c>
      <c r="F5" s="17">
        <v>9.8741599999999998</v>
      </c>
      <c r="G5" s="17">
        <f t="shared" ref="G5:G16" si="0">+E5*F5</f>
        <v>2221.6860000000001</v>
      </c>
      <c r="H5" s="17">
        <v>9.83</v>
      </c>
      <c r="I5" s="17">
        <f t="shared" ref="I5:I16" si="1">+E5*H5</f>
        <v>2211.75</v>
      </c>
    </row>
    <row r="6" spans="1:9" x14ac:dyDescent="0.25">
      <c r="A6">
        <v>18</v>
      </c>
      <c r="B6">
        <v>11.01</v>
      </c>
      <c r="C6" s="13">
        <v>198.18</v>
      </c>
      <c r="E6">
        <v>225</v>
      </c>
      <c r="F6" s="14">
        <v>9.1308360000000004</v>
      </c>
      <c r="G6" s="14">
        <f t="shared" si="0"/>
        <v>2054.4381000000003</v>
      </c>
      <c r="H6" s="14">
        <v>9.09</v>
      </c>
      <c r="I6" s="14">
        <f t="shared" si="1"/>
        <v>2045.25</v>
      </c>
    </row>
    <row r="7" spans="1:9" x14ac:dyDescent="0.25">
      <c r="A7">
        <v>18</v>
      </c>
      <c r="B7">
        <v>11.37</v>
      </c>
      <c r="C7" s="13">
        <v>204.66</v>
      </c>
      <c r="E7">
        <v>225</v>
      </c>
      <c r="F7" s="20">
        <v>9.1107469999999999</v>
      </c>
      <c r="G7" s="20">
        <f t="shared" si="0"/>
        <v>2049.918075</v>
      </c>
      <c r="H7" s="20">
        <v>9.07</v>
      </c>
      <c r="I7" s="20">
        <f t="shared" si="1"/>
        <v>2040.75</v>
      </c>
    </row>
    <row r="8" spans="1:9" x14ac:dyDescent="0.25">
      <c r="A8">
        <v>36</v>
      </c>
      <c r="B8">
        <v>9.81</v>
      </c>
      <c r="C8" s="13">
        <v>353.16</v>
      </c>
      <c r="E8">
        <v>27</v>
      </c>
      <c r="F8" s="14">
        <v>13.399926000000001</v>
      </c>
      <c r="G8" s="14">
        <f t="shared" si="0"/>
        <v>361.798002</v>
      </c>
      <c r="H8" s="14">
        <v>13.34</v>
      </c>
      <c r="I8" s="14">
        <f t="shared" si="1"/>
        <v>360.18</v>
      </c>
    </row>
    <row r="9" spans="1:9" x14ac:dyDescent="0.25">
      <c r="A9">
        <v>324</v>
      </c>
      <c r="B9">
        <v>9.31</v>
      </c>
      <c r="C9" s="13">
        <v>3016.44</v>
      </c>
      <c r="E9">
        <v>774</v>
      </c>
      <c r="F9" s="14">
        <v>14.575183000000001</v>
      </c>
      <c r="G9" s="14">
        <f t="shared" si="0"/>
        <v>11281.191642000002</v>
      </c>
      <c r="H9" s="14">
        <v>14.51</v>
      </c>
      <c r="I9" s="14">
        <f t="shared" si="1"/>
        <v>11230.74</v>
      </c>
    </row>
    <row r="10" spans="1:9" x14ac:dyDescent="0.25">
      <c r="A10">
        <v>180</v>
      </c>
      <c r="B10">
        <v>9.31</v>
      </c>
      <c r="C10" s="13">
        <v>1675.8</v>
      </c>
      <c r="E10">
        <v>1764</v>
      </c>
      <c r="F10" s="14">
        <v>8.2267919999999997</v>
      </c>
      <c r="G10" s="14">
        <f t="shared" si="0"/>
        <v>14512.061087999999</v>
      </c>
      <c r="H10" s="14">
        <v>8.19</v>
      </c>
      <c r="I10" s="14">
        <f t="shared" si="1"/>
        <v>14447.16</v>
      </c>
    </row>
    <row r="11" spans="1:9" x14ac:dyDescent="0.25">
      <c r="A11">
        <v>216</v>
      </c>
      <c r="B11">
        <v>9.31</v>
      </c>
      <c r="C11" s="13">
        <v>2010.96</v>
      </c>
      <c r="E11">
        <v>88</v>
      </c>
      <c r="F11" s="14">
        <v>22.751750000000001</v>
      </c>
      <c r="G11" s="14">
        <f t="shared" si="0"/>
        <v>2002.154</v>
      </c>
      <c r="H11" s="14">
        <v>22.65</v>
      </c>
      <c r="I11" s="14">
        <f t="shared" si="1"/>
        <v>1993.1999999999998</v>
      </c>
    </row>
    <row r="12" spans="1:9" x14ac:dyDescent="0.25">
      <c r="A12">
        <v>18</v>
      </c>
      <c r="B12">
        <v>11.06</v>
      </c>
      <c r="C12" s="13">
        <v>199.08</v>
      </c>
      <c r="E12">
        <v>1112</v>
      </c>
      <c r="F12" s="14">
        <v>10.627528999999999</v>
      </c>
      <c r="G12" s="14">
        <f t="shared" si="0"/>
        <v>11817.812247999998</v>
      </c>
      <c r="H12" s="14">
        <v>10.58</v>
      </c>
      <c r="I12" s="14">
        <f>+E12*H12</f>
        <v>11764.960000000001</v>
      </c>
    </row>
    <row r="13" spans="1:9" x14ac:dyDescent="0.25">
      <c r="A13" s="15">
        <v>252</v>
      </c>
      <c r="B13" s="15">
        <v>9.57</v>
      </c>
      <c r="C13" s="16">
        <v>2411.64</v>
      </c>
      <c r="D13">
        <v>3210</v>
      </c>
      <c r="E13">
        <v>333</v>
      </c>
      <c r="F13" s="14">
        <v>10.587348</v>
      </c>
      <c r="G13" s="14">
        <f t="shared" si="0"/>
        <v>3525.5868840000003</v>
      </c>
      <c r="H13" s="14">
        <v>10.54</v>
      </c>
      <c r="I13" s="14">
        <f t="shared" si="1"/>
        <v>3509.8199999999997</v>
      </c>
    </row>
    <row r="14" spans="1:9" x14ac:dyDescent="0.25">
      <c r="A14">
        <v>190</v>
      </c>
      <c r="B14">
        <v>9.18</v>
      </c>
      <c r="C14" s="13">
        <v>1652.4</v>
      </c>
      <c r="E14">
        <v>2208</v>
      </c>
      <c r="F14" s="14">
        <v>8.8596219999999999</v>
      </c>
      <c r="G14" s="14">
        <f t="shared" si="0"/>
        <v>19562.045375999998</v>
      </c>
      <c r="H14" s="14">
        <v>8.82</v>
      </c>
      <c r="I14" s="14">
        <f t="shared" si="1"/>
        <v>19474.560000000001</v>
      </c>
    </row>
    <row r="15" spans="1:9" x14ac:dyDescent="0.25">
      <c r="A15">
        <v>72</v>
      </c>
      <c r="B15">
        <v>9.16</v>
      </c>
      <c r="C15" s="13">
        <v>659.52</v>
      </c>
      <c r="E15">
        <v>1764</v>
      </c>
      <c r="F15" s="14">
        <v>9.2513740000000002</v>
      </c>
      <c r="G15" s="14">
        <f t="shared" si="0"/>
        <v>16319.423736000001</v>
      </c>
      <c r="H15" s="14">
        <v>9.2100000000000009</v>
      </c>
      <c r="I15" s="14">
        <f t="shared" si="1"/>
        <v>16246.440000000002</v>
      </c>
    </row>
    <row r="16" spans="1:9" x14ac:dyDescent="0.25">
      <c r="A16">
        <v>504</v>
      </c>
      <c r="B16">
        <v>15.17</v>
      </c>
      <c r="C16" s="13">
        <v>7645.68</v>
      </c>
      <c r="E16">
        <v>135</v>
      </c>
      <c r="F16" s="14">
        <v>12.21463</v>
      </c>
      <c r="G16" s="14">
        <f t="shared" si="0"/>
        <v>1648.97505</v>
      </c>
      <c r="H16" s="14">
        <v>12.16</v>
      </c>
      <c r="I16" s="14">
        <f t="shared" si="1"/>
        <v>1641.6</v>
      </c>
    </row>
    <row r="17" spans="1:10" x14ac:dyDescent="0.25">
      <c r="A17">
        <v>36</v>
      </c>
      <c r="B17">
        <v>10.87</v>
      </c>
      <c r="C17" s="13">
        <v>391.32</v>
      </c>
      <c r="G17" s="14">
        <f>SUM(G4:G16)</f>
        <v>89440.90925099999</v>
      </c>
      <c r="I17" s="14">
        <f>SUM(I4:I16)</f>
        <v>89040.91</v>
      </c>
    </row>
    <row r="18" spans="1:10" x14ac:dyDescent="0.25">
      <c r="A18">
        <v>504</v>
      </c>
      <c r="B18">
        <v>7.6</v>
      </c>
      <c r="C18" s="13">
        <v>3830.4</v>
      </c>
      <c r="G18" s="14">
        <v>89440.91</v>
      </c>
      <c r="H18" s="14" t="s">
        <v>64</v>
      </c>
      <c r="I18" s="14">
        <v>1447.46</v>
      </c>
    </row>
    <row r="19" spans="1:10" x14ac:dyDescent="0.25">
      <c r="A19">
        <v>144</v>
      </c>
      <c r="B19">
        <v>11.68</v>
      </c>
      <c r="C19" s="13">
        <v>1681.92</v>
      </c>
      <c r="I19" s="14">
        <f>+I17+I18</f>
        <v>90488.37000000001</v>
      </c>
    </row>
    <row r="20" spans="1:10" x14ac:dyDescent="0.25">
      <c r="A20">
        <v>252</v>
      </c>
      <c r="B20">
        <v>9.4</v>
      </c>
      <c r="C20" s="13">
        <v>2368.8000000000002</v>
      </c>
      <c r="H20" s="14" t="s">
        <v>65</v>
      </c>
      <c r="I20" s="14">
        <v>400</v>
      </c>
    </row>
    <row r="21" spans="1:10" x14ac:dyDescent="0.25">
      <c r="A21">
        <v>396</v>
      </c>
      <c r="B21">
        <v>10.64</v>
      </c>
      <c r="C21" s="13">
        <v>4213.4399999999996</v>
      </c>
      <c r="H21" s="14" t="s">
        <v>66</v>
      </c>
      <c r="I21" s="14">
        <f>+I17+I20</f>
        <v>89440.91</v>
      </c>
    </row>
    <row r="22" spans="1:10" x14ac:dyDescent="0.25">
      <c r="A22">
        <v>624</v>
      </c>
      <c r="B22">
        <v>8.9600000000000009</v>
      </c>
      <c r="C22" s="13">
        <v>5591.04</v>
      </c>
      <c r="H22" s="14" t="s">
        <v>67</v>
      </c>
      <c r="I22">
        <v>944.1</v>
      </c>
    </row>
    <row r="23" spans="1:10" x14ac:dyDescent="0.25">
      <c r="B23" t="s">
        <v>66</v>
      </c>
      <c r="C23" s="13">
        <f>SUM(C4:C22)</f>
        <v>38700.6</v>
      </c>
      <c r="H23" s="14" t="s">
        <v>68</v>
      </c>
      <c r="I23" s="14">
        <v>45.24</v>
      </c>
    </row>
    <row r="24" spans="1:10" x14ac:dyDescent="0.25">
      <c r="B24" t="s">
        <v>67</v>
      </c>
      <c r="C24" s="13">
        <v>716.88</v>
      </c>
      <c r="H24" s="14" t="s">
        <v>69</v>
      </c>
      <c r="I24" s="14">
        <f>SUM(I21:I23)</f>
        <v>90430.250000000015</v>
      </c>
      <c r="J24" s="22"/>
    </row>
    <row r="26" spans="1:10" x14ac:dyDescent="0.25">
      <c r="C26" s="13">
        <f>+C23+C24</f>
        <v>39417.479999999996</v>
      </c>
    </row>
    <row r="27" spans="1:10" x14ac:dyDescent="0.25">
      <c r="B27" t="s">
        <v>68</v>
      </c>
      <c r="C27" s="13">
        <v>387.01</v>
      </c>
    </row>
    <row r="28" spans="1:10" x14ac:dyDescent="0.25">
      <c r="B28" t="s">
        <v>69</v>
      </c>
      <c r="C28" s="13">
        <f>+C26+C27</f>
        <v>39804.49</v>
      </c>
      <c r="D28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C7F0-2DF2-4C77-B372-6179FCE5F012}">
  <sheetPr codeName="Hoja4"/>
  <dimension ref="A2:M47"/>
  <sheetViews>
    <sheetView showGridLines="0" zoomScaleNormal="100" workbookViewId="0">
      <pane xSplit="2" topLeftCell="C1" activePane="topRight" state="frozen"/>
      <selection activeCell="A4" sqref="A4"/>
      <selection pane="topRight" activeCell="E2" sqref="E2"/>
    </sheetView>
  </sheetViews>
  <sheetFormatPr baseColWidth="10" defaultRowHeight="15" x14ac:dyDescent="0.25"/>
  <cols>
    <col min="2" max="2" width="32.140625" customWidth="1"/>
    <col min="3" max="8" width="12.5703125" customWidth="1"/>
    <col min="9" max="9" width="11.42578125" customWidth="1"/>
    <col min="10" max="10" width="13.42578125" customWidth="1"/>
    <col min="11" max="11" width="11.42578125" customWidth="1"/>
  </cols>
  <sheetData>
    <row r="2" spans="1:13" x14ac:dyDescent="0.25">
      <c r="A2" s="1" t="s">
        <v>0</v>
      </c>
    </row>
    <row r="4" spans="1:13" x14ac:dyDescent="0.25">
      <c r="A4" s="1" t="s">
        <v>42</v>
      </c>
      <c r="B4" s="1" t="s">
        <v>3</v>
      </c>
    </row>
    <row r="5" spans="1:13" x14ac:dyDescent="0.25">
      <c r="A5" s="1"/>
      <c r="B5" s="1"/>
    </row>
    <row r="6" spans="1:13" s="8" customFormat="1" ht="14.25" customHeight="1" x14ac:dyDescent="0.25">
      <c r="A6" s="98" t="s">
        <v>8</v>
      </c>
      <c r="B6" s="98" t="s">
        <v>1</v>
      </c>
      <c r="C6" s="104" t="s">
        <v>2</v>
      </c>
      <c r="D6" s="105"/>
      <c r="E6" s="106"/>
      <c r="F6" s="107" t="s">
        <v>48</v>
      </c>
      <c r="G6" s="107"/>
      <c r="H6" s="107"/>
      <c r="I6" s="7" t="s">
        <v>28</v>
      </c>
      <c r="J6" s="98" t="s">
        <v>22</v>
      </c>
      <c r="K6" s="98" t="s">
        <v>25</v>
      </c>
    </row>
    <row r="7" spans="1:13" s="10" customFormat="1" ht="14.25" customHeight="1" x14ac:dyDescent="0.25">
      <c r="A7" s="98"/>
      <c r="B7" s="98"/>
      <c r="C7" s="9" t="s">
        <v>46</v>
      </c>
      <c r="D7" s="9" t="s">
        <v>47</v>
      </c>
      <c r="E7" s="9" t="s">
        <v>58</v>
      </c>
      <c r="F7" s="9" t="s">
        <v>46</v>
      </c>
      <c r="G7" s="9" t="s">
        <v>47</v>
      </c>
      <c r="H7" s="9" t="s">
        <v>58</v>
      </c>
      <c r="I7" s="9" t="s">
        <v>46</v>
      </c>
      <c r="J7" s="98"/>
      <c r="K7" s="98"/>
      <c r="M7" s="11"/>
    </row>
    <row r="8" spans="1:13" x14ac:dyDescent="0.25">
      <c r="A8" s="2">
        <v>3001</v>
      </c>
      <c r="B8" s="3" t="s">
        <v>59</v>
      </c>
      <c r="C8" s="4"/>
      <c r="D8" s="4"/>
      <c r="E8" s="4"/>
      <c r="F8" s="12"/>
      <c r="G8" s="12"/>
      <c r="H8" s="12">
        <v>12.81</v>
      </c>
      <c r="I8" s="4"/>
      <c r="J8" s="4"/>
      <c r="K8" s="4"/>
    </row>
    <row r="9" spans="1:13" x14ac:dyDescent="0.25">
      <c r="A9" s="2">
        <v>3006</v>
      </c>
      <c r="B9" s="3" t="s">
        <v>60</v>
      </c>
      <c r="C9" s="4"/>
      <c r="D9" s="4"/>
      <c r="E9" s="4"/>
      <c r="F9" s="12"/>
      <c r="G9" s="12"/>
      <c r="H9" s="12">
        <v>13.54</v>
      </c>
      <c r="I9" s="4"/>
      <c r="J9" s="4"/>
      <c r="K9" s="4"/>
    </row>
    <row r="10" spans="1:13" x14ac:dyDescent="0.25">
      <c r="A10" s="2">
        <v>3020</v>
      </c>
      <c r="B10" s="3" t="s">
        <v>61</v>
      </c>
      <c r="C10" s="4"/>
      <c r="D10" s="4"/>
      <c r="E10" s="4"/>
      <c r="F10" s="12"/>
      <c r="G10" s="12"/>
      <c r="H10" s="12">
        <v>11.01</v>
      </c>
      <c r="I10" s="4"/>
      <c r="J10" s="4"/>
      <c r="K10" s="4"/>
    </row>
    <row r="11" spans="1:13" x14ac:dyDescent="0.25">
      <c r="A11" s="2">
        <v>3030</v>
      </c>
      <c r="B11" s="3" t="s">
        <v>62</v>
      </c>
      <c r="C11" s="4"/>
      <c r="D11" s="4"/>
      <c r="E11" s="4"/>
      <c r="F11" s="12"/>
      <c r="G11" s="12"/>
      <c r="H11" s="12">
        <v>11.37</v>
      </c>
      <c r="I11" s="4"/>
      <c r="J11" s="4"/>
      <c r="K11" s="4"/>
    </row>
    <row r="12" spans="1:13" x14ac:dyDescent="0.25">
      <c r="A12" s="2">
        <v>3095</v>
      </c>
      <c r="B12" s="3" t="s">
        <v>63</v>
      </c>
      <c r="C12" s="4"/>
      <c r="D12" s="4"/>
      <c r="E12" s="4"/>
      <c r="F12" s="12"/>
      <c r="G12" s="12"/>
      <c r="H12" s="12">
        <v>9.81</v>
      </c>
      <c r="I12" s="4"/>
      <c r="J12" s="4"/>
      <c r="K12" s="4"/>
    </row>
    <row r="13" spans="1:13" x14ac:dyDescent="0.25">
      <c r="A13" s="2">
        <v>3201</v>
      </c>
      <c r="B13" s="3" t="s">
        <v>14</v>
      </c>
      <c r="C13" s="4">
        <v>8.9499999999999993</v>
      </c>
      <c r="D13" s="4"/>
      <c r="E13" s="4"/>
      <c r="F13" s="12">
        <v>8.9499999999999993</v>
      </c>
      <c r="G13" s="12">
        <v>9.31</v>
      </c>
      <c r="H13" s="12">
        <v>9.31</v>
      </c>
      <c r="I13" s="4">
        <v>8.9499999999999993</v>
      </c>
      <c r="J13" s="4">
        <v>9.31</v>
      </c>
      <c r="K13" s="4">
        <v>18.059999999999999</v>
      </c>
    </row>
    <row r="14" spans="1:13" x14ac:dyDescent="0.25">
      <c r="A14" s="2">
        <v>3202</v>
      </c>
      <c r="B14" s="3" t="s">
        <v>15</v>
      </c>
      <c r="C14" s="4">
        <v>8.9499999999999993</v>
      </c>
      <c r="D14" s="4"/>
      <c r="E14" s="4"/>
      <c r="F14" s="12">
        <v>8.9499999999999993</v>
      </c>
      <c r="G14" s="12">
        <v>9.31</v>
      </c>
      <c r="H14" s="12">
        <v>9.31</v>
      </c>
      <c r="I14" s="4">
        <v>8.9499999999999993</v>
      </c>
      <c r="J14" s="4">
        <v>9.31</v>
      </c>
      <c r="K14" s="4">
        <v>17.8</v>
      </c>
    </row>
    <row r="15" spans="1:13" x14ac:dyDescent="0.25">
      <c r="A15" s="2">
        <v>3203</v>
      </c>
      <c r="B15" s="3" t="s">
        <v>16</v>
      </c>
      <c r="C15" s="4">
        <v>8.9499999999999993</v>
      </c>
      <c r="D15" s="4">
        <v>9.2200000000000006</v>
      </c>
      <c r="E15" s="4">
        <v>9.2200000000000006</v>
      </c>
      <c r="F15" s="12">
        <v>8.9499999999999993</v>
      </c>
      <c r="G15" s="12">
        <v>9.31</v>
      </c>
      <c r="H15" s="12">
        <v>9.31</v>
      </c>
      <c r="I15" s="4">
        <v>8.9499999999999993</v>
      </c>
      <c r="J15" s="4">
        <v>9.31</v>
      </c>
      <c r="K15" s="4">
        <v>19.62</v>
      </c>
    </row>
    <row r="16" spans="1:13" x14ac:dyDescent="0.25">
      <c r="A16" s="2">
        <v>3204</v>
      </c>
      <c r="B16" s="3" t="s">
        <v>23</v>
      </c>
      <c r="C16" s="4"/>
      <c r="D16" s="4"/>
      <c r="E16" s="4"/>
      <c r="F16" s="12"/>
      <c r="G16" s="12"/>
      <c r="H16" s="12"/>
      <c r="I16" s="4">
        <v>8.9499999999999993</v>
      </c>
      <c r="J16" s="4">
        <v>9.31</v>
      </c>
      <c r="K16" s="4">
        <v>16.600000000000001</v>
      </c>
    </row>
    <row r="17" spans="1:11" x14ac:dyDescent="0.25">
      <c r="A17" s="2">
        <v>3205</v>
      </c>
      <c r="B17" s="3" t="s">
        <v>26</v>
      </c>
      <c r="C17" s="4"/>
      <c r="D17" s="4"/>
      <c r="E17" s="4"/>
      <c r="F17" s="12"/>
      <c r="G17" s="12"/>
      <c r="H17" s="12"/>
      <c r="I17" s="4"/>
      <c r="J17" s="4"/>
      <c r="K17" s="4">
        <v>13.12</v>
      </c>
    </row>
    <row r="18" spans="1:11" x14ac:dyDescent="0.25">
      <c r="A18" s="2">
        <v>32032</v>
      </c>
      <c r="B18" s="3" t="s">
        <v>17</v>
      </c>
      <c r="C18" s="4"/>
      <c r="D18" s="4"/>
      <c r="E18" s="4"/>
      <c r="F18" s="12">
        <v>10.63</v>
      </c>
      <c r="G18" s="12">
        <v>10.63</v>
      </c>
      <c r="H18" s="12">
        <v>11.06</v>
      </c>
      <c r="I18" s="4"/>
      <c r="J18" s="4"/>
      <c r="K18" s="4">
        <v>21.27</v>
      </c>
    </row>
    <row r="19" spans="1:11" x14ac:dyDescent="0.25">
      <c r="A19" s="2">
        <v>3210</v>
      </c>
      <c r="B19" s="3" t="s">
        <v>18</v>
      </c>
      <c r="C19" s="5">
        <v>9.5399999999999991</v>
      </c>
      <c r="D19" s="5">
        <v>9.83</v>
      </c>
      <c r="E19" s="5">
        <v>9.83</v>
      </c>
      <c r="F19" s="12">
        <v>9.1999999999999993</v>
      </c>
      <c r="G19" s="12">
        <v>9.57</v>
      </c>
      <c r="H19" s="12">
        <v>9.57</v>
      </c>
      <c r="I19" s="4"/>
      <c r="J19" s="4"/>
      <c r="K19" s="4"/>
    </row>
    <row r="20" spans="1:11" x14ac:dyDescent="0.25">
      <c r="A20" s="2">
        <v>3211</v>
      </c>
      <c r="B20" s="3" t="s">
        <v>43</v>
      </c>
      <c r="C20" s="4">
        <v>17.39</v>
      </c>
      <c r="D20" s="4"/>
      <c r="E20" s="4"/>
      <c r="F20" s="12"/>
      <c r="G20" s="12"/>
      <c r="H20" s="12"/>
      <c r="I20" s="4"/>
      <c r="J20" s="4"/>
      <c r="K20" s="4"/>
    </row>
    <row r="21" spans="1:11" x14ac:dyDescent="0.25">
      <c r="A21" s="2">
        <v>3220</v>
      </c>
      <c r="B21" s="3" t="s">
        <v>19</v>
      </c>
      <c r="C21" s="4"/>
      <c r="D21" s="4">
        <v>9.09</v>
      </c>
      <c r="E21" s="4">
        <v>9.09</v>
      </c>
      <c r="F21" s="12">
        <v>8.83</v>
      </c>
      <c r="G21" s="12">
        <v>9.18</v>
      </c>
      <c r="H21" s="12">
        <v>9.18</v>
      </c>
      <c r="I21" s="4">
        <v>8.83</v>
      </c>
      <c r="J21" s="4"/>
      <c r="K21" s="4">
        <v>17.25</v>
      </c>
    </row>
    <row r="22" spans="1:11" x14ac:dyDescent="0.25">
      <c r="A22" s="2">
        <v>3230</v>
      </c>
      <c r="B22" s="3" t="s">
        <v>20</v>
      </c>
      <c r="C22" s="4">
        <v>8.81</v>
      </c>
      <c r="D22" s="4">
        <v>9.07</v>
      </c>
      <c r="E22" s="4">
        <v>9.07</v>
      </c>
      <c r="F22" s="12">
        <v>8.81</v>
      </c>
      <c r="G22" s="12">
        <v>9.16</v>
      </c>
      <c r="H22" s="12">
        <v>9.16</v>
      </c>
      <c r="I22" s="4">
        <v>8.81</v>
      </c>
      <c r="J22" s="4"/>
      <c r="K22" s="4"/>
    </row>
    <row r="23" spans="1:11" x14ac:dyDescent="0.25">
      <c r="A23" s="2">
        <v>3231</v>
      </c>
      <c r="B23" s="3" t="s">
        <v>44</v>
      </c>
      <c r="C23" s="4">
        <v>19.760000000000002</v>
      </c>
      <c r="D23" s="4"/>
      <c r="E23" s="4"/>
      <c r="F23" s="12"/>
      <c r="G23" s="12"/>
      <c r="H23" s="12"/>
      <c r="I23" s="4"/>
      <c r="J23" s="4"/>
      <c r="K23" s="4"/>
    </row>
    <row r="24" spans="1:11" x14ac:dyDescent="0.25">
      <c r="A24" s="2">
        <v>3240</v>
      </c>
      <c r="B24" s="3" t="s">
        <v>29</v>
      </c>
      <c r="C24" s="4"/>
      <c r="D24" s="4"/>
      <c r="E24" s="4"/>
      <c r="F24" s="12"/>
      <c r="G24" s="12"/>
      <c r="H24" s="12"/>
      <c r="I24" s="4">
        <v>14.87</v>
      </c>
      <c r="J24" s="4"/>
      <c r="K24" s="4"/>
    </row>
    <row r="25" spans="1:11" x14ac:dyDescent="0.25">
      <c r="A25" s="2">
        <v>3255</v>
      </c>
      <c r="B25" s="3" t="s">
        <v>49</v>
      </c>
      <c r="C25" s="4"/>
      <c r="D25" s="4">
        <v>13.34</v>
      </c>
      <c r="E25" s="4">
        <v>13.34</v>
      </c>
      <c r="F25" s="12"/>
      <c r="G25" s="12"/>
      <c r="H25" s="12"/>
      <c r="I25" s="4"/>
      <c r="J25" s="4"/>
      <c r="K25" s="4"/>
    </row>
    <row r="26" spans="1:11" x14ac:dyDescent="0.25">
      <c r="A26" s="2">
        <v>3256</v>
      </c>
      <c r="B26" s="3" t="s">
        <v>45</v>
      </c>
      <c r="C26" s="4">
        <v>19.91</v>
      </c>
      <c r="D26" s="4"/>
      <c r="E26" s="4"/>
      <c r="F26" s="12"/>
      <c r="G26" s="12"/>
      <c r="H26" s="12"/>
      <c r="I26" s="4"/>
      <c r="J26" s="4"/>
      <c r="K26" s="4"/>
    </row>
    <row r="27" spans="1:11" x14ac:dyDescent="0.25">
      <c r="A27" s="2">
        <v>3261</v>
      </c>
      <c r="B27" s="3" t="s">
        <v>21</v>
      </c>
      <c r="C27" s="6">
        <v>14.09</v>
      </c>
      <c r="D27" s="4">
        <v>14.51</v>
      </c>
      <c r="E27" s="4">
        <v>14.51</v>
      </c>
      <c r="F27" s="12">
        <v>14.59</v>
      </c>
      <c r="G27" s="12">
        <v>15.17</v>
      </c>
      <c r="H27" s="12">
        <v>15.17</v>
      </c>
      <c r="I27" s="4">
        <v>15.13</v>
      </c>
      <c r="J27" s="4"/>
      <c r="K27" s="4"/>
    </row>
    <row r="28" spans="1:11" x14ac:dyDescent="0.25">
      <c r="A28" s="2">
        <v>3270</v>
      </c>
      <c r="B28" s="3" t="s">
        <v>7</v>
      </c>
      <c r="C28" s="4"/>
      <c r="D28" s="4"/>
      <c r="E28" s="4"/>
      <c r="F28" s="12">
        <v>10.45</v>
      </c>
      <c r="G28" s="12">
        <v>10.87</v>
      </c>
      <c r="H28" s="12">
        <v>10.87</v>
      </c>
      <c r="I28" s="4">
        <v>10.83</v>
      </c>
      <c r="J28" s="4"/>
      <c r="K28" s="4"/>
    </row>
    <row r="29" spans="1:11" x14ac:dyDescent="0.25">
      <c r="A29" s="2">
        <v>3280</v>
      </c>
      <c r="B29" s="3" t="s">
        <v>27</v>
      </c>
      <c r="C29" s="4">
        <v>11.33</v>
      </c>
      <c r="D29" s="4"/>
      <c r="E29" s="4"/>
      <c r="F29" s="12"/>
      <c r="G29" s="12"/>
      <c r="H29" s="12"/>
      <c r="I29" s="4"/>
      <c r="J29" s="4"/>
      <c r="K29" s="4">
        <v>23.77</v>
      </c>
    </row>
    <row r="30" spans="1:11" x14ac:dyDescent="0.25">
      <c r="A30" s="2">
        <v>3281</v>
      </c>
      <c r="B30" s="3" t="s">
        <v>30</v>
      </c>
      <c r="C30" s="4"/>
      <c r="D30" s="4"/>
      <c r="E30" s="4"/>
      <c r="F30" s="12"/>
      <c r="G30" s="12"/>
      <c r="H30" s="12"/>
      <c r="I30" s="4">
        <v>7.72</v>
      </c>
      <c r="J30" s="4"/>
      <c r="K30" s="4"/>
    </row>
    <row r="31" spans="1:11" x14ac:dyDescent="0.25">
      <c r="A31" s="2">
        <v>3290</v>
      </c>
      <c r="B31" s="3" t="s">
        <v>31</v>
      </c>
      <c r="C31" s="4"/>
      <c r="D31" s="4"/>
      <c r="E31" s="4"/>
      <c r="F31" s="12"/>
      <c r="G31" s="12"/>
      <c r="H31" s="12"/>
      <c r="I31" s="4">
        <v>8.67</v>
      </c>
      <c r="J31" s="4"/>
      <c r="K31" s="4"/>
    </row>
    <row r="32" spans="1:11" x14ac:dyDescent="0.25">
      <c r="A32" s="2">
        <v>3295</v>
      </c>
      <c r="B32" s="3" t="s">
        <v>9</v>
      </c>
      <c r="C32" s="5">
        <v>7.95</v>
      </c>
      <c r="D32" s="5">
        <v>8.19</v>
      </c>
      <c r="E32" s="5">
        <v>8.19</v>
      </c>
      <c r="F32" s="12">
        <v>7.31</v>
      </c>
      <c r="G32" s="12">
        <v>7.6</v>
      </c>
      <c r="H32" s="12">
        <v>7.6</v>
      </c>
      <c r="I32" s="4">
        <v>7.31</v>
      </c>
      <c r="J32" s="4">
        <v>8.32</v>
      </c>
      <c r="K32" s="4">
        <v>14.28</v>
      </c>
    </row>
    <row r="33" spans="1:11" x14ac:dyDescent="0.25">
      <c r="A33" s="2">
        <v>34021</v>
      </c>
      <c r="B33" s="3" t="s">
        <v>10</v>
      </c>
      <c r="C33" s="4">
        <v>11.23</v>
      </c>
      <c r="D33" s="4"/>
      <c r="E33" s="4"/>
      <c r="F33" s="12">
        <v>11.23</v>
      </c>
      <c r="G33" s="12">
        <v>11.23</v>
      </c>
      <c r="H33" s="12">
        <v>11.68</v>
      </c>
      <c r="I33" s="4">
        <v>13.63</v>
      </c>
      <c r="J33" s="4"/>
      <c r="K33" s="4">
        <v>30.69</v>
      </c>
    </row>
    <row r="34" spans="1:11" x14ac:dyDescent="0.25">
      <c r="A34" s="2">
        <v>3407</v>
      </c>
      <c r="B34" s="3" t="s">
        <v>32</v>
      </c>
      <c r="C34" s="4"/>
      <c r="D34" s="4"/>
      <c r="E34" s="4"/>
      <c r="F34" s="12"/>
      <c r="G34" s="12"/>
      <c r="H34" s="12"/>
      <c r="I34" s="4">
        <v>9.4</v>
      </c>
      <c r="J34" s="4"/>
      <c r="K34" s="4"/>
    </row>
    <row r="35" spans="1:11" x14ac:dyDescent="0.25">
      <c r="A35" s="2">
        <v>3485</v>
      </c>
      <c r="B35" s="3" t="s">
        <v>33</v>
      </c>
      <c r="C35" s="4"/>
      <c r="D35" s="4"/>
      <c r="E35" s="4"/>
      <c r="F35" s="12"/>
      <c r="G35" s="12"/>
      <c r="H35" s="12"/>
      <c r="I35" s="4">
        <v>9.35</v>
      </c>
      <c r="J35" s="4"/>
      <c r="K35" s="4"/>
    </row>
    <row r="36" spans="1:11" x14ac:dyDescent="0.25">
      <c r="A36" s="2">
        <v>4604</v>
      </c>
      <c r="B36" s="3" t="s">
        <v>24</v>
      </c>
      <c r="C36" s="4"/>
      <c r="D36" s="4"/>
      <c r="E36" s="4"/>
      <c r="F36" s="12"/>
      <c r="G36" s="12"/>
      <c r="H36" s="12"/>
      <c r="I36" s="4"/>
      <c r="J36" s="4">
        <v>3.79</v>
      </c>
      <c r="K36" s="4"/>
    </row>
    <row r="37" spans="1:11" x14ac:dyDescent="0.25">
      <c r="A37" s="2" t="s">
        <v>50</v>
      </c>
      <c r="B37" s="3" t="s">
        <v>51</v>
      </c>
      <c r="C37" s="4"/>
      <c r="D37" s="4">
        <v>22.65</v>
      </c>
      <c r="E37" s="4">
        <v>22.65</v>
      </c>
      <c r="F37" s="12"/>
      <c r="G37" s="12"/>
      <c r="H37" s="12"/>
      <c r="I37" s="4"/>
      <c r="J37" s="4"/>
      <c r="K37" s="4"/>
    </row>
    <row r="38" spans="1:11" x14ac:dyDescent="0.25">
      <c r="A38" s="2" t="s">
        <v>4</v>
      </c>
      <c r="B38" s="3" t="s">
        <v>11</v>
      </c>
      <c r="C38" s="4"/>
      <c r="D38" s="4"/>
      <c r="E38" s="4"/>
      <c r="F38" s="12">
        <v>9.4</v>
      </c>
      <c r="G38" s="12">
        <v>9.4</v>
      </c>
      <c r="H38" s="12">
        <v>9.4</v>
      </c>
      <c r="I38" s="4">
        <v>9.4</v>
      </c>
      <c r="J38" s="4"/>
      <c r="K38" s="4"/>
    </row>
    <row r="39" spans="1:11" x14ac:dyDescent="0.25">
      <c r="A39" s="2" t="s">
        <v>34</v>
      </c>
      <c r="B39" s="3" t="s">
        <v>38</v>
      </c>
      <c r="C39" s="4"/>
      <c r="D39" s="4"/>
      <c r="E39" s="4"/>
      <c r="F39" s="12"/>
      <c r="G39" s="12"/>
      <c r="H39" s="12"/>
      <c r="I39" s="4">
        <v>8.59</v>
      </c>
      <c r="J39" s="4"/>
      <c r="K39" s="4"/>
    </row>
    <row r="40" spans="1:11" x14ac:dyDescent="0.25">
      <c r="A40" s="2" t="s">
        <v>52</v>
      </c>
      <c r="B40" s="3" t="s">
        <v>53</v>
      </c>
      <c r="C40" s="4"/>
      <c r="D40" s="4">
        <v>10.58</v>
      </c>
      <c r="E40" s="4">
        <v>10.58</v>
      </c>
      <c r="F40" s="12"/>
      <c r="G40" s="12"/>
      <c r="H40" s="12"/>
      <c r="I40" s="4"/>
      <c r="J40" s="4"/>
      <c r="K40" s="4"/>
    </row>
    <row r="41" spans="1:11" x14ac:dyDescent="0.25">
      <c r="A41" s="2" t="s">
        <v>35</v>
      </c>
      <c r="B41" s="3" t="s">
        <v>39</v>
      </c>
      <c r="C41" s="4"/>
      <c r="D41" s="4"/>
      <c r="E41" s="4"/>
      <c r="F41" s="12"/>
      <c r="G41" s="12"/>
      <c r="H41" s="12"/>
      <c r="I41" s="4">
        <v>8.4700000000000006</v>
      </c>
      <c r="J41" s="4"/>
      <c r="K41" s="4"/>
    </row>
    <row r="42" spans="1:11" x14ac:dyDescent="0.25">
      <c r="A42" s="2" t="s">
        <v>36</v>
      </c>
      <c r="B42" s="3" t="s">
        <v>40</v>
      </c>
      <c r="C42" s="4"/>
      <c r="D42" s="4"/>
      <c r="E42" s="4"/>
      <c r="F42" s="12"/>
      <c r="G42" s="12"/>
      <c r="H42" s="12"/>
      <c r="I42" s="4">
        <v>9.7799999999999994</v>
      </c>
      <c r="J42" s="4"/>
      <c r="K42" s="4"/>
    </row>
    <row r="43" spans="1:11" x14ac:dyDescent="0.25">
      <c r="A43" s="2" t="s">
        <v>37</v>
      </c>
      <c r="B43" s="3" t="s">
        <v>41</v>
      </c>
      <c r="C43" s="4"/>
      <c r="D43" s="4"/>
      <c r="E43" s="4"/>
      <c r="F43" s="12"/>
      <c r="G43" s="12"/>
      <c r="H43" s="12"/>
      <c r="I43" s="4">
        <v>8.67</v>
      </c>
      <c r="J43" s="4"/>
      <c r="K43" s="4"/>
    </row>
    <row r="44" spans="1:11" x14ac:dyDescent="0.25">
      <c r="A44" s="2" t="s">
        <v>5</v>
      </c>
      <c r="B44" s="3" t="s">
        <v>12</v>
      </c>
      <c r="C44" s="4">
        <v>10.23</v>
      </c>
      <c r="D44" s="4">
        <v>10.54</v>
      </c>
      <c r="E44" s="4">
        <v>10.54</v>
      </c>
      <c r="F44" s="12">
        <v>10.23</v>
      </c>
      <c r="G44" s="12">
        <v>10.64</v>
      </c>
      <c r="H44" s="12">
        <v>10.64</v>
      </c>
      <c r="I44" s="4"/>
      <c r="J44" s="4"/>
      <c r="K44" s="4"/>
    </row>
    <row r="45" spans="1:11" x14ac:dyDescent="0.25">
      <c r="A45" s="2" t="s">
        <v>54</v>
      </c>
      <c r="B45" s="3" t="s">
        <v>55</v>
      </c>
      <c r="C45" s="4"/>
      <c r="D45" s="4">
        <v>8.82</v>
      </c>
      <c r="E45" s="4">
        <v>8.82</v>
      </c>
      <c r="F45" s="12"/>
      <c r="G45" s="12"/>
      <c r="H45" s="12"/>
      <c r="I45" s="4"/>
      <c r="J45" s="4"/>
      <c r="K45" s="4"/>
    </row>
    <row r="46" spans="1:11" x14ac:dyDescent="0.25">
      <c r="A46" s="2" t="s">
        <v>6</v>
      </c>
      <c r="B46" s="3" t="s">
        <v>13</v>
      </c>
      <c r="C46" s="5">
        <v>8.94</v>
      </c>
      <c r="D46" s="5">
        <v>9.2100000000000009</v>
      </c>
      <c r="E46" s="5">
        <v>9.2100000000000009</v>
      </c>
      <c r="F46" s="12">
        <v>8.6199999999999992</v>
      </c>
      <c r="G46" s="12">
        <v>8.9600000000000009</v>
      </c>
      <c r="H46" s="12">
        <v>8.9600000000000009</v>
      </c>
      <c r="I46" s="4"/>
      <c r="J46" s="4"/>
      <c r="K46" s="4"/>
    </row>
    <row r="47" spans="1:11" x14ac:dyDescent="0.25">
      <c r="A47" s="2" t="s">
        <v>56</v>
      </c>
      <c r="B47" s="3" t="s">
        <v>57</v>
      </c>
      <c r="C47" s="5"/>
      <c r="D47" s="4">
        <v>12.16</v>
      </c>
      <c r="E47" s="4">
        <v>12.16</v>
      </c>
      <c r="F47" s="12"/>
      <c r="G47" s="12"/>
      <c r="H47" s="12"/>
      <c r="I47" s="4"/>
      <c r="J47" s="4"/>
      <c r="K47" s="4"/>
    </row>
  </sheetData>
  <mergeCells count="6">
    <mergeCell ref="K6:K7"/>
    <mergeCell ref="A6:A7"/>
    <mergeCell ref="B6:B7"/>
    <mergeCell ref="C6:E6"/>
    <mergeCell ref="F6:H6"/>
    <mergeCell ref="J6:J7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COMPETENCIA ANALISIS</vt:lpstr>
      <vt:lpstr>COMPETENCIA</vt:lpstr>
      <vt:lpstr>SIEGWERK</vt:lpstr>
      <vt:lpstr>T&amp;K TOKA</vt:lpstr>
      <vt:lpstr>Hoja5</vt:lpstr>
      <vt:lpstr>ZELLER 2022</vt:lpstr>
      <vt:lpstr>Hoja2</vt:lpstr>
      <vt:lpstr>ANALISIS ZELLER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Mischell Olvera Cruz</dc:creator>
  <cp:lastModifiedBy>Olvera, Fernanda</cp:lastModifiedBy>
  <dcterms:created xsi:type="dcterms:W3CDTF">2021-06-18T20:09:31Z</dcterms:created>
  <dcterms:modified xsi:type="dcterms:W3CDTF">2023-04-19T15:36:53Z</dcterms:modified>
</cp:coreProperties>
</file>