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asache\OneDrive - TC Transcontinental\Exportaciones\Trilex Exports\Paraguay\T1903PY\6 Packing list\"/>
    </mc:Choice>
  </mc:AlternateContent>
  <xr:revisionPtr revIDLastSave="4" documentId="8_{0DD308E7-54DE-4744-AED1-0EC79EC2403B}" xr6:coauthVersionLast="41" xr6:coauthVersionMax="41" xr10:uidLastSave="{A0541E37-04BA-419A-91A8-B3AADAEA848F}"/>
  <bookViews>
    <workbookView minimized="1" xWindow="3255" yWindow="4605" windowWidth="12990" windowHeight="11385" activeTab="1" xr2:uid="{00000000-000D-0000-FFFF-FFFF00000000}"/>
  </bookViews>
  <sheets>
    <sheet name="Factura 1" sheetId="1" r:id="rId1"/>
    <sheet name="Packing List 1" sheetId="3" r:id="rId2"/>
    <sheet name="factura 2" sheetId="4" r:id="rId3"/>
    <sheet name="Packing List 2" sheetId="5" r:id="rId4"/>
  </sheets>
  <definedNames>
    <definedName name="_xlnm.Print_Area" localSheetId="1">'Packing List 1'!$A$2:$H$51</definedName>
    <definedName name="_xlnm.Print_Area" localSheetId="3">'Packing List 2'!$A$3:$H$52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4" l="1"/>
  <c r="G42" i="5"/>
  <c r="H44" i="5" s="1"/>
  <c r="H14" i="5"/>
  <c r="H42" i="5" s="1"/>
  <c r="H45" i="5" s="1"/>
  <c r="H5" i="5"/>
  <c r="F41" i="4"/>
  <c r="J5" i="4"/>
  <c r="H27" i="3" l="1"/>
  <c r="I15" i="1"/>
  <c r="I14" i="1"/>
  <c r="I17" i="1"/>
  <c r="H28" i="3" l="1"/>
  <c r="H26" i="3" l="1"/>
  <c r="H25" i="3"/>
  <c r="H24" i="3"/>
  <c r="H23" i="3"/>
  <c r="H22" i="3"/>
  <c r="H21" i="3"/>
  <c r="H18" i="3"/>
  <c r="H15" i="3"/>
  <c r="H14" i="3"/>
  <c r="J35" i="1" l="1"/>
  <c r="J37" i="1" s="1"/>
  <c r="G42" i="3" l="1"/>
  <c r="H5" i="3" l="1"/>
  <c r="H44" i="3"/>
  <c r="J39" i="1" s="1"/>
  <c r="H42" i="3"/>
  <c r="J5" i="1"/>
  <c r="H45" i="3" l="1"/>
  <c r="J40" i="1" s="1"/>
  <c r="F41" i="1" s="1"/>
  <c r="F40" i="1" l="1"/>
  <c r="J35" i="4"/>
  <c r="J37" i="4" s="1"/>
</calcChain>
</file>

<file path=xl/sharedStrings.xml><?xml version="1.0" encoding="utf-8"?>
<sst xmlns="http://schemas.openxmlformats.org/spreadsheetml/2006/main" count="193" uniqueCount="60">
  <si>
    <t xml:space="preserve">  </t>
  </si>
  <si>
    <t xml:space="preserve">FACTURA  No. </t>
  </si>
  <si>
    <t>CLIENTE:</t>
  </si>
  <si>
    <t xml:space="preserve">FECHA: </t>
  </si>
  <si>
    <t>Fundas</t>
  </si>
  <si>
    <t>P.A. 3923.21.00</t>
  </si>
  <si>
    <t>Cintas</t>
  </si>
  <si>
    <t>P.A. 3919.10.00</t>
  </si>
  <si>
    <t>Etiquetas</t>
  </si>
  <si>
    <t>P.A. 4821.10.00</t>
  </si>
  <si>
    <t xml:space="preserve">PEDIDO No.: </t>
  </si>
  <si>
    <t xml:space="preserve">VIA: </t>
  </si>
  <si>
    <t>Telf.: 73-503001</t>
  </si>
  <si>
    <t xml:space="preserve">FORMA PAGO: </t>
  </si>
  <si>
    <t>CANT.</t>
  </si>
  <si>
    <t>Partida Arancelaria</t>
  </si>
  <si>
    <t>DESCRIPCION</t>
  </si>
  <si>
    <t>VALOR UNIT.
USD</t>
  </si>
  <si>
    <t>VALOR TOTAL
USD</t>
  </si>
  <si>
    <t>TOTAL  FOB</t>
  </si>
  <si>
    <t>OBSERVACIONES:</t>
  </si>
  <si>
    <t>Incoterms de Venta      :  FOB GUAYAQUIL</t>
  </si>
  <si>
    <t>PESO  NETO:</t>
  </si>
  <si>
    <t>Nro. De Bultos             :   214</t>
  </si>
  <si>
    <t>PESO BRUTO:</t>
  </si>
  <si>
    <t>Peso Bruto                  :   2.464,42 KG.</t>
  </si>
  <si>
    <t xml:space="preserve"> </t>
  </si>
  <si>
    <t>Firma autorizada:</t>
  </si>
  <si>
    <t>PACKING LIST</t>
  </si>
  <si>
    <t>P.A. 4821.10.00.00</t>
  </si>
  <si>
    <t>TOTAL BULTOS</t>
  </si>
  <si>
    <t>Urb Miraflores II Etapa</t>
  </si>
  <si>
    <t>O20180417010</t>
  </si>
  <si>
    <t>whinh4202m000</t>
  </si>
  <si>
    <t>Lanzar sugerencia de salida</t>
  </si>
  <si>
    <t xml:space="preserve">Cinta Azul 0.59x15255x5       </t>
  </si>
  <si>
    <t xml:space="preserve">Cinta Amarilla 0.59x15255x5   </t>
  </si>
  <si>
    <t xml:space="preserve">Cinta Blanca 0.59x15255x5     </t>
  </si>
  <si>
    <t xml:space="preserve">Cinta Cafe 0.59x15255x5       </t>
  </si>
  <si>
    <t xml:space="preserve">Cinta Lila 0.59x15255x5       </t>
  </si>
  <si>
    <t xml:space="preserve">Cinta Negro 0.59x15255x5      </t>
  </si>
  <si>
    <t xml:space="preserve">Cinta Rojo 0.59x15255x5       </t>
  </si>
  <si>
    <t xml:space="preserve">Cinta Verde 0.59x15255x5      </t>
  </si>
  <si>
    <t>Agroganadera San jose Obrero S A</t>
  </si>
  <si>
    <t>Calle 40 San Miguel a 50M del Oratorio San Miguel</t>
  </si>
  <si>
    <t>Telf:981 154 660</t>
  </si>
  <si>
    <t xml:space="preserve">90 dias </t>
  </si>
  <si>
    <t>Flete</t>
  </si>
  <si>
    <t xml:space="preserve">TOTAL  </t>
  </si>
  <si>
    <t>Descuento</t>
  </si>
  <si>
    <t>Maritimo</t>
  </si>
  <si>
    <t xml:space="preserve">BiflexTreebags 10 32x72x0.5   </t>
  </si>
  <si>
    <t>BiflexTreebags 10 32x72x0.5 IB</t>
  </si>
  <si>
    <t>Durflex Clorpirifos 1%  32x2x3</t>
  </si>
  <si>
    <t>:00200600000021814</t>
  </si>
  <si>
    <t>Referencia Factura 00200600000021814</t>
  </si>
  <si>
    <t>Referencia Factura 00200600000021823</t>
  </si>
  <si>
    <t>:00200600000021823</t>
  </si>
  <si>
    <t>P.A. 3808.91.19.00</t>
  </si>
  <si>
    <t>P.A. 3919.10.00.00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</si>
</sst>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#,##0.0000"/>
    <numFmt numFmtId="166" formatCode="0.000"/>
    <numFmt numFmtId="167" formatCode="#,##0.00\ &quot;kg&quot;"/>
    <numFmt numFmtId="168" formatCode="&quot;$&quot;\ #,##0.00"/>
    <numFmt numFmtId="169" formatCode="0.000%"/>
    <numFmt numFmtId="170" formatCode="#,###.00"/>
    <numFmt numFmtId="171" formatCode="#,##0.00\ &quot;bultos&quot;"/>
    <numFmt numFmtId="172" formatCode="#,##0\ &quot;bultos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3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Verdana"/>
      <family val="2"/>
    </font>
    <font>
      <b/>
      <i/>
      <sz val="8"/>
      <color indexed="8"/>
      <name val="Arial"/>
      <family val="2"/>
    </font>
    <font>
      <b/>
      <sz val="10"/>
      <color theme="0"/>
      <name val="Verdana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3"/>
      <name val="Arial"/>
      <family val="2"/>
    </font>
    <font>
      <sz val="9"/>
      <color rgb="FF00206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8"/>
      <color theme="1"/>
      <name val="Arial Unicode MS"/>
      <family val="2"/>
    </font>
    <font>
      <sz val="8"/>
      <name val="Arial"/>
      <family val="2"/>
    </font>
    <font>
      <sz val="8"/>
      <name val="Arial Unicode MS"/>
      <family val="2"/>
    </font>
    <font>
      <b/>
      <sz val="8"/>
      <color theme="1"/>
      <name val="Calibri"/>
      <family val="2"/>
      <scheme val="minor"/>
    </font>
    <font>
      <sz val="8"/>
      <color indexed="8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b/>
      <u/>
      <sz val="9"/>
      <color indexed="8"/>
      <name val="Verdana"/>
      <family val="2"/>
    </font>
    <font>
      <b/>
      <u/>
      <sz val="9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0080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9" fillId="6" borderId="4" applyNumberFormat="0" applyAlignment="0" applyProtection="0"/>
    <xf numFmtId="0" fontId="10" fillId="6" borderId="3" applyNumberFormat="0" applyAlignment="0" applyProtection="0"/>
    <xf numFmtId="0" fontId="11" fillId="0" borderId="5" applyNumberFormat="0" applyFill="0" applyAlignment="0" applyProtection="0"/>
    <xf numFmtId="0" fontId="12" fillId="7" borderId="6" applyNumberFormat="0" applyAlignment="0" applyProtection="0"/>
    <xf numFmtId="0" fontId="13" fillId="0" borderId="0" applyNumberFormat="0" applyFill="0" applyBorder="0" applyAlignment="0" applyProtection="0"/>
    <xf numFmtId="0" fontId="1" fillId="8" borderId="7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56" fillId="0" borderId="47" applyNumberFormat="0" applyFill="0" applyAlignment="0" applyProtection="0"/>
  </cellStyleXfs>
  <cellXfs count="255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17" fillId="0" borderId="0" xfId="0" applyFont="1" applyProtection="1"/>
    <xf numFmtId="0" fontId="19" fillId="0" borderId="0" xfId="0" applyFont="1" applyProtection="1"/>
    <xf numFmtId="0" fontId="20" fillId="0" borderId="0" xfId="0" applyFont="1" applyAlignment="1" applyProtection="1">
      <alignment horizontal="left"/>
    </xf>
    <xf numFmtId="0" fontId="21" fillId="0" borderId="0" xfId="0" applyFont="1" applyProtection="1"/>
    <xf numFmtId="0" fontId="22" fillId="0" borderId="0" xfId="0" applyFont="1" applyProtection="1"/>
    <xf numFmtId="0" fontId="23" fillId="33" borderId="9" xfId="0" applyFont="1" applyFill="1" applyBorder="1" applyProtection="1"/>
    <xf numFmtId="0" fontId="22" fillId="0" borderId="10" xfId="0" applyFont="1" applyBorder="1" applyProtection="1"/>
    <xf numFmtId="0" fontId="19" fillId="0" borderId="11" xfId="0" applyFont="1" applyBorder="1" applyProtection="1"/>
    <xf numFmtId="0" fontId="19" fillId="0" borderId="0" xfId="0" applyFont="1" applyBorder="1" applyProtection="1"/>
    <xf numFmtId="0" fontId="24" fillId="33" borderId="12" xfId="0" applyFont="1" applyFill="1" applyBorder="1" applyAlignment="1">
      <alignment horizontal="right"/>
    </xf>
    <xf numFmtId="0" fontId="20" fillId="0" borderId="13" xfId="0" applyFont="1" applyBorder="1" applyProtection="1"/>
    <xf numFmtId="0" fontId="19" fillId="0" borderId="14" xfId="0" applyFont="1" applyBorder="1" applyProtection="1"/>
    <xf numFmtId="0" fontId="24" fillId="33" borderId="15" xfId="0" applyFont="1" applyFill="1" applyBorder="1" applyAlignment="1">
      <alignment horizontal="right"/>
    </xf>
    <xf numFmtId="0" fontId="24" fillId="33" borderId="17" xfId="0" applyFont="1" applyFill="1" applyBorder="1" applyAlignment="1">
      <alignment horizontal="right"/>
    </xf>
    <xf numFmtId="0" fontId="20" fillId="0" borderId="18" xfId="0" applyFont="1" applyBorder="1" applyProtection="1"/>
    <xf numFmtId="0" fontId="20" fillId="0" borderId="19" xfId="0" applyFont="1" applyBorder="1" applyProtection="1"/>
    <xf numFmtId="0" fontId="22" fillId="0" borderId="19" xfId="0" applyFont="1" applyBorder="1" applyProtection="1"/>
    <xf numFmtId="0" fontId="19" fillId="0" borderId="20" xfId="0" applyFont="1" applyBorder="1" applyProtection="1"/>
    <xf numFmtId="0" fontId="24" fillId="33" borderId="21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0" fillId="0" borderId="0" xfId="0" applyBorder="1"/>
    <xf numFmtId="0" fontId="25" fillId="0" borderId="0" xfId="0" applyFont="1" applyFill="1" applyBorder="1" applyAlignment="1"/>
    <xf numFmtId="1" fontId="27" fillId="0" borderId="23" xfId="0" applyNumberFormat="1" applyFont="1" applyBorder="1" applyAlignment="1" applyProtection="1">
      <alignment horizontal="center"/>
    </xf>
    <xf numFmtId="164" fontId="27" fillId="0" borderId="0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left"/>
    </xf>
    <xf numFmtId="0" fontId="19" fillId="0" borderId="0" xfId="0" applyFont="1" applyBorder="1" applyAlignment="1" applyProtection="1">
      <alignment horizontal="center"/>
    </xf>
    <xf numFmtId="0" fontId="26" fillId="0" borderId="0" xfId="0" applyFont="1" applyAlignment="1">
      <alignment horizontal="left"/>
    </xf>
    <xf numFmtId="37" fontId="20" fillId="0" borderId="0" xfId="0" applyNumberFormat="1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39" fontId="19" fillId="0" borderId="0" xfId="0" applyNumberFormat="1" applyFont="1" applyBorder="1" applyAlignment="1" applyProtection="1">
      <alignment horizontal="center"/>
    </xf>
    <xf numFmtId="0" fontId="27" fillId="0" borderId="0" xfId="0" applyFont="1" applyBorder="1" applyProtection="1"/>
    <xf numFmtId="0" fontId="25" fillId="0" borderId="0" xfId="0" applyFont="1"/>
    <xf numFmtId="167" fontId="30" fillId="0" borderId="0" xfId="1" applyNumberFormat="1" applyFont="1" applyFill="1" applyBorder="1" applyAlignment="1" applyProtection="1">
      <alignment horizontal="right"/>
    </xf>
    <xf numFmtId="4" fontId="0" fillId="0" borderId="0" xfId="0" applyNumberFormat="1"/>
    <xf numFmtId="0" fontId="0" fillId="0" borderId="23" xfId="0" applyBorder="1"/>
    <xf numFmtId="0" fontId="31" fillId="0" borderId="0" xfId="0" applyFont="1" applyAlignment="1"/>
    <xf numFmtId="0" fontId="19" fillId="0" borderId="0" xfId="0" applyFont="1" applyBorder="1" applyAlignment="1" applyProtection="1"/>
    <xf numFmtId="0" fontId="32" fillId="0" borderId="0" xfId="0" applyFont="1" applyAlignment="1"/>
    <xf numFmtId="0" fontId="25" fillId="0" borderId="23" xfId="0" applyFont="1" applyFill="1" applyBorder="1" applyAlignment="1"/>
    <xf numFmtId="14" fontId="28" fillId="0" borderId="36" xfId="0" applyNumberFormat="1" applyFont="1" applyBorder="1" applyAlignment="1" applyProtection="1">
      <alignment horizontal="center"/>
    </xf>
    <xf numFmtId="0" fontId="19" fillId="0" borderId="37" xfId="0" applyFont="1" applyBorder="1" applyAlignment="1" applyProtection="1">
      <alignment horizontal="center"/>
    </xf>
    <xf numFmtId="0" fontId="19" fillId="0" borderId="38" xfId="0" applyFont="1" applyBorder="1" applyAlignment="1" applyProtection="1">
      <alignment horizontal="center"/>
    </xf>
    <xf numFmtId="167" fontId="19" fillId="0" borderId="0" xfId="0" applyNumberFormat="1" applyFont="1" applyBorder="1" applyAlignment="1" applyProtection="1"/>
    <xf numFmtId="0" fontId="26" fillId="0" borderId="0" xfId="0" applyFont="1" applyFill="1" applyBorder="1" applyAlignment="1">
      <alignment horizontal="left"/>
    </xf>
    <xf numFmtId="0" fontId="33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/>
    <xf numFmtId="0" fontId="35" fillId="0" borderId="19" xfId="0" applyFont="1" applyBorder="1" applyProtection="1"/>
    <xf numFmtId="0" fontId="23" fillId="33" borderId="33" xfId="0" applyFont="1" applyFill="1" applyBorder="1" applyAlignment="1" applyProtection="1">
      <alignment horizontal="center" vertical="center" wrapText="1"/>
    </xf>
    <xf numFmtId="0" fontId="34" fillId="0" borderId="27" xfId="0" applyFont="1" applyFill="1" applyBorder="1" applyAlignment="1"/>
    <xf numFmtId="0" fontId="0" fillId="0" borderId="29" xfId="0" applyBorder="1"/>
    <xf numFmtId="0" fontId="26" fillId="0" borderId="29" xfId="0" applyFont="1" applyFill="1" applyBorder="1" applyAlignment="1"/>
    <xf numFmtId="164" fontId="27" fillId="0" borderId="30" xfId="0" applyNumberFormat="1" applyFont="1" applyBorder="1" applyAlignment="1" applyProtection="1">
      <alignment horizontal="center"/>
    </xf>
    <xf numFmtId="164" fontId="27" fillId="0" borderId="31" xfId="0" applyNumberFormat="1" applyFont="1" applyBorder="1" applyAlignment="1" applyProtection="1">
      <alignment horizontal="center"/>
    </xf>
    <xf numFmtId="0" fontId="25" fillId="0" borderId="31" xfId="0" applyFont="1" applyFill="1" applyBorder="1" applyAlignment="1">
      <alignment horizontal="left"/>
    </xf>
    <xf numFmtId="0" fontId="23" fillId="33" borderId="25" xfId="0" applyFont="1" applyFill="1" applyBorder="1" applyAlignment="1" applyProtection="1">
      <alignment horizontal="center" vertical="center" wrapText="1"/>
    </xf>
    <xf numFmtId="164" fontId="27" fillId="0" borderId="32" xfId="0" applyNumberFormat="1" applyFont="1" applyBorder="1" applyAlignment="1" applyProtection="1">
      <alignment horizontal="center"/>
    </xf>
    <xf numFmtId="0" fontId="23" fillId="33" borderId="41" xfId="0" applyFont="1" applyFill="1" applyBorder="1" applyAlignment="1" applyProtection="1">
      <alignment horizontal="center" vertical="center" wrapText="1"/>
    </xf>
    <xf numFmtId="0" fontId="26" fillId="0" borderId="23" xfId="0" applyFont="1" applyFill="1" applyBorder="1" applyAlignment="1"/>
    <xf numFmtId="0" fontId="25" fillId="0" borderId="23" xfId="0" applyFont="1" applyFill="1" applyBorder="1" applyAlignment="1">
      <alignment horizontal="center"/>
    </xf>
    <xf numFmtId="0" fontId="0" fillId="0" borderId="40" xfId="0" applyBorder="1"/>
    <xf numFmtId="0" fontId="0" fillId="0" borderId="0" xfId="0" applyFill="1"/>
    <xf numFmtId="0" fontId="23" fillId="33" borderId="42" xfId="0" applyFont="1" applyFill="1" applyBorder="1" applyAlignment="1" applyProtection="1">
      <alignment horizontal="center" vertical="center" wrapText="1"/>
    </xf>
    <xf numFmtId="168" fontId="23" fillId="0" borderId="42" xfId="0" applyNumberFormat="1" applyFont="1" applyFill="1" applyBorder="1" applyAlignment="1" applyProtection="1">
      <alignment horizontal="right" vertical="center" wrapText="1"/>
    </xf>
    <xf numFmtId="0" fontId="25" fillId="0" borderId="27" xfId="0" applyFont="1" applyFill="1" applyBorder="1" applyAlignment="1"/>
    <xf numFmtId="4" fontId="23" fillId="33" borderId="33" xfId="0" applyNumberFormat="1" applyFont="1" applyFill="1" applyBorder="1" applyAlignment="1" applyProtection="1">
      <alignment horizontal="center" vertical="center"/>
    </xf>
    <xf numFmtId="0" fontId="25" fillId="0" borderId="44" xfId="0" applyFont="1" applyFill="1" applyBorder="1" applyAlignment="1">
      <alignment horizontal="left"/>
    </xf>
    <xf numFmtId="4" fontId="34" fillId="0" borderId="42" xfId="0" applyNumberFormat="1" applyFont="1" applyFill="1" applyBorder="1" applyAlignment="1">
      <alignment horizontal="left" vertical="center"/>
    </xf>
    <xf numFmtId="0" fontId="25" fillId="0" borderId="40" xfId="0" applyFont="1" applyFill="1" applyBorder="1" applyAlignment="1">
      <alignment horizontal="left"/>
    </xf>
    <xf numFmtId="166" fontId="27" fillId="0" borderId="44" xfId="0" applyNumberFormat="1" applyFont="1" applyBorder="1" applyAlignment="1" applyProtection="1">
      <alignment horizontal="center"/>
    </xf>
    <xf numFmtId="0" fontId="0" fillId="0" borderId="40" xfId="0" applyFill="1" applyBorder="1"/>
    <xf numFmtId="166" fontId="27" fillId="0" borderId="40" xfId="0" applyNumberFormat="1" applyFont="1" applyBorder="1" applyAlignment="1" applyProtection="1">
      <alignment horizontal="center"/>
    </xf>
    <xf numFmtId="0" fontId="0" fillId="0" borderId="42" xfId="0" applyFill="1" applyBorder="1"/>
    <xf numFmtId="4" fontId="25" fillId="0" borderId="40" xfId="0" applyNumberFormat="1" applyFont="1" applyFill="1" applyBorder="1" applyAlignment="1">
      <alignment horizontal="center"/>
    </xf>
    <xf numFmtId="4" fontId="34" fillId="0" borderId="40" xfId="0" applyNumberFormat="1" applyFont="1" applyFill="1" applyBorder="1" applyAlignment="1">
      <alignment horizontal="center"/>
    </xf>
    <xf numFmtId="168" fontId="23" fillId="0" borderId="40" xfId="0" applyNumberFormat="1" applyFont="1" applyFill="1" applyBorder="1" applyAlignment="1" applyProtection="1">
      <alignment horizontal="right" vertical="center" wrapText="1"/>
    </xf>
    <xf numFmtId="4" fontId="23" fillId="0" borderId="33" xfId="0" applyNumberFormat="1" applyFont="1" applyBorder="1" applyAlignment="1" applyProtection="1">
      <alignment horizontal="right" vertical="center"/>
    </xf>
    <xf numFmtId="0" fontId="19" fillId="0" borderId="0" xfId="0" applyFont="1" applyFill="1" applyProtection="1"/>
    <xf numFmtId="0" fontId="22" fillId="0" borderId="0" xfId="0" applyFont="1" applyFill="1" applyProtection="1"/>
    <xf numFmtId="0" fontId="19" fillId="0" borderId="16" xfId="0" applyFont="1" applyFill="1" applyBorder="1" applyAlignment="1" applyProtection="1">
      <alignment horizontal="center"/>
    </xf>
    <xf numFmtId="0" fontId="18" fillId="0" borderId="0" xfId="0" applyFont="1" applyFill="1" applyProtection="1"/>
    <xf numFmtId="0" fontId="37" fillId="0" borderId="0" xfId="0" applyFont="1"/>
    <xf numFmtId="0" fontId="37" fillId="0" borderId="0" xfId="0" applyFont="1" applyAlignment="1">
      <alignment horizontal="right"/>
    </xf>
    <xf numFmtId="9" fontId="37" fillId="0" borderId="0" xfId="0" applyNumberFormat="1" applyFont="1" applyAlignment="1">
      <alignment horizontal="left"/>
    </xf>
    <xf numFmtId="0" fontId="29" fillId="0" borderId="0" xfId="0" applyFont="1" applyProtection="1"/>
    <xf numFmtId="0" fontId="38" fillId="0" borderId="0" xfId="0" quotePrefix="1" applyFont="1" applyAlignment="1" applyProtection="1">
      <alignment horizontal="center"/>
    </xf>
    <xf numFmtId="0" fontId="39" fillId="0" borderId="0" xfId="0" applyFont="1" applyProtection="1"/>
    <xf numFmtId="0" fontId="38" fillId="0" borderId="0" xfId="0" applyFont="1" applyAlignment="1" applyProtection="1">
      <alignment horizontal="left"/>
    </xf>
    <xf numFmtId="0" fontId="39" fillId="0" borderId="10" xfId="0" applyFont="1" applyBorder="1" applyProtection="1"/>
    <xf numFmtId="0" fontId="39" fillId="0" borderId="0" xfId="0" applyFont="1" applyBorder="1" applyProtection="1"/>
    <xf numFmtId="0" fontId="40" fillId="33" borderId="12" xfId="0" applyFont="1" applyFill="1" applyBorder="1" applyAlignment="1">
      <alignment horizontal="right"/>
    </xf>
    <xf numFmtId="14" fontId="41" fillId="0" borderId="36" xfId="0" applyNumberFormat="1" applyFont="1" applyBorder="1" applyAlignment="1" applyProtection="1">
      <alignment horizontal="center"/>
    </xf>
    <xf numFmtId="0" fontId="37" fillId="0" borderId="0" xfId="0" applyFont="1" applyBorder="1"/>
    <xf numFmtId="0" fontId="40" fillId="0" borderId="0" xfId="0" applyFont="1" applyFill="1" applyBorder="1" applyAlignment="1">
      <alignment horizontal="right"/>
    </xf>
    <xf numFmtId="0" fontId="39" fillId="0" borderId="0" xfId="0" applyFont="1" applyBorder="1" applyAlignment="1" applyProtection="1">
      <alignment horizontal="left"/>
    </xf>
    <xf numFmtId="0" fontId="37" fillId="0" borderId="19" xfId="0" applyFont="1" applyBorder="1"/>
    <xf numFmtId="0" fontId="38" fillId="0" borderId="19" xfId="0" applyFont="1" applyBorder="1" applyAlignment="1" applyProtection="1">
      <alignment horizontal="left"/>
    </xf>
    <xf numFmtId="0" fontId="38" fillId="33" borderId="22" xfId="0" applyFont="1" applyFill="1" applyBorder="1" applyAlignment="1" applyProtection="1">
      <alignment horizontal="center" vertical="center" wrapText="1"/>
    </xf>
    <xf numFmtId="37" fontId="38" fillId="0" borderId="35" xfId="0" applyNumberFormat="1" applyFont="1" applyBorder="1" applyAlignment="1" applyProtection="1">
      <alignment horizontal="right"/>
    </xf>
    <xf numFmtId="0" fontId="38" fillId="0" borderId="34" xfId="0" applyFont="1" applyBorder="1" applyAlignment="1" applyProtection="1">
      <alignment horizontal="right"/>
    </xf>
    <xf numFmtId="4" fontId="37" fillId="0" borderId="0" xfId="0" applyNumberFormat="1" applyFont="1"/>
    <xf numFmtId="0" fontId="38" fillId="0" borderId="42" xfId="0" applyFont="1" applyBorder="1" applyAlignment="1" applyProtection="1">
      <alignment horizontal="center" vertical="center" wrapText="1"/>
    </xf>
    <xf numFmtId="0" fontId="37" fillId="0" borderId="0" xfId="0" applyFont="1" applyFill="1" applyBorder="1"/>
    <xf numFmtId="0" fontId="37" fillId="0" borderId="0" xfId="0" applyFont="1" applyFill="1"/>
    <xf numFmtId="4" fontId="43" fillId="0" borderId="40" xfId="0" applyNumberFormat="1" applyFont="1" applyFill="1" applyBorder="1" applyAlignment="1">
      <alignment horizontal="center"/>
    </xf>
    <xf numFmtId="4" fontId="37" fillId="0" borderId="0" xfId="0" applyNumberFormat="1" applyFont="1" applyFill="1" applyBorder="1"/>
    <xf numFmtId="4" fontId="37" fillId="0" borderId="40" xfId="0" applyNumberFormat="1" applyFont="1" applyFill="1" applyBorder="1"/>
    <xf numFmtId="169" fontId="37" fillId="0" borderId="0" xfId="0" applyNumberFormat="1" applyFont="1"/>
    <xf numFmtId="0" fontId="43" fillId="0" borderId="29" xfId="0" applyFont="1" applyFill="1" applyBorder="1" applyAlignment="1">
      <alignment horizontal="left"/>
    </xf>
    <xf numFmtId="0" fontId="37" fillId="0" borderId="0" xfId="0" applyFont="1" applyFill="1" applyBorder="1" applyAlignment="1"/>
    <xf numFmtId="0" fontId="43" fillId="0" borderId="0" xfId="0" applyFont="1" applyFill="1" applyBorder="1" applyAlignment="1"/>
    <xf numFmtId="171" fontId="37" fillId="0" borderId="23" xfId="0" applyNumberFormat="1" applyFont="1" applyFill="1" applyBorder="1" applyAlignment="1">
      <alignment horizontal="right"/>
    </xf>
    <xf numFmtId="172" fontId="37" fillId="0" borderId="23" xfId="0" applyNumberFormat="1" applyFont="1" applyFill="1" applyBorder="1" applyAlignment="1">
      <alignment horizontal="center"/>
    </xf>
    <xf numFmtId="0" fontId="37" fillId="0" borderId="29" xfId="0" applyFont="1" applyBorder="1"/>
    <xf numFmtId="0" fontId="42" fillId="0" borderId="29" xfId="0" applyFont="1" applyBorder="1" applyAlignment="1" applyProtection="1">
      <alignment vertical="center" wrapText="1"/>
    </xf>
    <xf numFmtId="0" fontId="42" fillId="0" borderId="0" xfId="0" applyFont="1" applyBorder="1" applyAlignment="1" applyProtection="1">
      <alignment vertical="center" wrapText="1"/>
    </xf>
    <xf numFmtId="0" fontId="44" fillId="0" borderId="23" xfId="0" applyFont="1" applyFill="1" applyBorder="1" applyAlignment="1">
      <alignment horizontal="right"/>
    </xf>
    <xf numFmtId="4" fontId="46" fillId="0" borderId="40" xfId="0" applyNumberFormat="1" applyFont="1" applyFill="1" applyBorder="1" applyAlignment="1">
      <alignment horizontal="center"/>
    </xf>
    <xf numFmtId="0" fontId="42" fillId="0" borderId="29" xfId="0" applyFont="1" applyFill="1" applyBorder="1" applyAlignment="1" applyProtection="1">
      <alignment vertical="center" wrapText="1"/>
    </xf>
    <xf numFmtId="0" fontId="42" fillId="0" borderId="0" xfId="0" applyFont="1" applyFill="1" applyBorder="1" applyAlignment="1" applyProtection="1">
      <alignment vertical="center" wrapText="1"/>
    </xf>
    <xf numFmtId="169" fontId="37" fillId="0" borderId="0" xfId="0" applyNumberFormat="1" applyFont="1" applyFill="1"/>
    <xf numFmtId="2" fontId="46" fillId="0" borderId="40" xfId="0" applyNumberFormat="1" applyFont="1" applyFill="1" applyBorder="1" applyAlignment="1">
      <alignment horizontal="center"/>
    </xf>
    <xf numFmtId="0" fontId="46" fillId="0" borderId="29" xfId="0" applyFont="1" applyFill="1" applyBorder="1" applyAlignment="1">
      <alignment horizontal="left"/>
    </xf>
    <xf numFmtId="0" fontId="46" fillId="0" borderId="0" xfId="0" applyFont="1" applyFill="1" applyBorder="1" applyAlignment="1"/>
    <xf numFmtId="0" fontId="46" fillId="0" borderId="0" xfId="0" applyFont="1" applyFill="1" applyBorder="1" applyAlignment="1">
      <alignment horizontal="left"/>
    </xf>
    <xf numFmtId="0" fontId="48" fillId="0" borderId="0" xfId="0" applyFont="1" applyBorder="1"/>
    <xf numFmtId="172" fontId="41" fillId="0" borderId="23" xfId="0" applyNumberFormat="1" applyFont="1" applyFill="1" applyBorder="1" applyAlignment="1">
      <alignment horizontal="right"/>
    </xf>
    <xf numFmtId="43" fontId="49" fillId="0" borderId="40" xfId="1" applyFont="1" applyFill="1" applyBorder="1" applyProtection="1"/>
    <xf numFmtId="0" fontId="46" fillId="0" borderId="40" xfId="0" applyFont="1" applyFill="1" applyBorder="1" applyAlignment="1">
      <alignment horizontal="center"/>
    </xf>
    <xf numFmtId="0" fontId="39" fillId="0" borderId="23" xfId="0" applyFont="1" applyBorder="1" applyAlignment="1" applyProtection="1">
      <alignment horizontal="left"/>
    </xf>
    <xf numFmtId="43" fontId="49" fillId="0" borderId="40" xfId="1" applyFont="1" applyBorder="1" applyProtection="1"/>
    <xf numFmtId="0" fontId="37" fillId="33" borderId="29" xfId="0" applyFont="1" applyFill="1" applyBorder="1"/>
    <xf numFmtId="0" fontId="40" fillId="33" borderId="0" xfId="0" applyFont="1" applyFill="1" applyBorder="1" applyAlignment="1">
      <alignment horizontal="right"/>
    </xf>
    <xf numFmtId="0" fontId="39" fillId="0" borderId="16" xfId="0" applyFont="1" applyBorder="1" applyAlignment="1" applyProtection="1">
      <alignment horizontal="left"/>
    </xf>
    <xf numFmtId="0" fontId="46" fillId="0" borderId="23" xfId="0" applyFont="1" applyFill="1" applyBorder="1" applyAlignment="1"/>
    <xf numFmtId="0" fontId="46" fillId="0" borderId="29" xfId="0" applyFont="1" applyFill="1" applyBorder="1" applyAlignment="1"/>
    <xf numFmtId="1" fontId="39" fillId="0" borderId="40" xfId="0" applyNumberFormat="1" applyFont="1" applyBorder="1" applyAlignment="1" applyProtection="1">
      <alignment horizontal="center"/>
    </xf>
    <xf numFmtId="164" fontId="39" fillId="0" borderId="29" xfId="0" applyNumberFormat="1" applyFont="1" applyFill="1" applyBorder="1" applyAlignment="1" applyProtection="1">
      <alignment horizontal="left"/>
    </xf>
    <xf numFmtId="164" fontId="39" fillId="0" borderId="0" xfId="0" applyNumberFormat="1" applyFont="1" applyFill="1" applyBorder="1" applyAlignment="1" applyProtection="1">
      <alignment horizontal="center"/>
    </xf>
    <xf numFmtId="0" fontId="46" fillId="0" borderId="23" xfId="0" applyFont="1" applyFill="1" applyBorder="1" applyAlignment="1">
      <alignment horizontal="left"/>
    </xf>
    <xf numFmtId="170" fontId="46" fillId="0" borderId="0" xfId="0" applyNumberFormat="1" applyFont="1" applyFill="1" applyBorder="1" applyProtection="1"/>
    <xf numFmtId="43" fontId="39" fillId="0" borderId="40" xfId="1" applyFont="1" applyBorder="1" applyProtection="1"/>
    <xf numFmtId="164" fontId="39" fillId="0" borderId="44" xfId="0" applyNumberFormat="1" applyFont="1" applyBorder="1" applyAlignment="1" applyProtection="1">
      <alignment horizontal="center"/>
    </xf>
    <xf numFmtId="164" fontId="39" fillId="0" borderId="30" xfId="0" applyNumberFormat="1" applyFont="1" applyBorder="1" applyAlignment="1" applyProtection="1">
      <alignment horizontal="center"/>
    </xf>
    <xf numFmtId="164" fontId="39" fillId="0" borderId="31" xfId="0" applyNumberFormat="1" applyFont="1" applyBorder="1" applyAlignment="1" applyProtection="1">
      <alignment horizontal="center"/>
    </xf>
    <xf numFmtId="0" fontId="46" fillId="0" borderId="31" xfId="0" applyFont="1" applyFill="1" applyBorder="1" applyAlignment="1">
      <alignment horizontal="left"/>
    </xf>
    <xf numFmtId="0" fontId="46" fillId="0" borderId="32" xfId="0" applyFont="1" applyFill="1" applyBorder="1" applyAlignment="1">
      <alignment horizontal="left"/>
    </xf>
    <xf numFmtId="2" fontId="29" fillId="0" borderId="31" xfId="0" applyNumberFormat="1" applyFont="1" applyFill="1" applyBorder="1" applyAlignment="1" applyProtection="1">
      <alignment horizontal="center"/>
    </xf>
    <xf numFmtId="43" fontId="39" fillId="0" borderId="44" xfId="0" applyNumberFormat="1" applyFont="1" applyBorder="1" applyProtection="1"/>
    <xf numFmtId="0" fontId="39" fillId="0" borderId="0" xfId="0" applyFont="1" applyBorder="1" applyAlignment="1" applyProtection="1">
      <alignment horizontal="center"/>
    </xf>
    <xf numFmtId="0" fontId="46" fillId="0" borderId="14" xfId="0" applyFont="1" applyFill="1" applyBorder="1" applyAlignment="1">
      <alignment horizontal="left"/>
    </xf>
    <xf numFmtId="4" fontId="38" fillId="0" borderId="43" xfId="0" applyNumberFormat="1" applyFont="1" applyFill="1" applyBorder="1" applyAlignment="1" applyProtection="1">
      <alignment horizontal="center" vertical="center"/>
    </xf>
    <xf numFmtId="0" fontId="38" fillId="0" borderId="0" xfId="0" applyFont="1" applyBorder="1" applyProtection="1"/>
    <xf numFmtId="0" fontId="46" fillId="0" borderId="0" xfId="0" applyFont="1" applyAlignment="1">
      <alignment horizontal="left"/>
    </xf>
    <xf numFmtId="0" fontId="38" fillId="0" borderId="0" xfId="0" applyFont="1" applyBorder="1" applyAlignment="1" applyProtection="1">
      <alignment horizontal="left"/>
    </xf>
    <xf numFmtId="37" fontId="38" fillId="0" borderId="0" xfId="0" applyNumberFormat="1" applyFont="1" applyBorder="1" applyAlignment="1" applyProtection="1">
      <alignment horizontal="right"/>
    </xf>
    <xf numFmtId="167" fontId="50" fillId="34" borderId="0" xfId="1" applyNumberFormat="1" applyFont="1" applyFill="1" applyBorder="1" applyAlignment="1" applyProtection="1">
      <alignment horizontal="right"/>
    </xf>
    <xf numFmtId="0" fontId="38" fillId="0" borderId="0" xfId="0" applyFont="1" applyBorder="1" applyAlignment="1" applyProtection="1">
      <alignment horizontal="right"/>
    </xf>
    <xf numFmtId="39" fontId="39" fillId="0" borderId="0" xfId="0" applyNumberFormat="1" applyFont="1" applyBorder="1" applyAlignment="1" applyProtection="1">
      <alignment horizontal="center"/>
    </xf>
    <xf numFmtId="0" fontId="37" fillId="0" borderId="33" xfId="0" applyFont="1" applyBorder="1"/>
    <xf numFmtId="0" fontId="38" fillId="0" borderId="24" xfId="0" applyFont="1" applyBorder="1" applyAlignment="1" applyProtection="1">
      <alignment horizontal="center"/>
    </xf>
    <xf numFmtId="0" fontId="38" fillId="0" borderId="25" xfId="0" applyFont="1" applyBorder="1" applyAlignment="1" applyProtection="1">
      <alignment horizontal="center"/>
    </xf>
    <xf numFmtId="0" fontId="37" fillId="0" borderId="26" xfId="0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37" fillId="0" borderId="28" xfId="0" applyFont="1" applyBorder="1" applyAlignment="1">
      <alignment horizontal="center"/>
    </xf>
    <xf numFmtId="0" fontId="37" fillId="0" borderId="29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30" xfId="0" applyFont="1" applyBorder="1" applyAlignment="1">
      <alignment horizontal="center"/>
    </xf>
    <xf numFmtId="0" fontId="37" fillId="0" borderId="31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46" fillId="0" borderId="0" xfId="0" applyFont="1"/>
    <xf numFmtId="39" fontId="49" fillId="0" borderId="0" xfId="0" applyNumberFormat="1" applyFont="1" applyBorder="1" applyAlignment="1" applyProtection="1">
      <alignment horizontal="right"/>
    </xf>
    <xf numFmtId="2" fontId="37" fillId="0" borderId="0" xfId="0" applyNumberFormat="1" applyFont="1"/>
    <xf numFmtId="2" fontId="37" fillId="0" borderId="0" xfId="0" applyNumberFormat="1" applyFont="1" applyFill="1" applyBorder="1"/>
    <xf numFmtId="167" fontId="51" fillId="34" borderId="0" xfId="1" applyNumberFormat="1" applyFont="1" applyFill="1" applyBorder="1" applyAlignment="1" applyProtection="1">
      <alignment horizontal="right"/>
    </xf>
    <xf numFmtId="4" fontId="0" fillId="0" borderId="40" xfId="0" applyNumberFormat="1" applyBorder="1"/>
    <xf numFmtId="0" fontId="34" fillId="0" borderId="29" xfId="0" applyFont="1" applyFill="1" applyBorder="1" applyAlignment="1">
      <alignment horizontal="left"/>
    </xf>
    <xf numFmtId="0" fontId="34" fillId="0" borderId="0" xfId="0" applyFont="1" applyFill="1" applyBorder="1" applyAlignment="1"/>
    <xf numFmtId="171" fontId="0" fillId="0" borderId="23" xfId="0" applyNumberFormat="1" applyFill="1" applyBorder="1" applyAlignment="1">
      <alignment horizontal="right"/>
    </xf>
    <xf numFmtId="4" fontId="0" fillId="0" borderId="40" xfId="0" applyNumberFormat="1" applyFill="1" applyBorder="1"/>
    <xf numFmtId="4" fontId="0" fillId="0" borderId="46" xfId="0" applyNumberFormat="1" applyFill="1" applyBorder="1"/>
    <xf numFmtId="0" fontId="53" fillId="0" borderId="29" xfId="0" applyFont="1" applyBorder="1" applyAlignment="1" applyProtection="1">
      <alignment vertical="center" wrapText="1"/>
    </xf>
    <xf numFmtId="0" fontId="53" fillId="0" borderId="0" xfId="0" applyFont="1" applyBorder="1" applyAlignment="1" applyProtection="1">
      <alignment vertical="center" wrapText="1"/>
    </xf>
    <xf numFmtId="0" fontId="54" fillId="0" borderId="0" xfId="0" applyFont="1" applyFill="1" applyBorder="1" applyAlignment="1" applyProtection="1">
      <alignment vertical="center" wrapText="1"/>
    </xf>
    <xf numFmtId="0" fontId="52" fillId="0" borderId="0" xfId="0" applyFont="1" applyFill="1" applyBorder="1" applyAlignment="1" applyProtection="1">
      <alignment vertical="center" wrapText="1"/>
    </xf>
    <xf numFmtId="0" fontId="55" fillId="0" borderId="10" xfId="0" applyFont="1" applyBorder="1" applyProtection="1"/>
    <xf numFmtId="0" fontId="22" fillId="0" borderId="0" xfId="0" applyFont="1" applyBorder="1" applyAlignment="1" applyProtection="1"/>
    <xf numFmtId="0" fontId="23" fillId="33" borderId="41" xfId="0" applyFont="1" applyFill="1" applyBorder="1" applyAlignment="1" applyProtection="1">
      <alignment horizontal="center" vertical="center" wrapText="1"/>
    </xf>
    <xf numFmtId="0" fontId="23" fillId="33" borderId="25" xfId="0" applyFont="1" applyFill="1" applyBorder="1" applyAlignment="1" applyProtection="1">
      <alignment horizontal="center" vertical="center" wrapText="1"/>
    </xf>
    <xf numFmtId="165" fontId="27" fillId="0" borderId="26" xfId="1" applyNumberFormat="1" applyFont="1" applyFill="1" applyBorder="1" applyProtection="1"/>
    <xf numFmtId="171" fontId="0" fillId="0" borderId="0" xfId="0" applyNumberFormat="1" applyFill="1" applyBorder="1" applyAlignment="1">
      <alignment horizontal="right"/>
    </xf>
    <xf numFmtId="165" fontId="27" fillId="0" borderId="29" xfId="1" applyNumberFormat="1" applyFont="1" applyFill="1" applyBorder="1" applyProtection="1"/>
    <xf numFmtId="168" fontId="23" fillId="0" borderId="44" xfId="0" applyNumberFormat="1" applyFont="1" applyFill="1" applyBorder="1" applyAlignment="1" applyProtection="1">
      <alignment horizontal="right" vertical="center" wrapText="1"/>
    </xf>
    <xf numFmtId="165" fontId="23" fillId="0" borderId="29" xfId="0" applyNumberFormat="1" applyFont="1" applyFill="1" applyBorder="1" applyAlignment="1" applyProtection="1">
      <alignment horizontal="center"/>
    </xf>
    <xf numFmtId="0" fontId="0" fillId="0" borderId="0" xfId="0" applyFill="1"/>
    <xf numFmtId="4" fontId="0" fillId="0" borderId="0" xfId="0" applyNumberFormat="1" applyFill="1"/>
    <xf numFmtId="0" fontId="25" fillId="0" borderId="29" xfId="0" applyFont="1" applyFill="1" applyBorder="1" applyAlignment="1"/>
    <xf numFmtId="0" fontId="25" fillId="0" borderId="29" xfId="0" applyFont="1" applyFill="1" applyBorder="1" applyAlignment="1">
      <alignment horizontal="center"/>
    </xf>
    <xf numFmtId="1" fontId="27" fillId="0" borderId="29" xfId="0" applyNumberFormat="1" applyFont="1" applyBorder="1" applyAlignment="1" applyProtection="1">
      <alignment horizontal="center"/>
    </xf>
    <xf numFmtId="1" fontId="0" fillId="0" borderId="0" xfId="0" applyNumberFormat="1" applyFill="1"/>
    <xf numFmtId="3" fontId="0" fillId="0" borderId="46" xfId="0" applyNumberFormat="1" applyFill="1" applyBorder="1"/>
    <xf numFmtId="3" fontId="0" fillId="0" borderId="0" xfId="0" applyNumberFormat="1" applyFill="1"/>
    <xf numFmtId="4" fontId="0" fillId="0" borderId="23" xfId="0" applyNumberFormat="1" applyFill="1" applyBorder="1"/>
    <xf numFmtId="0" fontId="38" fillId="0" borderId="27" xfId="0" applyFont="1" applyBorder="1" applyAlignment="1" applyProtection="1">
      <alignment horizontal="center" vertical="center" wrapText="1"/>
    </xf>
    <xf numFmtId="4" fontId="45" fillId="0" borderId="0" xfId="0" applyNumberFormat="1" applyFont="1" applyFill="1" applyBorder="1"/>
    <xf numFmtId="4" fontId="47" fillId="0" borderId="0" xfId="0" applyNumberFormat="1" applyFont="1" applyBorder="1"/>
    <xf numFmtId="166" fontId="46" fillId="0" borderId="0" xfId="0" applyNumberFormat="1" applyFont="1" applyFill="1" applyBorder="1" applyProtection="1"/>
    <xf numFmtId="0" fontId="0" fillId="0" borderId="0" xfId="0" applyFill="1" applyBorder="1"/>
    <xf numFmtId="0" fontId="0" fillId="0" borderId="23" xfId="0" applyFill="1" applyBorder="1"/>
    <xf numFmtId="0" fontId="37" fillId="0" borderId="23" xfId="0" applyFont="1" applyBorder="1"/>
    <xf numFmtId="0" fontId="52" fillId="0" borderId="23" xfId="0" applyFont="1" applyFill="1" applyBorder="1" applyAlignment="1">
      <alignment horizontal="right"/>
    </xf>
    <xf numFmtId="0" fontId="0" fillId="0" borderId="23" xfId="0" applyFont="1" applyBorder="1"/>
    <xf numFmtId="4" fontId="0" fillId="0" borderId="0" xfId="0" applyNumberFormat="1" applyFill="1" applyBorder="1"/>
    <xf numFmtId="0" fontId="55" fillId="0" borderId="10" xfId="0" applyFont="1" applyBorder="1" applyAlignment="1" applyProtection="1">
      <alignment horizontal="center" wrapText="1"/>
    </xf>
    <xf numFmtId="0" fontId="55" fillId="0" borderId="11" xfId="0" applyFont="1" applyBorder="1" applyAlignment="1" applyProtection="1">
      <alignment horizontal="center" wrapText="1"/>
    </xf>
    <xf numFmtId="0" fontId="36" fillId="0" borderId="0" xfId="0" applyFont="1" applyAlignment="1">
      <alignment horizontal="center" vertical="center" wrapText="1"/>
    </xf>
    <xf numFmtId="0" fontId="36" fillId="0" borderId="14" xfId="0" applyFont="1" applyBorder="1" applyAlignment="1">
      <alignment horizontal="center" vertical="center" wrapText="1"/>
    </xf>
    <xf numFmtId="0" fontId="22" fillId="0" borderId="0" xfId="0" applyFont="1" applyBorder="1" applyAlignment="1" applyProtection="1">
      <alignment horizontal="center" wrapText="1"/>
    </xf>
    <xf numFmtId="0" fontId="22" fillId="0" borderId="14" xfId="0" applyFont="1" applyBorder="1" applyAlignment="1" applyProtection="1">
      <alignment horizontal="center" wrapText="1"/>
    </xf>
    <xf numFmtId="0" fontId="20" fillId="0" borderId="13" xfId="0" applyFont="1" applyBorder="1" applyAlignment="1" applyProtection="1">
      <alignment horizontal="center" wrapText="1"/>
    </xf>
    <xf numFmtId="0" fontId="20" fillId="0" borderId="0" xfId="0" applyFont="1" applyBorder="1" applyAlignment="1" applyProtection="1">
      <alignment horizontal="center" wrapText="1"/>
    </xf>
    <xf numFmtId="0" fontId="20" fillId="0" borderId="14" xfId="0" applyFont="1" applyBorder="1" applyAlignment="1" applyProtection="1">
      <alignment horizont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3" fillId="33" borderId="24" xfId="0" applyFont="1" applyFill="1" applyBorder="1" applyAlignment="1" applyProtection="1">
      <alignment horizontal="center" vertical="center" wrapText="1"/>
    </xf>
    <xf numFmtId="0" fontId="23" fillId="33" borderId="41" xfId="0" applyFont="1" applyFill="1" applyBorder="1" applyAlignment="1" applyProtection="1">
      <alignment horizontal="center" vertical="center" wrapText="1"/>
    </xf>
    <xf numFmtId="0" fontId="23" fillId="33" borderId="25" xfId="0" applyFont="1" applyFill="1" applyBorder="1" applyAlignment="1" applyProtection="1">
      <alignment horizontal="center" vertical="center" wrapText="1"/>
    </xf>
    <xf numFmtId="0" fontId="20" fillId="0" borderId="24" xfId="0" applyFont="1" applyBorder="1" applyAlignment="1" applyProtection="1">
      <alignment horizontal="center"/>
    </xf>
    <xf numFmtId="0" fontId="20" fillId="0" borderId="41" xfId="0" applyFont="1" applyBorder="1" applyAlignment="1" applyProtection="1">
      <alignment horizontal="center"/>
    </xf>
    <xf numFmtId="0" fontId="20" fillId="0" borderId="25" xfId="0" applyFont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26" xfId="0" applyFont="1" applyFill="1" applyBorder="1" applyAlignment="1">
      <alignment horizontal="left"/>
    </xf>
    <xf numFmtId="0" fontId="26" fillId="0" borderId="28" xfId="0" applyFont="1" applyFill="1" applyBorder="1" applyAlignment="1">
      <alignment horizontal="left"/>
    </xf>
    <xf numFmtId="0" fontId="38" fillId="33" borderId="45" xfId="0" applyFont="1" applyFill="1" applyBorder="1" applyAlignment="1" applyProtection="1">
      <alignment horizontal="center" vertical="center" wrapText="1"/>
    </xf>
    <xf numFmtId="0" fontId="38" fillId="33" borderId="39" xfId="0" applyFont="1" applyFill="1" applyBorder="1" applyAlignment="1" applyProtection="1">
      <alignment horizontal="center" vertical="center" wrapText="1"/>
    </xf>
    <xf numFmtId="0" fontId="53" fillId="0" borderId="29" xfId="0" applyFont="1" applyBorder="1" applyAlignment="1" applyProtection="1">
      <alignment horizontal="center" vertical="center" wrapText="1"/>
    </xf>
    <xf numFmtId="0" fontId="53" fillId="0" borderId="0" xfId="0" applyFont="1" applyBorder="1" applyAlignment="1" applyProtection="1">
      <alignment horizontal="center" vertical="center" wrapText="1"/>
    </xf>
    <xf numFmtId="0" fontId="53" fillId="0" borderId="23" xfId="0" applyFont="1" applyBorder="1" applyAlignment="1" applyProtection="1">
      <alignment horizontal="center" vertical="center" wrapText="1"/>
    </xf>
    <xf numFmtId="0" fontId="42" fillId="0" borderId="29" xfId="0" applyFont="1" applyBorder="1" applyAlignment="1" applyProtection="1">
      <alignment horizontal="center" vertical="center" wrapText="1"/>
    </xf>
    <xf numFmtId="0" fontId="42" fillId="0" borderId="0" xfId="0" applyFont="1" applyBorder="1" applyAlignment="1" applyProtection="1">
      <alignment horizontal="center" vertical="center" wrapText="1"/>
    </xf>
    <xf numFmtId="0" fontId="42" fillId="0" borderId="23" xfId="0" applyFont="1" applyBorder="1" applyAlignment="1" applyProtection="1">
      <alignment horizontal="center" vertical="center" wrapText="1"/>
    </xf>
    <xf numFmtId="0" fontId="42" fillId="0" borderId="26" xfId="0" applyFont="1" applyBorder="1" applyAlignment="1" applyProtection="1">
      <alignment horizontal="center" vertical="center" wrapText="1"/>
    </xf>
    <xf numFmtId="0" fontId="42" fillId="0" borderId="27" xfId="0" applyFont="1" applyBorder="1" applyAlignment="1" applyProtection="1">
      <alignment horizontal="center" vertical="center" wrapText="1"/>
    </xf>
    <xf numFmtId="0" fontId="42" fillId="0" borderId="28" xfId="0" applyFont="1" applyBorder="1" applyAlignment="1" applyProtection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4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1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0"/>
  <sheetViews>
    <sheetView topLeftCell="A7" zoomScale="85" zoomScaleNormal="85" workbookViewId="0">
      <selection activeCell="L10" sqref="L10"/>
    </sheetView>
  </sheetViews>
  <sheetFormatPr baseColWidth="10" defaultRowHeight="15" x14ac:dyDescent="0.25"/>
  <cols>
    <col min="4" max="4" width="2.85546875" customWidth="1"/>
    <col min="8" max="8" width="1.85546875" customWidth="1"/>
    <col min="9" max="9" width="15.7109375" bestFit="1" customWidth="1"/>
    <col min="10" max="10" width="14.28515625" customWidth="1"/>
    <col min="12" max="12" width="33" customWidth="1"/>
    <col min="25" max="25" width="32.28515625" bestFit="1" customWidth="1"/>
  </cols>
  <sheetData>
    <row r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3"/>
      <c r="J1" s="4"/>
      <c r="K1" s="2"/>
      <c r="L1" s="2"/>
      <c r="M1" s="2"/>
      <c r="N1" s="2"/>
      <c r="O1" s="2"/>
    </row>
    <row r="2" spans="1:15" x14ac:dyDescent="0.25">
      <c r="A2" s="2"/>
      <c r="B2" s="2"/>
      <c r="C2" s="2"/>
      <c r="D2" s="2"/>
      <c r="E2" s="65"/>
      <c r="F2" s="65"/>
      <c r="G2" s="2"/>
      <c r="H2" s="2"/>
      <c r="I2" s="3"/>
      <c r="J2" s="4"/>
      <c r="K2" s="2"/>
      <c r="L2" s="2"/>
      <c r="M2" s="2"/>
      <c r="N2" s="2"/>
      <c r="O2" s="2"/>
    </row>
    <row r="3" spans="1:15" ht="16.5" x14ac:dyDescent="0.25">
      <c r="A3" s="2"/>
      <c r="B3" s="5" t="s">
        <v>1</v>
      </c>
      <c r="C3" s="5"/>
      <c r="D3" s="5"/>
      <c r="E3" s="84" t="s">
        <v>54</v>
      </c>
      <c r="F3" s="84"/>
      <c r="G3" s="81"/>
      <c r="H3" s="6"/>
      <c r="I3" s="2"/>
      <c r="J3" s="7"/>
      <c r="K3" s="2"/>
      <c r="L3" s="2"/>
      <c r="M3" s="2"/>
      <c r="N3" s="2"/>
      <c r="O3" s="2"/>
    </row>
    <row r="4" spans="1:15" ht="16.5" thickBot="1" x14ac:dyDescent="0.3">
      <c r="A4" s="2"/>
      <c r="B4" s="8"/>
      <c r="C4" s="8"/>
      <c r="D4" s="8"/>
      <c r="E4" s="82"/>
      <c r="F4" s="82"/>
      <c r="G4" s="6"/>
      <c r="H4" s="6"/>
      <c r="I4" s="2"/>
      <c r="J4" s="7"/>
      <c r="K4" s="2"/>
      <c r="L4" s="2"/>
      <c r="M4" s="2"/>
      <c r="N4" s="2"/>
      <c r="O4" s="2"/>
    </row>
    <row r="5" spans="1:15" ht="16.5" thickTop="1" thickBot="1" x14ac:dyDescent="0.3">
      <c r="A5" s="2"/>
      <c r="B5" s="10" t="s">
        <v>2</v>
      </c>
      <c r="C5" s="218" t="s">
        <v>43</v>
      </c>
      <c r="D5" s="218"/>
      <c r="E5" s="218"/>
      <c r="F5" s="218"/>
      <c r="G5" s="219"/>
      <c r="H5" s="13"/>
      <c r="I5" s="14" t="s">
        <v>3</v>
      </c>
      <c r="J5" s="44">
        <f ca="1">TODAY()</f>
        <v>43840</v>
      </c>
      <c r="K5" s="2"/>
      <c r="L5" s="2"/>
      <c r="M5" s="2" t="s">
        <v>4</v>
      </c>
      <c r="N5" s="2" t="s">
        <v>5</v>
      </c>
      <c r="O5" s="2"/>
    </row>
    <row r="6" spans="1:15" ht="15.75" customHeight="1" thickTop="1" x14ac:dyDescent="0.25">
      <c r="A6" s="2"/>
      <c r="B6" s="15"/>
      <c r="C6" s="220" t="s">
        <v>44</v>
      </c>
      <c r="D6" s="220"/>
      <c r="E6" s="220"/>
      <c r="F6" s="220"/>
      <c r="G6" s="221"/>
      <c r="H6" s="13"/>
      <c r="I6" s="2"/>
      <c r="J6" s="7"/>
      <c r="K6" s="2"/>
      <c r="L6" s="2"/>
      <c r="M6" s="2" t="s">
        <v>6</v>
      </c>
      <c r="N6" s="2" t="s">
        <v>7</v>
      </c>
      <c r="O6" s="2"/>
    </row>
    <row r="7" spans="1:15" ht="15.75" thickBot="1" x14ac:dyDescent="0.3">
      <c r="A7" s="2"/>
      <c r="B7" s="15"/>
      <c r="C7" s="220"/>
      <c r="D7" s="220"/>
      <c r="E7" s="220"/>
      <c r="F7" s="220"/>
      <c r="G7" s="221"/>
      <c r="H7" s="13"/>
      <c r="I7" s="2"/>
      <c r="J7" s="2"/>
      <c r="K7" s="2"/>
      <c r="L7" s="2"/>
      <c r="M7" s="2" t="s">
        <v>8</v>
      </c>
      <c r="N7" s="2" t="s">
        <v>9</v>
      </c>
      <c r="O7" s="2"/>
    </row>
    <row r="8" spans="1:15" ht="15.75" thickTop="1" x14ac:dyDescent="0.25">
      <c r="A8" s="2"/>
      <c r="B8" s="15"/>
      <c r="C8" s="222" t="s">
        <v>45</v>
      </c>
      <c r="D8" s="222"/>
      <c r="E8" s="222"/>
      <c r="F8" s="222"/>
      <c r="G8" s="223"/>
      <c r="H8" s="13"/>
      <c r="I8" s="17" t="s">
        <v>10</v>
      </c>
      <c r="J8" s="83">
        <v>500000459</v>
      </c>
      <c r="K8" s="2"/>
      <c r="L8" s="2"/>
      <c r="M8" s="2"/>
      <c r="N8" s="2"/>
      <c r="O8" s="2"/>
    </row>
    <row r="9" spans="1:15" x14ac:dyDescent="0.25">
      <c r="A9" s="2"/>
      <c r="B9" s="224"/>
      <c r="C9" s="225"/>
      <c r="D9" s="225"/>
      <c r="E9" s="225"/>
      <c r="F9" s="225"/>
      <c r="G9" s="226"/>
      <c r="H9" s="13"/>
      <c r="I9" s="18" t="s">
        <v>11</v>
      </c>
      <c r="J9" s="45" t="s">
        <v>50</v>
      </c>
      <c r="K9" s="2"/>
      <c r="L9" s="2"/>
      <c r="M9" s="2"/>
      <c r="N9" s="2"/>
      <c r="O9" s="2"/>
    </row>
    <row r="10" spans="1:15" ht="15.75" thickBot="1" x14ac:dyDescent="0.3">
      <c r="A10" s="2"/>
      <c r="B10" s="19"/>
      <c r="C10" s="20"/>
      <c r="D10" s="20"/>
      <c r="E10" s="21" t="s">
        <v>12</v>
      </c>
      <c r="F10" s="21"/>
      <c r="G10" s="22"/>
      <c r="H10" s="13"/>
      <c r="I10" s="23" t="s">
        <v>13</v>
      </c>
      <c r="J10" s="46" t="s">
        <v>46</v>
      </c>
      <c r="K10" s="2"/>
      <c r="L10" s="2"/>
      <c r="M10" s="2"/>
      <c r="N10" s="2"/>
      <c r="O10" s="2"/>
    </row>
    <row r="11" spans="1:15" ht="16.5" thickTop="1" x14ac:dyDescent="0.25">
      <c r="A11" s="2"/>
      <c r="B11" s="8"/>
      <c r="C11" s="8"/>
      <c r="D11" s="8"/>
      <c r="E11" s="9"/>
      <c r="F11" s="9"/>
      <c r="G11" s="6"/>
      <c r="H11" s="6"/>
      <c r="I11" s="2"/>
      <c r="J11" s="7"/>
      <c r="K11" s="2"/>
      <c r="L11" s="2"/>
      <c r="M11" s="2"/>
      <c r="N11" s="2"/>
      <c r="O11" s="2"/>
    </row>
    <row r="12" spans="1:15" ht="24" x14ac:dyDescent="0.25">
      <c r="A12" s="2"/>
      <c r="B12" s="66" t="s">
        <v>14</v>
      </c>
      <c r="C12" s="61" t="s">
        <v>15</v>
      </c>
      <c r="D12" s="59"/>
      <c r="E12" s="233" t="s">
        <v>16</v>
      </c>
      <c r="F12" s="234"/>
      <c r="G12" s="234"/>
      <c r="H12" s="235"/>
      <c r="I12" s="59" t="s">
        <v>17</v>
      </c>
      <c r="J12" s="52" t="s">
        <v>18</v>
      </c>
      <c r="K12" s="2"/>
    </row>
    <row r="13" spans="1:15" x14ac:dyDescent="0.25">
      <c r="A13" s="2"/>
      <c r="B13" s="71"/>
      <c r="C13" s="242"/>
      <c r="D13" s="243"/>
      <c r="E13" s="50"/>
      <c r="F13" s="53"/>
      <c r="G13" s="68"/>
      <c r="H13" s="76"/>
      <c r="I13" s="194"/>
      <c r="J13" s="67"/>
      <c r="K13" s="2"/>
    </row>
    <row r="14" spans="1:15" x14ac:dyDescent="0.25">
      <c r="A14" s="2"/>
      <c r="B14" s="184">
        <v>198200</v>
      </c>
      <c r="C14" s="117" t="s">
        <v>5</v>
      </c>
      <c r="D14" s="62"/>
      <c r="E14" s="199" t="s">
        <v>51</v>
      </c>
      <c r="F14" s="26"/>
      <c r="G14" s="26"/>
      <c r="H14" s="74"/>
      <c r="I14" s="196">
        <f>J14/B14</f>
        <v>0.10095</v>
      </c>
      <c r="J14" s="79">
        <v>20008.29</v>
      </c>
      <c r="K14" s="2"/>
    </row>
    <row r="15" spans="1:15" x14ac:dyDescent="0.25">
      <c r="A15" s="2"/>
      <c r="B15" s="184">
        <v>400000</v>
      </c>
      <c r="C15" s="117" t="s">
        <v>5</v>
      </c>
      <c r="D15" s="62"/>
      <c r="E15" s="199" t="s">
        <v>52</v>
      </c>
      <c r="F15" s="49"/>
      <c r="G15" s="26"/>
      <c r="H15" s="74"/>
      <c r="I15" s="196">
        <f>J15/B15</f>
        <v>0.10095</v>
      </c>
      <c r="J15" s="79">
        <v>40380</v>
      </c>
      <c r="K15" s="2"/>
    </row>
    <row r="16" spans="1:15" x14ac:dyDescent="0.25">
      <c r="A16" s="2"/>
      <c r="B16" s="184"/>
      <c r="C16" s="117"/>
      <c r="D16" s="62"/>
      <c r="E16" s="199"/>
      <c r="F16" s="49"/>
      <c r="G16" s="26"/>
      <c r="H16" s="74"/>
      <c r="I16" s="196"/>
      <c r="J16" s="79"/>
      <c r="K16" s="2"/>
    </row>
    <row r="17" spans="1:15" x14ac:dyDescent="0.25">
      <c r="A17" s="1"/>
      <c r="B17" s="184">
        <v>1200000</v>
      </c>
      <c r="C17" s="117" t="s">
        <v>7</v>
      </c>
      <c r="D17" s="62"/>
      <c r="E17" s="199" t="s">
        <v>53</v>
      </c>
      <c r="F17" s="49"/>
      <c r="G17" s="26"/>
      <c r="H17" s="74"/>
      <c r="I17" s="196">
        <f>J17/B17</f>
        <v>8.5599999999999999E-3</v>
      </c>
      <c r="J17" s="79">
        <v>10272</v>
      </c>
      <c r="K17" s="2"/>
    </row>
    <row r="18" spans="1:15" x14ac:dyDescent="0.25">
      <c r="A18" s="1"/>
      <c r="B18" s="184"/>
      <c r="C18" s="55"/>
      <c r="D18" s="62"/>
      <c r="E18" s="199"/>
      <c r="H18" s="74"/>
      <c r="I18" s="2"/>
      <c r="J18" s="79"/>
      <c r="K18" s="2"/>
    </row>
    <row r="19" spans="1:15" x14ac:dyDescent="0.25">
      <c r="A19" s="1"/>
      <c r="B19" s="74">
        <v>150</v>
      </c>
      <c r="C19" s="117" t="s">
        <v>7</v>
      </c>
      <c r="D19" s="62"/>
      <c r="E19" s="199" t="s">
        <v>36</v>
      </c>
      <c r="F19" s="25"/>
      <c r="G19" s="26"/>
      <c r="H19" s="64"/>
      <c r="I19" s="196">
        <v>1.5</v>
      </c>
      <c r="J19" s="79">
        <v>225</v>
      </c>
      <c r="K19" s="2"/>
    </row>
    <row r="20" spans="1:15" x14ac:dyDescent="0.25">
      <c r="A20" s="1"/>
      <c r="B20" s="74">
        <v>150</v>
      </c>
      <c r="C20" s="117" t="s">
        <v>7</v>
      </c>
      <c r="D20" s="62"/>
      <c r="E20" s="199" t="s">
        <v>37</v>
      </c>
      <c r="F20" s="25"/>
      <c r="G20" s="26"/>
      <c r="H20" s="64"/>
      <c r="I20" s="196">
        <v>1.5</v>
      </c>
      <c r="J20" s="79">
        <v>225</v>
      </c>
      <c r="K20" s="2"/>
    </row>
    <row r="21" spans="1:15" x14ac:dyDescent="0.25">
      <c r="A21" s="1"/>
      <c r="B21" s="74">
        <v>150</v>
      </c>
      <c r="C21" s="117" t="s">
        <v>7</v>
      </c>
      <c r="D21" s="62"/>
      <c r="E21" s="199" t="s">
        <v>38</v>
      </c>
      <c r="F21" s="25"/>
      <c r="G21" s="26"/>
      <c r="H21" s="64"/>
      <c r="I21" s="196">
        <v>1.5</v>
      </c>
      <c r="J21" s="79">
        <v>225</v>
      </c>
      <c r="K21" s="2"/>
    </row>
    <row r="22" spans="1:15" x14ac:dyDescent="0.25">
      <c r="A22" s="1"/>
      <c r="B22" s="74">
        <v>150</v>
      </c>
      <c r="C22" s="117" t="s">
        <v>7</v>
      </c>
      <c r="D22" s="62"/>
      <c r="E22" s="199" t="s">
        <v>39</v>
      </c>
      <c r="F22" s="26"/>
      <c r="G22" s="26"/>
      <c r="H22" s="64"/>
      <c r="I22" s="196">
        <v>1.5</v>
      </c>
      <c r="J22" s="79">
        <v>225</v>
      </c>
      <c r="K22" s="2"/>
    </row>
    <row r="23" spans="1:15" x14ac:dyDescent="0.25">
      <c r="A23" s="1"/>
      <c r="B23" s="74">
        <v>150</v>
      </c>
      <c r="C23" s="117" t="s">
        <v>7</v>
      </c>
      <c r="D23" s="62"/>
      <c r="E23" s="199" t="s">
        <v>40</v>
      </c>
      <c r="F23" s="26"/>
      <c r="G23" s="26"/>
      <c r="H23" s="64"/>
      <c r="I23" s="196">
        <v>1.5</v>
      </c>
      <c r="J23" s="79">
        <v>225</v>
      </c>
      <c r="K23" s="2"/>
    </row>
    <row r="24" spans="1:15" x14ac:dyDescent="0.25">
      <c r="A24" s="1"/>
      <c r="B24" s="74">
        <v>168</v>
      </c>
      <c r="C24" s="117" t="s">
        <v>7</v>
      </c>
      <c r="D24" s="62"/>
      <c r="E24" s="199" t="s">
        <v>41</v>
      </c>
      <c r="F24" s="26"/>
      <c r="G24" s="26"/>
      <c r="H24" s="64"/>
      <c r="I24" s="196">
        <v>1.5</v>
      </c>
      <c r="J24" s="79">
        <v>252</v>
      </c>
      <c r="K24" s="2"/>
    </row>
    <row r="25" spans="1:15" x14ac:dyDescent="0.25">
      <c r="A25" s="1"/>
      <c r="B25" s="74">
        <v>168</v>
      </c>
      <c r="C25" s="117" t="s">
        <v>7</v>
      </c>
      <c r="D25" s="62"/>
      <c r="E25" s="199" t="s">
        <v>42</v>
      </c>
      <c r="F25" s="26"/>
      <c r="G25" s="26"/>
      <c r="H25" s="64"/>
      <c r="I25" s="196">
        <v>1.5</v>
      </c>
      <c r="J25" s="79">
        <v>252</v>
      </c>
      <c r="K25" s="2"/>
    </row>
    <row r="26" spans="1:15" x14ac:dyDescent="0.25">
      <c r="A26" s="1"/>
      <c r="B26" s="74">
        <v>150</v>
      </c>
      <c r="C26" s="117" t="s">
        <v>7</v>
      </c>
      <c r="D26" s="62"/>
      <c r="E26" s="199" t="s">
        <v>35</v>
      </c>
      <c r="F26" s="26"/>
      <c r="G26" s="26"/>
      <c r="H26" s="64"/>
      <c r="I26" s="196">
        <v>1.5</v>
      </c>
      <c r="J26" s="79">
        <v>225</v>
      </c>
      <c r="K26" s="2"/>
    </row>
    <row r="27" spans="1:15" x14ac:dyDescent="0.25">
      <c r="A27" s="1"/>
      <c r="B27" s="64"/>
      <c r="C27" s="55"/>
      <c r="D27" s="62"/>
      <c r="H27" s="64"/>
      <c r="I27" s="2"/>
      <c r="J27" s="79"/>
      <c r="K27" s="2"/>
    </row>
    <row r="28" spans="1:15" x14ac:dyDescent="0.25">
      <c r="A28" s="1"/>
      <c r="B28" s="184"/>
      <c r="C28" s="117"/>
      <c r="D28" s="62"/>
      <c r="E28" s="199"/>
      <c r="F28" s="26"/>
      <c r="G28" s="26"/>
      <c r="H28" s="64"/>
      <c r="I28" s="2"/>
      <c r="J28" s="79"/>
      <c r="K28" s="2"/>
    </row>
    <row r="29" spans="1:15" x14ac:dyDescent="0.25">
      <c r="A29" s="1"/>
      <c r="B29" s="180"/>
      <c r="C29" s="55"/>
      <c r="D29" s="43"/>
      <c r="E29" s="2"/>
      <c r="F29" s="26"/>
      <c r="G29" s="26"/>
      <c r="H29" s="64"/>
      <c r="I29" s="2"/>
      <c r="J29" s="79"/>
      <c r="K29" s="2"/>
    </row>
    <row r="30" spans="1:15" x14ac:dyDescent="0.25">
      <c r="A30" s="1"/>
      <c r="B30" s="78"/>
      <c r="C30" s="55"/>
      <c r="D30" s="43"/>
      <c r="E30" s="65" t="s">
        <v>47</v>
      </c>
      <c r="F30" s="26"/>
      <c r="G30" s="26"/>
      <c r="H30" s="64"/>
      <c r="I30" s="2">
        <v>4796.6400000000003</v>
      </c>
      <c r="J30" s="2">
        <v>4796.6400000000003</v>
      </c>
      <c r="K30" s="2"/>
    </row>
    <row r="31" spans="1:15" x14ac:dyDescent="0.25">
      <c r="A31" s="1"/>
      <c r="B31" s="78"/>
      <c r="C31" s="55"/>
      <c r="D31" s="43"/>
      <c r="E31" s="65"/>
      <c r="F31" s="26"/>
      <c r="G31" s="26"/>
      <c r="H31" s="74"/>
      <c r="I31" s="2"/>
      <c r="J31" s="79"/>
      <c r="K31" s="2"/>
      <c r="L31" s="2"/>
      <c r="M31" s="38"/>
      <c r="N31" s="2"/>
      <c r="O31" s="38"/>
    </row>
    <row r="32" spans="1:15" x14ac:dyDescent="0.25">
      <c r="A32" s="1"/>
      <c r="B32" s="78"/>
      <c r="C32" s="55"/>
      <c r="D32" s="39"/>
      <c r="E32" s="65"/>
      <c r="F32" s="2"/>
      <c r="G32" s="2"/>
      <c r="H32" s="64"/>
      <c r="I32" s="2"/>
      <c r="J32" s="79"/>
      <c r="K32" s="2"/>
      <c r="L32" s="2"/>
      <c r="M32" s="2"/>
      <c r="N32" s="2"/>
      <c r="O32" s="2"/>
    </row>
    <row r="33" spans="1:37" x14ac:dyDescent="0.25">
      <c r="A33" s="1"/>
      <c r="B33" s="78"/>
      <c r="C33" s="55"/>
      <c r="D33" s="39"/>
      <c r="E33" s="65"/>
      <c r="F33" s="2"/>
      <c r="G33" s="2"/>
      <c r="H33" s="64"/>
      <c r="I33" s="54"/>
      <c r="J33" s="79"/>
      <c r="K33" s="2"/>
      <c r="L33" s="2"/>
      <c r="M33" s="2"/>
      <c r="N33" s="2"/>
      <c r="O33" s="2"/>
    </row>
    <row r="34" spans="1:37" x14ac:dyDescent="0.25">
      <c r="A34" s="1"/>
      <c r="B34" s="78"/>
      <c r="C34" s="201"/>
      <c r="D34" s="43"/>
      <c r="E34" s="55"/>
      <c r="F34" s="26"/>
      <c r="G34" s="26"/>
      <c r="H34" s="64"/>
      <c r="I34" s="196"/>
      <c r="J34" s="79"/>
      <c r="K34" s="2"/>
      <c r="L34" s="2"/>
      <c r="M34" s="2"/>
      <c r="N34" s="2"/>
      <c r="O34" s="2"/>
    </row>
    <row r="35" spans="1:37" x14ac:dyDescent="0.25">
      <c r="A35" s="1"/>
      <c r="B35" s="77"/>
      <c r="C35" s="202"/>
      <c r="D35" s="63"/>
      <c r="E35" s="55"/>
      <c r="F35" s="26"/>
      <c r="G35" s="26"/>
      <c r="H35" s="64"/>
      <c r="I35" s="69" t="s">
        <v>19</v>
      </c>
      <c r="J35" s="80">
        <f>SUM(J12:J30)</f>
        <v>77310.930000000008</v>
      </c>
      <c r="K35" s="2"/>
      <c r="L35" s="2"/>
      <c r="M35" s="2"/>
      <c r="N35" s="2"/>
      <c r="O35" s="2"/>
    </row>
    <row r="36" spans="1:37" x14ac:dyDescent="0.25">
      <c r="A36" s="1"/>
      <c r="B36" s="75"/>
      <c r="C36" s="203"/>
      <c r="D36" s="27"/>
      <c r="E36" s="54"/>
      <c r="F36" s="28"/>
      <c r="G36" s="24"/>
      <c r="H36" s="72"/>
      <c r="I36" s="198" t="s">
        <v>49</v>
      </c>
      <c r="J36" s="197">
        <v>1854</v>
      </c>
      <c r="K36" s="2"/>
      <c r="L36" s="2"/>
      <c r="M36" s="2"/>
      <c r="N36" s="2"/>
      <c r="O36" s="2"/>
    </row>
    <row r="37" spans="1:37" x14ac:dyDescent="0.25">
      <c r="A37" s="1"/>
      <c r="B37" s="73"/>
      <c r="C37" s="56"/>
      <c r="D37" s="60"/>
      <c r="E37" s="56"/>
      <c r="F37" s="57"/>
      <c r="G37" s="58"/>
      <c r="H37" s="70"/>
      <c r="I37" s="69" t="s">
        <v>48</v>
      </c>
      <c r="J37" s="80">
        <f>+J35-J36</f>
        <v>75456.930000000008</v>
      </c>
      <c r="K37" s="2"/>
      <c r="L37" s="2"/>
      <c r="M37" s="2"/>
      <c r="N37" s="2"/>
      <c r="O37" s="2"/>
    </row>
    <row r="38" spans="1:37" x14ac:dyDescent="0.25">
      <c r="A38" s="1"/>
      <c r="B38" s="30"/>
      <c r="C38" s="30"/>
      <c r="D38" s="30"/>
      <c r="E38" s="30"/>
      <c r="F38" s="30"/>
      <c r="G38" s="48"/>
      <c r="H38" s="48"/>
      <c r="I38" s="13"/>
      <c r="J38" s="13"/>
      <c r="K38" s="2"/>
      <c r="L38" s="2"/>
      <c r="M38" s="2"/>
      <c r="N38" s="2"/>
      <c r="O38" s="2"/>
    </row>
    <row r="39" spans="1:37" x14ac:dyDescent="0.25">
      <c r="A39" s="1"/>
      <c r="B39" s="29" t="s">
        <v>20</v>
      </c>
      <c r="C39" s="29"/>
      <c r="D39" s="42" t="s">
        <v>21</v>
      </c>
      <c r="E39" s="42"/>
      <c r="F39" s="42"/>
      <c r="G39" s="40"/>
      <c r="H39" s="13"/>
      <c r="I39" s="32" t="s">
        <v>22</v>
      </c>
      <c r="J39" s="179">
        <f>'Packing List 1'!H44</f>
        <v>25849.861100000006</v>
      </c>
      <c r="K39" s="2"/>
      <c r="L39" s="2"/>
      <c r="M39" s="2"/>
      <c r="N39" s="2"/>
      <c r="O39" s="2"/>
    </row>
    <row r="40" spans="1:37" x14ac:dyDescent="0.25">
      <c r="A40" s="1"/>
      <c r="B40" s="29"/>
      <c r="C40" s="29"/>
      <c r="D40" s="41" t="s">
        <v>23</v>
      </c>
      <c r="E40" s="41"/>
      <c r="F40" s="41">
        <f>'Packing List 1'!F36</f>
        <v>1860</v>
      </c>
      <c r="G40" s="41"/>
      <c r="H40" s="13"/>
      <c r="I40" s="33" t="s">
        <v>24</v>
      </c>
      <c r="J40" s="179">
        <f>'Packing List 1'!H45</f>
        <v>26237.609016499991</v>
      </c>
      <c r="K40" s="2"/>
      <c r="L40" s="2"/>
      <c r="M40" s="2"/>
      <c r="N40" s="2"/>
      <c r="O40" s="2"/>
    </row>
    <row r="41" spans="1:37" x14ac:dyDescent="0.25">
      <c r="A41" s="1"/>
      <c r="B41" s="29"/>
      <c r="C41" s="29"/>
      <c r="D41" s="41" t="s">
        <v>25</v>
      </c>
      <c r="E41" s="41"/>
      <c r="F41" s="47">
        <f>J40</f>
        <v>26237.609016499991</v>
      </c>
      <c r="G41" s="41"/>
      <c r="H41" s="13"/>
      <c r="I41" s="33"/>
      <c r="J41" s="37"/>
      <c r="K41" s="2"/>
      <c r="L41" s="2"/>
      <c r="M41" s="2"/>
      <c r="N41" s="2"/>
      <c r="O41" s="2"/>
    </row>
    <row r="42" spans="1:37" x14ac:dyDescent="0.25">
      <c r="A42" s="1"/>
      <c r="B42" s="29"/>
      <c r="C42" s="29"/>
      <c r="D42" s="29"/>
      <c r="E42" s="30"/>
      <c r="F42" s="13"/>
      <c r="G42" s="31"/>
      <c r="H42" s="13"/>
      <c r="I42" s="33"/>
      <c r="J42" s="37"/>
      <c r="K42" s="2"/>
      <c r="L42" s="2"/>
      <c r="M42" s="2"/>
      <c r="N42" s="2"/>
      <c r="O42" s="2"/>
    </row>
    <row r="43" spans="1:37" x14ac:dyDescent="0.25">
      <c r="A43" s="1"/>
      <c r="B43" s="29"/>
      <c r="C43" s="29"/>
      <c r="D43" s="29"/>
      <c r="E43" s="30"/>
      <c r="F43" s="13"/>
      <c r="G43" s="31"/>
      <c r="H43" s="13"/>
      <c r="I43" s="33"/>
      <c r="J43" s="34" t="s">
        <v>26</v>
      </c>
      <c r="K43" s="2"/>
      <c r="L43" s="2"/>
      <c r="M43" s="2"/>
      <c r="N43" s="2"/>
      <c r="O43" s="2"/>
    </row>
    <row r="44" spans="1:37" x14ac:dyDescent="0.25">
      <c r="A44" s="1"/>
      <c r="B44" s="29"/>
      <c r="C44" s="29"/>
      <c r="D44" s="29"/>
      <c r="E44" s="30"/>
      <c r="F44" s="13"/>
      <c r="G44" s="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8"/>
      <c r="AA44" s="2"/>
      <c r="AB44" s="2"/>
      <c r="AC44" s="2">
        <v>0</v>
      </c>
      <c r="AD44" s="2" t="s">
        <v>32</v>
      </c>
      <c r="AE44" s="2" t="s">
        <v>33</v>
      </c>
      <c r="AF44" s="2" t="s">
        <v>34</v>
      </c>
      <c r="AG44" s="2">
        <v>0</v>
      </c>
      <c r="AH44" s="2"/>
      <c r="AI44" s="2"/>
      <c r="AJ44" s="2" t="s">
        <v>31</v>
      </c>
      <c r="AK44" s="2"/>
    </row>
    <row r="45" spans="1:37" x14ac:dyDescent="0.25">
      <c r="A45" s="1"/>
      <c r="B45" s="236" t="s">
        <v>27</v>
      </c>
      <c r="C45" s="237"/>
      <c r="D45" s="237"/>
      <c r="E45" s="237"/>
      <c r="F45" s="238"/>
      <c r="G45" s="13"/>
      <c r="H45" s="13"/>
      <c r="I45" s="1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8"/>
      <c r="AA45" s="2"/>
      <c r="AB45" s="2"/>
      <c r="AC45" s="2">
        <v>0</v>
      </c>
      <c r="AD45" s="2" t="s">
        <v>32</v>
      </c>
      <c r="AE45" s="2" t="s">
        <v>33</v>
      </c>
      <c r="AF45" s="2" t="s">
        <v>34</v>
      </c>
      <c r="AG45" s="2">
        <v>0</v>
      </c>
      <c r="AH45" s="2"/>
      <c r="AI45" s="2"/>
      <c r="AJ45" s="2" t="s">
        <v>31</v>
      </c>
      <c r="AK45" s="2"/>
    </row>
    <row r="46" spans="1:37" x14ac:dyDescent="0.25">
      <c r="A46" s="1"/>
      <c r="B46" s="239"/>
      <c r="C46" s="240"/>
      <c r="D46" s="240"/>
      <c r="E46" s="240"/>
      <c r="F46" s="241"/>
      <c r="G46" s="13"/>
      <c r="H46" s="13"/>
      <c r="I46" s="13"/>
      <c r="J46" s="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8"/>
      <c r="AA46" s="2"/>
      <c r="AB46" s="2"/>
      <c r="AC46" s="2">
        <v>0</v>
      </c>
      <c r="AD46" s="2" t="s">
        <v>32</v>
      </c>
      <c r="AE46" s="2" t="s">
        <v>33</v>
      </c>
      <c r="AF46" s="2" t="s">
        <v>34</v>
      </c>
      <c r="AG46" s="2">
        <v>0</v>
      </c>
      <c r="AH46" s="2"/>
      <c r="AI46" s="2"/>
      <c r="AJ46" s="2" t="s">
        <v>31</v>
      </c>
      <c r="AK46" s="2"/>
    </row>
    <row r="47" spans="1:37" x14ac:dyDescent="0.25">
      <c r="A47" s="1"/>
      <c r="B47" s="230"/>
      <c r="C47" s="231"/>
      <c r="D47" s="231"/>
      <c r="E47" s="231"/>
      <c r="F47" s="232"/>
      <c r="G47" s="13"/>
      <c r="H47" s="13"/>
      <c r="I47" s="13"/>
      <c r="J47" s="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8"/>
      <c r="AA47" s="2"/>
      <c r="AB47" s="2"/>
      <c r="AC47" s="2">
        <v>0</v>
      </c>
      <c r="AD47" s="2" t="s">
        <v>32</v>
      </c>
      <c r="AE47" s="2" t="s">
        <v>33</v>
      </c>
      <c r="AF47" s="2" t="s">
        <v>34</v>
      </c>
      <c r="AG47" s="2">
        <v>0</v>
      </c>
      <c r="AH47" s="2"/>
      <c r="AI47" s="2"/>
      <c r="AJ47" s="2" t="s">
        <v>31</v>
      </c>
      <c r="AK47" s="2"/>
    </row>
    <row r="48" spans="1:37" x14ac:dyDescent="0.25">
      <c r="A48" s="1"/>
      <c r="B48" s="227"/>
      <c r="C48" s="228"/>
      <c r="D48" s="228"/>
      <c r="E48" s="228"/>
      <c r="F48" s="229"/>
      <c r="G48" s="35"/>
      <c r="H48" s="35"/>
      <c r="I48" s="35"/>
      <c r="J48" s="35"/>
      <c r="K48" s="2"/>
      <c r="L48" s="2"/>
      <c r="M48" s="2"/>
      <c r="N48" s="2"/>
      <c r="O48" s="2"/>
    </row>
    <row r="49" spans="1:15" x14ac:dyDescent="0.25">
      <c r="A49" s="1"/>
      <c r="B49" s="2"/>
      <c r="C49" s="2"/>
      <c r="D49" s="2"/>
      <c r="E49" s="2"/>
      <c r="F49" s="2"/>
      <c r="G49" s="36"/>
      <c r="H49" s="36"/>
      <c r="I49" s="36"/>
      <c r="J49" s="36"/>
      <c r="K49" s="2"/>
      <c r="L49" s="2"/>
      <c r="M49" s="2"/>
      <c r="N49" s="2"/>
      <c r="O49" s="2"/>
    </row>
    <row r="50" spans="1:15" x14ac:dyDescent="0.25">
      <c r="A50" s="1"/>
      <c r="B50" s="25"/>
      <c r="C50" s="25"/>
      <c r="D50" s="25"/>
      <c r="E50" s="25"/>
      <c r="F50" s="25"/>
      <c r="G50" s="25"/>
      <c r="H50" s="25"/>
      <c r="I50" s="25"/>
      <c r="J50" s="2"/>
      <c r="K50" s="2"/>
      <c r="L50" s="2"/>
      <c r="M50" s="2"/>
      <c r="N50" s="2"/>
      <c r="O50" s="2"/>
    </row>
    <row r="51" spans="1:15" x14ac:dyDescent="0.25">
      <c r="A51" s="1"/>
      <c r="B51" s="25"/>
      <c r="C51" s="25"/>
      <c r="D51" s="25"/>
      <c r="E51" s="25"/>
      <c r="F51" s="25"/>
      <c r="G51" s="25"/>
      <c r="H51" s="25"/>
      <c r="I51" s="25"/>
      <c r="J51" s="2"/>
      <c r="K51" s="2"/>
      <c r="L51" s="2"/>
      <c r="M51" s="2"/>
      <c r="N51" s="2"/>
      <c r="O51" s="2"/>
    </row>
    <row r="52" spans="1:15" x14ac:dyDescent="0.25">
      <c r="A52" s="1"/>
      <c r="B52" s="25"/>
      <c r="C52" s="25"/>
      <c r="D52" s="25"/>
      <c r="E52" s="25"/>
      <c r="F52" s="25"/>
      <c r="G52" s="25"/>
      <c r="H52" s="25"/>
      <c r="I52" s="25"/>
      <c r="J52" s="2"/>
      <c r="K52" s="2"/>
      <c r="L52" s="2"/>
      <c r="M52" s="2"/>
      <c r="N52" s="2"/>
      <c r="O52" s="2"/>
    </row>
    <row r="53" spans="1:15" x14ac:dyDescent="0.25">
      <c r="A53" s="1"/>
      <c r="B53" s="25"/>
      <c r="C53" s="25"/>
      <c r="D53" s="25"/>
      <c r="E53" s="25"/>
      <c r="F53" s="25"/>
      <c r="G53" s="25"/>
      <c r="H53" s="25"/>
      <c r="I53" s="25"/>
      <c r="J53" s="2"/>
      <c r="K53" s="2"/>
      <c r="L53" s="2"/>
      <c r="M53" s="2"/>
      <c r="N53" s="2"/>
      <c r="O53" s="2"/>
    </row>
    <row r="54" spans="1:15" x14ac:dyDescent="0.25">
      <c r="A54" s="1"/>
      <c r="B54" s="25"/>
      <c r="C54" s="25"/>
      <c r="D54" s="25"/>
      <c r="E54" s="25"/>
      <c r="F54" s="25"/>
      <c r="G54" s="25"/>
      <c r="H54" s="25"/>
      <c r="I54" s="25"/>
      <c r="J54" s="2"/>
      <c r="K54" s="2"/>
      <c r="L54" s="2"/>
      <c r="M54" s="2"/>
      <c r="N54" s="2"/>
      <c r="O54" s="2"/>
    </row>
    <row r="55" spans="1:15" x14ac:dyDescent="0.25">
      <c r="A55" s="1"/>
      <c r="B55" s="25"/>
      <c r="C55" s="25"/>
      <c r="D55" s="25"/>
      <c r="E55" s="25"/>
      <c r="F55" s="25"/>
      <c r="G55" s="25"/>
      <c r="H55" s="25"/>
      <c r="I55" s="25"/>
      <c r="J55" s="2"/>
      <c r="K55" s="2"/>
      <c r="L55" s="2"/>
      <c r="M55" s="2"/>
      <c r="N55" s="2"/>
      <c r="O55" s="2"/>
    </row>
    <row r="56" spans="1:15" x14ac:dyDescent="0.25">
      <c r="A56" s="1"/>
      <c r="B56" s="25"/>
      <c r="C56" s="25"/>
      <c r="D56" s="25"/>
      <c r="E56" s="25"/>
      <c r="F56" s="25"/>
      <c r="G56" s="25"/>
      <c r="H56" s="25"/>
      <c r="I56" s="25"/>
      <c r="J56" s="2"/>
      <c r="K56" s="2"/>
      <c r="L56" s="2"/>
      <c r="M56" s="2"/>
      <c r="N56" s="2"/>
      <c r="O56" s="2"/>
    </row>
    <row r="57" spans="1:15" x14ac:dyDescent="0.25">
      <c r="A57" s="1"/>
      <c r="B57" s="25"/>
      <c r="C57" s="25"/>
      <c r="D57" s="25"/>
      <c r="E57" s="25"/>
      <c r="F57" s="25"/>
      <c r="G57" s="25"/>
      <c r="H57" s="25"/>
      <c r="I57" s="25"/>
      <c r="J57" s="2"/>
      <c r="K57" s="2"/>
      <c r="L57" s="2"/>
      <c r="M57" s="2"/>
      <c r="N57" s="2"/>
      <c r="O57" s="2"/>
    </row>
    <row r="58" spans="1:15" x14ac:dyDescent="0.25">
      <c r="A58" s="1"/>
      <c r="B58" s="25"/>
      <c r="C58" s="25"/>
      <c r="D58" s="25"/>
      <c r="E58" s="25"/>
      <c r="F58" s="25"/>
      <c r="G58" s="25"/>
      <c r="H58" s="25"/>
      <c r="I58" s="25"/>
      <c r="J58" s="2"/>
      <c r="K58" s="2"/>
      <c r="L58" s="2"/>
      <c r="M58" s="2"/>
      <c r="N58" s="2"/>
      <c r="O58" s="2"/>
    </row>
    <row r="59" spans="1:15" x14ac:dyDescent="0.25">
      <c r="A59" s="1"/>
      <c r="B59" s="25"/>
      <c r="C59" s="25"/>
      <c r="D59" s="25"/>
      <c r="E59" s="25"/>
      <c r="F59" s="25"/>
      <c r="G59" s="25"/>
      <c r="H59" s="25"/>
      <c r="I59" s="25"/>
      <c r="J59" s="2"/>
      <c r="K59" s="2"/>
      <c r="L59" s="2"/>
      <c r="M59" s="2"/>
      <c r="N59" s="2"/>
      <c r="O59" s="2"/>
    </row>
    <row r="60" spans="1:15" x14ac:dyDescent="0.25">
      <c r="A60" s="1"/>
      <c r="B60" s="25"/>
      <c r="C60" s="25"/>
      <c r="D60" s="25"/>
      <c r="E60" s="25"/>
      <c r="F60" s="25"/>
      <c r="G60" s="25"/>
      <c r="H60" s="25"/>
      <c r="I60" s="25"/>
      <c r="J60" s="2"/>
      <c r="K60" s="2"/>
      <c r="L60" s="2"/>
      <c r="M60" s="2"/>
      <c r="N60" s="2"/>
      <c r="O60" s="2"/>
    </row>
  </sheetData>
  <mergeCells count="10">
    <mergeCell ref="C5:G5"/>
    <mergeCell ref="C6:G7"/>
    <mergeCell ref="C8:G8"/>
    <mergeCell ref="B9:G9"/>
    <mergeCell ref="B48:F48"/>
    <mergeCell ref="B47:F47"/>
    <mergeCell ref="E12:H12"/>
    <mergeCell ref="B45:F45"/>
    <mergeCell ref="B46:F46"/>
    <mergeCell ref="C13:D13"/>
  </mergeCells>
  <pageMargins left="0.70866141732283472" right="0.70866141732283472" top="0.74803149606299213" bottom="0.74803149606299213" header="0.31496062992125984" footer="0.31496062992125984"/>
  <pageSetup scale="9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6"/>
  <sheetViews>
    <sheetView tabSelected="1" zoomScale="85" zoomScaleNormal="85" workbookViewId="0">
      <selection activeCell="B12" sqref="B12:F12"/>
    </sheetView>
  </sheetViews>
  <sheetFormatPr baseColWidth="10" defaultRowHeight="11.25" x14ac:dyDescent="0.2"/>
  <cols>
    <col min="1" max="1" width="11.42578125" style="85" customWidth="1"/>
    <col min="2" max="4" width="11.42578125" style="85"/>
    <col min="5" max="5" width="12.85546875" style="85" customWidth="1"/>
    <col min="6" max="6" width="13.42578125" style="85" customWidth="1"/>
    <col min="7" max="7" width="12.5703125" style="85" customWidth="1"/>
    <col min="8" max="8" width="12.7109375" style="85" customWidth="1"/>
    <col min="9" max="9" width="11.42578125" style="85" hidden="1" customWidth="1"/>
    <col min="10" max="11" width="11.42578125" style="85"/>
    <col min="12" max="12" width="13.7109375" style="85" bestFit="1" customWidth="1"/>
    <col min="13" max="13" width="11.42578125" style="85"/>
    <col min="14" max="14" width="30.5703125" style="85" bestFit="1" customWidth="1"/>
    <col min="15" max="16384" width="11.42578125" style="85"/>
  </cols>
  <sheetData>
    <row r="1" spans="1:14" x14ac:dyDescent="0.2">
      <c r="G1" s="86"/>
      <c r="H1" s="87"/>
    </row>
    <row r="2" spans="1:14" x14ac:dyDescent="0.2">
      <c r="G2" s="86"/>
      <c r="H2" s="87"/>
    </row>
    <row r="3" spans="1:14" x14ac:dyDescent="0.2">
      <c r="A3" s="88" t="s">
        <v>28</v>
      </c>
      <c r="B3" s="88"/>
      <c r="C3" s="89"/>
      <c r="D3" s="90"/>
      <c r="E3" s="90"/>
      <c r="F3" s="90"/>
      <c r="H3" s="91"/>
    </row>
    <row r="4" spans="1:14" ht="12" thickBot="1" x14ac:dyDescent="0.25">
      <c r="A4" s="88"/>
      <c r="B4" s="88"/>
      <c r="C4" s="88"/>
      <c r="D4" s="90"/>
      <c r="E4" s="90"/>
      <c r="F4" s="90"/>
      <c r="H4" s="91"/>
    </row>
    <row r="5" spans="1:14" ht="16.5" thickTop="1" thickBot="1" x14ac:dyDescent="0.3">
      <c r="A5" s="10" t="s">
        <v>2</v>
      </c>
      <c r="B5" s="190" t="s">
        <v>43</v>
      </c>
      <c r="C5" s="11"/>
      <c r="D5" s="12"/>
      <c r="E5" s="93"/>
      <c r="F5" s="93"/>
      <c r="G5" s="94" t="s">
        <v>3</v>
      </c>
      <c r="H5" s="95">
        <f ca="1">TODAY()</f>
        <v>43840</v>
      </c>
    </row>
    <row r="6" spans="1:14" ht="13.5" thickTop="1" x14ac:dyDescent="0.2">
      <c r="A6" s="15"/>
      <c r="B6" s="220" t="s">
        <v>44</v>
      </c>
      <c r="C6" s="220"/>
      <c r="D6" s="221"/>
      <c r="E6" s="93"/>
      <c r="F6" s="93"/>
      <c r="H6" s="91"/>
    </row>
    <row r="7" spans="1:14" ht="12.75" x14ac:dyDescent="0.2">
      <c r="A7" s="15"/>
      <c r="B7" s="220"/>
      <c r="C7" s="220"/>
      <c r="D7" s="221"/>
      <c r="E7" s="93"/>
      <c r="F7" s="93"/>
      <c r="H7" s="91"/>
    </row>
    <row r="8" spans="1:14" ht="12.75" x14ac:dyDescent="0.2">
      <c r="A8" s="15"/>
      <c r="B8" s="191" t="s">
        <v>45</v>
      </c>
      <c r="C8" s="191"/>
      <c r="D8" s="16"/>
      <c r="E8" s="93"/>
      <c r="F8" s="93"/>
      <c r="G8" s="96"/>
      <c r="H8" s="96"/>
    </row>
    <row r="9" spans="1:14" ht="13.5" thickBot="1" x14ac:dyDescent="0.25">
      <c r="A9" s="19"/>
      <c r="B9" s="51"/>
      <c r="C9" s="51"/>
      <c r="D9" s="22"/>
      <c r="E9" s="93"/>
      <c r="F9" s="93"/>
      <c r="G9" s="97"/>
      <c r="H9" s="98"/>
    </row>
    <row r="10" spans="1:14" ht="12.75" thickTop="1" thickBot="1" x14ac:dyDescent="0.25">
      <c r="A10" s="88"/>
      <c r="B10" s="88"/>
      <c r="C10" s="88"/>
      <c r="D10" s="90"/>
      <c r="E10" s="90"/>
      <c r="F10" s="90"/>
      <c r="G10" s="99"/>
      <c r="H10" s="100"/>
    </row>
    <row r="11" spans="1:14" ht="12" thickTop="1" x14ac:dyDescent="0.2">
      <c r="A11" s="101" t="s">
        <v>14</v>
      </c>
      <c r="B11" s="244" t="s">
        <v>16</v>
      </c>
      <c r="C11" s="245"/>
      <c r="D11" s="245"/>
      <c r="E11" s="245"/>
      <c r="F11" s="245"/>
      <c r="G11" s="102" t="s">
        <v>22</v>
      </c>
      <c r="H11" s="103" t="s">
        <v>24</v>
      </c>
      <c r="K11" s="104"/>
      <c r="L11" s="104"/>
      <c r="M11" s="104"/>
      <c r="N11" s="104"/>
    </row>
    <row r="12" spans="1:14" ht="11.25" customHeight="1" x14ac:dyDescent="0.2">
      <c r="A12" s="105"/>
      <c r="B12" s="246" t="s">
        <v>58</v>
      </c>
      <c r="C12" s="247"/>
      <c r="D12" s="247"/>
      <c r="E12" s="247"/>
      <c r="F12" s="248"/>
      <c r="G12" s="208"/>
      <c r="H12" s="105"/>
      <c r="J12" s="106"/>
      <c r="K12" s="107"/>
      <c r="L12" s="107"/>
      <c r="M12" s="107"/>
      <c r="N12" s="107"/>
    </row>
    <row r="13" spans="1:14" ht="11.25" customHeight="1" x14ac:dyDescent="0.2">
      <c r="A13" s="108"/>
      <c r="B13" s="249"/>
      <c r="C13" s="250"/>
      <c r="D13" s="250"/>
      <c r="E13" s="250"/>
      <c r="F13" s="251"/>
      <c r="G13" s="109"/>
      <c r="H13" s="110"/>
      <c r="I13" s="111"/>
      <c r="J13" s="106"/>
      <c r="L13" s="107"/>
      <c r="M13" s="107"/>
      <c r="N13" s="107"/>
    </row>
    <row r="14" spans="1:14" ht="15" x14ac:dyDescent="0.25">
      <c r="A14" s="184">
        <v>198200</v>
      </c>
      <c r="B14" s="117"/>
      <c r="C14" s="212" t="s">
        <v>51</v>
      </c>
      <c r="D14" s="182"/>
      <c r="E14" s="96"/>
      <c r="F14" s="213">
        <v>496</v>
      </c>
      <c r="G14" s="206">
        <v>7132.9166999999998</v>
      </c>
      <c r="H14" s="205">
        <f>G14*1.015</f>
        <v>7239.9104504999987</v>
      </c>
      <c r="I14" s="104">
        <v>1.02</v>
      </c>
      <c r="J14" s="178"/>
      <c r="L14" s="107"/>
    </row>
    <row r="15" spans="1:14" ht="15" x14ac:dyDescent="0.25">
      <c r="A15" s="184">
        <v>400000</v>
      </c>
      <c r="B15" s="117"/>
      <c r="C15" s="212" t="s">
        <v>52</v>
      </c>
      <c r="D15" s="182"/>
      <c r="E15" s="96"/>
      <c r="F15" s="216">
        <v>1000</v>
      </c>
      <c r="G15" s="206">
        <v>14395.392</v>
      </c>
      <c r="H15" s="205">
        <f t="shared" ref="H15" si="0">G15*1.015</f>
        <v>14611.322879999998</v>
      </c>
      <c r="I15" s="104">
        <v>1.02</v>
      </c>
      <c r="J15" s="178"/>
      <c r="L15" s="107"/>
    </row>
    <row r="16" spans="1:14" ht="15" x14ac:dyDescent="0.25">
      <c r="A16" s="78"/>
      <c r="B16" s="181"/>
      <c r="C16" s="25"/>
      <c r="D16" s="182"/>
      <c r="E16" s="195"/>
      <c r="F16" s="215"/>
      <c r="G16" s="207"/>
      <c r="H16" s="185"/>
      <c r="I16" s="104">
        <v>1.02</v>
      </c>
      <c r="J16" s="178"/>
      <c r="L16" s="107"/>
    </row>
    <row r="17" spans="1:14" ht="15" x14ac:dyDescent="0.25">
      <c r="A17" s="78"/>
      <c r="B17" s="246" t="s">
        <v>58</v>
      </c>
      <c r="C17" s="247"/>
      <c r="D17" s="247"/>
      <c r="E17" s="247"/>
      <c r="F17" s="248"/>
      <c r="G17" s="207"/>
      <c r="H17" s="185"/>
      <c r="I17" s="104"/>
      <c r="J17" s="178"/>
      <c r="L17" s="107"/>
    </row>
    <row r="18" spans="1:14" ht="15" x14ac:dyDescent="0.25">
      <c r="A18" s="184">
        <v>1200000</v>
      </c>
      <c r="B18" s="117"/>
      <c r="C18" s="212" t="s">
        <v>53</v>
      </c>
      <c r="D18" s="96"/>
      <c r="E18" s="96"/>
      <c r="F18" s="213">
        <v>240</v>
      </c>
      <c r="G18" s="206">
        <v>3481.0724</v>
      </c>
      <c r="H18" s="205">
        <f t="shared" ref="H18:H27" si="1">G18*1.015</f>
        <v>3533.2884859999995</v>
      </c>
      <c r="I18" s="104"/>
      <c r="J18" s="106"/>
      <c r="L18" s="107"/>
    </row>
    <row r="19" spans="1:14" ht="15" x14ac:dyDescent="0.25">
      <c r="A19" s="217"/>
      <c r="B19" s="117"/>
      <c r="C19" s="212"/>
      <c r="D19" s="96"/>
      <c r="E19" s="96"/>
      <c r="F19" s="213"/>
      <c r="G19" s="206"/>
      <c r="H19" s="205"/>
      <c r="I19" s="104"/>
      <c r="J19" s="106"/>
      <c r="L19" s="107"/>
    </row>
    <row r="20" spans="1:14" ht="15" customHeight="1" x14ac:dyDescent="0.25">
      <c r="A20" s="199"/>
      <c r="B20" s="246" t="s">
        <v>59</v>
      </c>
      <c r="C20" s="247"/>
      <c r="D20" s="247"/>
      <c r="E20" s="247"/>
      <c r="F20" s="248"/>
      <c r="G20" s="207"/>
      <c r="H20" s="185"/>
      <c r="I20" s="104"/>
      <c r="J20" s="106"/>
      <c r="L20" s="107"/>
    </row>
    <row r="21" spans="1:14" ht="15" x14ac:dyDescent="0.25">
      <c r="A21" s="74">
        <v>150</v>
      </c>
      <c r="B21" s="117"/>
      <c r="C21" s="212" t="s">
        <v>36</v>
      </c>
      <c r="D21" s="182"/>
      <c r="E21" s="96"/>
      <c r="F21" s="216">
        <v>15</v>
      </c>
      <c r="G21" s="204">
        <v>102</v>
      </c>
      <c r="H21" s="205">
        <f t="shared" si="1"/>
        <v>103.52999999999999</v>
      </c>
      <c r="J21" s="106"/>
      <c r="L21" s="107"/>
    </row>
    <row r="22" spans="1:14" ht="15" x14ac:dyDescent="0.25">
      <c r="A22" s="74">
        <v>150</v>
      </c>
      <c r="B22" s="117"/>
      <c r="C22" s="212" t="s">
        <v>37</v>
      </c>
      <c r="D22" s="187"/>
      <c r="E22" s="96"/>
      <c r="F22" s="216">
        <v>15</v>
      </c>
      <c r="G22" s="204">
        <v>102</v>
      </c>
      <c r="H22" s="205">
        <f t="shared" si="1"/>
        <v>103.52999999999999</v>
      </c>
      <c r="J22" s="106"/>
      <c r="L22" s="107"/>
    </row>
    <row r="23" spans="1:14" ht="15" x14ac:dyDescent="0.25">
      <c r="A23" s="74">
        <v>150</v>
      </c>
      <c r="B23" s="117"/>
      <c r="C23" s="212" t="s">
        <v>38</v>
      </c>
      <c r="D23" s="188"/>
      <c r="E23" s="96"/>
      <c r="F23" s="216">
        <v>15</v>
      </c>
      <c r="G23" s="204">
        <v>102</v>
      </c>
      <c r="H23" s="205">
        <f t="shared" si="1"/>
        <v>103.52999999999999</v>
      </c>
      <c r="J23" s="106"/>
      <c r="L23" s="107"/>
    </row>
    <row r="24" spans="1:14" ht="15" x14ac:dyDescent="0.25">
      <c r="A24" s="74">
        <v>150</v>
      </c>
      <c r="B24" s="117"/>
      <c r="C24" s="212" t="s">
        <v>39</v>
      </c>
      <c r="D24" s="182"/>
      <c r="E24" s="96"/>
      <c r="F24" s="216">
        <v>15</v>
      </c>
      <c r="G24" s="204">
        <v>102</v>
      </c>
      <c r="H24" s="205">
        <f t="shared" si="1"/>
        <v>103.52999999999999</v>
      </c>
      <c r="J24" s="106"/>
      <c r="L24" s="107"/>
    </row>
    <row r="25" spans="1:14" ht="15" x14ac:dyDescent="0.25">
      <c r="A25" s="74">
        <v>150</v>
      </c>
      <c r="B25" s="117"/>
      <c r="C25" s="212" t="s">
        <v>40</v>
      </c>
      <c r="D25" s="182"/>
      <c r="E25" s="96"/>
      <c r="F25" s="216">
        <v>15</v>
      </c>
      <c r="G25" s="204">
        <v>102</v>
      </c>
      <c r="H25" s="205">
        <f t="shared" si="1"/>
        <v>103.52999999999999</v>
      </c>
      <c r="J25" s="106"/>
      <c r="K25" s="107"/>
      <c r="L25" s="107"/>
    </row>
    <row r="26" spans="1:14" ht="15" x14ac:dyDescent="0.25">
      <c r="A26" s="74">
        <v>168</v>
      </c>
      <c r="B26" s="117"/>
      <c r="C26" s="212" t="s">
        <v>41</v>
      </c>
      <c r="D26" s="182"/>
      <c r="E26" s="96"/>
      <c r="F26" s="216">
        <v>17</v>
      </c>
      <c r="G26" s="204">
        <v>114.24</v>
      </c>
      <c r="H26" s="205">
        <f t="shared" si="1"/>
        <v>115.95359999999998</v>
      </c>
      <c r="J26" s="106"/>
      <c r="K26" s="107"/>
      <c r="L26" s="107"/>
    </row>
    <row r="27" spans="1:14" ht="15" customHeight="1" x14ac:dyDescent="0.25">
      <c r="A27" s="74">
        <v>168</v>
      </c>
      <c r="B27" s="117"/>
      <c r="C27" s="212" t="s">
        <v>42</v>
      </c>
      <c r="D27" s="182"/>
      <c r="E27" s="96"/>
      <c r="F27" s="216">
        <v>17</v>
      </c>
      <c r="G27" s="204">
        <v>114.24</v>
      </c>
      <c r="H27" s="205">
        <f t="shared" si="1"/>
        <v>115.95359999999998</v>
      </c>
      <c r="J27" s="106"/>
      <c r="K27" s="107"/>
      <c r="L27" s="107"/>
    </row>
    <row r="28" spans="1:14" ht="15" x14ac:dyDescent="0.25">
      <c r="A28" s="74">
        <v>150</v>
      </c>
      <c r="B28" s="117"/>
      <c r="C28" s="212" t="s">
        <v>35</v>
      </c>
      <c r="D28" s="189"/>
      <c r="E28" s="96"/>
      <c r="F28" s="216">
        <v>15</v>
      </c>
      <c r="G28" s="204">
        <v>102</v>
      </c>
      <c r="H28" s="205">
        <f>G28*1.015</f>
        <v>103.52999999999999</v>
      </c>
      <c r="J28" s="106"/>
      <c r="K28" s="107"/>
      <c r="L28" s="107"/>
      <c r="M28" s="107"/>
      <c r="N28" s="107"/>
    </row>
    <row r="29" spans="1:14" x14ac:dyDescent="0.2">
      <c r="A29" s="108"/>
      <c r="B29" s="118"/>
      <c r="C29" s="106"/>
      <c r="D29" s="119"/>
      <c r="E29" s="119"/>
      <c r="F29" s="116"/>
      <c r="G29" s="109"/>
      <c r="H29" s="110"/>
      <c r="J29" s="106"/>
      <c r="K29" s="107"/>
      <c r="L29" s="107"/>
      <c r="M29" s="107"/>
      <c r="N29" s="107"/>
    </row>
    <row r="30" spans="1:14" x14ac:dyDescent="0.2">
      <c r="A30" s="108"/>
      <c r="B30" s="118"/>
      <c r="C30" s="106"/>
      <c r="D30" s="119"/>
      <c r="E30" s="119"/>
      <c r="F30" s="116"/>
      <c r="G30" s="109"/>
      <c r="H30" s="110"/>
      <c r="J30" s="106"/>
      <c r="K30" s="107"/>
      <c r="L30" s="107"/>
      <c r="M30" s="107"/>
      <c r="N30" s="107"/>
    </row>
    <row r="31" spans="1:14" ht="12.75" x14ac:dyDescent="0.25">
      <c r="A31" s="108"/>
      <c r="B31" s="112"/>
      <c r="C31" s="113"/>
      <c r="D31" s="114"/>
      <c r="E31" s="114"/>
      <c r="F31" s="115"/>
      <c r="G31" s="209"/>
      <c r="H31" s="110"/>
      <c r="I31" s="111"/>
      <c r="K31" s="85" t="s">
        <v>4</v>
      </c>
      <c r="L31" s="85" t="s">
        <v>58</v>
      </c>
      <c r="M31" s="96"/>
      <c r="N31" s="96"/>
    </row>
    <row r="32" spans="1:14" ht="12.75" x14ac:dyDescent="0.25">
      <c r="A32" s="108"/>
      <c r="B32" s="112"/>
      <c r="C32" s="114"/>
      <c r="D32" s="114"/>
      <c r="E32" s="114"/>
      <c r="F32" s="120"/>
      <c r="G32" s="209"/>
      <c r="H32" s="110"/>
      <c r="I32" s="111"/>
      <c r="J32" s="96"/>
      <c r="K32" s="85" t="s">
        <v>6</v>
      </c>
      <c r="L32" s="85" t="s">
        <v>59</v>
      </c>
      <c r="M32" s="96"/>
      <c r="N32" s="96"/>
    </row>
    <row r="33" spans="1:14" ht="12.75" x14ac:dyDescent="0.25">
      <c r="A33" s="121"/>
      <c r="B33" s="249"/>
      <c r="C33" s="250"/>
      <c r="D33" s="250"/>
      <c r="E33" s="250"/>
      <c r="F33" s="251"/>
      <c r="G33" s="210"/>
      <c r="H33" s="110"/>
      <c r="I33" s="111"/>
      <c r="J33" s="96"/>
      <c r="K33" s="85" t="s">
        <v>8</v>
      </c>
      <c r="L33" s="85" t="s">
        <v>29</v>
      </c>
      <c r="M33" s="96"/>
      <c r="N33" s="96"/>
    </row>
    <row r="34" spans="1:14" ht="12.75" x14ac:dyDescent="0.25">
      <c r="A34" s="108"/>
      <c r="B34" s="122"/>
      <c r="C34" s="106"/>
      <c r="D34" s="123"/>
      <c r="E34" s="123"/>
      <c r="F34" s="115"/>
      <c r="G34" s="209"/>
      <c r="H34" s="110"/>
      <c r="I34" s="124"/>
      <c r="J34" s="106"/>
      <c r="K34" s="106"/>
      <c r="L34" s="106"/>
      <c r="M34" s="106"/>
      <c r="N34" s="106"/>
    </row>
    <row r="35" spans="1:14" ht="12.75" x14ac:dyDescent="0.25">
      <c r="A35" s="125"/>
      <c r="B35" s="126"/>
      <c r="C35" s="127"/>
      <c r="D35" s="96"/>
      <c r="E35" s="96"/>
      <c r="F35" s="115"/>
      <c r="G35" s="210"/>
      <c r="H35" s="110"/>
      <c r="I35" s="111"/>
    </row>
    <row r="36" spans="1:14" ht="12.75" x14ac:dyDescent="0.25">
      <c r="A36" s="125"/>
      <c r="B36" s="126"/>
      <c r="C36" s="128"/>
      <c r="D36" s="129" t="s">
        <v>30</v>
      </c>
      <c r="E36" s="129"/>
      <c r="F36" s="130">
        <v>1860</v>
      </c>
      <c r="G36" s="210"/>
      <c r="H36" s="131"/>
      <c r="I36" s="111"/>
    </row>
    <row r="37" spans="1:14" ht="12" thickBot="1" x14ac:dyDescent="0.25">
      <c r="A37" s="132"/>
      <c r="B37" s="117"/>
      <c r="C37" s="96"/>
      <c r="D37" s="96"/>
      <c r="E37" s="96"/>
      <c r="F37" s="133"/>
      <c r="G37" s="211"/>
      <c r="H37" s="134"/>
      <c r="I37" s="111"/>
    </row>
    <row r="38" spans="1:14" ht="12" thickTop="1" x14ac:dyDescent="0.2">
      <c r="A38" s="132"/>
      <c r="B38" s="135"/>
      <c r="C38" s="136" t="s">
        <v>10</v>
      </c>
      <c r="D38" s="137">
        <v>500000459</v>
      </c>
      <c r="E38" s="98"/>
      <c r="F38" s="138"/>
      <c r="G38" s="211"/>
      <c r="H38" s="134"/>
      <c r="I38" s="111" t="s">
        <v>0</v>
      </c>
    </row>
    <row r="39" spans="1:14" x14ac:dyDescent="0.2">
      <c r="A39" s="132"/>
      <c r="B39" s="139"/>
      <c r="C39" s="127"/>
      <c r="D39" s="127"/>
      <c r="E39" s="127"/>
      <c r="F39" s="138"/>
      <c r="G39" s="211"/>
      <c r="H39" s="134"/>
      <c r="I39" s="111"/>
    </row>
    <row r="40" spans="1:14" x14ac:dyDescent="0.2">
      <c r="A40" s="140"/>
      <c r="B40" s="141" t="s">
        <v>55</v>
      </c>
      <c r="C40" s="142"/>
      <c r="D40" s="128"/>
      <c r="E40" s="128"/>
      <c r="F40" s="143"/>
      <c r="G40" s="144"/>
      <c r="H40" s="145"/>
      <c r="I40" s="111"/>
    </row>
    <row r="41" spans="1:14" x14ac:dyDescent="0.2">
      <c r="A41" s="146"/>
      <c r="B41" s="147"/>
      <c r="C41" s="148"/>
      <c r="D41" s="149"/>
      <c r="E41" s="149"/>
      <c r="F41" s="150"/>
      <c r="G41" s="151"/>
      <c r="H41" s="152"/>
      <c r="I41" s="111"/>
    </row>
    <row r="42" spans="1:14" ht="12" thickBot="1" x14ac:dyDescent="0.25">
      <c r="A42" s="153"/>
      <c r="B42" s="153"/>
      <c r="C42" s="153"/>
      <c r="D42" s="128"/>
      <c r="E42" s="128"/>
      <c r="F42" s="154"/>
      <c r="G42" s="155">
        <f>SUM(G14:G36)</f>
        <v>25849.861100000006</v>
      </c>
      <c r="H42" s="155">
        <f>SUM(H14:H36)</f>
        <v>26237.609016499991</v>
      </c>
      <c r="I42" s="111"/>
    </row>
    <row r="43" spans="1:14" ht="12" thickTop="1" x14ac:dyDescent="0.2">
      <c r="B43" s="153"/>
      <c r="C43" s="156"/>
      <c r="D43" s="157"/>
      <c r="E43" s="157"/>
      <c r="F43" s="93"/>
      <c r="G43" s="92"/>
      <c r="H43" s="93"/>
      <c r="I43" s="111"/>
    </row>
    <row r="44" spans="1:14" x14ac:dyDescent="0.2">
      <c r="A44" s="158" t="s">
        <v>20</v>
      </c>
      <c r="B44" s="153"/>
      <c r="C44" s="93"/>
      <c r="D44" s="157"/>
      <c r="E44" s="157"/>
      <c r="F44" s="93"/>
      <c r="G44" s="159" t="s">
        <v>22</v>
      </c>
      <c r="H44" s="160">
        <f>G42</f>
        <v>25849.861100000006</v>
      </c>
      <c r="I44" s="111"/>
    </row>
    <row r="45" spans="1:14" x14ac:dyDescent="0.2">
      <c r="A45" s="158"/>
      <c r="B45" s="153"/>
      <c r="C45" s="93"/>
      <c r="D45" s="157"/>
      <c r="E45" s="157"/>
      <c r="F45" s="93"/>
      <c r="G45" s="161" t="s">
        <v>24</v>
      </c>
      <c r="H45" s="160">
        <f>H42</f>
        <v>26237.609016499991</v>
      </c>
      <c r="I45" s="111"/>
    </row>
    <row r="46" spans="1:14" x14ac:dyDescent="0.2">
      <c r="A46" s="158"/>
      <c r="B46" s="153"/>
      <c r="C46" s="93"/>
      <c r="F46" s="93"/>
      <c r="G46" s="161"/>
      <c r="H46" s="162"/>
      <c r="I46" s="111"/>
    </row>
    <row r="47" spans="1:14" x14ac:dyDescent="0.2">
      <c r="A47" s="163"/>
      <c r="B47" s="164" t="s">
        <v>27</v>
      </c>
      <c r="C47" s="165"/>
      <c r="D47" s="93"/>
      <c r="E47" s="93"/>
      <c r="F47" s="93"/>
      <c r="I47" s="111"/>
    </row>
    <row r="48" spans="1:14" x14ac:dyDescent="0.2">
      <c r="A48" s="166"/>
      <c r="B48" s="167"/>
      <c r="C48" s="168"/>
      <c r="D48" s="93"/>
      <c r="E48" s="93"/>
      <c r="F48" s="93"/>
      <c r="G48" s="93"/>
      <c r="I48" s="111"/>
    </row>
    <row r="49" spans="1:9" x14ac:dyDescent="0.2">
      <c r="A49" s="169"/>
      <c r="B49" s="170"/>
      <c r="C49" s="171"/>
      <c r="D49" s="93"/>
      <c r="E49" s="93"/>
      <c r="F49" s="93"/>
      <c r="G49" s="93"/>
      <c r="H49" s="93"/>
      <c r="I49" s="111"/>
    </row>
    <row r="50" spans="1:9" x14ac:dyDescent="0.2">
      <c r="A50" s="172"/>
      <c r="B50" s="173"/>
      <c r="C50" s="174"/>
      <c r="D50" s="93"/>
      <c r="E50" s="93"/>
      <c r="F50" s="93"/>
      <c r="G50" s="93"/>
      <c r="H50" s="93"/>
      <c r="I50" s="111"/>
    </row>
    <row r="51" spans="1:9" x14ac:dyDescent="0.2">
      <c r="D51" s="175"/>
      <c r="E51" s="175"/>
      <c r="F51" s="175"/>
      <c r="G51" s="93"/>
      <c r="H51" s="93"/>
      <c r="I51" s="111"/>
    </row>
    <row r="52" spans="1:9" x14ac:dyDescent="0.2">
      <c r="A52" s="96"/>
      <c r="B52" s="96"/>
      <c r="C52" s="96"/>
      <c r="D52" s="96"/>
      <c r="E52" s="96"/>
      <c r="F52" s="96"/>
      <c r="G52" s="96"/>
      <c r="I52" s="111"/>
    </row>
    <row r="53" spans="1:9" x14ac:dyDescent="0.2">
      <c r="A53" s="96"/>
      <c r="B53" s="96"/>
      <c r="C53" s="96"/>
      <c r="D53" s="96"/>
      <c r="E53" s="96"/>
      <c r="F53" s="96"/>
      <c r="G53" s="96"/>
      <c r="I53" s="111"/>
    </row>
    <row r="54" spans="1:9" x14ac:dyDescent="0.2">
      <c r="A54" s="96"/>
      <c r="B54" s="96"/>
      <c r="C54" s="96"/>
      <c r="D54" s="96"/>
      <c r="E54" s="96"/>
      <c r="F54" s="96"/>
      <c r="G54" s="96"/>
      <c r="I54" s="111"/>
    </row>
    <row r="55" spans="1:9" x14ac:dyDescent="0.2">
      <c r="A55" s="96"/>
      <c r="B55" s="96"/>
      <c r="C55" s="96"/>
      <c r="D55" s="96"/>
      <c r="E55" s="96"/>
      <c r="F55" s="96"/>
      <c r="G55" s="96"/>
      <c r="I55" s="111"/>
    </row>
    <row r="56" spans="1:9" x14ac:dyDescent="0.2">
      <c r="A56" s="96"/>
      <c r="B56" s="96"/>
      <c r="C56" s="96"/>
      <c r="D56" s="96"/>
      <c r="E56" s="96"/>
      <c r="F56" s="96"/>
      <c r="G56" s="96"/>
      <c r="I56" s="104"/>
    </row>
    <row r="57" spans="1:9" x14ac:dyDescent="0.2">
      <c r="A57" s="96"/>
      <c r="B57" s="96"/>
      <c r="C57" s="96"/>
      <c r="D57" s="96"/>
      <c r="E57" s="96"/>
      <c r="F57" s="96"/>
      <c r="G57" s="96"/>
    </row>
    <row r="58" spans="1:9" x14ac:dyDescent="0.2">
      <c r="A58" s="96"/>
      <c r="B58" s="96"/>
      <c r="C58" s="96"/>
      <c r="D58" s="96"/>
      <c r="E58" s="96"/>
      <c r="F58" s="96"/>
      <c r="G58" s="96"/>
      <c r="I58" s="176"/>
    </row>
    <row r="59" spans="1:9" x14ac:dyDescent="0.2">
      <c r="A59" s="96"/>
      <c r="B59" s="96"/>
      <c r="C59" s="96"/>
      <c r="D59" s="96"/>
      <c r="E59" s="96"/>
      <c r="F59" s="96"/>
      <c r="G59" s="96"/>
      <c r="I59" s="176"/>
    </row>
    <row r="60" spans="1:9" x14ac:dyDescent="0.2">
      <c r="A60" s="96"/>
      <c r="B60" s="96"/>
      <c r="C60" s="96"/>
      <c r="D60" s="96"/>
      <c r="E60" s="96"/>
      <c r="F60" s="96"/>
      <c r="G60" s="96"/>
      <c r="I60" s="177"/>
    </row>
    <row r="61" spans="1:9" x14ac:dyDescent="0.2">
      <c r="A61" s="96"/>
      <c r="B61" s="96"/>
      <c r="C61" s="96"/>
      <c r="D61" s="96"/>
      <c r="E61" s="96"/>
      <c r="F61" s="96"/>
      <c r="G61" s="96"/>
    </row>
    <row r="62" spans="1:9" x14ac:dyDescent="0.2">
      <c r="A62" s="96"/>
      <c r="B62" s="96"/>
      <c r="C62" s="96"/>
      <c r="D62" s="96"/>
      <c r="E62" s="96"/>
      <c r="F62" s="96"/>
      <c r="G62" s="96"/>
    </row>
    <row r="63" spans="1:9" x14ac:dyDescent="0.2">
      <c r="A63" s="96"/>
      <c r="B63" s="96"/>
      <c r="C63" s="96"/>
      <c r="D63" s="96"/>
      <c r="E63" s="96"/>
      <c r="F63" s="96"/>
      <c r="G63" s="96"/>
    </row>
    <row r="64" spans="1:9" x14ac:dyDescent="0.2">
      <c r="A64" s="96"/>
      <c r="B64" s="96"/>
      <c r="C64" s="96"/>
      <c r="D64" s="96"/>
      <c r="E64" s="96"/>
      <c r="F64" s="96"/>
      <c r="G64" s="96"/>
    </row>
    <row r="65" spans="1:7" x14ac:dyDescent="0.2">
      <c r="A65" s="96"/>
      <c r="B65" s="96"/>
      <c r="C65" s="96"/>
      <c r="D65" s="96"/>
      <c r="E65" s="96"/>
      <c r="F65" s="96"/>
      <c r="G65" s="96"/>
    </row>
    <row r="66" spans="1:7" x14ac:dyDescent="0.2">
      <c r="A66" s="96"/>
      <c r="B66" s="96"/>
      <c r="C66" s="96"/>
      <c r="D66" s="96"/>
      <c r="E66" s="96"/>
      <c r="F66" s="96"/>
      <c r="G66" s="96"/>
    </row>
  </sheetData>
  <mergeCells count="7">
    <mergeCell ref="B6:D7"/>
    <mergeCell ref="B11:F11"/>
    <mergeCell ref="B12:F12"/>
    <mergeCell ref="B33:F33"/>
    <mergeCell ref="B13:F13"/>
    <mergeCell ref="B17:F17"/>
    <mergeCell ref="B20:F20"/>
  </mergeCells>
  <pageMargins left="0.70866141732283472" right="0.70866141732283472" top="0.74803149606299213" bottom="0.74803149606299213" header="0.31496062992125984" footer="0.31496062992125984"/>
  <pageSetup paperSize="9" scale="10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60"/>
  <sheetViews>
    <sheetView workbookViewId="0">
      <selection activeCell="L13" sqref="L13"/>
    </sheetView>
  </sheetViews>
  <sheetFormatPr baseColWidth="10" defaultRowHeight="15" x14ac:dyDescent="0.25"/>
  <cols>
    <col min="1" max="3" width="11.42578125" style="2"/>
    <col min="4" max="4" width="2.85546875" style="2" customWidth="1"/>
    <col min="5" max="7" width="11.42578125" style="2"/>
    <col min="8" max="8" width="1.85546875" style="2" customWidth="1"/>
    <col min="9" max="9" width="15.7109375" style="2" bestFit="1" customWidth="1"/>
    <col min="10" max="10" width="14.28515625" style="2" customWidth="1"/>
    <col min="11" max="11" width="11.42578125" style="2"/>
    <col min="12" max="12" width="33" style="2" customWidth="1"/>
    <col min="13" max="24" width="11.42578125" style="2"/>
    <col min="25" max="25" width="32.28515625" style="2" bestFit="1" customWidth="1"/>
    <col min="26" max="16384" width="11.42578125" style="2"/>
  </cols>
  <sheetData>
    <row r="1" spans="1:14" x14ac:dyDescent="0.25">
      <c r="A1" s="2" t="s">
        <v>0</v>
      </c>
      <c r="I1" s="3"/>
      <c r="J1" s="4"/>
    </row>
    <row r="2" spans="1:14" x14ac:dyDescent="0.25">
      <c r="E2" s="199"/>
      <c r="F2" s="199"/>
      <c r="I2" s="3"/>
      <c r="J2" s="4"/>
    </row>
    <row r="3" spans="1:14" ht="16.5" x14ac:dyDescent="0.25">
      <c r="B3" s="5" t="s">
        <v>1</v>
      </c>
      <c r="C3" s="5"/>
      <c r="D3" s="5"/>
      <c r="E3" s="84" t="s">
        <v>57</v>
      </c>
      <c r="F3" s="84"/>
      <c r="G3" s="81"/>
      <c r="H3" s="6"/>
      <c r="J3" s="7"/>
    </row>
    <row r="4" spans="1:14" ht="16.5" thickBot="1" x14ac:dyDescent="0.3">
      <c r="B4" s="8"/>
      <c r="C4" s="8"/>
      <c r="D4" s="8"/>
      <c r="E4" s="82"/>
      <c r="F4" s="82"/>
      <c r="G4" s="6"/>
      <c r="H4" s="6"/>
      <c r="J4" s="7"/>
    </row>
    <row r="5" spans="1:14" ht="16.5" thickTop="1" thickBot="1" x14ac:dyDescent="0.3">
      <c r="B5" s="10" t="s">
        <v>2</v>
      </c>
      <c r="C5" s="218" t="s">
        <v>43</v>
      </c>
      <c r="D5" s="218"/>
      <c r="E5" s="218"/>
      <c r="F5" s="218"/>
      <c r="G5" s="219"/>
      <c r="H5" s="13"/>
      <c r="I5" s="14" t="s">
        <v>3</v>
      </c>
      <c r="J5" s="44">
        <f ca="1">TODAY()</f>
        <v>43840</v>
      </c>
      <c r="M5" s="2" t="s">
        <v>4</v>
      </c>
      <c r="N5" s="2" t="s">
        <v>5</v>
      </c>
    </row>
    <row r="6" spans="1:14" ht="15.75" customHeight="1" thickTop="1" x14ac:dyDescent="0.25">
      <c r="B6" s="15"/>
      <c r="C6" s="220" t="s">
        <v>44</v>
      </c>
      <c r="D6" s="220"/>
      <c r="E6" s="220"/>
      <c r="F6" s="220"/>
      <c r="G6" s="221"/>
      <c r="H6" s="13"/>
      <c r="J6" s="7"/>
      <c r="M6" s="2" t="s">
        <v>6</v>
      </c>
      <c r="N6" s="2" t="s">
        <v>7</v>
      </c>
    </row>
    <row r="7" spans="1:14" ht="15.75" thickBot="1" x14ac:dyDescent="0.3">
      <c r="B7" s="15"/>
      <c r="C7" s="220"/>
      <c r="D7" s="220"/>
      <c r="E7" s="220"/>
      <c r="F7" s="220"/>
      <c r="G7" s="221"/>
      <c r="H7" s="13"/>
      <c r="M7" s="2" t="s">
        <v>8</v>
      </c>
      <c r="N7" s="2" t="s">
        <v>9</v>
      </c>
    </row>
    <row r="8" spans="1:14" ht="15.75" thickTop="1" x14ac:dyDescent="0.25">
      <c r="B8" s="15"/>
      <c r="C8" s="222" t="s">
        <v>45</v>
      </c>
      <c r="D8" s="222"/>
      <c r="E8" s="222"/>
      <c r="F8" s="222"/>
      <c r="G8" s="223"/>
      <c r="H8" s="13"/>
      <c r="I8" s="17" t="s">
        <v>10</v>
      </c>
      <c r="J8" s="83">
        <v>500000459</v>
      </c>
    </row>
    <row r="9" spans="1:14" x14ac:dyDescent="0.25">
      <c r="B9" s="224"/>
      <c r="C9" s="225"/>
      <c r="D9" s="225"/>
      <c r="E9" s="225"/>
      <c r="F9" s="225"/>
      <c r="G9" s="226"/>
      <c r="H9" s="13"/>
      <c r="I9" s="18" t="s">
        <v>11</v>
      </c>
      <c r="J9" s="45" t="s">
        <v>50</v>
      </c>
    </row>
    <row r="10" spans="1:14" ht="15.75" thickBot="1" x14ac:dyDescent="0.3">
      <c r="B10" s="19"/>
      <c r="C10" s="20"/>
      <c r="D10" s="20"/>
      <c r="E10" s="21" t="s">
        <v>12</v>
      </c>
      <c r="F10" s="21"/>
      <c r="G10" s="22"/>
      <c r="H10" s="13"/>
      <c r="I10" s="23" t="s">
        <v>13</v>
      </c>
      <c r="J10" s="46" t="s">
        <v>46</v>
      </c>
    </row>
    <row r="11" spans="1:14" ht="16.5" thickTop="1" x14ac:dyDescent="0.25">
      <c r="B11" s="8"/>
      <c r="C11" s="8"/>
      <c r="D11" s="8"/>
      <c r="E11" s="9"/>
      <c r="F11" s="9"/>
      <c r="G11" s="6"/>
      <c r="H11" s="6"/>
      <c r="J11" s="7"/>
    </row>
    <row r="12" spans="1:14" ht="24" x14ac:dyDescent="0.25">
      <c r="B12" s="66" t="s">
        <v>14</v>
      </c>
      <c r="C12" s="192" t="s">
        <v>15</v>
      </c>
      <c r="D12" s="193"/>
      <c r="E12" s="233" t="s">
        <v>16</v>
      </c>
      <c r="F12" s="234"/>
      <c r="G12" s="234"/>
      <c r="H12" s="235"/>
      <c r="I12" s="193" t="s">
        <v>17</v>
      </c>
      <c r="J12" s="52" t="s">
        <v>18</v>
      </c>
    </row>
    <row r="13" spans="1:14" x14ac:dyDescent="0.25">
      <c r="B13" s="71"/>
      <c r="C13" s="242"/>
      <c r="D13" s="243"/>
      <c r="E13" s="50"/>
      <c r="F13" s="53"/>
      <c r="G13" s="68"/>
      <c r="H13" s="76"/>
      <c r="I13" s="194"/>
      <c r="J13" s="67"/>
    </row>
    <row r="14" spans="1:14" x14ac:dyDescent="0.25">
      <c r="B14" s="184"/>
      <c r="C14" s="117"/>
      <c r="D14" s="62"/>
      <c r="E14" s="199"/>
      <c r="F14" s="26"/>
      <c r="G14" s="26"/>
      <c r="H14" s="74"/>
      <c r="I14" s="196"/>
      <c r="J14" s="79"/>
    </row>
    <row r="15" spans="1:14" x14ac:dyDescent="0.25">
      <c r="B15" s="184">
        <v>20000</v>
      </c>
      <c r="C15" s="117" t="s">
        <v>5</v>
      </c>
      <c r="D15" s="62"/>
      <c r="E15" s="199" t="s">
        <v>52</v>
      </c>
      <c r="F15" s="49"/>
      <c r="G15" s="26"/>
      <c r="H15" s="74"/>
      <c r="I15" s="196">
        <v>0.10095</v>
      </c>
      <c r="J15" s="79">
        <f>B15*I15</f>
        <v>2019</v>
      </c>
    </row>
    <row r="16" spans="1:14" x14ac:dyDescent="0.25">
      <c r="B16" s="184"/>
      <c r="C16" s="117"/>
      <c r="D16" s="62"/>
      <c r="E16" s="199"/>
      <c r="F16" s="49"/>
      <c r="G16" s="26"/>
      <c r="H16" s="74"/>
      <c r="I16" s="196"/>
      <c r="J16" s="79"/>
    </row>
    <row r="17" spans="2:15" x14ac:dyDescent="0.25">
      <c r="B17" s="184"/>
      <c r="C17" s="117"/>
      <c r="D17" s="62"/>
      <c r="E17" s="199"/>
      <c r="F17" s="49"/>
      <c r="G17" s="26"/>
      <c r="H17" s="74"/>
      <c r="I17" s="196"/>
      <c r="J17" s="79"/>
    </row>
    <row r="18" spans="2:15" x14ac:dyDescent="0.25">
      <c r="B18" s="184"/>
      <c r="C18" s="55"/>
      <c r="D18" s="62"/>
      <c r="E18" s="199"/>
      <c r="H18" s="74"/>
      <c r="J18" s="79"/>
    </row>
    <row r="19" spans="2:15" x14ac:dyDescent="0.25">
      <c r="B19" s="74"/>
      <c r="C19" s="117"/>
      <c r="D19" s="62"/>
      <c r="E19" s="199"/>
      <c r="F19" s="25"/>
      <c r="G19" s="26"/>
      <c r="H19" s="64"/>
      <c r="I19" s="196"/>
      <c r="J19" s="79"/>
    </row>
    <row r="20" spans="2:15" x14ac:dyDescent="0.25">
      <c r="B20" s="74"/>
      <c r="C20" s="117"/>
      <c r="D20" s="62"/>
      <c r="E20" s="199"/>
      <c r="F20" s="25"/>
      <c r="G20" s="26"/>
      <c r="H20" s="64"/>
      <c r="I20" s="196"/>
      <c r="J20" s="79"/>
    </row>
    <row r="21" spans="2:15" x14ac:dyDescent="0.25">
      <c r="B21" s="74"/>
      <c r="C21" s="117"/>
      <c r="D21" s="62"/>
      <c r="E21" s="199"/>
      <c r="F21" s="25"/>
      <c r="G21" s="26"/>
      <c r="H21" s="64"/>
      <c r="I21" s="196"/>
      <c r="J21" s="79"/>
    </row>
    <row r="22" spans="2:15" x14ac:dyDescent="0.25">
      <c r="B22" s="74"/>
      <c r="C22" s="117"/>
      <c r="D22" s="62"/>
      <c r="E22" s="199"/>
      <c r="F22" s="26"/>
      <c r="G22" s="26"/>
      <c r="H22" s="64"/>
      <c r="I22" s="196"/>
      <c r="J22" s="79"/>
    </row>
    <row r="23" spans="2:15" x14ac:dyDescent="0.25">
      <c r="B23" s="74"/>
      <c r="C23" s="117"/>
      <c r="D23" s="62"/>
      <c r="E23" s="199"/>
      <c r="F23" s="26"/>
      <c r="G23" s="26"/>
      <c r="H23" s="64"/>
      <c r="I23" s="196"/>
      <c r="J23" s="79"/>
    </row>
    <row r="24" spans="2:15" x14ac:dyDescent="0.25">
      <c r="B24" s="74"/>
      <c r="C24" s="117"/>
      <c r="D24" s="62"/>
      <c r="E24" s="199"/>
      <c r="F24" s="26"/>
      <c r="G24" s="26"/>
      <c r="H24" s="64"/>
      <c r="I24" s="196"/>
      <c r="J24" s="79"/>
    </row>
    <row r="25" spans="2:15" x14ac:dyDescent="0.25">
      <c r="B25" s="74"/>
      <c r="C25" s="117"/>
      <c r="D25" s="62"/>
      <c r="E25" s="199"/>
      <c r="F25" s="26"/>
      <c r="G25" s="26"/>
      <c r="H25" s="64"/>
      <c r="I25" s="196"/>
      <c r="J25" s="79"/>
    </row>
    <row r="26" spans="2:15" x14ac:dyDescent="0.25">
      <c r="B26" s="74"/>
      <c r="C26" s="117"/>
      <c r="D26" s="62"/>
      <c r="E26" s="199"/>
      <c r="F26" s="26"/>
      <c r="G26" s="26"/>
      <c r="H26" s="64"/>
      <c r="I26" s="196"/>
      <c r="J26" s="79"/>
    </row>
    <row r="27" spans="2:15" x14ac:dyDescent="0.25">
      <c r="B27" s="64"/>
      <c r="C27" s="55"/>
      <c r="D27" s="62"/>
      <c r="H27" s="64"/>
      <c r="J27" s="79"/>
    </row>
    <row r="28" spans="2:15" x14ac:dyDescent="0.25">
      <c r="B28" s="184"/>
      <c r="C28" s="117"/>
      <c r="D28" s="62"/>
      <c r="E28" s="199"/>
      <c r="F28" s="26"/>
      <c r="G28" s="26"/>
      <c r="H28" s="64"/>
      <c r="J28" s="79"/>
    </row>
    <row r="29" spans="2:15" x14ac:dyDescent="0.25">
      <c r="B29" s="180"/>
      <c r="C29" s="55"/>
      <c r="D29" s="43"/>
      <c r="F29" s="26"/>
      <c r="G29" s="26"/>
      <c r="H29" s="64"/>
      <c r="J29" s="79"/>
    </row>
    <row r="30" spans="2:15" x14ac:dyDescent="0.25">
      <c r="B30" s="78"/>
      <c r="C30" s="55"/>
      <c r="D30" s="43"/>
      <c r="E30" s="199"/>
      <c r="F30" s="26"/>
      <c r="G30" s="26"/>
      <c r="H30" s="64"/>
    </row>
    <row r="31" spans="2:15" x14ac:dyDescent="0.25">
      <c r="B31" s="78"/>
      <c r="C31" s="55"/>
      <c r="D31" s="43"/>
      <c r="E31" s="199"/>
      <c r="F31" s="26"/>
      <c r="G31" s="26"/>
      <c r="H31" s="74"/>
      <c r="J31" s="79"/>
      <c r="M31" s="38"/>
      <c r="O31" s="38"/>
    </row>
    <row r="32" spans="2:15" x14ac:dyDescent="0.25">
      <c r="B32" s="78"/>
      <c r="C32" s="55"/>
      <c r="D32" s="39"/>
      <c r="E32" s="199"/>
      <c r="H32" s="64"/>
      <c r="J32" s="79"/>
    </row>
    <row r="33" spans="2:36" x14ac:dyDescent="0.25">
      <c r="B33" s="78"/>
      <c r="C33" s="55"/>
      <c r="D33" s="39"/>
      <c r="E33" s="199"/>
      <c r="H33" s="64"/>
      <c r="I33" s="54"/>
      <c r="J33" s="79"/>
    </row>
    <row r="34" spans="2:36" x14ac:dyDescent="0.25">
      <c r="B34" s="78"/>
      <c r="C34" s="201"/>
      <c r="D34" s="43"/>
      <c r="E34" s="55"/>
      <c r="F34" s="26"/>
      <c r="G34" s="26"/>
      <c r="H34" s="64"/>
      <c r="I34" s="196"/>
      <c r="J34" s="79"/>
    </row>
    <row r="35" spans="2:36" x14ac:dyDescent="0.25">
      <c r="B35" s="77"/>
      <c r="C35" s="202"/>
      <c r="D35" s="63"/>
      <c r="E35" s="55"/>
      <c r="F35" s="26"/>
      <c r="G35" s="26"/>
      <c r="H35" s="64"/>
      <c r="I35" s="69" t="s">
        <v>19</v>
      </c>
      <c r="J35" s="80">
        <f>SUM(J12:J30)</f>
        <v>2019</v>
      </c>
    </row>
    <row r="36" spans="2:36" x14ac:dyDescent="0.25">
      <c r="B36" s="75"/>
      <c r="C36" s="203"/>
      <c r="D36" s="27"/>
      <c r="E36" s="54"/>
      <c r="F36" s="28"/>
      <c r="G36" s="24"/>
      <c r="H36" s="72"/>
      <c r="I36" s="198" t="s">
        <v>49</v>
      </c>
      <c r="J36" s="197">
        <v>0</v>
      </c>
    </row>
    <row r="37" spans="2:36" x14ac:dyDescent="0.25">
      <c r="B37" s="73"/>
      <c r="C37" s="56"/>
      <c r="D37" s="60"/>
      <c r="E37" s="56"/>
      <c r="F37" s="57"/>
      <c r="G37" s="58"/>
      <c r="H37" s="70"/>
      <c r="I37" s="69" t="s">
        <v>48</v>
      </c>
      <c r="J37" s="80">
        <f>+J35-J36</f>
        <v>2019</v>
      </c>
    </row>
    <row r="38" spans="2:36" x14ac:dyDescent="0.25">
      <c r="B38" s="30"/>
      <c r="C38" s="30"/>
      <c r="D38" s="30"/>
      <c r="E38" s="30"/>
      <c r="F38" s="30"/>
      <c r="G38" s="48"/>
      <c r="H38" s="48"/>
      <c r="I38" s="13"/>
      <c r="J38" s="13"/>
    </row>
    <row r="39" spans="2:36" x14ac:dyDescent="0.25">
      <c r="B39" s="29" t="s">
        <v>20</v>
      </c>
      <c r="C39" s="29"/>
      <c r="D39" s="42" t="s">
        <v>21</v>
      </c>
      <c r="E39" s="42"/>
      <c r="F39" s="42"/>
      <c r="G39" s="40"/>
      <c r="H39" s="13"/>
      <c r="I39" s="32" t="s">
        <v>22</v>
      </c>
      <c r="J39" s="179">
        <v>718</v>
      </c>
    </row>
    <row r="40" spans="2:36" x14ac:dyDescent="0.25">
      <c r="B40" s="29"/>
      <c r="C40" s="29"/>
      <c r="D40" s="41" t="s">
        <v>23</v>
      </c>
      <c r="E40" s="41"/>
      <c r="F40" s="41">
        <v>50</v>
      </c>
      <c r="G40" s="41"/>
      <c r="H40" s="13"/>
      <c r="I40" s="33" t="s">
        <v>24</v>
      </c>
      <c r="J40" s="179">
        <v>728.77</v>
      </c>
    </row>
    <row r="41" spans="2:36" x14ac:dyDescent="0.25">
      <c r="B41" s="29"/>
      <c r="C41" s="29"/>
      <c r="D41" s="41" t="s">
        <v>25</v>
      </c>
      <c r="E41" s="41"/>
      <c r="F41" s="47">
        <f>J40</f>
        <v>728.77</v>
      </c>
      <c r="G41" s="41"/>
      <c r="H41" s="13"/>
      <c r="I41" s="33"/>
      <c r="J41" s="37"/>
    </row>
    <row r="42" spans="2:36" x14ac:dyDescent="0.25">
      <c r="B42" s="29"/>
      <c r="C42" s="29"/>
      <c r="D42" s="29"/>
      <c r="E42" s="30"/>
      <c r="F42" s="13"/>
      <c r="G42" s="31"/>
      <c r="H42" s="13"/>
      <c r="I42" s="33"/>
      <c r="J42" s="37"/>
    </row>
    <row r="43" spans="2:36" x14ac:dyDescent="0.25">
      <c r="B43" s="29"/>
      <c r="C43" s="29"/>
      <c r="D43" s="29"/>
      <c r="E43" s="30"/>
      <c r="F43" s="13"/>
      <c r="G43" s="31"/>
      <c r="H43" s="13"/>
      <c r="I43" s="33"/>
      <c r="J43" s="34" t="s">
        <v>26</v>
      </c>
    </row>
    <row r="44" spans="2:36" x14ac:dyDescent="0.25">
      <c r="B44" s="29"/>
      <c r="C44" s="29"/>
      <c r="D44" s="29"/>
      <c r="E44" s="30"/>
      <c r="F44" s="13"/>
      <c r="H44" s="13"/>
      <c r="Z44" s="38"/>
      <c r="AC44" s="2">
        <v>0</v>
      </c>
      <c r="AD44" s="2" t="s">
        <v>32</v>
      </c>
      <c r="AE44" s="2" t="s">
        <v>33</v>
      </c>
      <c r="AF44" s="2" t="s">
        <v>34</v>
      </c>
      <c r="AG44" s="2">
        <v>0</v>
      </c>
      <c r="AJ44" s="2" t="s">
        <v>31</v>
      </c>
    </row>
    <row r="45" spans="2:36" x14ac:dyDescent="0.25">
      <c r="B45" s="236" t="s">
        <v>27</v>
      </c>
      <c r="C45" s="237"/>
      <c r="D45" s="237"/>
      <c r="E45" s="237"/>
      <c r="F45" s="238"/>
      <c r="G45" s="13"/>
      <c r="H45" s="13"/>
      <c r="I45" s="13"/>
      <c r="Z45" s="38"/>
      <c r="AC45" s="2">
        <v>0</v>
      </c>
      <c r="AD45" s="2" t="s">
        <v>32</v>
      </c>
      <c r="AE45" s="2" t="s">
        <v>33</v>
      </c>
      <c r="AF45" s="2" t="s">
        <v>34</v>
      </c>
      <c r="AG45" s="2">
        <v>0</v>
      </c>
      <c r="AJ45" s="2" t="s">
        <v>31</v>
      </c>
    </row>
    <row r="46" spans="2:36" x14ac:dyDescent="0.25">
      <c r="B46" s="239"/>
      <c r="C46" s="240"/>
      <c r="D46" s="240"/>
      <c r="E46" s="240"/>
      <c r="F46" s="241"/>
      <c r="G46" s="13"/>
      <c r="H46" s="13"/>
      <c r="I46" s="13"/>
      <c r="J46" s="13"/>
      <c r="Z46" s="38"/>
      <c r="AC46" s="2">
        <v>0</v>
      </c>
      <c r="AD46" s="2" t="s">
        <v>32</v>
      </c>
      <c r="AE46" s="2" t="s">
        <v>33</v>
      </c>
      <c r="AF46" s="2" t="s">
        <v>34</v>
      </c>
      <c r="AG46" s="2">
        <v>0</v>
      </c>
      <c r="AJ46" s="2" t="s">
        <v>31</v>
      </c>
    </row>
    <row r="47" spans="2:36" x14ac:dyDescent="0.25">
      <c r="B47" s="230"/>
      <c r="C47" s="231"/>
      <c r="D47" s="231"/>
      <c r="E47" s="231"/>
      <c r="F47" s="232"/>
      <c r="G47" s="13"/>
      <c r="H47" s="13"/>
      <c r="I47" s="13"/>
      <c r="J47" s="13"/>
      <c r="Z47" s="38"/>
      <c r="AC47" s="2">
        <v>0</v>
      </c>
      <c r="AD47" s="2" t="s">
        <v>32</v>
      </c>
      <c r="AE47" s="2" t="s">
        <v>33</v>
      </c>
      <c r="AF47" s="2" t="s">
        <v>34</v>
      </c>
      <c r="AG47" s="2">
        <v>0</v>
      </c>
      <c r="AJ47" s="2" t="s">
        <v>31</v>
      </c>
    </row>
    <row r="48" spans="2:36" x14ac:dyDescent="0.25">
      <c r="B48" s="227"/>
      <c r="C48" s="228"/>
      <c r="D48" s="228"/>
      <c r="E48" s="228"/>
      <c r="F48" s="229"/>
      <c r="G48" s="35"/>
      <c r="H48" s="35"/>
      <c r="I48" s="35"/>
      <c r="J48" s="35"/>
    </row>
    <row r="49" spans="2:10" x14ac:dyDescent="0.25">
      <c r="G49" s="36"/>
      <c r="H49" s="36"/>
      <c r="I49" s="36"/>
      <c r="J49" s="36"/>
    </row>
    <row r="50" spans="2:10" x14ac:dyDescent="0.25">
      <c r="B50" s="25"/>
      <c r="C50" s="25"/>
      <c r="D50" s="25"/>
      <c r="E50" s="25"/>
      <c r="F50" s="25"/>
      <c r="G50" s="25"/>
      <c r="H50" s="25"/>
      <c r="I50" s="25"/>
    </row>
    <row r="51" spans="2:10" x14ac:dyDescent="0.25">
      <c r="B51" s="25"/>
      <c r="C51" s="25"/>
      <c r="D51" s="25"/>
      <c r="E51" s="25"/>
      <c r="F51" s="25"/>
      <c r="G51" s="25"/>
      <c r="H51" s="25"/>
      <c r="I51" s="25"/>
    </row>
    <row r="52" spans="2:10" x14ac:dyDescent="0.25">
      <c r="B52" s="25"/>
      <c r="C52" s="25"/>
      <c r="D52" s="25"/>
      <c r="E52" s="25"/>
      <c r="F52" s="25"/>
      <c r="G52" s="25"/>
      <c r="H52" s="25"/>
      <c r="I52" s="25"/>
    </row>
    <row r="53" spans="2:10" x14ac:dyDescent="0.25">
      <c r="B53" s="25"/>
      <c r="C53" s="25"/>
      <c r="D53" s="25"/>
      <c r="E53" s="25"/>
      <c r="F53" s="25"/>
      <c r="G53" s="25"/>
      <c r="H53" s="25"/>
      <c r="I53" s="25"/>
    </row>
    <row r="54" spans="2:10" x14ac:dyDescent="0.25">
      <c r="B54" s="25"/>
      <c r="C54" s="25"/>
      <c r="D54" s="25"/>
      <c r="E54" s="25"/>
      <c r="F54" s="25"/>
      <c r="G54" s="25"/>
      <c r="H54" s="25"/>
      <c r="I54" s="25"/>
    </row>
    <row r="55" spans="2:10" x14ac:dyDescent="0.25">
      <c r="B55" s="25"/>
      <c r="C55" s="25"/>
      <c r="D55" s="25"/>
      <c r="E55" s="25"/>
      <c r="F55" s="25"/>
      <c r="G55" s="25"/>
      <c r="H55" s="25"/>
      <c r="I55" s="25"/>
    </row>
    <row r="56" spans="2:10" x14ac:dyDescent="0.25">
      <c r="B56" s="25"/>
      <c r="C56" s="25"/>
      <c r="D56" s="25"/>
      <c r="E56" s="25"/>
      <c r="F56" s="25"/>
      <c r="G56" s="25"/>
      <c r="H56" s="25"/>
      <c r="I56" s="25"/>
    </row>
    <row r="57" spans="2:10" x14ac:dyDescent="0.25">
      <c r="B57" s="25"/>
      <c r="C57" s="25"/>
      <c r="D57" s="25"/>
      <c r="E57" s="25"/>
      <c r="F57" s="25"/>
      <c r="G57" s="25"/>
      <c r="H57" s="25"/>
      <c r="I57" s="25"/>
    </row>
    <row r="58" spans="2:10" x14ac:dyDescent="0.25">
      <c r="B58" s="25"/>
      <c r="C58" s="25"/>
      <c r="D58" s="25"/>
      <c r="E58" s="25"/>
      <c r="F58" s="25"/>
      <c r="G58" s="25"/>
      <c r="H58" s="25"/>
      <c r="I58" s="25"/>
    </row>
    <row r="59" spans="2:10" x14ac:dyDescent="0.25">
      <c r="B59" s="25"/>
      <c r="C59" s="25"/>
      <c r="D59" s="25"/>
      <c r="E59" s="25"/>
      <c r="F59" s="25"/>
      <c r="G59" s="25"/>
      <c r="H59" s="25"/>
      <c r="I59" s="25"/>
    </row>
    <row r="60" spans="2:10" x14ac:dyDescent="0.25">
      <c r="B60" s="25"/>
      <c r="C60" s="25"/>
      <c r="D60" s="25"/>
      <c r="E60" s="25"/>
      <c r="F60" s="25"/>
      <c r="G60" s="25"/>
      <c r="H60" s="25"/>
      <c r="I60" s="25"/>
    </row>
  </sheetData>
  <mergeCells count="10">
    <mergeCell ref="B45:F45"/>
    <mergeCell ref="B46:F46"/>
    <mergeCell ref="B47:F47"/>
    <mergeCell ref="B48:F48"/>
    <mergeCell ref="C5:G5"/>
    <mergeCell ref="C6:G7"/>
    <mergeCell ref="C8:G8"/>
    <mergeCell ref="B9:G9"/>
    <mergeCell ref="E12:H12"/>
    <mergeCell ref="C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6"/>
  <sheetViews>
    <sheetView workbookViewId="0">
      <selection activeCell="E27" sqref="E27"/>
    </sheetView>
  </sheetViews>
  <sheetFormatPr baseColWidth="10" defaultRowHeight="11.25" x14ac:dyDescent="0.2"/>
  <cols>
    <col min="1" max="1" width="11.42578125" style="85" customWidth="1"/>
    <col min="2" max="4" width="11.42578125" style="85"/>
    <col min="5" max="5" width="12.85546875" style="85" customWidth="1"/>
    <col min="6" max="6" width="13.42578125" style="85" customWidth="1"/>
    <col min="7" max="7" width="11.42578125" style="85"/>
    <col min="8" max="8" width="12.7109375" style="85" customWidth="1"/>
    <col min="9" max="9" width="11.42578125" style="85" hidden="1" customWidth="1"/>
    <col min="10" max="11" width="11.42578125" style="85"/>
    <col min="12" max="12" width="13.7109375" style="85" bestFit="1" customWidth="1"/>
    <col min="13" max="13" width="11.42578125" style="85"/>
    <col min="14" max="14" width="30.5703125" style="85" bestFit="1" customWidth="1"/>
    <col min="15" max="16384" width="11.42578125" style="85"/>
  </cols>
  <sheetData>
    <row r="1" spans="1:14" x14ac:dyDescent="0.2">
      <c r="G1" s="86"/>
      <c r="H1" s="87"/>
    </row>
    <row r="2" spans="1:14" x14ac:dyDescent="0.2">
      <c r="G2" s="86"/>
      <c r="H2" s="87"/>
    </row>
    <row r="3" spans="1:14" x14ac:dyDescent="0.2">
      <c r="A3" s="88" t="s">
        <v>28</v>
      </c>
      <c r="B3" s="88"/>
      <c r="C3" s="89"/>
      <c r="D3" s="90"/>
      <c r="E3" s="90"/>
      <c r="F3" s="90"/>
      <c r="H3" s="91"/>
    </row>
    <row r="4" spans="1:14" ht="12" thickBot="1" x14ac:dyDescent="0.25">
      <c r="A4" s="88"/>
      <c r="B4" s="88"/>
      <c r="C4" s="88"/>
      <c r="D4" s="90"/>
      <c r="E4" s="90"/>
      <c r="F4" s="90"/>
      <c r="H4" s="91"/>
    </row>
    <row r="5" spans="1:14" ht="16.5" thickTop="1" thickBot="1" x14ac:dyDescent="0.3">
      <c r="A5" s="10" t="s">
        <v>2</v>
      </c>
      <c r="B5" s="190" t="s">
        <v>43</v>
      </c>
      <c r="C5" s="11"/>
      <c r="D5" s="12"/>
      <c r="E5" s="93"/>
      <c r="F5" s="93"/>
      <c r="G5" s="94" t="s">
        <v>3</v>
      </c>
      <c r="H5" s="95">
        <f ca="1">TODAY()</f>
        <v>43840</v>
      </c>
    </row>
    <row r="6" spans="1:14" ht="13.5" thickTop="1" x14ac:dyDescent="0.2">
      <c r="A6" s="15"/>
      <c r="B6" s="220" t="s">
        <v>44</v>
      </c>
      <c r="C6" s="220"/>
      <c r="D6" s="221"/>
      <c r="E6" s="93"/>
      <c r="F6" s="93"/>
      <c r="H6" s="91"/>
    </row>
    <row r="7" spans="1:14" ht="12.75" x14ac:dyDescent="0.2">
      <c r="A7" s="15"/>
      <c r="B7" s="220"/>
      <c r="C7" s="220"/>
      <c r="D7" s="221"/>
      <c r="E7" s="93"/>
      <c r="F7" s="93"/>
      <c r="H7" s="91"/>
    </row>
    <row r="8" spans="1:14" ht="12.75" x14ac:dyDescent="0.2">
      <c r="A8" s="15"/>
      <c r="B8" s="191" t="s">
        <v>45</v>
      </c>
      <c r="C8" s="191"/>
      <c r="D8" s="16"/>
      <c r="E8" s="93"/>
      <c r="F8" s="93"/>
      <c r="G8" s="96"/>
      <c r="H8" s="96"/>
    </row>
    <row r="9" spans="1:14" ht="13.5" thickBot="1" x14ac:dyDescent="0.25">
      <c r="A9" s="19"/>
      <c r="B9" s="51"/>
      <c r="C9" s="51"/>
      <c r="D9" s="22"/>
      <c r="E9" s="93"/>
      <c r="F9" s="93"/>
      <c r="G9" s="97"/>
      <c r="H9" s="98"/>
    </row>
    <row r="10" spans="1:14" ht="12.75" thickTop="1" thickBot="1" x14ac:dyDescent="0.25">
      <c r="A10" s="88"/>
      <c r="B10" s="88"/>
      <c r="C10" s="88"/>
      <c r="D10" s="90"/>
      <c r="E10" s="90"/>
      <c r="F10" s="90"/>
      <c r="G10" s="99"/>
      <c r="H10" s="100"/>
    </row>
    <row r="11" spans="1:14" ht="12" thickTop="1" x14ac:dyDescent="0.2">
      <c r="A11" s="101" t="s">
        <v>14</v>
      </c>
      <c r="B11" s="244" t="s">
        <v>16</v>
      </c>
      <c r="C11" s="245"/>
      <c r="D11" s="245"/>
      <c r="E11" s="245"/>
      <c r="F11" s="245"/>
      <c r="G11" s="102" t="s">
        <v>22</v>
      </c>
      <c r="H11" s="103" t="s">
        <v>24</v>
      </c>
      <c r="K11" s="104"/>
      <c r="L11" s="104"/>
      <c r="M11" s="104"/>
      <c r="N11" s="104"/>
    </row>
    <row r="12" spans="1:14" ht="11.25" customHeight="1" x14ac:dyDescent="0.2">
      <c r="A12" s="105"/>
      <c r="B12" s="252" t="s">
        <v>58</v>
      </c>
      <c r="C12" s="253"/>
      <c r="D12" s="253"/>
      <c r="E12" s="253"/>
      <c r="F12" s="254"/>
      <c r="G12" s="208"/>
      <c r="H12" s="105"/>
      <c r="J12" s="106"/>
      <c r="K12" s="107"/>
      <c r="L12" s="107"/>
      <c r="M12" s="107"/>
      <c r="N12" s="107"/>
    </row>
    <row r="13" spans="1:14" ht="15" x14ac:dyDescent="0.25">
      <c r="A13" s="184"/>
      <c r="B13" s="117"/>
      <c r="C13" s="212"/>
      <c r="D13" s="182"/>
      <c r="E13" s="96"/>
      <c r="F13" s="213"/>
      <c r="G13" s="206"/>
      <c r="H13" s="205"/>
      <c r="I13" s="104">
        <v>1.02</v>
      </c>
      <c r="J13" s="178"/>
      <c r="L13" s="107"/>
    </row>
    <row r="14" spans="1:14" ht="15" x14ac:dyDescent="0.25">
      <c r="A14" s="184">
        <v>20000</v>
      </c>
      <c r="B14" s="117"/>
      <c r="C14" s="212" t="s">
        <v>52</v>
      </c>
      <c r="D14" s="182"/>
      <c r="E14" s="96"/>
      <c r="F14" s="216">
        <v>50</v>
      </c>
      <c r="G14" s="206">
        <v>718</v>
      </c>
      <c r="H14" s="205">
        <f t="shared" ref="H14" si="0">G14*1.015</f>
        <v>728.77</v>
      </c>
      <c r="I14" s="104">
        <v>1.02</v>
      </c>
      <c r="J14" s="178"/>
      <c r="L14" s="107"/>
    </row>
    <row r="15" spans="1:14" ht="15" x14ac:dyDescent="0.25">
      <c r="A15" s="200"/>
      <c r="B15" s="181"/>
      <c r="C15" s="212"/>
      <c r="D15" s="182"/>
      <c r="E15" s="96"/>
      <c r="F15" s="183"/>
      <c r="G15" s="207"/>
      <c r="H15" s="185"/>
      <c r="I15" s="104"/>
      <c r="J15" s="178"/>
      <c r="L15" s="107"/>
      <c r="M15" s="200"/>
      <c r="N15" s="199"/>
    </row>
    <row r="16" spans="1:14" ht="15" x14ac:dyDescent="0.25">
      <c r="A16" s="200"/>
      <c r="B16" s="181"/>
      <c r="C16" s="212"/>
      <c r="D16" s="182"/>
      <c r="E16" s="96"/>
      <c r="F16" s="183"/>
      <c r="G16" s="207"/>
      <c r="H16" s="185"/>
      <c r="I16" s="104"/>
      <c r="J16" s="178"/>
      <c r="L16" s="107"/>
    </row>
    <row r="17" spans="1:14" ht="15" x14ac:dyDescent="0.25">
      <c r="A17" s="78"/>
      <c r="B17" s="181"/>
      <c r="C17" s="25"/>
      <c r="D17" s="182"/>
      <c r="E17" s="195"/>
      <c r="F17" s="215"/>
      <c r="G17" s="207"/>
      <c r="H17" s="185"/>
      <c r="I17" s="104">
        <v>1.02</v>
      </c>
      <c r="J17" s="178"/>
      <c r="L17" s="107"/>
    </row>
    <row r="18" spans="1:14" ht="15" x14ac:dyDescent="0.25">
      <c r="A18" s="78"/>
      <c r="B18" s="246"/>
      <c r="C18" s="247"/>
      <c r="D18" s="247"/>
      <c r="E18" s="247"/>
      <c r="F18" s="248"/>
      <c r="G18" s="207"/>
      <c r="H18" s="185"/>
      <c r="I18" s="104"/>
      <c r="J18" s="178"/>
      <c r="L18" s="107"/>
    </row>
    <row r="19" spans="1:14" ht="15" x14ac:dyDescent="0.25">
      <c r="A19" s="184"/>
      <c r="B19" s="117"/>
      <c r="C19" s="212"/>
      <c r="D19" s="96"/>
      <c r="E19" s="96"/>
      <c r="F19" s="213"/>
      <c r="G19" s="206"/>
      <c r="H19" s="205"/>
      <c r="I19" s="104"/>
      <c r="J19" s="106"/>
      <c r="L19" s="107"/>
    </row>
    <row r="20" spans="1:14" ht="15" x14ac:dyDescent="0.25">
      <c r="A20" s="199"/>
      <c r="B20" s="186"/>
      <c r="C20" s="96"/>
      <c r="D20" s="96"/>
      <c r="E20" s="96"/>
      <c r="F20" s="214"/>
      <c r="G20" s="207"/>
      <c r="H20" s="185"/>
      <c r="I20" s="104"/>
      <c r="J20" s="106"/>
      <c r="L20" s="107"/>
    </row>
    <row r="21" spans="1:14" ht="15" x14ac:dyDescent="0.25">
      <c r="A21" s="74"/>
      <c r="B21" s="117"/>
      <c r="C21" s="212"/>
      <c r="D21" s="182"/>
      <c r="E21" s="96"/>
      <c r="F21" s="216"/>
      <c r="G21" s="204"/>
      <c r="H21" s="205"/>
      <c r="J21" s="106"/>
      <c r="L21" s="107"/>
    </row>
    <row r="22" spans="1:14" ht="15" x14ac:dyDescent="0.25">
      <c r="A22" s="74"/>
      <c r="B22" s="117"/>
      <c r="C22" s="212"/>
      <c r="D22" s="187"/>
      <c r="E22" s="96"/>
      <c r="F22" s="216"/>
      <c r="G22" s="204"/>
      <c r="H22" s="205"/>
      <c r="J22" s="106"/>
      <c r="L22" s="107"/>
    </row>
    <row r="23" spans="1:14" ht="15" x14ac:dyDescent="0.25">
      <c r="A23" s="74"/>
      <c r="B23" s="117"/>
      <c r="C23" s="212"/>
      <c r="D23" s="188"/>
      <c r="E23" s="96"/>
      <c r="F23" s="216"/>
      <c r="G23" s="204"/>
      <c r="H23" s="205"/>
      <c r="J23" s="106"/>
      <c r="L23" s="107"/>
    </row>
    <row r="24" spans="1:14" ht="15" x14ac:dyDescent="0.25">
      <c r="A24" s="74"/>
      <c r="B24" s="117"/>
      <c r="C24" s="212"/>
      <c r="D24" s="182"/>
      <c r="E24" s="96"/>
      <c r="F24" s="216"/>
      <c r="G24" s="204"/>
      <c r="H24" s="205"/>
      <c r="J24" s="106"/>
      <c r="L24" s="107"/>
    </row>
    <row r="25" spans="1:14" ht="15" x14ac:dyDescent="0.25">
      <c r="A25" s="74"/>
      <c r="B25" s="117"/>
      <c r="C25" s="212"/>
      <c r="D25" s="182"/>
      <c r="E25" s="96"/>
      <c r="F25" s="216"/>
      <c r="G25" s="204"/>
      <c r="H25" s="205"/>
      <c r="J25" s="106"/>
      <c r="K25" s="107"/>
      <c r="L25" s="107"/>
    </row>
    <row r="26" spans="1:14" ht="15" x14ac:dyDescent="0.25">
      <c r="A26" s="74"/>
      <c r="B26" s="117"/>
      <c r="C26" s="212"/>
      <c r="D26" s="182"/>
      <c r="E26" s="96"/>
      <c r="F26" s="216"/>
      <c r="G26" s="204"/>
      <c r="H26" s="205"/>
      <c r="J26" s="106"/>
      <c r="K26" s="107"/>
      <c r="L26" s="107"/>
    </row>
    <row r="27" spans="1:14" ht="15" customHeight="1" x14ac:dyDescent="0.25">
      <c r="A27" s="74"/>
      <c r="B27" s="117"/>
      <c r="C27" s="212"/>
      <c r="D27" s="182"/>
      <c r="E27" s="96"/>
      <c r="F27" s="216"/>
      <c r="G27" s="204"/>
      <c r="H27" s="205"/>
      <c r="J27" s="106"/>
      <c r="K27" s="107"/>
      <c r="L27" s="107"/>
    </row>
    <row r="28" spans="1:14" ht="15" x14ac:dyDescent="0.25">
      <c r="A28" s="74"/>
      <c r="B28" s="117"/>
      <c r="C28" s="212"/>
      <c r="D28" s="189"/>
      <c r="E28" s="96"/>
      <c r="F28" s="216"/>
      <c r="G28" s="204"/>
      <c r="H28" s="205"/>
      <c r="J28" s="106"/>
      <c r="K28" s="107"/>
      <c r="L28" s="107"/>
      <c r="M28" s="107"/>
      <c r="N28" s="107"/>
    </row>
    <row r="29" spans="1:14" x14ac:dyDescent="0.2">
      <c r="A29" s="108"/>
      <c r="B29" s="118"/>
      <c r="C29" s="106"/>
      <c r="D29" s="119"/>
      <c r="E29" s="119"/>
      <c r="F29" s="116"/>
      <c r="G29" s="109"/>
      <c r="H29" s="110"/>
      <c r="J29" s="106"/>
      <c r="K29" s="107"/>
      <c r="L29" s="107"/>
      <c r="M29" s="107"/>
      <c r="N29" s="107"/>
    </row>
    <row r="30" spans="1:14" x14ac:dyDescent="0.2">
      <c r="A30" s="108"/>
      <c r="B30" s="118"/>
      <c r="C30" s="106"/>
      <c r="D30" s="119"/>
      <c r="E30" s="119"/>
      <c r="F30" s="116"/>
      <c r="G30" s="109"/>
      <c r="H30" s="110"/>
      <c r="J30" s="106"/>
      <c r="K30" s="107"/>
      <c r="L30" s="107"/>
      <c r="M30" s="107"/>
      <c r="N30" s="107"/>
    </row>
    <row r="31" spans="1:14" ht="12.75" x14ac:dyDescent="0.25">
      <c r="A31" s="108"/>
      <c r="B31" s="112"/>
      <c r="C31" s="113"/>
      <c r="D31" s="114"/>
      <c r="E31" s="114"/>
      <c r="F31" s="115"/>
      <c r="G31" s="209"/>
      <c r="H31" s="110"/>
      <c r="I31" s="111"/>
      <c r="K31" s="85" t="s">
        <v>4</v>
      </c>
      <c r="L31" s="85" t="s">
        <v>5</v>
      </c>
      <c r="M31" s="96"/>
      <c r="N31" s="96"/>
    </row>
    <row r="32" spans="1:14" ht="12.75" x14ac:dyDescent="0.25">
      <c r="A32" s="108"/>
      <c r="B32" s="112"/>
      <c r="C32" s="114"/>
      <c r="D32" s="114"/>
      <c r="E32" s="114"/>
      <c r="F32" s="120"/>
      <c r="G32" s="209"/>
      <c r="H32" s="110"/>
      <c r="I32" s="111"/>
      <c r="J32" s="96"/>
      <c r="K32" s="85" t="s">
        <v>6</v>
      </c>
      <c r="L32" s="85" t="s">
        <v>7</v>
      </c>
      <c r="M32" s="96"/>
      <c r="N32" s="96"/>
    </row>
    <row r="33" spans="1:14" ht="12.75" x14ac:dyDescent="0.25">
      <c r="A33" s="121"/>
      <c r="B33" s="249"/>
      <c r="C33" s="250"/>
      <c r="D33" s="250"/>
      <c r="E33" s="250"/>
      <c r="F33" s="251"/>
      <c r="G33" s="210"/>
      <c r="H33" s="110"/>
      <c r="I33" s="111"/>
      <c r="J33" s="96"/>
      <c r="K33" s="85" t="s">
        <v>8</v>
      </c>
      <c r="L33" s="85" t="s">
        <v>29</v>
      </c>
      <c r="M33" s="96"/>
      <c r="N33" s="96"/>
    </row>
    <row r="34" spans="1:14" ht="12.75" x14ac:dyDescent="0.25">
      <c r="A34" s="108"/>
      <c r="B34" s="122"/>
      <c r="C34" s="106"/>
      <c r="D34" s="123"/>
      <c r="E34" s="123"/>
      <c r="F34" s="115"/>
      <c r="G34" s="209"/>
      <c r="H34" s="110"/>
      <c r="I34" s="124"/>
      <c r="J34" s="106"/>
      <c r="K34" s="106"/>
      <c r="L34" s="106"/>
      <c r="M34" s="106"/>
      <c r="N34" s="106"/>
    </row>
    <row r="35" spans="1:14" ht="12.75" x14ac:dyDescent="0.25">
      <c r="A35" s="125"/>
      <c r="B35" s="126"/>
      <c r="C35" s="127"/>
      <c r="D35" s="96"/>
      <c r="E35" s="96"/>
      <c r="F35" s="115"/>
      <c r="G35" s="210"/>
      <c r="H35" s="110"/>
      <c r="I35" s="111"/>
    </row>
    <row r="36" spans="1:14" ht="12.75" x14ac:dyDescent="0.25">
      <c r="A36" s="125"/>
      <c r="B36" s="126"/>
      <c r="C36" s="128"/>
      <c r="D36" s="129" t="s">
        <v>30</v>
      </c>
      <c r="E36" s="129"/>
      <c r="F36" s="130">
        <v>50</v>
      </c>
      <c r="G36" s="210"/>
      <c r="H36" s="131"/>
      <c r="I36" s="111"/>
    </row>
    <row r="37" spans="1:14" ht="12" thickBot="1" x14ac:dyDescent="0.25">
      <c r="A37" s="132"/>
      <c r="B37" s="117"/>
      <c r="C37" s="96"/>
      <c r="D37" s="96"/>
      <c r="E37" s="96"/>
      <c r="F37" s="133"/>
      <c r="G37" s="211"/>
      <c r="H37" s="134"/>
      <c r="I37" s="111"/>
    </row>
    <row r="38" spans="1:14" ht="12" thickTop="1" x14ac:dyDescent="0.2">
      <c r="A38" s="132"/>
      <c r="B38" s="135"/>
      <c r="C38" s="136" t="s">
        <v>10</v>
      </c>
      <c r="D38" s="137">
        <v>500000459</v>
      </c>
      <c r="E38" s="98"/>
      <c r="F38" s="138"/>
      <c r="G38" s="211"/>
      <c r="H38" s="134"/>
      <c r="I38" s="111" t="s">
        <v>0</v>
      </c>
    </row>
    <row r="39" spans="1:14" x14ac:dyDescent="0.2">
      <c r="A39" s="132"/>
      <c r="B39" s="139"/>
      <c r="C39" s="127"/>
      <c r="D39" s="127"/>
      <c r="E39" s="127"/>
      <c r="F39" s="138"/>
      <c r="G39" s="211"/>
      <c r="H39" s="134"/>
      <c r="I39" s="111"/>
    </row>
    <row r="40" spans="1:14" x14ac:dyDescent="0.2">
      <c r="A40" s="140"/>
      <c r="B40" s="141" t="s">
        <v>56</v>
      </c>
      <c r="C40" s="142"/>
      <c r="D40" s="128"/>
      <c r="E40" s="128"/>
      <c r="F40" s="143"/>
      <c r="G40" s="144"/>
      <c r="H40" s="145"/>
      <c r="I40" s="111"/>
    </row>
    <row r="41" spans="1:14" x14ac:dyDescent="0.2">
      <c r="A41" s="146"/>
      <c r="B41" s="147"/>
      <c r="C41" s="148"/>
      <c r="D41" s="149"/>
      <c r="E41" s="149"/>
      <c r="F41" s="150"/>
      <c r="G41" s="151"/>
      <c r="H41" s="152"/>
      <c r="I41" s="111"/>
    </row>
    <row r="42" spans="1:14" ht="12" thickBot="1" x14ac:dyDescent="0.25">
      <c r="A42" s="153"/>
      <c r="B42" s="153"/>
      <c r="C42" s="153"/>
      <c r="D42" s="128"/>
      <c r="E42" s="128"/>
      <c r="F42" s="154"/>
      <c r="G42" s="155">
        <f>SUM(G13:G36)</f>
        <v>718</v>
      </c>
      <c r="H42" s="155">
        <f>SUM(H13:H36)</f>
        <v>728.77</v>
      </c>
      <c r="I42" s="111"/>
    </row>
    <row r="43" spans="1:14" ht="12" thickTop="1" x14ac:dyDescent="0.2">
      <c r="B43" s="153"/>
      <c r="C43" s="156"/>
      <c r="D43" s="157"/>
      <c r="E43" s="157"/>
      <c r="F43" s="93"/>
      <c r="G43" s="92"/>
      <c r="H43" s="93"/>
      <c r="I43" s="111"/>
    </row>
    <row r="44" spans="1:14" x14ac:dyDescent="0.2">
      <c r="A44" s="158" t="s">
        <v>20</v>
      </c>
      <c r="B44" s="153"/>
      <c r="C44" s="93"/>
      <c r="D44" s="157"/>
      <c r="E44" s="157"/>
      <c r="F44" s="93"/>
      <c r="G44" s="159" t="s">
        <v>22</v>
      </c>
      <c r="H44" s="160">
        <f>G42</f>
        <v>718</v>
      </c>
      <c r="I44" s="111"/>
    </row>
    <row r="45" spans="1:14" x14ac:dyDescent="0.2">
      <c r="A45" s="158"/>
      <c r="B45" s="153"/>
      <c r="C45" s="93"/>
      <c r="D45" s="157"/>
      <c r="E45" s="157"/>
      <c r="F45" s="93"/>
      <c r="G45" s="161" t="s">
        <v>24</v>
      </c>
      <c r="H45" s="160">
        <f>H42</f>
        <v>728.77</v>
      </c>
      <c r="I45" s="111"/>
    </row>
    <row r="46" spans="1:14" x14ac:dyDescent="0.2">
      <c r="A46" s="158"/>
      <c r="B46" s="153"/>
      <c r="C46" s="93"/>
      <c r="F46" s="93"/>
      <c r="G46" s="161"/>
      <c r="H46" s="162"/>
      <c r="I46" s="111"/>
    </row>
    <row r="47" spans="1:14" x14ac:dyDescent="0.2">
      <c r="A47" s="163"/>
      <c r="B47" s="164" t="s">
        <v>27</v>
      </c>
      <c r="C47" s="165"/>
      <c r="D47" s="93"/>
      <c r="E47" s="93"/>
      <c r="F47" s="93"/>
      <c r="I47" s="111"/>
    </row>
    <row r="48" spans="1:14" x14ac:dyDescent="0.2">
      <c r="A48" s="166"/>
      <c r="B48" s="167"/>
      <c r="C48" s="168"/>
      <c r="D48" s="93"/>
      <c r="E48" s="93"/>
      <c r="F48" s="93"/>
      <c r="G48" s="93"/>
      <c r="I48" s="111"/>
    </row>
    <row r="49" spans="1:9" x14ac:dyDescent="0.2">
      <c r="A49" s="169"/>
      <c r="B49" s="170"/>
      <c r="C49" s="171"/>
      <c r="D49" s="93"/>
      <c r="E49" s="93"/>
      <c r="F49" s="93"/>
      <c r="G49" s="93"/>
      <c r="H49" s="93"/>
      <c r="I49" s="111"/>
    </row>
    <row r="50" spans="1:9" x14ac:dyDescent="0.2">
      <c r="A50" s="172"/>
      <c r="B50" s="173"/>
      <c r="C50" s="174"/>
      <c r="D50" s="93"/>
      <c r="E50" s="93"/>
      <c r="F50" s="93"/>
      <c r="G50" s="93"/>
      <c r="H50" s="93"/>
      <c r="I50" s="111"/>
    </row>
    <row r="51" spans="1:9" x14ac:dyDescent="0.2">
      <c r="D51" s="175"/>
      <c r="E51" s="175"/>
      <c r="F51" s="175"/>
      <c r="G51" s="93"/>
      <c r="H51" s="93"/>
      <c r="I51" s="111"/>
    </row>
    <row r="52" spans="1:9" x14ac:dyDescent="0.2">
      <c r="A52" s="96"/>
      <c r="B52" s="96"/>
      <c r="C52" s="96"/>
      <c r="D52" s="96"/>
      <c r="E52" s="96"/>
      <c r="F52" s="96"/>
      <c r="G52" s="96"/>
      <c r="I52" s="111"/>
    </row>
    <row r="53" spans="1:9" x14ac:dyDescent="0.2">
      <c r="A53" s="96"/>
      <c r="B53" s="96"/>
      <c r="C53" s="96"/>
      <c r="D53" s="96"/>
      <c r="E53" s="96"/>
      <c r="F53" s="96"/>
      <c r="G53" s="96"/>
      <c r="I53" s="111"/>
    </row>
    <row r="54" spans="1:9" x14ac:dyDescent="0.2">
      <c r="A54" s="96"/>
      <c r="B54" s="96"/>
      <c r="C54" s="96"/>
      <c r="D54" s="96"/>
      <c r="E54" s="96"/>
      <c r="F54" s="96"/>
      <c r="G54" s="96"/>
      <c r="I54" s="111"/>
    </row>
    <row r="55" spans="1:9" x14ac:dyDescent="0.2">
      <c r="A55" s="96"/>
      <c r="B55" s="96"/>
      <c r="C55" s="96"/>
      <c r="D55" s="96"/>
      <c r="E55" s="96"/>
      <c r="F55" s="96"/>
      <c r="G55" s="96"/>
      <c r="I55" s="111"/>
    </row>
    <row r="56" spans="1:9" x14ac:dyDescent="0.2">
      <c r="A56" s="96"/>
      <c r="B56" s="96"/>
      <c r="C56" s="96"/>
      <c r="D56" s="96"/>
      <c r="E56" s="96"/>
      <c r="F56" s="96"/>
      <c r="G56" s="96"/>
      <c r="I56" s="104"/>
    </row>
    <row r="57" spans="1:9" x14ac:dyDescent="0.2">
      <c r="A57" s="96"/>
      <c r="B57" s="96"/>
      <c r="C57" s="96"/>
      <c r="D57" s="96"/>
      <c r="E57" s="96"/>
      <c r="F57" s="96"/>
      <c r="G57" s="96"/>
    </row>
    <row r="58" spans="1:9" x14ac:dyDescent="0.2">
      <c r="A58" s="96"/>
      <c r="B58" s="96"/>
      <c r="C58" s="96"/>
      <c r="D58" s="96"/>
      <c r="E58" s="96"/>
      <c r="F58" s="96"/>
      <c r="G58" s="96"/>
      <c r="I58" s="176"/>
    </row>
    <row r="59" spans="1:9" x14ac:dyDescent="0.2">
      <c r="A59" s="96"/>
      <c r="B59" s="96"/>
      <c r="C59" s="96"/>
      <c r="D59" s="96"/>
      <c r="E59" s="96"/>
      <c r="F59" s="96"/>
      <c r="G59" s="96"/>
      <c r="I59" s="176"/>
    </row>
    <row r="60" spans="1:9" x14ac:dyDescent="0.2">
      <c r="A60" s="96"/>
      <c r="B60" s="96"/>
      <c r="C60" s="96"/>
      <c r="D60" s="96"/>
      <c r="E60" s="96"/>
      <c r="F60" s="96"/>
      <c r="G60" s="96"/>
      <c r="I60" s="177"/>
    </row>
    <row r="61" spans="1:9" x14ac:dyDescent="0.2">
      <c r="A61" s="96"/>
      <c r="B61" s="96"/>
      <c r="C61" s="96"/>
      <c r="D61" s="96"/>
      <c r="E61" s="96"/>
      <c r="F61" s="96"/>
      <c r="G61" s="96"/>
    </row>
    <row r="62" spans="1:9" x14ac:dyDescent="0.2">
      <c r="A62" s="96"/>
      <c r="B62" s="96"/>
      <c r="C62" s="96"/>
      <c r="D62" s="96"/>
      <c r="E62" s="96"/>
      <c r="F62" s="96"/>
      <c r="G62" s="96"/>
    </row>
    <row r="63" spans="1:9" x14ac:dyDescent="0.2">
      <c r="A63" s="96"/>
      <c r="B63" s="96"/>
      <c r="C63" s="96"/>
      <c r="D63" s="96"/>
      <c r="E63" s="96"/>
      <c r="F63" s="96"/>
      <c r="G63" s="96"/>
    </row>
    <row r="64" spans="1:9" x14ac:dyDescent="0.2">
      <c r="A64" s="96"/>
      <c r="B64" s="96"/>
      <c r="C64" s="96"/>
      <c r="D64" s="96"/>
      <c r="E64" s="96"/>
      <c r="F64" s="96"/>
      <c r="G64" s="96"/>
    </row>
    <row r="65" spans="1:7" x14ac:dyDescent="0.2">
      <c r="A65" s="96"/>
      <c r="B65" s="96"/>
      <c r="C65" s="96"/>
      <c r="D65" s="96"/>
      <c r="E65" s="96"/>
      <c r="F65" s="96"/>
      <c r="G65" s="96"/>
    </row>
    <row r="66" spans="1:7" x14ac:dyDescent="0.2">
      <c r="A66" s="96"/>
      <c r="B66" s="96"/>
      <c r="C66" s="96"/>
      <c r="D66" s="96"/>
      <c r="E66" s="96"/>
      <c r="F66" s="96"/>
      <c r="G66" s="96"/>
    </row>
  </sheetData>
  <mergeCells count="5">
    <mergeCell ref="B33:F33"/>
    <mergeCell ref="B6:D7"/>
    <mergeCell ref="B11:F11"/>
    <mergeCell ref="B12:F12"/>
    <mergeCell ref="B18:F18"/>
  </mergeCells>
  <pageMargins left="0.7" right="0.7" top="0.75" bottom="0.75" header="0.3" footer="0.3"/>
  <pageSetup paperSize="9" scale="90" orientation="portrait" horizontalDpi="4294967294" verticalDpi="4294967294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B6677D00C9D4782A04863F9301164" ma:contentTypeVersion="9" ma:contentTypeDescription="Create a new document." ma:contentTypeScope="" ma:versionID="da512d4780e54a53b869e7658187d57e">
  <xsd:schema xmlns:xsd="http://www.w3.org/2001/XMLSchema" xmlns:xs="http://www.w3.org/2001/XMLSchema" xmlns:p="http://schemas.microsoft.com/office/2006/metadata/properties" xmlns:ns3="052d3cba-eb52-4498-8bfc-b4bcad4a075a" xmlns:ns4="242f488c-a971-4609-bf81-70aee3d2182f" targetNamespace="http://schemas.microsoft.com/office/2006/metadata/properties" ma:root="true" ma:fieldsID="7da540cfe922c1013d70f4c634a55142" ns3:_="" ns4:_="">
    <xsd:import namespace="052d3cba-eb52-4498-8bfc-b4bcad4a075a"/>
    <xsd:import namespace="242f488c-a971-4609-bf81-70aee3d2182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2d3cba-eb52-4498-8bfc-b4bcad4a0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2f488c-a971-4609-bf81-70aee3d2182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900DA-64FD-4250-A038-19435065E3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2d3cba-eb52-4498-8bfc-b4bcad4a075a"/>
    <ds:schemaRef ds:uri="242f488c-a971-4609-bf81-70aee3d218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C5E330-33D4-40ED-813D-2D859C2E19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2FC67E-903F-4F97-9FD0-651EF9A381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Factura 1</vt:lpstr>
      <vt:lpstr>Packing List 1</vt:lpstr>
      <vt:lpstr>factura 2</vt:lpstr>
      <vt:lpstr>Packing List 2</vt:lpstr>
      <vt:lpstr>'Packing List 1'!Área_de_impresión</vt:lpstr>
      <vt:lpstr>'Packing List 2'!Área_de_impresión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kruiz</dc:creator>
  <cp:lastModifiedBy>Daniel Masache</cp:lastModifiedBy>
  <cp:lastPrinted>2020-01-09T19:43:40Z</cp:lastPrinted>
  <dcterms:created xsi:type="dcterms:W3CDTF">2017-12-22T19:31:40Z</dcterms:created>
  <dcterms:modified xsi:type="dcterms:W3CDTF">2020-01-10T21:00:30Z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0x010100CAEB6677D00C9D4782A04863F9301164</vt:lpwstr>
  </property>
</Properties>
</file>