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mar\Documents\college stuff\GRAD SCHOOL\2018-2019\ENME 610 - Eng Opt\Project\"/>
    </mc:Choice>
  </mc:AlternateContent>
  <xr:revisionPtr revIDLastSave="0" documentId="10_ncr:100000_{743C20EE-2909-4CFC-AA39-FBA0797E015F}" xr6:coauthVersionLast="31" xr6:coauthVersionMax="31" xr10:uidLastSave="{00000000-0000-0000-0000-000000000000}"/>
  <bookViews>
    <workbookView xWindow="0" yWindow="0" windowWidth="23040" windowHeight="9072" tabRatio="227" xr2:uid="{190D2755-000E-4618-833D-AB7137EA5B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" i="1" l="1"/>
  <c r="P19" i="1"/>
  <c r="P20" i="1"/>
  <c r="P23" i="1"/>
  <c r="P24" i="1"/>
  <c r="P26" i="1"/>
  <c r="P28" i="1"/>
  <c r="P36" i="1"/>
  <c r="P37" i="1"/>
  <c r="P40" i="1"/>
  <c r="P43" i="1"/>
  <c r="P44" i="1"/>
  <c r="P45" i="1"/>
  <c r="P46" i="1"/>
  <c r="P48" i="1"/>
  <c r="P49" i="1"/>
  <c r="P51" i="1"/>
  <c r="P52" i="1"/>
  <c r="P54" i="1"/>
  <c r="P4" i="1"/>
  <c r="P7" i="1"/>
  <c r="P13" i="1"/>
  <c r="P15" i="1"/>
  <c r="P3" i="1"/>
  <c r="O64" i="1"/>
  <c r="O4" i="1"/>
  <c r="O7" i="1"/>
  <c r="O13" i="1"/>
  <c r="O15" i="1"/>
  <c r="O19" i="1"/>
  <c r="O20" i="1"/>
  <c r="O23" i="1"/>
  <c r="O24" i="1"/>
  <c r="O26" i="1"/>
  <c r="O28" i="1"/>
  <c r="O36" i="1"/>
  <c r="O37" i="1"/>
  <c r="O40" i="1"/>
  <c r="O43" i="1"/>
  <c r="O44" i="1"/>
  <c r="O45" i="1"/>
  <c r="O46" i="1"/>
  <c r="O48" i="1"/>
  <c r="O49" i="1"/>
  <c r="O51" i="1"/>
  <c r="O52" i="1"/>
  <c r="O54" i="1"/>
  <c r="O3" i="1"/>
  <c r="K44" i="1" l="1"/>
  <c r="K45" i="1"/>
  <c r="K46" i="1"/>
  <c r="K47" i="1"/>
  <c r="K48" i="1"/>
  <c r="K49" i="1"/>
  <c r="K50" i="1"/>
  <c r="K51" i="1"/>
  <c r="K52" i="1"/>
  <c r="K53" i="1"/>
  <c r="K54" i="1"/>
  <c r="N54" i="1" s="1"/>
  <c r="K55" i="1"/>
  <c r="K57" i="1"/>
  <c r="K58" i="1"/>
  <c r="K59" i="1"/>
  <c r="K60" i="1"/>
  <c r="K61" i="1"/>
  <c r="K62" i="1"/>
  <c r="K43" i="1"/>
  <c r="N43" i="1" s="1"/>
  <c r="N44" i="1"/>
  <c r="N45" i="1"/>
  <c r="N46" i="1"/>
  <c r="N19" i="1"/>
  <c r="N20" i="1"/>
  <c r="N23" i="1"/>
  <c r="N24" i="1"/>
  <c r="N26" i="1"/>
  <c r="N28" i="1"/>
  <c r="N36" i="1"/>
  <c r="N37" i="1"/>
  <c r="N40" i="1"/>
  <c r="N48" i="1"/>
  <c r="N49" i="1"/>
  <c r="N51" i="1"/>
  <c r="N52" i="1"/>
  <c r="N4" i="1"/>
  <c r="N7" i="1"/>
  <c r="N13" i="1"/>
  <c r="N15" i="1"/>
  <c r="N3" i="1"/>
  <c r="N64" i="1" l="1"/>
</calcChain>
</file>

<file path=xl/sharedStrings.xml><?xml version="1.0" encoding="utf-8"?>
<sst xmlns="http://schemas.openxmlformats.org/spreadsheetml/2006/main" count="284" uniqueCount="74">
  <si>
    <t>Method</t>
  </si>
  <si>
    <t>Single/Multi</t>
  </si>
  <si>
    <t>D</t>
  </si>
  <si>
    <t>Drag/Volume</t>
  </si>
  <si>
    <t>t</t>
  </si>
  <si>
    <t>L</t>
  </si>
  <si>
    <t>Drag</t>
  </si>
  <si>
    <t>Volume</t>
  </si>
  <si>
    <t>fmincon</t>
  </si>
  <si>
    <t>Single</t>
  </si>
  <si>
    <t>Drag (Norm)</t>
  </si>
  <si>
    <t>Volume (Norm)</t>
  </si>
  <si>
    <t>Parms</t>
  </si>
  <si>
    <t>-</t>
  </si>
  <si>
    <t>Penalty</t>
  </si>
  <si>
    <t>X0 = LB</t>
  </si>
  <si>
    <t>X0 = UB</t>
  </si>
  <si>
    <t>Feasible?</t>
  </si>
  <si>
    <t>Y</t>
  </si>
  <si>
    <t>N</t>
  </si>
  <si>
    <t>X0 = MULTI</t>
  </si>
  <si>
    <t>fminimax</t>
  </si>
  <si>
    <t>Multi</t>
  </si>
  <si>
    <t>Both</t>
  </si>
  <si>
    <t>q = 1</t>
  </si>
  <si>
    <t>q = 2</t>
  </si>
  <si>
    <t>q = inf</t>
  </si>
  <si>
    <t>Epsilon Constrained</t>
  </si>
  <si>
    <t>Global Criterion</t>
  </si>
  <si>
    <t>V_norm = 1</t>
  </si>
  <si>
    <t>V_norm = 0.9</t>
  </si>
  <si>
    <t>V_norm = 0.8</t>
  </si>
  <si>
    <t>V_norm = 0.7</t>
  </si>
  <si>
    <t>V_norm = 0.6</t>
  </si>
  <si>
    <t>V_norm = 0.5</t>
  </si>
  <si>
    <t>V_norm = 0.4</t>
  </si>
  <si>
    <t>V_norm = 0.3</t>
  </si>
  <si>
    <t>V_norm = 0.2</t>
  </si>
  <si>
    <t>V_norm = 0.1</t>
  </si>
  <si>
    <t>V_norm = 0.001</t>
  </si>
  <si>
    <t>D_norm = 1</t>
  </si>
  <si>
    <t>D_norm = 0.9</t>
  </si>
  <si>
    <t>D_norm = 0.8</t>
  </si>
  <si>
    <t>D_norm = 0.7</t>
  </si>
  <si>
    <t>D_norm = 0.6</t>
  </si>
  <si>
    <t>D_norm = 0.5</t>
  </si>
  <si>
    <t>D_norm = 0.4</t>
  </si>
  <si>
    <t>D_norm = 0.3</t>
  </si>
  <si>
    <t>D_norm = 0.2</t>
  </si>
  <si>
    <t>D_norm = 0.1</t>
  </si>
  <si>
    <t>D_norm = 0.001</t>
  </si>
  <si>
    <t>V = 0.01 m^3</t>
  </si>
  <si>
    <t>V = 0.02 m^3</t>
  </si>
  <si>
    <t>V = 0.03 m^3</t>
  </si>
  <si>
    <t>V = 0.04 m^3</t>
  </si>
  <si>
    <t>V = 0.05 m^3</t>
  </si>
  <si>
    <t>V = 0.06 m^3</t>
  </si>
  <si>
    <t>V = 0.07 m^3</t>
  </si>
  <si>
    <t>V = 0.08 m^3</t>
  </si>
  <si>
    <t>V = 0.09 m^3</t>
  </si>
  <si>
    <t>V = 0.10 m^3</t>
  </si>
  <si>
    <t>V = 0.11 m^3</t>
  </si>
  <si>
    <t>V = 0.12 m^3</t>
  </si>
  <si>
    <t>V = 0.13 m^3</t>
  </si>
  <si>
    <t>D = 1 T</t>
  </si>
  <si>
    <t>D = 0.9 T</t>
  </si>
  <si>
    <t>D = 0.8 T</t>
  </si>
  <si>
    <t>D = 0.7 T</t>
  </si>
  <si>
    <t>D = 0.6 T</t>
  </si>
  <si>
    <t>D = 0.5 T</t>
  </si>
  <si>
    <t>L1 norm</t>
  </si>
  <si>
    <t>L2 norm</t>
  </si>
  <si>
    <t>Linf norm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</si>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</sst>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11" fontId="0" fillId="0" borderId="2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Border="1"/>
    <xf numFmtId="0" fontId="0" fillId="0" borderId="0" xfId="0" applyBorder="1"/>
    <xf numFmtId="11" fontId="0" fillId="0" borderId="0" xfId="0" applyNumberFormat="1" applyBorder="1"/>
    <xf numFmtId="164" fontId="0" fillId="0" borderId="0" xfId="0" applyNumberFormat="1" applyBorder="1"/>
    <xf numFmtId="0" fontId="0" fillId="2" borderId="0" xfId="0" applyFill="1" applyBorder="1"/>
    <xf numFmtId="0" fontId="1" fillId="0" borderId="3" xfId="0" applyFont="1" applyBorder="1"/>
    <xf numFmtId="0" fontId="0" fillId="0" borderId="3" xfId="0" applyBorder="1"/>
    <xf numFmtId="0" fontId="0" fillId="2" borderId="3" xfId="0" applyFill="1" applyBorder="1"/>
    <xf numFmtId="0" fontId="3" fillId="0" borderId="3" xfId="0" applyFont="1" applyBorder="1"/>
    <xf numFmtId="0" fontId="3" fillId="0" borderId="0" xfId="0" applyFont="1" applyBorder="1"/>
    <xf numFmtId="0" fontId="3" fillId="0" borderId="2" xfId="0" applyFont="1" applyBorder="1"/>
    <xf numFmtId="11" fontId="3" fillId="0" borderId="1" xfId="0" applyNumberFormat="1" applyFont="1" applyBorder="1"/>
    <xf numFmtId="11" fontId="3" fillId="0" borderId="0" xfId="0" applyNumberFormat="1" applyFont="1" applyBorder="1"/>
    <xf numFmtId="11" fontId="3" fillId="0" borderId="2" xfId="0" applyNumberFormat="1" applyFont="1" applyBorder="1"/>
    <xf numFmtId="0" fontId="3" fillId="0" borderId="0" xfId="0" applyFont="1"/>
    <xf numFmtId="164" fontId="1" fillId="0" borderId="0" xfId="0" applyNumberFormat="1" applyFont="1"/>
    <xf numFmtId="0" fontId="4" fillId="2" borderId="3" xfId="0" applyFont="1" applyFill="1" applyBorder="1"/>
    <xf numFmtId="164" fontId="1" fillId="3" borderId="0" xfId="0" applyNumberFormat="1" applyFont="1" applyFill="1"/>
    <xf numFmtId="0" fontId="1" fillId="2" borderId="0" xfId="0" applyFont="1" applyFill="1"/>
    <xf numFmtId="0" fontId="0" fillId="0" borderId="3" xfId="0" applyFill="1" applyBorder="1"/>
    <xf numFmtId="0" fontId="0" fillId="0" borderId="0" xfId="0" applyFill="1" applyBorder="1"/>
    <xf numFmtId="0" fontId="0" fillId="0" borderId="2" xfId="0" applyFill="1" applyBorder="1"/>
    <xf numFmtId="164" fontId="0" fillId="0" borderId="1" xfId="0" applyNumberFormat="1" applyFill="1" applyBorder="1"/>
    <xf numFmtId="0" fontId="0" fillId="0" borderId="1" xfId="0" applyFill="1" applyBorder="1"/>
    <xf numFmtId="164" fontId="0" fillId="0" borderId="2" xfId="0" applyNumberFormat="1" applyFill="1" applyBorder="1"/>
    <xf numFmtId="164" fontId="1" fillId="0" borderId="0" xfId="0" applyNumberFormat="1" applyFont="1" applyFill="1"/>
    <xf numFmtId="0" fontId="0" fillId="0" borderId="0" xfId="0" applyFill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3" borderId="3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1" xfId="0" applyFill="1" applyBorder="1"/>
    <xf numFmtId="0" fontId="2" fillId="3" borderId="3" xfId="0" applyFont="1" applyFill="1" applyBorder="1" applyAlignment="1">
      <alignment horizontal="center"/>
    </xf>
    <xf numFmtId="0" fontId="0" fillId="3" borderId="0" xfId="0" applyFill="1"/>
    <xf numFmtId="164" fontId="0" fillId="3" borderId="1" xfId="0" applyNumberFormat="1" applyFill="1" applyBorder="1"/>
    <xf numFmtId="164" fontId="0" fillId="3" borderId="2" xfId="0" applyNumberFormat="1" applyFill="1" applyBorder="1"/>
    <xf numFmtId="0" fontId="4" fillId="3" borderId="3" xfId="0" applyFont="1" applyFill="1" applyBorder="1" applyAlignment="1">
      <alignment horizontal="center"/>
    </xf>
    <xf numFmtId="0" fontId="5" fillId="0" borderId="3" xfId="0" applyFont="1" applyBorder="1"/>
    <xf numFmtId="0" fontId="5" fillId="0" borderId="0" xfId="0" applyFont="1" applyBorder="1"/>
    <xf numFmtId="0" fontId="5" fillId="0" borderId="2" xfId="0" applyFont="1" applyBorder="1"/>
    <xf numFmtId="164" fontId="5" fillId="0" borderId="1" xfId="0" applyNumberFormat="1" applyFont="1" applyBorder="1"/>
    <xf numFmtId="164" fontId="5" fillId="0" borderId="0" xfId="0" applyNumberFormat="1" applyFont="1" applyBorder="1"/>
    <xf numFmtId="164" fontId="5" fillId="0" borderId="2" xfId="0" applyNumberFormat="1" applyFont="1" applyBorder="1"/>
    <xf numFmtId="0" fontId="6" fillId="0" borderId="3" xfId="0" applyFont="1" applyBorder="1" applyAlignment="1">
      <alignment horizontal="center"/>
    </xf>
    <xf numFmtId="164" fontId="6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72A3-8685-40C4-A05F-487CD7A2DBC7}">
  <dimension ref="B2:P65"/>
  <sheetViews>
    <sheetView tabSelected="1" zoomScale="90" zoomScaleNormal="90" workbookViewId="0">
      <selection activeCell="R24" sqref="R24"/>
    </sheetView>
  </sheetViews>
  <sheetFormatPr defaultRowHeight="14.4" x14ac:dyDescent="0.3"/>
  <cols>
    <col min="2" max="2" width="18.44140625" style="19" customWidth="1"/>
    <col min="3" max="3" width="12.21875" style="14" customWidth="1"/>
    <col min="4" max="4" width="12.88671875" style="6" customWidth="1"/>
    <col min="5" max="5" width="14.33203125" style="19" customWidth="1"/>
    <col min="6" max="6" width="10.109375" style="5" customWidth="1"/>
    <col min="7" max="7" width="9.88671875" style="14" customWidth="1"/>
    <col min="8" max="8" width="9.5546875" style="6" customWidth="1"/>
    <col min="9" max="9" width="9.33203125" style="5" customWidth="1"/>
    <col min="10" max="10" width="9.6640625" style="6" customWidth="1"/>
    <col min="11" max="11" width="12" style="5" customWidth="1"/>
    <col min="12" max="12" width="14.5546875" style="6" customWidth="1"/>
    <col min="13" max="13" width="9.88671875" style="40" customWidth="1"/>
    <col min="14" max="14" width="12" style="1" customWidth="1"/>
    <col min="15" max="15" width="11.109375" style="1" customWidth="1"/>
    <col min="16" max="16" width="9.5546875" style="1" customWidth="1"/>
  </cols>
  <sheetData>
    <row r="2" spans="2:16" s="1" customFormat="1" x14ac:dyDescent="0.3">
      <c r="B2" s="18" t="s">
        <v>0</v>
      </c>
      <c r="C2" s="13" t="s">
        <v>1</v>
      </c>
      <c r="D2" s="4" t="s">
        <v>3</v>
      </c>
      <c r="E2" s="18" t="s">
        <v>12</v>
      </c>
      <c r="F2" s="3" t="s">
        <v>2</v>
      </c>
      <c r="G2" s="13" t="s">
        <v>4</v>
      </c>
      <c r="H2" s="4" t="s">
        <v>5</v>
      </c>
      <c r="I2" s="3" t="s">
        <v>6</v>
      </c>
      <c r="J2" s="4" t="s">
        <v>7</v>
      </c>
      <c r="K2" s="3" t="s">
        <v>10</v>
      </c>
      <c r="L2" s="4" t="s">
        <v>11</v>
      </c>
      <c r="M2" s="40" t="s">
        <v>17</v>
      </c>
      <c r="N2" s="1" t="s">
        <v>70</v>
      </c>
      <c r="O2" s="1" t="s">
        <v>71</v>
      </c>
      <c r="P2" s="1" t="s">
        <v>72</v>
      </c>
    </row>
    <row r="3" spans="2:16" x14ac:dyDescent="0.3">
      <c r="B3" s="19" t="s">
        <v>8</v>
      </c>
      <c r="C3" s="14" t="s">
        <v>9</v>
      </c>
      <c r="D3" s="6" t="s">
        <v>6</v>
      </c>
      <c r="E3" s="19" t="s">
        <v>13</v>
      </c>
      <c r="F3" s="9">
        <v>0.2</v>
      </c>
      <c r="G3" s="14">
        <v>1.2999999999999999E-2</v>
      </c>
      <c r="H3" s="10">
        <v>1</v>
      </c>
      <c r="I3" s="5">
        <v>23.638000000000002</v>
      </c>
      <c r="J3" s="6">
        <v>3.5000000000000003E-2</v>
      </c>
      <c r="K3" s="5">
        <v>2.3E-2</v>
      </c>
      <c r="L3" s="10">
        <v>1</v>
      </c>
      <c r="M3" s="40" t="s">
        <v>18</v>
      </c>
      <c r="N3" s="28">
        <f>K3+L3</f>
        <v>1.0229999999999999</v>
      </c>
      <c r="O3" s="28">
        <f>SQRT(K3^2+L3^2)</f>
        <v>1.0002644650291241</v>
      </c>
      <c r="P3" s="28">
        <f>MAX(K3:L3)</f>
        <v>1</v>
      </c>
    </row>
    <row r="4" spans="2:16" x14ac:dyDescent="0.3">
      <c r="B4" s="19" t="s">
        <v>8</v>
      </c>
      <c r="C4" s="14" t="s">
        <v>9</v>
      </c>
      <c r="D4" s="6" t="s">
        <v>7</v>
      </c>
      <c r="E4" s="19" t="s">
        <v>13</v>
      </c>
      <c r="F4" s="9">
        <v>0.2</v>
      </c>
      <c r="G4" s="14">
        <v>1.2999999999999999E-2</v>
      </c>
      <c r="H4" s="6">
        <v>2.855</v>
      </c>
      <c r="I4" s="5">
        <v>25.204999999999998</v>
      </c>
      <c r="J4" s="6">
        <v>0.125</v>
      </c>
      <c r="K4" s="5">
        <v>0.94399999999999995</v>
      </c>
      <c r="L4" s="6">
        <v>5.2999999999999999E-2</v>
      </c>
      <c r="M4" s="40" t="s">
        <v>18</v>
      </c>
      <c r="N4" s="28">
        <f t="shared" ref="N4:N54" si="0">K4+L4</f>
        <v>0.997</v>
      </c>
      <c r="O4" s="28">
        <f t="shared" ref="O4:O54" si="1">SQRT(K4^2+L4^2)</f>
        <v>0.94548664718228559</v>
      </c>
      <c r="P4" s="28">
        <f t="shared" ref="P4:P54" si="2">MAX(K4:L4)</f>
        <v>0.94399999999999995</v>
      </c>
    </row>
    <row r="5" spans="2:16" x14ac:dyDescent="0.3">
      <c r="F5" s="9"/>
      <c r="N5" s="28"/>
      <c r="O5" s="28"/>
      <c r="P5" s="28"/>
    </row>
    <row r="6" spans="2:16" x14ac:dyDescent="0.3">
      <c r="B6" s="19" t="s">
        <v>14</v>
      </c>
      <c r="C6" s="14" t="s">
        <v>9</v>
      </c>
      <c r="D6" s="6" t="s">
        <v>6</v>
      </c>
      <c r="E6" s="19" t="s">
        <v>15</v>
      </c>
      <c r="F6" s="5">
        <v>0.19900000000000001</v>
      </c>
      <c r="G6" s="14">
        <v>1.2999999999999999E-2</v>
      </c>
      <c r="H6" s="6">
        <v>1.0009999999999999</v>
      </c>
      <c r="I6" s="5">
        <v>23.638000000000002</v>
      </c>
      <c r="J6" s="6">
        <v>3.5000000000000003E-2</v>
      </c>
      <c r="K6" s="5">
        <v>1.7000000000000001E-2</v>
      </c>
      <c r="L6" s="6">
        <v>1.0049999999999999</v>
      </c>
      <c r="M6" s="40" t="s">
        <v>19</v>
      </c>
      <c r="N6" s="28"/>
      <c r="O6" s="28"/>
      <c r="P6" s="28"/>
    </row>
    <row r="7" spans="2:16" x14ac:dyDescent="0.3">
      <c r="B7" s="19" t="s">
        <v>14</v>
      </c>
      <c r="C7" s="14" t="s">
        <v>9</v>
      </c>
      <c r="D7" s="6" t="s">
        <v>7</v>
      </c>
      <c r="E7" s="19" t="s">
        <v>15</v>
      </c>
      <c r="F7" s="5">
        <v>0.24399999999999999</v>
      </c>
      <c r="G7" s="14">
        <v>0.04</v>
      </c>
      <c r="H7" s="6">
        <v>1.004</v>
      </c>
      <c r="I7" s="5">
        <v>24.439</v>
      </c>
      <c r="J7" s="6">
        <v>5.3999999999999999E-2</v>
      </c>
      <c r="K7" s="5">
        <v>0.49399999999999999</v>
      </c>
      <c r="L7" s="6">
        <v>0.80400000000000005</v>
      </c>
      <c r="M7" s="40" t="s">
        <v>18</v>
      </c>
      <c r="N7" s="28">
        <f t="shared" si="0"/>
        <v>1.298</v>
      </c>
      <c r="O7" s="28">
        <f t="shared" si="1"/>
        <v>0.94363764231827896</v>
      </c>
      <c r="P7" s="28">
        <f t="shared" si="2"/>
        <v>0.80400000000000005</v>
      </c>
    </row>
    <row r="8" spans="2:16" x14ac:dyDescent="0.3">
      <c r="B8" s="19" t="s">
        <v>14</v>
      </c>
      <c r="C8" s="14" t="s">
        <v>9</v>
      </c>
      <c r="D8" s="6" t="s">
        <v>6</v>
      </c>
      <c r="E8" s="19" t="s">
        <v>16</v>
      </c>
      <c r="F8" s="5">
        <v>-5.8999999999999997E-2</v>
      </c>
      <c r="G8" s="14">
        <v>0.03</v>
      </c>
      <c r="H8" s="6">
        <v>4.9770000000000003</v>
      </c>
      <c r="I8" s="5">
        <v>22.4</v>
      </c>
      <c r="J8" s="6">
        <v>1.4E-2</v>
      </c>
      <c r="K8" s="5">
        <v>-0.70499999999999996</v>
      </c>
      <c r="L8" s="6">
        <v>1.2290000000000001</v>
      </c>
      <c r="M8" s="40" t="s">
        <v>19</v>
      </c>
      <c r="N8" s="28"/>
      <c r="O8" s="28"/>
      <c r="P8" s="28"/>
    </row>
    <row r="9" spans="2:16" s="27" customFormat="1" x14ac:dyDescent="0.3">
      <c r="B9" s="21" t="s">
        <v>14</v>
      </c>
      <c r="C9" s="22" t="s">
        <v>9</v>
      </c>
      <c r="D9" s="23" t="s">
        <v>7</v>
      </c>
      <c r="E9" s="21" t="s">
        <v>16</v>
      </c>
      <c r="F9" s="24">
        <v>5740000</v>
      </c>
      <c r="G9" s="25">
        <v>-88400</v>
      </c>
      <c r="H9" s="26">
        <v>286000</v>
      </c>
      <c r="I9" s="24">
        <v>63000000000000</v>
      </c>
      <c r="J9" s="26">
        <v>1E+20</v>
      </c>
      <c r="K9" s="24">
        <v>37400000000000</v>
      </c>
      <c r="L9" s="26">
        <v>-1.06E+21</v>
      </c>
      <c r="M9" s="40" t="s">
        <v>19</v>
      </c>
      <c r="N9" s="28"/>
      <c r="O9" s="28"/>
      <c r="P9" s="28"/>
    </row>
    <row r="10" spans="2:16" x14ac:dyDescent="0.3">
      <c r="B10" s="19" t="s">
        <v>14</v>
      </c>
      <c r="C10" s="14" t="s">
        <v>9</v>
      </c>
      <c r="D10" s="6" t="s">
        <v>6</v>
      </c>
      <c r="E10" s="19" t="s">
        <v>20</v>
      </c>
      <c r="F10" s="5">
        <v>0.19900000000000001</v>
      </c>
      <c r="G10" s="14">
        <v>1.2999999999999999E-2</v>
      </c>
      <c r="H10" s="6">
        <v>1.0009999999999999</v>
      </c>
      <c r="I10" s="5">
        <v>23.638000000000002</v>
      </c>
      <c r="J10" s="6">
        <v>3.5000000000000003E-2</v>
      </c>
      <c r="K10" s="5">
        <v>1.7000000000000001E-2</v>
      </c>
      <c r="L10" s="6">
        <v>1.0049999999999999</v>
      </c>
      <c r="M10" s="40" t="s">
        <v>19</v>
      </c>
      <c r="N10" s="28"/>
      <c r="O10" s="28"/>
      <c r="P10" s="28"/>
    </row>
    <row r="11" spans="2:16" s="27" customFormat="1" x14ac:dyDescent="0.3">
      <c r="B11" s="21" t="s">
        <v>14</v>
      </c>
      <c r="C11" s="22" t="s">
        <v>9</v>
      </c>
      <c r="D11" s="23" t="s">
        <v>7</v>
      </c>
      <c r="E11" s="21" t="s">
        <v>20</v>
      </c>
      <c r="F11" s="24">
        <v>-52100000</v>
      </c>
      <c r="G11" s="25">
        <v>12400000</v>
      </c>
      <c r="H11" s="26">
        <v>39700000</v>
      </c>
      <c r="I11" s="24">
        <v>1.38E+18</v>
      </c>
      <c r="J11" s="26">
        <v>1.5699999999999999E+22</v>
      </c>
      <c r="K11" s="24">
        <v>8.13E+17</v>
      </c>
      <c r="L11" s="26">
        <v>-1.6500000000000001E+23</v>
      </c>
      <c r="M11" s="40" t="s">
        <v>19</v>
      </c>
      <c r="N11" s="28"/>
      <c r="O11" s="28"/>
      <c r="P11" s="28"/>
    </row>
    <row r="12" spans="2:16" x14ac:dyDescent="0.3">
      <c r="F12" s="7"/>
      <c r="G12" s="15"/>
      <c r="H12" s="8"/>
      <c r="I12" s="7"/>
      <c r="J12" s="8"/>
      <c r="K12" s="7"/>
      <c r="L12" s="8"/>
      <c r="N12" s="28"/>
      <c r="O12" s="28"/>
      <c r="P12" s="28"/>
    </row>
    <row r="13" spans="2:16" s="48" customFormat="1" x14ac:dyDescent="0.3">
      <c r="B13" s="43" t="s">
        <v>21</v>
      </c>
      <c r="C13" s="44" t="s">
        <v>22</v>
      </c>
      <c r="D13" s="45" t="s">
        <v>23</v>
      </c>
      <c r="E13" s="43" t="s">
        <v>13</v>
      </c>
      <c r="F13" s="46">
        <v>0.24399999999999999</v>
      </c>
      <c r="G13" s="44">
        <v>1.6E-2</v>
      </c>
      <c r="H13" s="45">
        <v>1.633</v>
      </c>
      <c r="I13" s="46">
        <v>24.43</v>
      </c>
      <c r="J13" s="45">
        <v>8.4000000000000005E-2</v>
      </c>
      <c r="K13" s="46">
        <v>0.48899999999999999</v>
      </c>
      <c r="L13" s="45">
        <v>0.48899999999999999</v>
      </c>
      <c r="M13" s="47" t="s">
        <v>18</v>
      </c>
      <c r="N13" s="30">
        <f t="shared" si="0"/>
        <v>0.97799999999999998</v>
      </c>
      <c r="O13" s="30">
        <f t="shared" si="1"/>
        <v>0.69155043200044353</v>
      </c>
      <c r="P13" s="30">
        <f t="shared" si="2"/>
        <v>0.48899999999999999</v>
      </c>
    </row>
    <row r="14" spans="2:16" x14ac:dyDescent="0.3">
      <c r="N14" s="28"/>
      <c r="O14" s="28"/>
      <c r="P14" s="28"/>
    </row>
    <row r="15" spans="2:16" s="60" customFormat="1" x14ac:dyDescent="0.3">
      <c r="B15" s="52" t="s">
        <v>28</v>
      </c>
      <c r="C15" s="53" t="s">
        <v>22</v>
      </c>
      <c r="D15" s="54" t="s">
        <v>23</v>
      </c>
      <c r="E15" s="52" t="s">
        <v>24</v>
      </c>
      <c r="F15" s="55">
        <v>0.20699999999999999</v>
      </c>
      <c r="G15" s="56">
        <v>1.4E-2</v>
      </c>
      <c r="H15" s="57">
        <v>1.161</v>
      </c>
      <c r="I15" s="55">
        <v>23.797999999999998</v>
      </c>
      <c r="J15" s="57">
        <v>4.2999999999999997E-2</v>
      </c>
      <c r="K15" s="55">
        <v>0.11700000000000001</v>
      </c>
      <c r="L15" s="57">
        <v>0.91600000000000004</v>
      </c>
      <c r="M15" s="58" t="s">
        <v>18</v>
      </c>
      <c r="N15" s="59">
        <f t="shared" si="0"/>
        <v>1.0330000000000001</v>
      </c>
      <c r="O15" s="59">
        <f t="shared" si="1"/>
        <v>0.92344193103843841</v>
      </c>
      <c r="P15" s="59">
        <f t="shared" si="2"/>
        <v>0.91600000000000004</v>
      </c>
    </row>
    <row r="16" spans="2:16" s="60" customFormat="1" x14ac:dyDescent="0.3">
      <c r="B16" s="52" t="s">
        <v>28</v>
      </c>
      <c r="C16" s="53" t="s">
        <v>22</v>
      </c>
      <c r="D16" s="54" t="s">
        <v>23</v>
      </c>
      <c r="E16" s="52" t="s">
        <v>25</v>
      </c>
      <c r="F16" s="61">
        <v>0.25800000000000001</v>
      </c>
      <c r="G16" s="53">
        <v>1.6E-2</v>
      </c>
      <c r="H16" s="54">
        <v>2.2010000000000001</v>
      </c>
      <c r="I16" s="61">
        <v>24.966000000000001</v>
      </c>
      <c r="J16" s="54">
        <v>0.123</v>
      </c>
      <c r="K16" s="61">
        <v>0.80300000000000005</v>
      </c>
      <c r="L16" s="57">
        <v>7.0000000000000007E-2</v>
      </c>
      <c r="M16" s="58" t="s">
        <v>19</v>
      </c>
      <c r="N16" s="59"/>
      <c r="O16" s="59"/>
      <c r="P16" s="59"/>
    </row>
    <row r="17" spans="2:16" s="60" customFormat="1" x14ac:dyDescent="0.3">
      <c r="B17" s="52" t="s">
        <v>28</v>
      </c>
      <c r="C17" s="53" t="s">
        <v>22</v>
      </c>
      <c r="D17" s="54" t="s">
        <v>23</v>
      </c>
      <c r="E17" s="52" t="s">
        <v>26</v>
      </c>
      <c r="F17" s="55">
        <v>0.2</v>
      </c>
      <c r="G17" s="53">
        <v>1.2999999999999999E-2</v>
      </c>
      <c r="H17" s="54">
        <v>3.855</v>
      </c>
      <c r="I17" s="61">
        <v>25.204999999999998</v>
      </c>
      <c r="J17" s="54">
        <v>0.125</v>
      </c>
      <c r="K17" s="61">
        <v>0.94399999999999995</v>
      </c>
      <c r="L17" s="54">
        <v>5.2999999999999999E-2</v>
      </c>
      <c r="M17" s="58" t="s">
        <v>19</v>
      </c>
      <c r="N17" s="59"/>
      <c r="O17" s="59"/>
      <c r="P17" s="62"/>
    </row>
    <row r="18" spans="2:16" s="2" customFormat="1" x14ac:dyDescent="0.3">
      <c r="B18" s="20"/>
      <c r="C18" s="17"/>
      <c r="D18" s="12"/>
      <c r="E18" s="20"/>
      <c r="F18" s="11"/>
      <c r="G18" s="17"/>
      <c r="H18" s="12"/>
      <c r="I18" s="11"/>
      <c r="J18" s="12"/>
      <c r="K18" s="11"/>
      <c r="L18" s="12"/>
      <c r="M18" s="41"/>
      <c r="N18" s="29"/>
      <c r="O18" s="29"/>
      <c r="P18" s="29"/>
    </row>
    <row r="19" spans="2:16" x14ac:dyDescent="0.3">
      <c r="B19" s="19" t="s">
        <v>27</v>
      </c>
      <c r="C19" s="14" t="s">
        <v>9</v>
      </c>
      <c r="D19" s="6" t="s">
        <v>6</v>
      </c>
      <c r="E19" s="19" t="s">
        <v>29</v>
      </c>
      <c r="F19" s="9">
        <v>0.2</v>
      </c>
      <c r="G19" s="14">
        <v>1.2999999999999999E-2</v>
      </c>
      <c r="H19" s="10">
        <v>1</v>
      </c>
      <c r="I19" s="5">
        <v>23.638000000000002</v>
      </c>
      <c r="J19" s="6">
        <v>3.5000000000000003E-2</v>
      </c>
      <c r="K19" s="5">
        <v>2.3E-2</v>
      </c>
      <c r="L19" s="10">
        <v>1</v>
      </c>
      <c r="M19" s="40" t="s">
        <v>18</v>
      </c>
      <c r="N19" s="28">
        <f t="shared" si="0"/>
        <v>1.0229999999999999</v>
      </c>
      <c r="O19" s="28">
        <f t="shared" si="1"/>
        <v>1.0002644650291241</v>
      </c>
      <c r="P19" s="28">
        <f t="shared" si="2"/>
        <v>1</v>
      </c>
    </row>
    <row r="20" spans="2:16" x14ac:dyDescent="0.3">
      <c r="B20" s="19" t="s">
        <v>27</v>
      </c>
      <c r="C20" s="14" t="s">
        <v>9</v>
      </c>
      <c r="D20" s="6" t="s">
        <v>6</v>
      </c>
      <c r="E20" s="19" t="s">
        <v>30</v>
      </c>
      <c r="F20" s="9">
        <v>0.2</v>
      </c>
      <c r="G20" s="14">
        <v>1.2999999999999999E-2</v>
      </c>
      <c r="H20" s="10">
        <v>1.3009999999999999</v>
      </c>
      <c r="I20" s="5">
        <v>23.806999999999999</v>
      </c>
      <c r="J20" s="6">
        <v>4.4999999999999998E-2</v>
      </c>
      <c r="K20" s="5">
        <v>0.122</v>
      </c>
      <c r="L20" s="10">
        <v>0.9</v>
      </c>
      <c r="M20" s="40" t="s">
        <v>18</v>
      </c>
      <c r="N20" s="28">
        <f t="shared" si="0"/>
        <v>1.022</v>
      </c>
      <c r="O20" s="28">
        <f t="shared" si="1"/>
        <v>0.9082312480860808</v>
      </c>
      <c r="P20" s="28">
        <f t="shared" si="2"/>
        <v>0.9</v>
      </c>
    </row>
    <row r="21" spans="2:16" x14ac:dyDescent="0.3">
      <c r="B21" s="19" t="s">
        <v>27</v>
      </c>
      <c r="C21" s="14" t="s">
        <v>9</v>
      </c>
      <c r="D21" s="6" t="s">
        <v>6</v>
      </c>
      <c r="E21" s="19" t="s">
        <v>31</v>
      </c>
      <c r="F21" s="9">
        <v>0.21099999999999999</v>
      </c>
      <c r="G21" s="14">
        <v>1.2999999999999999E-2</v>
      </c>
      <c r="H21" s="6">
        <v>1.423</v>
      </c>
      <c r="I21" s="5">
        <v>23.974</v>
      </c>
      <c r="J21" s="6">
        <v>5.3999999999999999E-2</v>
      </c>
      <c r="K21" s="5">
        <v>0.221</v>
      </c>
      <c r="L21" s="10">
        <v>0.8</v>
      </c>
      <c r="M21" s="40" t="s">
        <v>19</v>
      </c>
      <c r="N21" s="28"/>
      <c r="O21" s="28"/>
      <c r="P21" s="28"/>
    </row>
    <row r="22" spans="2:16" x14ac:dyDescent="0.3">
      <c r="B22" s="19" t="s">
        <v>27</v>
      </c>
      <c r="C22" s="14" t="s">
        <v>9</v>
      </c>
      <c r="D22" s="6" t="s">
        <v>6</v>
      </c>
      <c r="E22" s="19" t="s">
        <v>32</v>
      </c>
      <c r="F22" s="9">
        <v>0.223</v>
      </c>
      <c r="G22" s="14">
        <v>1.4E-2</v>
      </c>
      <c r="H22" s="6">
        <v>1.4970000000000001</v>
      </c>
      <c r="I22" s="5">
        <v>24.13</v>
      </c>
      <c r="J22" s="6">
        <v>6.4000000000000001E-2</v>
      </c>
      <c r="K22" s="5">
        <v>0.312</v>
      </c>
      <c r="L22" s="10">
        <v>0.7</v>
      </c>
      <c r="M22" s="40" t="s">
        <v>19</v>
      </c>
      <c r="N22" s="28"/>
      <c r="O22" s="28"/>
      <c r="P22" s="28"/>
    </row>
    <row r="23" spans="2:16" x14ac:dyDescent="0.3">
      <c r="B23" s="19" t="s">
        <v>27</v>
      </c>
      <c r="C23" s="14" t="s">
        <v>9</v>
      </c>
      <c r="D23" s="6" t="s">
        <v>6</v>
      </c>
      <c r="E23" s="19" t="s">
        <v>33</v>
      </c>
      <c r="F23" s="9">
        <v>0.23300000000000001</v>
      </c>
      <c r="G23" s="14">
        <v>1.4999999999999999E-2</v>
      </c>
      <c r="H23" s="6">
        <v>1.5649999999999999</v>
      </c>
      <c r="I23" s="5">
        <v>24.276</v>
      </c>
      <c r="J23" s="6">
        <v>7.2999999999999995E-2</v>
      </c>
      <c r="K23" s="5">
        <v>0.39800000000000002</v>
      </c>
      <c r="L23" s="10">
        <v>0.6</v>
      </c>
      <c r="M23" s="40" t="s">
        <v>18</v>
      </c>
      <c r="N23" s="28">
        <f t="shared" si="0"/>
        <v>0.998</v>
      </c>
      <c r="O23" s="28">
        <f t="shared" si="1"/>
        <v>0.72000277777241939</v>
      </c>
      <c r="P23" s="28">
        <f t="shared" si="2"/>
        <v>0.6</v>
      </c>
    </row>
    <row r="24" spans="2:16" x14ac:dyDescent="0.3">
      <c r="B24" s="19" t="s">
        <v>27</v>
      </c>
      <c r="C24" s="14" t="s">
        <v>9</v>
      </c>
      <c r="D24" s="6" t="s">
        <v>6</v>
      </c>
      <c r="E24" s="19" t="s">
        <v>34</v>
      </c>
      <c r="F24" s="9">
        <v>0.24299999999999999</v>
      </c>
      <c r="G24" s="14">
        <v>1.6E-2</v>
      </c>
      <c r="H24" s="6">
        <v>1.6259999999999999</v>
      </c>
      <c r="I24" s="5">
        <v>24.414999999999999</v>
      </c>
      <c r="J24" s="6">
        <v>8.3000000000000004E-2</v>
      </c>
      <c r="K24" s="9">
        <v>0.48</v>
      </c>
      <c r="L24" s="10">
        <v>0.5</v>
      </c>
      <c r="M24" s="40" t="s">
        <v>18</v>
      </c>
      <c r="N24" s="28">
        <f t="shared" si="0"/>
        <v>0.98</v>
      </c>
      <c r="O24" s="28">
        <f t="shared" si="1"/>
        <v>0.69310893804653828</v>
      </c>
      <c r="P24" s="28">
        <f t="shared" si="2"/>
        <v>0.5</v>
      </c>
    </row>
    <row r="25" spans="2:16" x14ac:dyDescent="0.3">
      <c r="B25" s="19" t="s">
        <v>27</v>
      </c>
      <c r="C25" s="14" t="s">
        <v>9</v>
      </c>
      <c r="D25" s="6" t="s">
        <v>6</v>
      </c>
      <c r="E25" s="19" t="s">
        <v>35</v>
      </c>
      <c r="F25" s="9">
        <v>0.252</v>
      </c>
      <c r="G25" s="14">
        <v>1.6E-2</v>
      </c>
      <c r="H25" s="6">
        <v>1.6830000000000001</v>
      </c>
      <c r="I25" s="5">
        <v>24.547000000000001</v>
      </c>
      <c r="J25" s="6">
        <v>9.1999999999999998E-2</v>
      </c>
      <c r="K25" s="5">
        <v>0.55800000000000005</v>
      </c>
      <c r="L25" s="10">
        <v>0.4</v>
      </c>
      <c r="M25" s="40" t="s">
        <v>19</v>
      </c>
      <c r="N25" s="28"/>
      <c r="O25" s="28"/>
      <c r="P25" s="28"/>
    </row>
    <row r="26" spans="2:16" x14ac:dyDescent="0.3">
      <c r="B26" s="19" t="s">
        <v>27</v>
      </c>
      <c r="C26" s="14" t="s">
        <v>9</v>
      </c>
      <c r="D26" s="6" t="s">
        <v>6</v>
      </c>
      <c r="E26" s="19" t="s">
        <v>36</v>
      </c>
      <c r="F26" s="9">
        <v>0.26100000000000001</v>
      </c>
      <c r="G26" s="14">
        <v>1.7000000000000001E-2</v>
      </c>
      <c r="H26" s="6">
        <v>1.736</v>
      </c>
      <c r="I26" s="5">
        <v>24.675000000000001</v>
      </c>
      <c r="J26" s="6">
        <v>1.2E-2</v>
      </c>
      <c r="K26" s="5">
        <v>0.63200000000000001</v>
      </c>
      <c r="L26" s="10">
        <v>0.3</v>
      </c>
      <c r="M26" s="40" t="s">
        <v>18</v>
      </c>
      <c r="N26" s="28">
        <f t="shared" si="0"/>
        <v>0.93199999999999994</v>
      </c>
      <c r="O26" s="28">
        <f t="shared" si="1"/>
        <v>0.69958845044783291</v>
      </c>
      <c r="P26" s="28">
        <f t="shared" si="2"/>
        <v>0.63200000000000001</v>
      </c>
    </row>
    <row r="27" spans="2:16" x14ac:dyDescent="0.3">
      <c r="B27" s="19" t="s">
        <v>27</v>
      </c>
      <c r="C27" s="14" t="s">
        <v>9</v>
      </c>
      <c r="D27" s="6" t="s">
        <v>6</v>
      </c>
      <c r="E27" s="19" t="s">
        <v>37</v>
      </c>
      <c r="F27" s="9">
        <v>0.26900000000000002</v>
      </c>
      <c r="G27" s="14">
        <v>1.7000000000000001E-2</v>
      </c>
      <c r="H27" s="6">
        <v>1.786</v>
      </c>
      <c r="I27" s="5">
        <v>24.797000000000001</v>
      </c>
      <c r="J27" s="6">
        <v>0.111</v>
      </c>
      <c r="K27" s="5">
        <v>0.70399999999999996</v>
      </c>
      <c r="L27" s="10">
        <v>0.2</v>
      </c>
      <c r="M27" s="40" t="s">
        <v>19</v>
      </c>
      <c r="N27" s="28"/>
      <c r="O27" s="28"/>
      <c r="P27" s="28"/>
    </row>
    <row r="28" spans="2:16" s="48" customFormat="1" x14ac:dyDescent="0.3">
      <c r="B28" s="43" t="s">
        <v>27</v>
      </c>
      <c r="C28" s="44" t="s">
        <v>9</v>
      </c>
      <c r="D28" s="45" t="s">
        <v>6</v>
      </c>
      <c r="E28" s="43" t="s">
        <v>38</v>
      </c>
      <c r="F28" s="49">
        <v>0.27700000000000002</v>
      </c>
      <c r="G28" s="44">
        <v>1.7999999999999999E-2</v>
      </c>
      <c r="H28" s="45">
        <v>1.833</v>
      </c>
      <c r="I28" s="46">
        <v>24.914999999999999</v>
      </c>
      <c r="J28" s="45">
        <v>0.121</v>
      </c>
      <c r="K28" s="46">
        <v>0.77400000000000002</v>
      </c>
      <c r="L28" s="50">
        <v>0.1</v>
      </c>
      <c r="M28" s="47" t="s">
        <v>18</v>
      </c>
      <c r="N28" s="30">
        <f t="shared" si="0"/>
        <v>0.874</v>
      </c>
      <c r="O28" s="30">
        <f t="shared" si="1"/>
        <v>0.78043321302978907</v>
      </c>
      <c r="P28" s="30">
        <f t="shared" si="2"/>
        <v>0.77400000000000002</v>
      </c>
    </row>
    <row r="29" spans="2:16" x14ac:dyDescent="0.3">
      <c r="B29" s="19" t="s">
        <v>27</v>
      </c>
      <c r="C29" s="14" t="s">
        <v>9</v>
      </c>
      <c r="D29" s="6" t="s">
        <v>6</v>
      </c>
      <c r="E29" s="19" t="s">
        <v>39</v>
      </c>
      <c r="F29" s="9">
        <v>0.22800000000000001</v>
      </c>
      <c r="G29" s="14">
        <v>1.4E-2</v>
      </c>
      <c r="H29" s="6">
        <v>3.04</v>
      </c>
      <c r="I29" s="5">
        <v>25.141999999999999</v>
      </c>
      <c r="J29" s="10">
        <v>0.13</v>
      </c>
      <c r="K29" s="5">
        <v>0.90700000000000003</v>
      </c>
      <c r="L29" s="10">
        <v>-1E-3</v>
      </c>
      <c r="M29" s="40" t="s">
        <v>19</v>
      </c>
      <c r="N29" s="28"/>
      <c r="O29" s="28"/>
      <c r="P29" s="28"/>
    </row>
    <row r="30" spans="2:16" x14ac:dyDescent="0.3">
      <c r="N30" s="28"/>
      <c r="O30" s="28"/>
      <c r="P30" s="28"/>
    </row>
    <row r="31" spans="2:16" x14ac:dyDescent="0.3">
      <c r="B31" s="19" t="s">
        <v>27</v>
      </c>
      <c r="C31" s="14" t="s">
        <v>9</v>
      </c>
      <c r="D31" s="6" t="s">
        <v>7</v>
      </c>
      <c r="E31" s="19" t="s">
        <v>40</v>
      </c>
      <c r="F31" s="9">
        <v>0.2</v>
      </c>
      <c r="G31" s="14">
        <v>0.13</v>
      </c>
      <c r="H31" s="6">
        <v>3.855</v>
      </c>
      <c r="I31" s="5">
        <v>25.204999999999998</v>
      </c>
      <c r="J31" s="6">
        <v>0.125</v>
      </c>
      <c r="K31" s="5">
        <v>0.94399999999999995</v>
      </c>
      <c r="L31" s="10">
        <v>5.2999999999999999E-2</v>
      </c>
      <c r="M31" s="40" t="s">
        <v>19</v>
      </c>
      <c r="N31" s="28"/>
      <c r="O31" s="28"/>
      <c r="P31" s="28"/>
    </row>
    <row r="32" spans="2:16" x14ac:dyDescent="0.3">
      <c r="B32" s="19" t="s">
        <v>27</v>
      </c>
      <c r="C32" s="14" t="s">
        <v>9</v>
      </c>
      <c r="D32" s="6" t="s">
        <v>7</v>
      </c>
      <c r="E32" s="19" t="s">
        <v>41</v>
      </c>
      <c r="F32" s="9">
        <v>0.21299999999999999</v>
      </c>
      <c r="G32" s="14">
        <v>1.4E-2</v>
      </c>
      <c r="H32" s="6">
        <v>3.3719999999999999</v>
      </c>
      <c r="I32" s="5">
        <v>25.13</v>
      </c>
      <c r="J32" s="6">
        <v>0.125</v>
      </c>
      <c r="K32" s="9">
        <v>0.9</v>
      </c>
      <c r="L32" s="10">
        <v>5.6000000000000001E-2</v>
      </c>
      <c r="M32" s="40" t="s">
        <v>19</v>
      </c>
      <c r="N32" s="28"/>
      <c r="O32" s="28"/>
      <c r="P32" s="28"/>
    </row>
    <row r="33" spans="2:16" x14ac:dyDescent="0.3">
      <c r="B33" s="19" t="s">
        <v>27</v>
      </c>
      <c r="C33" s="14" t="s">
        <v>9</v>
      </c>
      <c r="D33" s="6" t="s">
        <v>7</v>
      </c>
      <c r="E33" s="19" t="s">
        <v>42</v>
      </c>
      <c r="F33" s="9">
        <v>0.26100000000000001</v>
      </c>
      <c r="G33" s="14">
        <v>1.7000000000000001E-2</v>
      </c>
      <c r="H33" s="6">
        <v>2.1419999999999999</v>
      </c>
      <c r="I33" s="5">
        <v>24.96</v>
      </c>
      <c r="J33" s="6">
        <v>0.123</v>
      </c>
      <c r="K33" s="9">
        <v>0.8</v>
      </c>
      <c r="L33" s="10">
        <v>7.1999999999999995E-2</v>
      </c>
      <c r="M33" s="40" t="s">
        <v>19</v>
      </c>
      <c r="N33" s="28"/>
      <c r="O33" s="28"/>
      <c r="P33" s="28"/>
    </row>
    <row r="34" spans="2:16" x14ac:dyDescent="0.3">
      <c r="B34" s="19" t="s">
        <v>27</v>
      </c>
      <c r="C34" s="14" t="s">
        <v>9</v>
      </c>
      <c r="D34" s="6" t="s">
        <v>7</v>
      </c>
      <c r="E34" s="19" t="s">
        <v>43</v>
      </c>
      <c r="F34" s="9">
        <v>0.26900000000000002</v>
      </c>
      <c r="G34" s="14">
        <v>1.7000000000000001E-2</v>
      </c>
      <c r="H34" s="6">
        <v>1.7829999999999999</v>
      </c>
      <c r="I34" s="5">
        <v>24.79</v>
      </c>
      <c r="J34" s="6">
        <v>0.11</v>
      </c>
      <c r="K34" s="9">
        <v>0.7</v>
      </c>
      <c r="L34" s="10">
        <v>0.20599999999999999</v>
      </c>
      <c r="M34" s="40" t="s">
        <v>19</v>
      </c>
      <c r="N34" s="28"/>
      <c r="O34" s="28"/>
      <c r="P34" s="28"/>
    </row>
    <row r="35" spans="2:16" x14ac:dyDescent="0.3">
      <c r="B35" s="19" t="s">
        <v>27</v>
      </c>
      <c r="C35" s="14" t="s">
        <v>9</v>
      </c>
      <c r="D35" s="6" t="s">
        <v>7</v>
      </c>
      <c r="E35" s="19" t="s">
        <v>44</v>
      </c>
      <c r="F35" s="9">
        <v>0.25700000000000001</v>
      </c>
      <c r="G35" s="14">
        <v>1.6E-2</v>
      </c>
      <c r="H35" s="6">
        <v>1.7130000000000001</v>
      </c>
      <c r="I35" s="5">
        <v>24.619</v>
      </c>
      <c r="J35" s="6">
        <v>9.7000000000000003E-2</v>
      </c>
      <c r="K35" s="9">
        <v>0.6</v>
      </c>
      <c r="L35" s="10">
        <v>0.34399999999999997</v>
      </c>
      <c r="M35" s="40" t="s">
        <v>19</v>
      </c>
      <c r="N35" s="28"/>
      <c r="O35" s="28"/>
      <c r="P35" s="28"/>
    </row>
    <row r="36" spans="2:16" x14ac:dyDescent="0.3">
      <c r="B36" s="19" t="s">
        <v>27</v>
      </c>
      <c r="C36" s="14" t="s">
        <v>9</v>
      </c>
      <c r="D36" s="6" t="s">
        <v>7</v>
      </c>
      <c r="E36" s="19" t="s">
        <v>45</v>
      </c>
      <c r="F36" s="9">
        <v>0.246</v>
      </c>
      <c r="G36" s="14">
        <v>1.6E-2</v>
      </c>
      <c r="H36" s="6">
        <v>1.641</v>
      </c>
      <c r="I36" s="5">
        <v>24.449000000000002</v>
      </c>
      <c r="J36" s="6">
        <v>8.5000000000000006E-2</v>
      </c>
      <c r="K36" s="9">
        <v>0.5</v>
      </c>
      <c r="L36" s="10">
        <v>0.47399999999999998</v>
      </c>
      <c r="M36" s="40" t="s">
        <v>18</v>
      </c>
      <c r="N36" s="28">
        <f t="shared" si="0"/>
        <v>0.97399999999999998</v>
      </c>
      <c r="O36" s="28">
        <f t="shared" si="1"/>
        <v>0.68896734320285458</v>
      </c>
      <c r="P36" s="28">
        <f t="shared" si="2"/>
        <v>0.5</v>
      </c>
    </row>
    <row r="37" spans="2:16" x14ac:dyDescent="0.3">
      <c r="B37" s="19" t="s">
        <v>27</v>
      </c>
      <c r="C37" s="14" t="s">
        <v>9</v>
      </c>
      <c r="D37" s="6" t="s">
        <v>7</v>
      </c>
      <c r="E37" s="19" t="s">
        <v>46</v>
      </c>
      <c r="F37" s="9">
        <v>0.23400000000000001</v>
      </c>
      <c r="G37" s="14">
        <v>1.4999999999999999E-2</v>
      </c>
      <c r="H37" s="6">
        <v>1.5660000000000001</v>
      </c>
      <c r="I37" s="5">
        <v>24.279</v>
      </c>
      <c r="J37" s="6">
        <v>7.2999999999999995E-2</v>
      </c>
      <c r="K37" s="9">
        <v>0.4</v>
      </c>
      <c r="L37" s="10">
        <v>0.59799999999999998</v>
      </c>
      <c r="M37" s="40" t="s">
        <v>18</v>
      </c>
      <c r="N37" s="28">
        <f t="shared" si="0"/>
        <v>0.998</v>
      </c>
      <c r="O37" s="28">
        <f t="shared" si="1"/>
        <v>0.71944700986243593</v>
      </c>
      <c r="P37" s="28">
        <f t="shared" si="2"/>
        <v>0.59799999999999998</v>
      </c>
    </row>
    <row r="38" spans="2:16" x14ac:dyDescent="0.3">
      <c r="B38" s="19" t="s">
        <v>27</v>
      </c>
      <c r="C38" s="14" t="s">
        <v>9</v>
      </c>
      <c r="D38" s="6" t="s">
        <v>7</v>
      </c>
      <c r="E38" s="19" t="s">
        <v>47</v>
      </c>
      <c r="F38" s="9">
        <v>0.221</v>
      </c>
      <c r="G38" s="14">
        <v>1.4E-2</v>
      </c>
      <c r="H38" s="6">
        <v>1.488</v>
      </c>
      <c r="I38" s="5">
        <v>24.109000000000002</v>
      </c>
      <c r="J38" s="6">
        <v>6.2E-2</v>
      </c>
      <c r="K38" s="9">
        <v>0.3</v>
      </c>
      <c r="L38" s="10">
        <v>0.71399999999999997</v>
      </c>
      <c r="M38" s="40" t="s">
        <v>19</v>
      </c>
      <c r="N38" s="28"/>
      <c r="O38" s="28"/>
      <c r="P38" s="28"/>
    </row>
    <row r="39" spans="2:16" x14ac:dyDescent="0.3">
      <c r="B39" s="19" t="s">
        <v>27</v>
      </c>
      <c r="C39" s="14" t="s">
        <v>9</v>
      </c>
      <c r="D39" s="6" t="s">
        <v>7</v>
      </c>
      <c r="E39" s="19" t="s">
        <v>48</v>
      </c>
      <c r="F39" s="9">
        <v>0.20799999999999999</v>
      </c>
      <c r="G39" s="14">
        <v>1.2999999999999999E-2</v>
      </c>
      <c r="H39" s="6">
        <v>1.4059999999999999</v>
      </c>
      <c r="I39" s="5">
        <v>23.939</v>
      </c>
      <c r="J39" s="6">
        <v>5.1999999999999998E-2</v>
      </c>
      <c r="K39" s="9">
        <v>0.2</v>
      </c>
      <c r="L39" s="10">
        <v>0.82199999999999995</v>
      </c>
      <c r="M39" s="40" t="s">
        <v>19</v>
      </c>
      <c r="N39" s="28"/>
      <c r="O39" s="28"/>
      <c r="P39" s="28"/>
    </row>
    <row r="40" spans="2:16" x14ac:dyDescent="0.3">
      <c r="B40" s="19" t="s">
        <v>27</v>
      </c>
      <c r="C40" s="14" t="s">
        <v>9</v>
      </c>
      <c r="D40" s="6" t="s">
        <v>7</v>
      </c>
      <c r="E40" s="19" t="s">
        <v>49</v>
      </c>
      <c r="F40" s="9">
        <v>0.2</v>
      </c>
      <c r="G40" s="14">
        <v>1.2999999999999999E-2</v>
      </c>
      <c r="H40" s="6">
        <v>1.234</v>
      </c>
      <c r="I40" s="5">
        <v>23.768999999999998</v>
      </c>
      <c r="J40" s="6">
        <v>4.2999999999999997E-2</v>
      </c>
      <c r="K40" s="9">
        <v>0.1</v>
      </c>
      <c r="L40" s="10">
        <v>0.92200000000000004</v>
      </c>
      <c r="M40" s="40" t="s">
        <v>18</v>
      </c>
      <c r="N40" s="28">
        <f t="shared" si="0"/>
        <v>1.022</v>
      </c>
      <c r="O40" s="28">
        <f t="shared" si="1"/>
        <v>0.92740713820845699</v>
      </c>
      <c r="P40" s="28">
        <f t="shared" si="2"/>
        <v>0.92200000000000004</v>
      </c>
    </row>
    <row r="41" spans="2:16" x14ac:dyDescent="0.3">
      <c r="B41" s="19" t="s">
        <v>27</v>
      </c>
      <c r="C41" s="14" t="s">
        <v>9</v>
      </c>
      <c r="D41" s="6" t="s">
        <v>7</v>
      </c>
      <c r="E41" s="19" t="s">
        <v>50</v>
      </c>
      <c r="F41" s="9">
        <v>0.2</v>
      </c>
      <c r="G41" s="14">
        <v>1.0999999999999999E-2</v>
      </c>
      <c r="H41" s="10">
        <v>1</v>
      </c>
      <c r="I41" s="5">
        <v>23.619</v>
      </c>
      <c r="J41" s="6">
        <v>3.5000000000000003E-2</v>
      </c>
      <c r="K41" s="5">
        <v>1.2E-2</v>
      </c>
      <c r="L41" s="10">
        <v>1</v>
      </c>
      <c r="M41" s="40" t="s">
        <v>19</v>
      </c>
      <c r="N41" s="28"/>
    </row>
    <row r="42" spans="2:16" s="2" customFormat="1" x14ac:dyDescent="0.3">
      <c r="B42" s="20"/>
      <c r="C42" s="17"/>
      <c r="D42" s="12"/>
      <c r="E42" s="20"/>
      <c r="F42" s="11"/>
      <c r="G42" s="17"/>
      <c r="H42" s="12"/>
      <c r="I42" s="11"/>
      <c r="J42" s="12"/>
      <c r="K42" s="11"/>
      <c r="L42" s="12"/>
      <c r="M42" s="41"/>
      <c r="N42" s="29"/>
      <c r="O42" s="29"/>
      <c r="P42" s="29"/>
    </row>
    <row r="43" spans="2:16" x14ac:dyDescent="0.3">
      <c r="B43" s="19" t="s">
        <v>27</v>
      </c>
      <c r="C43" s="14" t="s">
        <v>9</v>
      </c>
      <c r="D43" s="6" t="s">
        <v>6</v>
      </c>
      <c r="E43" s="19" t="s">
        <v>51</v>
      </c>
      <c r="F43" s="9">
        <v>0.2</v>
      </c>
      <c r="G43" s="14">
        <v>1.2999999999999999E-2</v>
      </c>
      <c r="H43" s="10">
        <v>1</v>
      </c>
      <c r="I43" s="5">
        <v>23.638000000000002</v>
      </c>
      <c r="J43" s="6">
        <v>3.5000000000000003E-2</v>
      </c>
      <c r="K43" s="9">
        <f>(I43 - 23.599)/( 25.3 - 23.599)</f>
        <v>2.2927689594357124E-2</v>
      </c>
      <c r="L43" s="10">
        <v>1</v>
      </c>
      <c r="M43" s="40" t="s">
        <v>18</v>
      </c>
      <c r="N43" s="28">
        <f t="shared" si="0"/>
        <v>1.0229276895943571</v>
      </c>
      <c r="O43" s="28">
        <f t="shared" si="1"/>
        <v>1.0002628049418487</v>
      </c>
      <c r="P43" s="28">
        <f t="shared" si="2"/>
        <v>1</v>
      </c>
    </row>
    <row r="44" spans="2:16" x14ac:dyDescent="0.3">
      <c r="B44" s="19" t="s">
        <v>27</v>
      </c>
      <c r="C44" s="14" t="s">
        <v>9</v>
      </c>
      <c r="D44" s="6" t="s">
        <v>6</v>
      </c>
      <c r="E44" s="19" t="s">
        <v>52</v>
      </c>
      <c r="F44" s="9">
        <v>0.2</v>
      </c>
      <c r="G44" s="14">
        <v>1.2999999999999999E-2</v>
      </c>
      <c r="H44" s="10">
        <v>1</v>
      </c>
      <c r="I44" s="5">
        <v>23.638000000000002</v>
      </c>
      <c r="J44" s="6">
        <v>3.5000000000000003E-2</v>
      </c>
      <c r="K44" s="9">
        <f t="shared" ref="K44:K62" si="3">(I44 - 23.599)/( 25.3 - 23.599)</f>
        <v>2.2927689594357124E-2</v>
      </c>
      <c r="L44" s="10">
        <v>1</v>
      </c>
      <c r="M44" s="40" t="s">
        <v>18</v>
      </c>
      <c r="N44" s="28">
        <f t="shared" si="0"/>
        <v>1.0229276895943571</v>
      </c>
      <c r="O44" s="28">
        <f t="shared" si="1"/>
        <v>1.0002628049418487</v>
      </c>
      <c r="P44" s="28">
        <f t="shared" si="2"/>
        <v>1</v>
      </c>
    </row>
    <row r="45" spans="2:16" x14ac:dyDescent="0.3">
      <c r="B45" s="19" t="s">
        <v>27</v>
      </c>
      <c r="C45" s="14" t="s">
        <v>9</v>
      </c>
      <c r="D45" s="6" t="s">
        <v>6</v>
      </c>
      <c r="E45" s="19" t="s">
        <v>53</v>
      </c>
      <c r="F45" s="9">
        <v>0.2</v>
      </c>
      <c r="G45" s="14">
        <v>1.2999999999999999E-2</v>
      </c>
      <c r="H45" s="10">
        <v>1</v>
      </c>
      <c r="I45" s="5">
        <v>23.638000000000002</v>
      </c>
      <c r="J45" s="6">
        <v>3.5000000000000003E-2</v>
      </c>
      <c r="K45" s="9">
        <f t="shared" si="3"/>
        <v>2.2927689594357124E-2</v>
      </c>
      <c r="L45" s="10">
        <v>1</v>
      </c>
      <c r="M45" s="40" t="s">
        <v>18</v>
      </c>
      <c r="N45" s="28">
        <f t="shared" si="0"/>
        <v>1.0229276895943571</v>
      </c>
      <c r="O45" s="28">
        <f t="shared" si="1"/>
        <v>1.0002628049418487</v>
      </c>
      <c r="P45" s="28">
        <f t="shared" si="2"/>
        <v>1</v>
      </c>
    </row>
    <row r="46" spans="2:16" x14ac:dyDescent="0.3">
      <c r="B46" s="19" t="s">
        <v>27</v>
      </c>
      <c r="C46" s="14" t="s">
        <v>9</v>
      </c>
      <c r="D46" s="6" t="s">
        <v>6</v>
      </c>
      <c r="E46" s="19" t="s">
        <v>54</v>
      </c>
      <c r="F46" s="9">
        <v>0.2</v>
      </c>
      <c r="G46" s="14">
        <v>1.2999999999999999E-2</v>
      </c>
      <c r="H46" s="6">
        <v>1.149</v>
      </c>
      <c r="I46" s="5">
        <v>23.721</v>
      </c>
      <c r="J46" s="6">
        <v>0.04</v>
      </c>
      <c r="K46" s="9">
        <f t="shared" si="3"/>
        <v>7.1722516166960529E-2</v>
      </c>
      <c r="L46" s="10">
        <v>0.95099999999999996</v>
      </c>
      <c r="M46" s="40" t="s">
        <v>18</v>
      </c>
      <c r="N46" s="28">
        <f t="shared" si="0"/>
        <v>1.0227225161669604</v>
      </c>
      <c r="O46" s="28">
        <f t="shared" si="1"/>
        <v>0.95370074935763771</v>
      </c>
      <c r="P46" s="28">
        <f t="shared" si="2"/>
        <v>0.95099999999999996</v>
      </c>
    </row>
    <row r="47" spans="2:16" x14ac:dyDescent="0.3">
      <c r="B47" s="19" t="s">
        <v>27</v>
      </c>
      <c r="C47" s="14" t="s">
        <v>9</v>
      </c>
      <c r="D47" s="6" t="s">
        <v>6</v>
      </c>
      <c r="E47" s="19" t="s">
        <v>55</v>
      </c>
      <c r="F47" s="9">
        <v>0.20499999999999999</v>
      </c>
      <c r="G47" s="14">
        <v>1.2999999999999999E-2</v>
      </c>
      <c r="H47" s="6">
        <v>1.3859999999999999</v>
      </c>
      <c r="I47" s="5">
        <v>23.9</v>
      </c>
      <c r="J47" s="6">
        <v>0.05</v>
      </c>
      <c r="K47" s="9">
        <f t="shared" si="3"/>
        <v>0.17695473251028707</v>
      </c>
      <c r="L47" s="10">
        <v>0.84499999999999997</v>
      </c>
      <c r="M47" s="40" t="s">
        <v>19</v>
      </c>
      <c r="N47" s="28"/>
      <c r="O47" s="28"/>
      <c r="P47" s="28"/>
    </row>
    <row r="48" spans="2:16" x14ac:dyDescent="0.3">
      <c r="B48" s="19" t="s">
        <v>27</v>
      </c>
      <c r="C48" s="14" t="s">
        <v>9</v>
      </c>
      <c r="D48" s="6" t="s">
        <v>6</v>
      </c>
      <c r="E48" s="19" t="s">
        <v>56</v>
      </c>
      <c r="F48" s="9">
        <v>0.218</v>
      </c>
      <c r="G48" s="14">
        <v>1.4E-2</v>
      </c>
      <c r="H48" s="6">
        <v>1.4690000000000001</v>
      </c>
      <c r="I48" s="5">
        <v>24.068999999999999</v>
      </c>
      <c r="J48" s="6">
        <v>0.06</v>
      </c>
      <c r="K48" s="9">
        <f t="shared" si="3"/>
        <v>0.27630805408583109</v>
      </c>
      <c r="L48" s="10">
        <v>0.73899999999999999</v>
      </c>
      <c r="M48" s="40" t="s">
        <v>18</v>
      </c>
      <c r="N48" s="28">
        <f t="shared" si="0"/>
        <v>1.015308054085831</v>
      </c>
      <c r="O48" s="28">
        <f t="shared" si="1"/>
        <v>0.78896586792629908</v>
      </c>
      <c r="P48" s="28">
        <f t="shared" si="2"/>
        <v>0.73899999999999999</v>
      </c>
    </row>
    <row r="49" spans="2:16" x14ac:dyDescent="0.3">
      <c r="B49" s="19" t="s">
        <v>27</v>
      </c>
      <c r="C49" s="14" t="s">
        <v>9</v>
      </c>
      <c r="D49" s="6" t="s">
        <v>6</v>
      </c>
      <c r="E49" s="19" t="s">
        <v>57</v>
      </c>
      <c r="F49" s="9">
        <v>0.23</v>
      </c>
      <c r="G49" s="14">
        <v>1.4999999999999999E-2</v>
      </c>
      <c r="H49" s="6">
        <v>1.5429999999999999</v>
      </c>
      <c r="I49" s="5">
        <v>24.227</v>
      </c>
      <c r="J49" s="6">
        <v>7.0000000000000007E-2</v>
      </c>
      <c r="K49" s="9">
        <f t="shared" si="3"/>
        <v>0.3691945914168136</v>
      </c>
      <c r="L49" s="10">
        <v>0.63400000000000001</v>
      </c>
      <c r="M49" s="40" t="s">
        <v>18</v>
      </c>
      <c r="N49" s="28">
        <f t="shared" si="0"/>
        <v>1.0031945914168137</v>
      </c>
      <c r="O49" s="28">
        <f t="shared" si="1"/>
        <v>0.73366248802254297</v>
      </c>
      <c r="P49" s="28">
        <f t="shared" si="2"/>
        <v>0.63400000000000001</v>
      </c>
    </row>
    <row r="50" spans="2:16" x14ac:dyDescent="0.3">
      <c r="B50" s="19" t="s">
        <v>27</v>
      </c>
      <c r="C50" s="14" t="s">
        <v>9</v>
      </c>
      <c r="D50" s="6" t="s">
        <v>6</v>
      </c>
      <c r="E50" s="19" t="s">
        <v>58</v>
      </c>
      <c r="F50" s="9">
        <v>0.24099999999999999</v>
      </c>
      <c r="G50" s="14">
        <v>1.4999999999999999E-2</v>
      </c>
      <c r="H50" s="6">
        <v>1.609</v>
      </c>
      <c r="I50" s="5">
        <v>24.376999999999999</v>
      </c>
      <c r="J50" s="6">
        <v>0.08</v>
      </c>
      <c r="K50" s="9">
        <f t="shared" si="3"/>
        <v>0.45737801293356756</v>
      </c>
      <c r="L50" s="10">
        <v>0.52800000000000002</v>
      </c>
      <c r="M50" s="40" t="s">
        <v>19</v>
      </c>
      <c r="N50" s="28"/>
      <c r="O50" s="28"/>
      <c r="P50" s="28"/>
    </row>
    <row r="51" spans="2:16" s="48" customFormat="1" x14ac:dyDescent="0.3">
      <c r="B51" s="43" t="s">
        <v>27</v>
      </c>
      <c r="C51" s="44" t="s">
        <v>9</v>
      </c>
      <c r="D51" s="45" t="s">
        <v>6</v>
      </c>
      <c r="E51" s="43" t="s">
        <v>59</v>
      </c>
      <c r="F51" s="49">
        <v>0.25</v>
      </c>
      <c r="G51" s="44">
        <v>1.6E-2</v>
      </c>
      <c r="H51" s="45">
        <v>1.671</v>
      </c>
      <c r="I51" s="46">
        <v>24.518000000000001</v>
      </c>
      <c r="J51" s="45">
        <v>0.09</v>
      </c>
      <c r="K51" s="49">
        <f t="shared" si="3"/>
        <v>0.54027042915931822</v>
      </c>
      <c r="L51" s="50">
        <v>0.42199999999999999</v>
      </c>
      <c r="M51" s="47" t="s">
        <v>18</v>
      </c>
      <c r="N51" s="30">
        <f t="shared" si="0"/>
        <v>0.96227042915931826</v>
      </c>
      <c r="O51" s="30">
        <f t="shared" si="1"/>
        <v>0.68554805566349164</v>
      </c>
      <c r="P51" s="30">
        <f t="shared" si="2"/>
        <v>0.54027042915931822</v>
      </c>
    </row>
    <row r="52" spans="2:16" x14ac:dyDescent="0.3">
      <c r="B52" s="19" t="s">
        <v>27</v>
      </c>
      <c r="C52" s="14" t="s">
        <v>9</v>
      </c>
      <c r="D52" s="6" t="s">
        <v>6</v>
      </c>
      <c r="E52" s="19" t="s">
        <v>60</v>
      </c>
      <c r="F52" s="9">
        <v>0.26</v>
      </c>
      <c r="G52" s="14">
        <v>1.7000000000000001E-2</v>
      </c>
      <c r="H52" s="6">
        <v>1.728</v>
      </c>
      <c r="I52" s="5">
        <v>24.652999999999999</v>
      </c>
      <c r="J52" s="6">
        <v>0.1</v>
      </c>
      <c r="K52" s="9">
        <f t="shared" si="3"/>
        <v>0.61963550852439631</v>
      </c>
      <c r="L52" s="10">
        <v>0.317</v>
      </c>
      <c r="M52" s="40" t="s">
        <v>18</v>
      </c>
      <c r="N52" s="28">
        <f t="shared" si="0"/>
        <v>0.93663550852439625</v>
      </c>
      <c r="O52" s="28">
        <f t="shared" si="1"/>
        <v>0.69601520344334955</v>
      </c>
      <c r="P52" s="28">
        <f t="shared" si="2"/>
        <v>0.61963550852439631</v>
      </c>
    </row>
    <row r="53" spans="2:16" x14ac:dyDescent="0.3">
      <c r="B53" s="19" t="s">
        <v>27</v>
      </c>
      <c r="C53" s="14" t="s">
        <v>9</v>
      </c>
      <c r="D53" s="6" t="s">
        <v>6</v>
      </c>
      <c r="E53" s="19" t="s">
        <v>61</v>
      </c>
      <c r="F53" s="9">
        <v>0.26800000000000002</v>
      </c>
      <c r="G53" s="14">
        <v>1.7000000000000001E-2</v>
      </c>
      <c r="H53" s="6">
        <v>1.7809999999999999</v>
      </c>
      <c r="I53" s="5">
        <v>24.783000000000001</v>
      </c>
      <c r="J53" s="6">
        <v>0.11</v>
      </c>
      <c r="K53" s="9">
        <f t="shared" si="3"/>
        <v>0.69606114050558532</v>
      </c>
      <c r="L53" s="10">
        <v>0.21099999999999999</v>
      </c>
      <c r="M53" s="40" t="s">
        <v>19</v>
      </c>
      <c r="N53" s="28"/>
      <c r="O53" s="28"/>
      <c r="P53" s="28"/>
    </row>
    <row r="54" spans="2:16" s="39" customFormat="1" x14ac:dyDescent="0.3">
      <c r="B54" s="32" t="s">
        <v>27</v>
      </c>
      <c r="C54" s="33" t="s">
        <v>9</v>
      </c>
      <c r="D54" s="34" t="s">
        <v>6</v>
      </c>
      <c r="E54" s="32" t="s">
        <v>62</v>
      </c>
      <c r="F54" s="35">
        <v>0.27600000000000002</v>
      </c>
      <c r="G54" s="33">
        <v>1.7999999999999999E-2</v>
      </c>
      <c r="H54" s="34">
        <v>1.831</v>
      </c>
      <c r="I54" s="36">
        <v>24.908999999999999</v>
      </c>
      <c r="J54" s="34">
        <v>0.12</v>
      </c>
      <c r="K54" s="35">
        <f t="shared" si="3"/>
        <v>0.77013521457965806</v>
      </c>
      <c r="L54" s="37">
        <v>0.106</v>
      </c>
      <c r="M54" s="42" t="s">
        <v>18</v>
      </c>
      <c r="N54" s="38">
        <f t="shared" si="0"/>
        <v>0.87613521457965804</v>
      </c>
      <c r="O54" s="28">
        <f t="shared" si="1"/>
        <v>0.77739581214183029</v>
      </c>
      <c r="P54" s="28">
        <f t="shared" si="2"/>
        <v>0.77013521457965806</v>
      </c>
    </row>
    <row r="55" spans="2:16" x14ac:dyDescent="0.3">
      <c r="B55" s="19" t="s">
        <v>27</v>
      </c>
      <c r="C55" s="14" t="s">
        <v>9</v>
      </c>
      <c r="D55" s="6" t="s">
        <v>6</v>
      </c>
      <c r="E55" s="19" t="s">
        <v>63</v>
      </c>
      <c r="F55" s="9">
        <v>0.2</v>
      </c>
      <c r="G55" s="14">
        <v>1.2999999999999999E-2</v>
      </c>
      <c r="H55" s="6">
        <v>3.9540000000000002</v>
      </c>
      <c r="I55" s="5">
        <v>25.251999999999999</v>
      </c>
      <c r="J55" s="6">
        <v>0.128</v>
      </c>
      <c r="K55" s="9">
        <f t="shared" si="3"/>
        <v>0.97178130511463734</v>
      </c>
      <c r="L55" s="10">
        <v>0.02</v>
      </c>
      <c r="M55" s="40" t="s">
        <v>19</v>
      </c>
      <c r="N55" s="28"/>
      <c r="O55" s="28"/>
    </row>
    <row r="56" spans="2:16" x14ac:dyDescent="0.3">
      <c r="K56" s="9"/>
      <c r="N56" s="28"/>
      <c r="O56" s="28"/>
    </row>
    <row r="57" spans="2:16" x14ac:dyDescent="0.3">
      <c r="B57" s="19" t="s">
        <v>27</v>
      </c>
      <c r="C57" s="14" t="s">
        <v>9</v>
      </c>
      <c r="D57" s="6" t="s">
        <v>7</v>
      </c>
      <c r="E57" s="19" t="s">
        <v>64</v>
      </c>
      <c r="F57" s="9">
        <v>0.2</v>
      </c>
      <c r="G57" s="14">
        <v>1.2999999999999999E-2</v>
      </c>
      <c r="H57" s="6">
        <v>3.855</v>
      </c>
      <c r="I57" s="5">
        <v>25.204999999999998</v>
      </c>
      <c r="J57" s="6">
        <v>0.125</v>
      </c>
      <c r="K57" s="9">
        <f t="shared" si="3"/>
        <v>0.9441504997060538</v>
      </c>
      <c r="L57" s="10">
        <v>5.2999999999999999E-2</v>
      </c>
      <c r="M57" s="40" t="s">
        <v>19</v>
      </c>
      <c r="N57" s="28"/>
      <c r="O57" s="28"/>
    </row>
    <row r="58" spans="2:16" x14ac:dyDescent="0.3">
      <c r="B58" s="19" t="s">
        <v>27</v>
      </c>
      <c r="C58" s="14" t="s">
        <v>9</v>
      </c>
      <c r="D58" s="6" t="s">
        <v>7</v>
      </c>
      <c r="E58" s="19" t="s">
        <v>65</v>
      </c>
      <c r="F58" s="9">
        <v>0.2</v>
      </c>
      <c r="G58" s="14">
        <v>1.2999999999999999E-2</v>
      </c>
      <c r="H58" s="6">
        <v>3.855</v>
      </c>
      <c r="I58" s="5">
        <v>25.204999999999998</v>
      </c>
      <c r="J58" s="6">
        <v>0.125</v>
      </c>
      <c r="K58" s="9">
        <f t="shared" si="3"/>
        <v>0.9441504997060538</v>
      </c>
      <c r="L58" s="10">
        <v>5.2999999999999999E-2</v>
      </c>
      <c r="M58" s="40" t="s">
        <v>19</v>
      </c>
      <c r="N58" s="28"/>
      <c r="O58" s="28"/>
    </row>
    <row r="59" spans="2:16" x14ac:dyDescent="0.3">
      <c r="B59" s="19" t="s">
        <v>27</v>
      </c>
      <c r="C59" s="14" t="s">
        <v>9</v>
      </c>
      <c r="D59" s="6" t="s">
        <v>7</v>
      </c>
      <c r="E59" s="19" t="s">
        <v>66</v>
      </c>
      <c r="F59" s="9">
        <v>0.2</v>
      </c>
      <c r="G59" s="14">
        <v>1.2999999999999999E-2</v>
      </c>
      <c r="H59" s="6">
        <v>3.855</v>
      </c>
      <c r="I59" s="5">
        <v>25.204999999999998</v>
      </c>
      <c r="J59" s="6">
        <v>0.125</v>
      </c>
      <c r="K59" s="9">
        <f t="shared" si="3"/>
        <v>0.9441504997060538</v>
      </c>
      <c r="L59" s="10">
        <v>5.2999999999999999E-2</v>
      </c>
      <c r="M59" s="40" t="s">
        <v>19</v>
      </c>
      <c r="N59" s="28"/>
      <c r="O59" s="28"/>
    </row>
    <row r="60" spans="2:16" x14ac:dyDescent="0.3">
      <c r="B60" s="19" t="s">
        <v>27</v>
      </c>
      <c r="C60" s="14" t="s">
        <v>9</v>
      </c>
      <c r="D60" s="6" t="s">
        <v>7</v>
      </c>
      <c r="E60" s="19" t="s">
        <v>67</v>
      </c>
      <c r="F60" s="9">
        <v>0.24</v>
      </c>
      <c r="G60" s="14">
        <v>1.4999999999999999E-2</v>
      </c>
      <c r="H60" s="6">
        <v>1.6080000000000001</v>
      </c>
      <c r="I60" s="5">
        <v>24.373999999999999</v>
      </c>
      <c r="J60" s="6">
        <v>0.08</v>
      </c>
      <c r="K60" s="9">
        <f t="shared" si="3"/>
        <v>0.4556143445032324</v>
      </c>
      <c r="L60" s="10">
        <v>0.53</v>
      </c>
      <c r="M60" s="40" t="s">
        <v>19</v>
      </c>
      <c r="N60" s="28"/>
    </row>
    <row r="61" spans="2:16" x14ac:dyDescent="0.3">
      <c r="B61" s="19" t="s">
        <v>27</v>
      </c>
      <c r="C61" s="14" t="s">
        <v>9</v>
      </c>
      <c r="D61" s="6" t="s">
        <v>7</v>
      </c>
      <c r="E61" s="19" t="s">
        <v>68</v>
      </c>
      <c r="F61" s="9">
        <v>0.2</v>
      </c>
      <c r="G61" s="14">
        <v>1.0999999999999999E-2</v>
      </c>
      <c r="H61" s="10">
        <v>1</v>
      </c>
      <c r="I61" s="5">
        <v>23.606000000000002</v>
      </c>
      <c r="J61" s="6">
        <v>3.5000000000000003E-2</v>
      </c>
      <c r="K61" s="9">
        <f t="shared" si="3"/>
        <v>4.1152263374494109E-3</v>
      </c>
      <c r="L61" s="10">
        <v>1</v>
      </c>
      <c r="M61" s="40" t="s">
        <v>19</v>
      </c>
      <c r="N61" s="28"/>
    </row>
    <row r="62" spans="2:16" x14ac:dyDescent="0.3">
      <c r="B62" s="19" t="s">
        <v>27</v>
      </c>
      <c r="C62" s="14" t="s">
        <v>9</v>
      </c>
      <c r="D62" s="6" t="s">
        <v>7</v>
      </c>
      <c r="E62" s="19" t="s">
        <v>69</v>
      </c>
      <c r="F62" s="9">
        <v>0.2</v>
      </c>
      <c r="G62" s="16">
        <v>0.01</v>
      </c>
      <c r="H62" s="10">
        <v>1</v>
      </c>
      <c r="I62" s="5">
        <v>23.602</v>
      </c>
      <c r="J62" s="6">
        <v>3.5000000000000003E-2</v>
      </c>
      <c r="K62" s="9">
        <f t="shared" si="3"/>
        <v>1.7636684303351633E-3</v>
      </c>
      <c r="L62" s="10">
        <v>1</v>
      </c>
      <c r="M62" s="40" t="s">
        <v>19</v>
      </c>
      <c r="N62" s="28"/>
    </row>
    <row r="63" spans="2:16" s="2" customFormat="1" x14ac:dyDescent="0.3">
      <c r="B63" s="20"/>
      <c r="C63" s="17"/>
      <c r="D63" s="12"/>
      <c r="E63" s="20"/>
      <c r="F63" s="11"/>
      <c r="G63" s="17"/>
      <c r="H63" s="12"/>
      <c r="I63" s="11"/>
      <c r="J63" s="12"/>
      <c r="K63" s="11"/>
      <c r="L63" s="12"/>
      <c r="M63" s="41"/>
      <c r="N63" s="31"/>
      <c r="O63" s="31"/>
      <c r="P63" s="31"/>
    </row>
    <row r="64" spans="2:16" x14ac:dyDescent="0.3">
      <c r="M64" s="51" t="s">
        <v>73</v>
      </c>
      <c r="N64" s="30">
        <f>MIN(N3:N62)</f>
        <v>0.874</v>
      </c>
      <c r="O64" s="30">
        <f>MIN(O3:O62)</f>
        <v>0.68554805566349164</v>
      </c>
      <c r="P64" s="30">
        <f>MIN(P3:P62)</f>
        <v>0.48899999999999999</v>
      </c>
    </row>
    <row r="65" spans="14:16" x14ac:dyDescent="0.3">
      <c r="N65" s="1" t="s">
        <v>70</v>
      </c>
      <c r="O65" s="1" t="s">
        <v>71</v>
      </c>
      <c r="P65" s="1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Smart</dc:creator>
  <cp:lastModifiedBy>David Smart</cp:lastModifiedBy>
  <dcterms:created xsi:type="dcterms:W3CDTF">2018-11-27T16:18:42Z</dcterms:created>
  <dcterms:modified xsi:type="dcterms:W3CDTF">2018-11-27T19:51:14Z</dcterms:modified>
</cp:coreProperties>
</file>