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541UJ\Desktop\TFG\Analisis_propio\"/>
    </mc:Choice>
  </mc:AlternateContent>
  <xr:revisionPtr revIDLastSave="0" documentId="8_{550CC70C-4E3F-45C5-BA9C-4640162A461C}" xr6:coauthVersionLast="46" xr6:coauthVersionMax="46" xr10:uidLastSave="{00000000-0000-0000-0000-000000000000}"/>
  <bookViews>
    <workbookView xWindow="-120" yWindow="-120" windowWidth="20730" windowHeight="11160" xr2:uid="{A3BE294C-62C2-43BD-A850-373F52DA566A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T31" i="1" l="1"/>
  <c r="FS31" i="1"/>
  <c r="FR31" i="1"/>
  <c r="FQ31" i="1"/>
  <c r="FP31" i="1"/>
  <c r="FO31" i="1"/>
  <c r="FN31" i="1"/>
  <c r="FL31" i="1"/>
  <c r="FK31" i="1"/>
  <c r="FJ31" i="1"/>
  <c r="FI31" i="1"/>
  <c r="FF31" i="1"/>
  <c r="FE31" i="1"/>
  <c r="FD31" i="1"/>
  <c r="FC31" i="1"/>
  <c r="FB31" i="1"/>
  <c r="FA31" i="1"/>
  <c r="EZ31" i="1"/>
  <c r="EX31" i="1"/>
  <c r="EW31" i="1"/>
  <c r="EV31" i="1"/>
  <c r="EU31" i="1"/>
  <c r="ER31" i="1"/>
  <c r="EQ31" i="1"/>
  <c r="EP31" i="1"/>
  <c r="EO31" i="1"/>
  <c r="EN31" i="1"/>
  <c r="EM31" i="1"/>
  <c r="EL31" i="1"/>
  <c r="EJ31" i="1"/>
  <c r="EI31" i="1"/>
  <c r="EG31" i="1"/>
  <c r="ED31" i="1"/>
  <c r="EC31" i="1"/>
  <c r="EB31" i="1"/>
  <c r="EA31" i="1"/>
  <c r="DZ31" i="1"/>
  <c r="DY31" i="1"/>
  <c r="DX31" i="1"/>
  <c r="DV31" i="1"/>
  <c r="DU31" i="1"/>
  <c r="DT31" i="1"/>
  <c r="DS31" i="1"/>
  <c r="DP31" i="1"/>
  <c r="DO31" i="1"/>
  <c r="DN31" i="1"/>
  <c r="DM31" i="1"/>
  <c r="DL31" i="1"/>
  <c r="DK31" i="1"/>
  <c r="DJ31" i="1"/>
  <c r="DH31" i="1"/>
  <c r="DG31" i="1"/>
  <c r="DF31" i="1"/>
  <c r="DE31" i="1"/>
  <c r="DB31" i="1"/>
  <c r="DA31" i="1"/>
  <c r="CZ31" i="1"/>
  <c r="CY31" i="1"/>
  <c r="CX31" i="1"/>
  <c r="CW31" i="1"/>
  <c r="CV31" i="1"/>
  <c r="CT31" i="1"/>
  <c r="CS31" i="1"/>
  <c r="CR31" i="1"/>
  <c r="CQ31" i="1"/>
  <c r="CN31" i="1"/>
  <c r="CM31" i="1"/>
  <c r="CL31" i="1"/>
  <c r="CK31" i="1"/>
  <c r="CJ31" i="1"/>
  <c r="CI31" i="1"/>
  <c r="CH31" i="1"/>
  <c r="CF31" i="1"/>
  <c r="CE31" i="1"/>
  <c r="CD31" i="1"/>
  <c r="CC31" i="1"/>
  <c r="BZ31" i="1"/>
  <c r="BY31" i="1"/>
  <c r="BX31" i="1"/>
  <c r="BW31" i="1"/>
  <c r="BV31" i="1"/>
  <c r="BU31" i="1"/>
  <c r="BT31" i="1"/>
  <c r="BR31" i="1"/>
  <c r="BQ31" i="1"/>
  <c r="BP31" i="1"/>
  <c r="BO31" i="1"/>
  <c r="BL31" i="1"/>
  <c r="BK31" i="1"/>
  <c r="BJ31" i="1"/>
  <c r="BI31" i="1"/>
  <c r="BH31" i="1"/>
  <c r="BG31" i="1"/>
  <c r="BF31" i="1"/>
  <c r="BD31" i="1"/>
  <c r="BC31" i="1"/>
  <c r="BB31" i="1"/>
  <c r="BA31" i="1"/>
  <c r="AZ31" i="1"/>
  <c r="AW31" i="1"/>
  <c r="AV31" i="1"/>
  <c r="AU31" i="1"/>
  <c r="AT31" i="1"/>
  <c r="AS31" i="1"/>
  <c r="AR31" i="1"/>
  <c r="AQ31" i="1"/>
  <c r="AO31" i="1"/>
  <c r="AN31" i="1"/>
  <c r="AM31" i="1"/>
  <c r="AL31" i="1"/>
  <c r="AI31" i="1"/>
  <c r="AH31" i="1"/>
  <c r="AG31" i="1"/>
  <c r="AF31" i="1"/>
  <c r="AE31" i="1"/>
  <c r="AD31" i="1"/>
  <c r="AC31" i="1"/>
  <c r="AA31" i="1"/>
  <c r="Z31" i="1"/>
  <c r="Y31" i="1"/>
  <c r="X31" i="1"/>
  <c r="V31" i="1"/>
  <c r="U31" i="1"/>
  <c r="T31" i="1"/>
  <c r="S31" i="1"/>
  <c r="R31" i="1"/>
  <c r="Q31" i="1"/>
  <c r="P31" i="1"/>
  <c r="O31" i="1"/>
  <c r="M31" i="1"/>
  <c r="L31" i="1"/>
  <c r="J31" i="1"/>
  <c r="I31" i="1"/>
  <c r="G31" i="1"/>
  <c r="E31" i="1"/>
  <c r="D31" i="1"/>
  <c r="C31" i="1"/>
  <c r="FU30" i="1"/>
  <c r="FG30" i="1"/>
  <c r="ES30" i="1"/>
  <c r="EE30" i="1"/>
  <c r="DQ30" i="1"/>
  <c r="DC30" i="1"/>
  <c r="CO30" i="1"/>
  <c r="CA30" i="1"/>
  <c r="BM30" i="1"/>
  <c r="AX30" i="1"/>
  <c r="AJ30" i="1"/>
  <c r="FU29" i="1"/>
  <c r="FG29" i="1"/>
  <c r="ES29" i="1"/>
  <c r="EE29" i="1"/>
  <c r="DQ29" i="1"/>
  <c r="DC29" i="1"/>
  <c r="CO29" i="1"/>
  <c r="CA29" i="1"/>
  <c r="BM29" i="1"/>
  <c r="AX29" i="1"/>
  <c r="AJ29" i="1"/>
  <c r="N29" i="1"/>
  <c r="K29" i="1"/>
  <c r="FU28" i="1"/>
  <c r="FM28" i="1"/>
  <c r="FG28" i="1"/>
  <c r="EY28" i="1"/>
  <c r="ES28" i="1"/>
  <c r="EK28" i="1"/>
  <c r="EE28" i="1"/>
  <c r="DW28" i="1"/>
  <c r="DQ28" i="1"/>
  <c r="DI28" i="1"/>
  <c r="DC28" i="1"/>
  <c r="CU28" i="1"/>
  <c r="CO28" i="1"/>
  <c r="CG28" i="1"/>
  <c r="CA28" i="1"/>
  <c r="BM28" i="1"/>
  <c r="AX28" i="1"/>
  <c r="AJ28" i="1"/>
  <c r="AB28" i="1"/>
  <c r="N28" i="1"/>
  <c r="K28" i="1"/>
  <c r="FU27" i="1"/>
  <c r="FM27" i="1"/>
  <c r="FG27" i="1"/>
  <c r="EY27" i="1"/>
  <c r="ES27" i="1"/>
  <c r="EK27" i="1"/>
  <c r="EE27" i="1"/>
  <c r="DW27" i="1"/>
  <c r="DQ27" i="1"/>
  <c r="DI27" i="1"/>
  <c r="DC27" i="1"/>
  <c r="CU27" i="1"/>
  <c r="CO27" i="1"/>
  <c r="CG27" i="1"/>
  <c r="BS27" i="1"/>
  <c r="BN27" i="1"/>
  <c r="CA27" i="1" s="1"/>
  <c r="AY27" i="1"/>
  <c r="BE27" i="1" s="1"/>
  <c r="AX27" i="1"/>
  <c r="AP27" i="1"/>
  <c r="AJ27" i="1"/>
  <c r="AB27" i="1"/>
  <c r="N27" i="1"/>
  <c r="K27" i="1"/>
  <c r="FU26" i="1"/>
  <c r="FM26" i="1"/>
  <c r="FG26" i="1"/>
  <c r="EY26" i="1"/>
  <c r="ES26" i="1"/>
  <c r="EK26" i="1"/>
  <c r="EE26" i="1"/>
  <c r="DW26" i="1"/>
  <c r="DQ26" i="1"/>
  <c r="DI26" i="1"/>
  <c r="DC26" i="1"/>
  <c r="CU26" i="1"/>
  <c r="CO26" i="1"/>
  <c r="CG26" i="1"/>
  <c r="CA26" i="1"/>
  <c r="BS26" i="1"/>
  <c r="BM26" i="1"/>
  <c r="BE26" i="1"/>
  <c r="AX26" i="1"/>
  <c r="AP26" i="1"/>
  <c r="AJ26" i="1"/>
  <c r="AB26" i="1"/>
  <c r="N26" i="1"/>
  <c r="K26" i="1"/>
  <c r="FU25" i="1"/>
  <c r="FM25" i="1"/>
  <c r="FG25" i="1"/>
  <c r="EY25" i="1"/>
  <c r="ES25" i="1"/>
  <c r="EK25" i="1"/>
  <c r="EE25" i="1"/>
  <c r="DW25" i="1"/>
  <c r="DQ25" i="1"/>
  <c r="DI25" i="1"/>
  <c r="DC25" i="1"/>
  <c r="CU25" i="1"/>
  <c r="CO25" i="1"/>
  <c r="CG25" i="1"/>
  <c r="CA25" i="1"/>
  <c r="BS25" i="1"/>
  <c r="BM25" i="1"/>
  <c r="BE25" i="1"/>
  <c r="AX25" i="1"/>
  <c r="AP25" i="1"/>
  <c r="AJ25" i="1"/>
  <c r="AB25" i="1"/>
  <c r="N25" i="1"/>
  <c r="K25" i="1"/>
  <c r="FM24" i="1"/>
  <c r="FG24" i="1"/>
  <c r="EY24" i="1"/>
  <c r="EK24" i="1"/>
  <c r="EH24" i="1"/>
  <c r="DW24" i="1"/>
  <c r="DI24" i="1"/>
  <c r="DC24" i="1"/>
  <c r="CU24" i="1"/>
  <c r="CG24" i="1"/>
  <c r="BS24" i="1"/>
  <c r="BE24" i="1"/>
  <c r="AP24" i="1"/>
  <c r="AB24" i="1"/>
  <c r="N24" i="1"/>
  <c r="K24" i="1"/>
  <c r="F24" i="1"/>
  <c r="EE24" i="1" s="1"/>
  <c r="FU23" i="1"/>
  <c r="FM23" i="1"/>
  <c r="FG23" i="1"/>
  <c r="EY23" i="1"/>
  <c r="ES23" i="1"/>
  <c r="EK23" i="1"/>
  <c r="EH23" i="1"/>
  <c r="EE23" i="1"/>
  <c r="DW23" i="1"/>
  <c r="DQ23" i="1"/>
  <c r="DI23" i="1"/>
  <c r="DC23" i="1"/>
  <c r="CU23" i="1"/>
  <c r="CO23" i="1"/>
  <c r="CG23" i="1"/>
  <c r="CA23" i="1"/>
  <c r="BS23" i="1"/>
  <c r="BM23" i="1"/>
  <c r="BE23" i="1"/>
  <c r="AX23" i="1"/>
  <c r="AP23" i="1"/>
  <c r="AJ23" i="1"/>
  <c r="AB23" i="1"/>
  <c r="N23" i="1"/>
  <c r="K23" i="1"/>
  <c r="FU22" i="1"/>
  <c r="FM22" i="1"/>
  <c r="FG22" i="1"/>
  <c r="EY22" i="1"/>
  <c r="ES22" i="1"/>
  <c r="EK22" i="1"/>
  <c r="EH22" i="1"/>
  <c r="EE22" i="1"/>
  <c r="DW22" i="1"/>
  <c r="DQ22" i="1"/>
  <c r="DI22" i="1"/>
  <c r="DC22" i="1"/>
  <c r="CU22" i="1"/>
  <c r="CO22" i="1"/>
  <c r="CG22" i="1"/>
  <c r="CA22" i="1"/>
  <c r="BS22" i="1"/>
  <c r="BM22" i="1"/>
  <c r="BE22" i="1"/>
  <c r="AX22" i="1"/>
  <c r="AP22" i="1"/>
  <c r="AJ22" i="1"/>
  <c r="AB22" i="1"/>
  <c r="N22" i="1"/>
  <c r="K22" i="1"/>
  <c r="FU21" i="1"/>
  <c r="FM21" i="1"/>
  <c r="FM31" i="1" s="1"/>
  <c r="FG21" i="1"/>
  <c r="EY21" i="1"/>
  <c r="EY31" i="1" s="1"/>
  <c r="ES21" i="1"/>
  <c r="EK21" i="1"/>
  <c r="EK31" i="1" s="1"/>
  <c r="EH21" i="1"/>
  <c r="EH31" i="1" s="1"/>
  <c r="EE21" i="1"/>
  <c r="DW21" i="1"/>
  <c r="DW31" i="1" s="1"/>
  <c r="DQ21" i="1"/>
  <c r="DI21" i="1"/>
  <c r="DI31" i="1" s="1"/>
  <c r="DC21" i="1"/>
  <c r="CU21" i="1"/>
  <c r="CU31" i="1" s="1"/>
  <c r="CO21" i="1"/>
  <c r="CG21" i="1"/>
  <c r="CG31" i="1" s="1"/>
  <c r="CA21" i="1"/>
  <c r="BS21" i="1"/>
  <c r="BS31" i="1" s="1"/>
  <c r="BM21" i="1"/>
  <c r="BE21" i="1"/>
  <c r="BE31" i="1" s="1"/>
  <c r="AX21" i="1"/>
  <c r="AP21" i="1"/>
  <c r="AP31" i="1" s="1"/>
  <c r="AJ21" i="1"/>
  <c r="AB21" i="1"/>
  <c r="AB31" i="1" s="1"/>
  <c r="N21" i="1"/>
  <c r="K21" i="1"/>
  <c r="FH20" i="1"/>
  <c r="FU20" i="1" s="1"/>
  <c r="ET20" i="1"/>
  <c r="FG20" i="1" s="1"/>
  <c r="EF20" i="1"/>
  <c r="ES20" i="1" s="1"/>
  <c r="DR20" i="1"/>
  <c r="EE20" i="1" s="1"/>
  <c r="DD20" i="1"/>
  <c r="DQ20" i="1" s="1"/>
  <c r="CP20" i="1"/>
  <c r="DC20" i="1" s="1"/>
  <c r="CB20" i="1"/>
  <c r="CO20" i="1" s="1"/>
  <c r="BN20" i="1"/>
  <c r="CA20" i="1" s="1"/>
  <c r="AY20" i="1"/>
  <c r="BM20" i="1" s="1"/>
  <c r="AK20" i="1"/>
  <c r="AX20" i="1" s="1"/>
  <c r="W20" i="1"/>
  <c r="AJ20" i="1" s="1"/>
  <c r="N20" i="1"/>
  <c r="K20" i="1"/>
  <c r="FH19" i="1"/>
  <c r="FU19" i="1" s="1"/>
  <c r="ET19" i="1"/>
  <c r="FG19" i="1" s="1"/>
  <c r="EF19" i="1"/>
  <c r="ES19" i="1" s="1"/>
  <c r="DR19" i="1"/>
  <c r="EE19" i="1" s="1"/>
  <c r="DD19" i="1"/>
  <c r="DQ19" i="1" s="1"/>
  <c r="CP19" i="1"/>
  <c r="DC19" i="1" s="1"/>
  <c r="CB19" i="1"/>
  <c r="CO19" i="1" s="1"/>
  <c r="BN19" i="1"/>
  <c r="CA19" i="1" s="1"/>
  <c r="AY19" i="1"/>
  <c r="BM19" i="1" s="1"/>
  <c r="AK19" i="1"/>
  <c r="AX19" i="1" s="1"/>
  <c r="W19" i="1"/>
  <c r="AJ19" i="1" s="1"/>
  <c r="N19" i="1"/>
  <c r="K19" i="1"/>
  <c r="FH18" i="1"/>
  <c r="FU18" i="1" s="1"/>
  <c r="ET18" i="1"/>
  <c r="FG18" i="1" s="1"/>
  <c r="EF18" i="1"/>
  <c r="ES18" i="1" s="1"/>
  <c r="DR18" i="1"/>
  <c r="EE18" i="1" s="1"/>
  <c r="DD18" i="1"/>
  <c r="DQ18" i="1" s="1"/>
  <c r="CP18" i="1"/>
  <c r="DC18" i="1" s="1"/>
  <c r="CB18" i="1"/>
  <c r="CO18" i="1" s="1"/>
  <c r="BN18" i="1"/>
  <c r="CA18" i="1" s="1"/>
  <c r="AY18" i="1"/>
  <c r="BM18" i="1" s="1"/>
  <c r="AK18" i="1"/>
  <c r="AX18" i="1" s="1"/>
  <c r="W18" i="1"/>
  <c r="AJ18" i="1" s="1"/>
  <c r="N18" i="1"/>
  <c r="K18" i="1"/>
  <c r="H18" i="1"/>
  <c r="FH17" i="1"/>
  <c r="FU17" i="1" s="1"/>
  <c r="ET17" i="1"/>
  <c r="FG17" i="1" s="1"/>
  <c r="EF17" i="1"/>
  <c r="ES17" i="1" s="1"/>
  <c r="DR17" i="1"/>
  <c r="EE17" i="1" s="1"/>
  <c r="DD17" i="1"/>
  <c r="DQ17" i="1" s="1"/>
  <c r="CP17" i="1"/>
  <c r="DC17" i="1" s="1"/>
  <c r="CB17" i="1"/>
  <c r="CO17" i="1" s="1"/>
  <c r="BN17" i="1"/>
  <c r="CA17" i="1" s="1"/>
  <c r="AY17" i="1"/>
  <c r="BM17" i="1" s="1"/>
  <c r="AK17" i="1"/>
  <c r="AX17" i="1" s="1"/>
  <c r="W17" i="1"/>
  <c r="AJ17" i="1" s="1"/>
  <c r="N17" i="1"/>
  <c r="K17" i="1"/>
  <c r="H17" i="1"/>
  <c r="FH16" i="1"/>
  <c r="FU16" i="1" s="1"/>
  <c r="ET16" i="1"/>
  <c r="FG16" i="1" s="1"/>
  <c r="EF16" i="1"/>
  <c r="ES16" i="1" s="1"/>
  <c r="DR16" i="1"/>
  <c r="EE16" i="1" s="1"/>
  <c r="DD16" i="1"/>
  <c r="DQ16" i="1" s="1"/>
  <c r="CP16" i="1"/>
  <c r="DC16" i="1" s="1"/>
  <c r="CB16" i="1"/>
  <c r="CO16" i="1" s="1"/>
  <c r="BN16" i="1"/>
  <c r="CA16" i="1" s="1"/>
  <c r="AY16" i="1"/>
  <c r="BM16" i="1" s="1"/>
  <c r="AK16" i="1"/>
  <c r="AX16" i="1" s="1"/>
  <c r="W16" i="1"/>
  <c r="AJ16" i="1" s="1"/>
  <c r="N16" i="1"/>
  <c r="K16" i="1"/>
  <c r="H16" i="1"/>
  <c r="FH15" i="1"/>
  <c r="FU15" i="1" s="1"/>
  <c r="ET15" i="1"/>
  <c r="FG15" i="1" s="1"/>
  <c r="EF15" i="1"/>
  <c r="ES15" i="1" s="1"/>
  <c r="DR15" i="1"/>
  <c r="EE15" i="1" s="1"/>
  <c r="DD15" i="1"/>
  <c r="DQ15" i="1" s="1"/>
  <c r="CP15" i="1"/>
  <c r="DC15" i="1" s="1"/>
  <c r="CB15" i="1"/>
  <c r="CO15" i="1" s="1"/>
  <c r="BN15" i="1"/>
  <c r="CA15" i="1" s="1"/>
  <c r="AY15" i="1"/>
  <c r="BM15" i="1" s="1"/>
  <c r="AK15" i="1"/>
  <c r="AX15" i="1" s="1"/>
  <c r="W15" i="1"/>
  <c r="AJ15" i="1" s="1"/>
  <c r="N15" i="1"/>
  <c r="K15" i="1"/>
  <c r="H15" i="1"/>
  <c r="FH14" i="1"/>
  <c r="FU14" i="1" s="1"/>
  <c r="ET14" i="1"/>
  <c r="FG14" i="1" s="1"/>
  <c r="EF14" i="1"/>
  <c r="ES14" i="1" s="1"/>
  <c r="DR14" i="1"/>
  <c r="EE14" i="1" s="1"/>
  <c r="DD14" i="1"/>
  <c r="DQ14" i="1" s="1"/>
  <c r="CP14" i="1"/>
  <c r="DC14" i="1" s="1"/>
  <c r="CB14" i="1"/>
  <c r="CO14" i="1" s="1"/>
  <c r="BN14" i="1"/>
  <c r="CA14" i="1" s="1"/>
  <c r="AY14" i="1"/>
  <c r="BM14" i="1" s="1"/>
  <c r="AK14" i="1"/>
  <c r="AX14" i="1" s="1"/>
  <c r="W14" i="1"/>
  <c r="AJ14" i="1" s="1"/>
  <c r="N14" i="1"/>
  <c r="K14" i="1"/>
  <c r="H14" i="1"/>
  <c r="FH13" i="1"/>
  <c r="FU13" i="1" s="1"/>
  <c r="ET13" i="1"/>
  <c r="FG13" i="1" s="1"/>
  <c r="EF13" i="1"/>
  <c r="ES13" i="1" s="1"/>
  <c r="DR13" i="1"/>
  <c r="EE13" i="1" s="1"/>
  <c r="DD13" i="1"/>
  <c r="DQ13" i="1" s="1"/>
  <c r="CP13" i="1"/>
  <c r="DC13" i="1" s="1"/>
  <c r="CB13" i="1"/>
  <c r="CO13" i="1" s="1"/>
  <c r="BN13" i="1"/>
  <c r="CA13" i="1" s="1"/>
  <c r="AY13" i="1"/>
  <c r="BM13" i="1" s="1"/>
  <c r="AK13" i="1"/>
  <c r="AX13" i="1" s="1"/>
  <c r="W13" i="1"/>
  <c r="AJ13" i="1" s="1"/>
  <c r="N13" i="1"/>
  <c r="K13" i="1"/>
  <c r="H13" i="1"/>
  <c r="FH12" i="1"/>
  <c r="FU12" i="1" s="1"/>
  <c r="ET12" i="1"/>
  <c r="FG12" i="1" s="1"/>
  <c r="EF12" i="1"/>
  <c r="ES12" i="1" s="1"/>
  <c r="DR12" i="1"/>
  <c r="EE12" i="1" s="1"/>
  <c r="DD12" i="1"/>
  <c r="DQ12" i="1" s="1"/>
  <c r="CP12" i="1"/>
  <c r="DC12" i="1" s="1"/>
  <c r="CB12" i="1"/>
  <c r="CO12" i="1" s="1"/>
  <c r="BN12" i="1"/>
  <c r="CA12" i="1" s="1"/>
  <c r="AY12" i="1"/>
  <c r="BM12" i="1" s="1"/>
  <c r="AK12" i="1"/>
  <c r="AX12" i="1" s="1"/>
  <c r="W12" i="1"/>
  <c r="AJ12" i="1" s="1"/>
  <c r="N12" i="1"/>
  <c r="K12" i="1"/>
  <c r="H12" i="1"/>
  <c r="FH11" i="1"/>
  <c r="FU11" i="1" s="1"/>
  <c r="ET11" i="1"/>
  <c r="FG11" i="1" s="1"/>
  <c r="EF11" i="1"/>
  <c r="ES11" i="1" s="1"/>
  <c r="DR11" i="1"/>
  <c r="EE11" i="1" s="1"/>
  <c r="DD11" i="1"/>
  <c r="DQ11" i="1" s="1"/>
  <c r="CP11" i="1"/>
  <c r="DC11" i="1" s="1"/>
  <c r="CB11" i="1"/>
  <c r="CO11" i="1" s="1"/>
  <c r="BN11" i="1"/>
  <c r="CA11" i="1" s="1"/>
  <c r="AY11" i="1"/>
  <c r="BM11" i="1" s="1"/>
  <c r="AK11" i="1"/>
  <c r="AX11" i="1" s="1"/>
  <c r="W11" i="1"/>
  <c r="AJ11" i="1" s="1"/>
  <c r="N11" i="1"/>
  <c r="K11" i="1"/>
  <c r="H11" i="1"/>
  <c r="FH10" i="1"/>
  <c r="FU10" i="1" s="1"/>
  <c r="ET10" i="1"/>
  <c r="FG10" i="1" s="1"/>
  <c r="EF10" i="1"/>
  <c r="ES10" i="1" s="1"/>
  <c r="DR10" i="1"/>
  <c r="EE10" i="1" s="1"/>
  <c r="DD10" i="1"/>
  <c r="DQ10" i="1" s="1"/>
  <c r="CP10" i="1"/>
  <c r="DC10" i="1" s="1"/>
  <c r="CB10" i="1"/>
  <c r="CO10" i="1" s="1"/>
  <c r="BN10" i="1"/>
  <c r="CA10" i="1" s="1"/>
  <c r="AY10" i="1"/>
  <c r="BM10" i="1" s="1"/>
  <c r="AK10" i="1"/>
  <c r="AX10" i="1" s="1"/>
  <c r="W10" i="1"/>
  <c r="AJ10" i="1" s="1"/>
  <c r="N10" i="1"/>
  <c r="K10" i="1"/>
  <c r="H10" i="1"/>
  <c r="FH9" i="1"/>
  <c r="FU9" i="1" s="1"/>
  <c r="ET9" i="1"/>
  <c r="FG9" i="1" s="1"/>
  <c r="EF9" i="1"/>
  <c r="ES9" i="1" s="1"/>
  <c r="DR9" i="1"/>
  <c r="EE9" i="1" s="1"/>
  <c r="DD9" i="1"/>
  <c r="DQ9" i="1" s="1"/>
  <c r="CP9" i="1"/>
  <c r="DC9" i="1" s="1"/>
  <c r="CB9" i="1"/>
  <c r="CO9" i="1" s="1"/>
  <c r="BN9" i="1"/>
  <c r="CA9" i="1" s="1"/>
  <c r="AY9" i="1"/>
  <c r="BM9" i="1" s="1"/>
  <c r="AK9" i="1"/>
  <c r="AX9" i="1" s="1"/>
  <c r="W9" i="1"/>
  <c r="AJ9" i="1" s="1"/>
  <c r="N9" i="1"/>
  <c r="K9" i="1"/>
  <c r="FH8" i="1"/>
  <c r="FU8" i="1" s="1"/>
  <c r="ET8" i="1"/>
  <c r="FG8" i="1" s="1"/>
  <c r="EF8" i="1"/>
  <c r="ES8" i="1" s="1"/>
  <c r="DR8" i="1"/>
  <c r="EE8" i="1" s="1"/>
  <c r="DD8" i="1"/>
  <c r="DQ8" i="1" s="1"/>
  <c r="CP8" i="1"/>
  <c r="DC8" i="1" s="1"/>
  <c r="CB8" i="1"/>
  <c r="CO8" i="1" s="1"/>
  <c r="CA8" i="1"/>
  <c r="BN8" i="1"/>
  <c r="AY8" i="1"/>
  <c r="BM8" i="1" s="1"/>
  <c r="AK8" i="1"/>
  <c r="AX8" i="1" s="1"/>
  <c r="W8" i="1"/>
  <c r="AJ8" i="1" s="1"/>
  <c r="N8" i="1"/>
  <c r="K8" i="1"/>
  <c r="FU7" i="1"/>
  <c r="FH7" i="1"/>
  <c r="ET7" i="1"/>
  <c r="FG7" i="1" s="1"/>
  <c r="EF7" i="1"/>
  <c r="ES7" i="1" s="1"/>
  <c r="DR7" i="1"/>
  <c r="EE7" i="1" s="1"/>
  <c r="DD7" i="1"/>
  <c r="DQ7" i="1" s="1"/>
  <c r="CP7" i="1"/>
  <c r="DC7" i="1" s="1"/>
  <c r="CB7" i="1"/>
  <c r="CO7" i="1" s="1"/>
  <c r="BN7" i="1"/>
  <c r="CA7" i="1" s="1"/>
  <c r="AY7" i="1"/>
  <c r="BM7" i="1" s="1"/>
  <c r="AK7" i="1"/>
  <c r="AX7" i="1" s="1"/>
  <c r="W7" i="1"/>
  <c r="AJ7" i="1" s="1"/>
  <c r="N7" i="1"/>
  <c r="K7" i="1"/>
  <c r="FH6" i="1"/>
  <c r="FU6" i="1" s="1"/>
  <c r="ET6" i="1"/>
  <c r="FG6" i="1" s="1"/>
  <c r="EF6" i="1"/>
  <c r="ES6" i="1" s="1"/>
  <c r="DR6" i="1"/>
  <c r="EE6" i="1" s="1"/>
  <c r="DD6" i="1"/>
  <c r="DQ6" i="1" s="1"/>
  <c r="CP6" i="1"/>
  <c r="DC6" i="1" s="1"/>
  <c r="CB6" i="1"/>
  <c r="CO6" i="1" s="1"/>
  <c r="BN6" i="1"/>
  <c r="CA6" i="1" s="1"/>
  <c r="AY6" i="1"/>
  <c r="BM6" i="1" s="1"/>
  <c r="AK6" i="1"/>
  <c r="AX6" i="1" s="1"/>
  <c r="W6" i="1"/>
  <c r="AJ6" i="1" s="1"/>
  <c r="N6" i="1"/>
  <c r="K6" i="1"/>
  <c r="FH5" i="1"/>
  <c r="FU5" i="1" s="1"/>
  <c r="ET5" i="1"/>
  <c r="FG5" i="1" s="1"/>
  <c r="EF5" i="1"/>
  <c r="ES5" i="1" s="1"/>
  <c r="DR5" i="1"/>
  <c r="EE5" i="1" s="1"/>
  <c r="DD5" i="1"/>
  <c r="DQ5" i="1" s="1"/>
  <c r="DC5" i="1"/>
  <c r="CP5" i="1"/>
  <c r="CB5" i="1"/>
  <c r="CO5" i="1" s="1"/>
  <c r="BN5" i="1"/>
  <c r="CA5" i="1" s="1"/>
  <c r="AY5" i="1"/>
  <c r="BM5" i="1" s="1"/>
  <c r="AK5" i="1"/>
  <c r="AX5" i="1" s="1"/>
  <c r="W5" i="1"/>
  <c r="AJ5" i="1" s="1"/>
  <c r="N5" i="1"/>
  <c r="K5" i="1"/>
  <c r="FH4" i="1"/>
  <c r="FU4" i="1" s="1"/>
  <c r="ET4" i="1"/>
  <c r="FG4" i="1" s="1"/>
  <c r="EF4" i="1"/>
  <c r="ES4" i="1" s="1"/>
  <c r="DR4" i="1"/>
  <c r="EE4" i="1" s="1"/>
  <c r="DD4" i="1"/>
  <c r="DQ4" i="1" s="1"/>
  <c r="CP4" i="1"/>
  <c r="DC4" i="1" s="1"/>
  <c r="CB4" i="1"/>
  <c r="CO4" i="1" s="1"/>
  <c r="BN4" i="1"/>
  <c r="CA4" i="1" s="1"/>
  <c r="AY4" i="1"/>
  <c r="BM4" i="1" s="1"/>
  <c r="AK4" i="1"/>
  <c r="AX4" i="1" s="1"/>
  <c r="W4" i="1"/>
  <c r="AJ4" i="1" s="1"/>
  <c r="N4" i="1"/>
  <c r="K4" i="1"/>
  <c r="FH3" i="1"/>
  <c r="FU3" i="1" s="1"/>
  <c r="ET3" i="1"/>
  <c r="EF3" i="1"/>
  <c r="ES3" i="1" s="1"/>
  <c r="DR3" i="1"/>
  <c r="DD3" i="1"/>
  <c r="DQ3" i="1" s="1"/>
  <c r="CP3" i="1"/>
  <c r="CP31" i="1" s="1"/>
  <c r="CO3" i="1"/>
  <c r="CB3" i="1"/>
  <c r="BN3" i="1"/>
  <c r="BM3" i="1"/>
  <c r="AY3" i="1"/>
  <c r="AK3" i="1"/>
  <c r="W3" i="1"/>
  <c r="AJ3" i="1" s="1"/>
  <c r="N3" i="1"/>
  <c r="K3" i="1"/>
  <c r="CA24" i="1" l="1"/>
  <c r="K31" i="1"/>
  <c r="AK31" i="1"/>
  <c r="ET31" i="1"/>
  <c r="AX24" i="1"/>
  <c r="ES24" i="1"/>
  <c r="FU24" i="1"/>
  <c r="BN31" i="1"/>
  <c r="DR31" i="1"/>
  <c r="H31" i="1"/>
  <c r="N31" i="1"/>
  <c r="AX3" i="1"/>
  <c r="CA3" i="1"/>
  <c r="DC3" i="1"/>
  <c r="EE3" i="1"/>
  <c r="FG3" i="1"/>
  <c r="W31" i="1"/>
  <c r="AY31" i="1"/>
  <c r="CB31" i="1"/>
  <c r="DD31" i="1"/>
  <c r="EF31" i="1"/>
  <c r="FH31" i="1"/>
  <c r="BM27" i="1"/>
  <c r="F31" i="1"/>
  <c r="AJ24" i="1"/>
  <c r="BM24" i="1"/>
  <c r="CO24" i="1"/>
  <c r="DQ2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Aleix Vidal</author>
    <author>Sergio Aguirre</author>
    <author>avidal</author>
  </authors>
  <commentList>
    <comment ref="F1" authorId="0" shapeId="0" xr:uid="{2A7FCE8F-9986-4740-9AC5-A50FB02E3DBF}">
      <text>
        <r>
          <rPr>
            <b/>
            <sz val="9"/>
            <color indexed="81"/>
            <rFont val="Tahoma"/>
            <family val="2"/>
          </rPr>
          <t>Aleix Vidal:
seleccionem tot snow i tot ski</t>
        </r>
      </text>
    </comment>
    <comment ref="AK1" authorId="0" shapeId="0" xr:uid="{945BA91C-A382-4B52-98CE-D9EF1F6FD569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rodilla der + rodilla izq + generico
ligam anterior</t>
        </r>
      </text>
    </comment>
    <comment ref="DD1" authorId="0" shapeId="0" xr:uid="{F3D081EF-72AD-407D-8D9D-1483BF0BE9C8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distension metacarpo falangica + tots colateral cubital + tots colateral radial</t>
        </r>
      </text>
    </comment>
    <comment ref="W2" authorId="0" shapeId="0" xr:uid="{52777530-1734-4F16-9950-D3062B1FE1B3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RODILLA DER + RODILLA IZQ + GENERICO
TODOS LIGAMENTOS</t>
        </r>
      </text>
    </comment>
    <comment ref="AY2" authorId="1" shapeId="0" xr:uid="{A603F40E-C123-483F-ADF7-53A45D27A5CB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Todo Fx tibia
Todo Fx perone
Se incluyen espinas tibiales
se incluyen mesetas</t>
        </r>
      </text>
    </comment>
    <comment ref="BN2" authorId="1" shapeId="0" xr:uid="{6A899D4C-8A85-4DFF-833A-63B855591CBB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Selección en lesiones de hombro -&gt;
Luxaciones AC de todos los grados</t>
        </r>
      </text>
    </comment>
    <comment ref="CB2" authorId="1" shapeId="0" xr:uid="{D10DE0F4-D606-40B7-9BBD-8961DCF672A9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Lesiones hombro -&gt;
Luxacion glenohumeral +
fractura luxacion +
luxacion freactura</t>
        </r>
      </text>
    </comment>
    <comment ref="CP2" authorId="1" shapeId="0" xr:uid="{AE086BD6-76C7-4663-9737-8228AA558ABE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Todos Radio + cubito + muñeca
incluir epifisiolisis</t>
        </r>
      </text>
    </comment>
    <comment ref="DR2" authorId="1" shapeId="0" xr:uid="{2C69DF82-3377-49B5-BB40-769E21EA3AE3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Hemos marcado todo lo que es cabeza craneo cara nasal ojos borde orbitario Pomulo y o maxilar y cuero cabelludo + Conmocion cerebral+incluye contusiones, heridas y fracturas</t>
        </r>
      </text>
    </comment>
    <comment ref="EF2" authorId="1" shapeId="0" xr:uid="{E1F74B50-853F-4E46-9A75-95A4EF854CE8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(torax/columna/tronco/abdom/costal/vertebr/estern)
Se excluye cervical, pelvis, sacrocoxis
</t>
        </r>
      </text>
    </comment>
    <comment ref="ET2" authorId="1" shapeId="0" xr:uid="{029526B4-72EC-4620-BB16-A4ACC023616F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Hemos puesto
Heridas
 Brazo
Antebrazo
 Codo 
Hombro solo contusiones 
Contusion troquiter hombro
Mano
 Muñeca 
Dedo  martillo
 Capsulitis
Excluye el pulgar todo</t>
        </r>
      </text>
    </comment>
    <comment ref="FH2" authorId="1" shapeId="0" xr:uid="{F3DB610C-6350-46A6-ABDB-3E3C721FD46C}">
      <text>
        <r>
          <rPr>
            <b/>
            <sz val="9"/>
            <color indexed="81"/>
            <rFont val="Tahoma"/>
            <family val="2"/>
          </rPr>
          <t>Sergio Aguirre:</t>
        </r>
        <r>
          <rPr>
            <sz val="9"/>
            <color indexed="81"/>
            <rFont val="Tahoma"/>
            <family val="2"/>
          </rPr>
          <t xml:space="preserve">
Hemos marcado
muslo
pierna
rodilla
pie 
tobillo
 EXCLUYE rorturas fibrilares y distensiones</t>
        </r>
      </text>
    </comment>
    <comment ref="CC19" authorId="2" shapeId="0" xr:uid="{68FDCFFE-D8BE-43D3-AFC9-2563F9CD9380}">
      <text>
        <r>
          <rPr>
            <b/>
            <sz val="8"/>
            <color indexed="81"/>
            <rFont val="Tahoma"/>
            <family val="2"/>
          </rPr>
          <t>avidal:</t>
        </r>
        <r>
          <rPr>
            <sz val="8"/>
            <color indexed="81"/>
            <rFont val="Tahoma"/>
            <family val="2"/>
          </rPr>
          <t xml:space="preserve">
Esta restado el LX.AC en todas las casillas</t>
        </r>
      </text>
    </comment>
    <comment ref="CC20" authorId="2" shapeId="0" xr:uid="{8FA66D5F-23E3-48EF-9BFA-13404651EEF0}">
      <text>
        <r>
          <rPr>
            <b/>
            <sz val="8"/>
            <color indexed="81"/>
            <rFont val="Tahoma"/>
            <family val="2"/>
          </rPr>
          <t>avidal:</t>
        </r>
        <r>
          <rPr>
            <sz val="8"/>
            <color indexed="81"/>
            <rFont val="Tahoma"/>
            <family val="2"/>
          </rPr>
          <t xml:space="preserve">
Restado AC. Dislocat. En todas excepto en edad</t>
        </r>
      </text>
    </comment>
    <comment ref="F21" authorId="2" shapeId="0" xr:uid="{4CBB6097-0DF8-4C39-B580-27F4BD7883DF}">
      <text>
        <r>
          <rPr>
            <b/>
            <sz val="9"/>
            <color indexed="81"/>
            <rFont val="Tahoma"/>
            <family val="2"/>
          </rPr>
          <t>avidal:</t>
        </r>
        <r>
          <rPr>
            <sz val="9"/>
            <color indexed="81"/>
            <rFont val="Tahoma"/>
            <family val="2"/>
          </rPr>
          <t xml:space="preserve">
dades manipulades a mà per incoherència d'snowboarders majors de 51 anys (sortien 49)</t>
        </r>
      </text>
    </comment>
    <comment ref="AY27" authorId="0" shapeId="0" xr:uid="{195F4930-999E-43A4-8BA1-8DEFC7DF8664}">
      <text>
        <r>
          <rPr>
            <b/>
            <sz val="9"/>
            <color indexed="81"/>
            <rFont val="Tahoma"/>
            <family val="2"/>
          </rPr>
          <t>Aleix Vidal:</t>
        </r>
        <r>
          <rPr>
            <sz val="9"/>
            <color indexed="81"/>
            <rFont val="Tahoma"/>
            <family val="2"/>
          </rPr>
          <t xml:space="preserve">
creemos que falta añadir mesetas tibiales</t>
        </r>
      </text>
    </comment>
  </commentList>
</comments>
</file>

<file path=xl/sharedStrings.xml><?xml version="1.0" encoding="utf-8"?>
<sst xmlns="http://schemas.openxmlformats.org/spreadsheetml/2006/main" count="534" uniqueCount="245">
  <si>
    <t>Season number</t>
  </si>
  <si>
    <t>Season</t>
  </si>
  <si>
    <t>Tickets vendidos</t>
  </si>
  <si>
    <t>Dias abiertos</t>
  </si>
  <si>
    <t>Skiers</t>
  </si>
  <si>
    <t>AllSport</t>
  </si>
  <si>
    <t>Snowboard</t>
  </si>
  <si>
    <t>AlpineSki</t>
  </si>
  <si>
    <t>Male</t>
  </si>
  <si>
    <t>Total</t>
  </si>
  <si>
    <t>Female</t>
  </si>
  <si>
    <t>Age [0,15]</t>
  </si>
  <si>
    <t>Age [16,29]</t>
  </si>
  <si>
    <t>Age [30,50]</t>
  </si>
  <si>
    <t>Age=&gt;51</t>
  </si>
  <si>
    <t>KneeLiga</t>
  </si>
  <si>
    <t>% KneeLiga</t>
  </si>
  <si>
    <t>ACL</t>
  </si>
  <si>
    <t>%ACL</t>
  </si>
  <si>
    <t>LwLeg Fx</t>
  </si>
  <si>
    <t>%LwLeg Fx</t>
  </si>
  <si>
    <t>AC dislocat</t>
  </si>
  <si>
    <t>%AC dislocat</t>
  </si>
  <si>
    <t>GH dislocat</t>
  </si>
  <si>
    <t>% GH Dislocations</t>
  </si>
  <si>
    <t>ForArm &amp; Wrist Fx</t>
  </si>
  <si>
    <t>% ForArm Fx</t>
  </si>
  <si>
    <t>Sk.Thumb ALL</t>
  </si>
  <si>
    <t>Sk.Thumb</t>
  </si>
  <si>
    <t>% Sk.Thumb</t>
  </si>
  <si>
    <t>H&amp;F</t>
  </si>
  <si>
    <t>% H&amp;F</t>
  </si>
  <si>
    <t>TRNK/ABD</t>
  </si>
  <si>
    <t>% TRNK</t>
  </si>
  <si>
    <t>UP EX Cont</t>
  </si>
  <si>
    <t>UP EX Con</t>
  </si>
  <si>
    <t>% UP EX Con</t>
  </si>
  <si>
    <t>LW EX Cont</t>
  </si>
  <si>
    <t>LW EX Con</t>
  </si>
  <si>
    <t>% LW EX Con</t>
  </si>
  <si>
    <t>(NO vinculado)</t>
  </si>
  <si>
    <t>esquiables</t>
  </si>
  <si>
    <t>Injuries</t>
  </si>
  <si>
    <t>ALL</t>
  </si>
  <si>
    <t>M</t>
  </si>
  <si>
    <t>F</t>
  </si>
  <si>
    <t>MEAN AGE</t>
  </si>
  <si>
    <t>&lt;=15</t>
  </si>
  <si>
    <t>16-19</t>
  </si>
  <si>
    <t>20-29</t>
  </si>
  <si>
    <t>30-39</t>
  </si>
  <si>
    <t>40-49</t>
  </si>
  <si>
    <t>50-59</t>
  </si>
  <si>
    <t>&gt;60</t>
  </si>
  <si>
    <t>SnowBlade</t>
  </si>
  <si>
    <t>1992/93</t>
  </si>
  <si>
    <t>33.41</t>
  </si>
  <si>
    <t>36.08</t>
  </si>
  <si>
    <t>29.28</t>
  </si>
  <si>
    <t>34.00</t>
  </si>
  <si>
    <t>26.60</t>
  </si>
  <si>
    <t>30.61</t>
  </si>
  <si>
    <t>26.99</t>
  </si>
  <si>
    <t>30.55</t>
  </si>
  <si>
    <t>30.35</t>
  </si>
  <si>
    <t>29.86</t>
  </si>
  <si>
    <t>1993/94</t>
  </si>
  <si>
    <t>33.04</t>
  </si>
  <si>
    <t>29.07</t>
  </si>
  <si>
    <t>38.44</t>
  </si>
  <si>
    <t>27.01</t>
  </si>
  <si>
    <t>30.43</t>
  </si>
  <si>
    <t>24.11</t>
  </si>
  <si>
    <t>30.98</t>
  </si>
  <si>
    <t>30.66</t>
  </si>
  <si>
    <t>30.24</t>
  </si>
  <si>
    <t>1994/95</t>
  </si>
  <si>
    <t>32.23</t>
  </si>
  <si>
    <t>32.37</t>
  </si>
  <si>
    <t>33.45</t>
  </si>
  <si>
    <t>26.89</t>
  </si>
  <si>
    <t>30.97</t>
  </si>
  <si>
    <t>26.12</t>
  </si>
  <si>
    <t>31.22</t>
  </si>
  <si>
    <t>29.84</t>
  </si>
  <si>
    <t>28.55</t>
  </si>
  <si>
    <t>1995/96</t>
  </si>
  <si>
    <t>32.11</t>
  </si>
  <si>
    <t>30.91</t>
  </si>
  <si>
    <t>27.11</t>
  </si>
  <si>
    <t>38.26</t>
  </si>
  <si>
    <t>25.25</t>
  </si>
  <si>
    <t>31.28</t>
  </si>
  <si>
    <t>26.75</t>
  </si>
  <si>
    <t>30.83</t>
  </si>
  <si>
    <t>31.89</t>
  </si>
  <si>
    <t>29.02</t>
  </si>
  <si>
    <t>1996/97</t>
  </si>
  <si>
    <t>32.99</t>
  </si>
  <si>
    <t>29.21</t>
  </si>
  <si>
    <t>39.11</t>
  </si>
  <si>
    <t>37.09</t>
  </si>
  <si>
    <t>26.92</t>
  </si>
  <si>
    <t>30.41</t>
  </si>
  <si>
    <t>27.38</t>
  </si>
  <si>
    <t>34.56</t>
  </si>
  <si>
    <t>31.01</t>
  </si>
  <si>
    <t>28.31</t>
  </si>
  <si>
    <t>1997/98</t>
  </si>
  <si>
    <t>32.95</t>
  </si>
  <si>
    <t>34.16</t>
  </si>
  <si>
    <t>36.80</t>
  </si>
  <si>
    <t>35.77</t>
  </si>
  <si>
    <t>26.72</t>
  </si>
  <si>
    <t>31.63</t>
  </si>
  <si>
    <t>27.34</t>
  </si>
  <si>
    <t>32.12</t>
  </si>
  <si>
    <t>31.23</t>
  </si>
  <si>
    <t>28.78</t>
  </si>
  <si>
    <t>1998/99</t>
  </si>
  <si>
    <t>34.05</t>
  </si>
  <si>
    <t>37.15</t>
  </si>
  <si>
    <t>35.5</t>
  </si>
  <si>
    <t>44.66</t>
  </si>
  <si>
    <t>26.42</t>
  </si>
  <si>
    <t>30.25</t>
  </si>
  <si>
    <t>25.06</t>
  </si>
  <si>
    <t>28.61</t>
  </si>
  <si>
    <t>30.47</t>
  </si>
  <si>
    <t>29.15</t>
  </si>
  <si>
    <t>1999/00</t>
  </si>
  <si>
    <t>34.08</t>
  </si>
  <si>
    <t>32.73</t>
  </si>
  <si>
    <t>29.55</t>
  </si>
  <si>
    <t>24.41</t>
  </si>
  <si>
    <t>32.79</t>
  </si>
  <si>
    <t>24.87</t>
  </si>
  <si>
    <t>28.46</t>
  </si>
  <si>
    <t>27.13</t>
  </si>
  <si>
    <t>29.29</t>
  </si>
  <si>
    <t>2000/01</t>
  </si>
  <si>
    <t>36.60</t>
  </si>
  <si>
    <t>33.21</t>
  </si>
  <si>
    <t>35.03</t>
  </si>
  <si>
    <t>36.31</t>
  </si>
  <si>
    <t>22.95</t>
  </si>
  <si>
    <t>32.77</t>
  </si>
  <si>
    <t>27.66</t>
  </si>
  <si>
    <t>27.98</t>
  </si>
  <si>
    <t>28.76</t>
  </si>
  <si>
    <t>28.71</t>
  </si>
  <si>
    <t>2001/02</t>
  </si>
  <si>
    <t>34.91</t>
  </si>
  <si>
    <t>35.04</t>
  </si>
  <si>
    <t>35.58</t>
  </si>
  <si>
    <t>35.37</t>
  </si>
  <si>
    <t>24.02</t>
  </si>
  <si>
    <t>31.61</t>
  </si>
  <si>
    <t>26.44</t>
  </si>
  <si>
    <t>28.33</t>
  </si>
  <si>
    <t>28.01</t>
  </si>
  <si>
    <t>26.98</t>
  </si>
  <si>
    <t>2002/03</t>
  </si>
  <si>
    <t>36.02</t>
  </si>
  <si>
    <t>32.97</t>
  </si>
  <si>
    <t>34.80</t>
  </si>
  <si>
    <t>35.63</t>
  </si>
  <si>
    <t>26.07</t>
  </si>
  <si>
    <t>32.69</t>
  </si>
  <si>
    <t>27.78</t>
  </si>
  <si>
    <t>29.10</t>
  </si>
  <si>
    <t>27.41</t>
  </si>
  <si>
    <t>26.77</t>
  </si>
  <si>
    <t>2003/04</t>
  </si>
  <si>
    <t>35.65</t>
  </si>
  <si>
    <t>31.45</t>
  </si>
  <si>
    <t>31.65</t>
  </si>
  <si>
    <t>31.96</t>
  </si>
  <si>
    <t>25.55</t>
  </si>
  <si>
    <t>29.78</t>
  </si>
  <si>
    <t>26.55</t>
  </si>
  <si>
    <t>27.05</t>
  </si>
  <si>
    <t>2004/05</t>
  </si>
  <si>
    <t>35.36</t>
  </si>
  <si>
    <t>34.36</t>
  </si>
  <si>
    <t>31.41</t>
  </si>
  <si>
    <t>31.32</t>
  </si>
  <si>
    <t>32.55</t>
  </si>
  <si>
    <t>28.12</t>
  </si>
  <si>
    <t>30.26</t>
  </si>
  <si>
    <t>28.10</t>
  </si>
  <si>
    <t>25.99</t>
  </si>
  <si>
    <t>2005/06</t>
  </si>
  <si>
    <t>34.33</t>
  </si>
  <si>
    <t>37.40</t>
  </si>
  <si>
    <t>37.38</t>
  </si>
  <si>
    <t>25.07</t>
  </si>
  <si>
    <t>31.86</t>
  </si>
  <si>
    <t>29.49</t>
  </si>
  <si>
    <t>27.88</t>
  </si>
  <si>
    <t>25.32</t>
  </si>
  <si>
    <t>2006/07</t>
  </si>
  <si>
    <t>36.55</t>
  </si>
  <si>
    <t>36.19</t>
  </si>
  <si>
    <t>36.59</t>
  </si>
  <si>
    <t>35.43</t>
  </si>
  <si>
    <t>34.99</t>
  </si>
  <si>
    <t>32.21</t>
  </si>
  <si>
    <t>26.37</t>
  </si>
  <si>
    <t>29.31</t>
  </si>
  <si>
    <t>27.31</t>
  </si>
  <si>
    <t>25.68</t>
  </si>
  <si>
    <t>2007/08</t>
  </si>
  <si>
    <t>36.96</t>
  </si>
  <si>
    <t>37.43</t>
  </si>
  <si>
    <t>35.95</t>
  </si>
  <si>
    <t>24.56</t>
  </si>
  <si>
    <t>26.61</t>
  </si>
  <si>
    <t>28.67</t>
  </si>
  <si>
    <t>25.44</t>
  </si>
  <si>
    <t>2008/09</t>
  </si>
  <si>
    <t>36.99</t>
  </si>
  <si>
    <t>2009/10</t>
  </si>
  <si>
    <t>39.78</t>
  </si>
  <si>
    <t>2010/11</t>
  </si>
  <si>
    <t>2011/12</t>
  </si>
  <si>
    <t>2012/13</t>
  </si>
  <si>
    <t>2013/14</t>
  </si>
  <si>
    <t>2014/15</t>
  </si>
  <si>
    <t>2015/16</t>
  </si>
  <si>
    <t>2016/17</t>
  </si>
  <si>
    <t>2017/18</t>
  </si>
  <si>
    <t>2018/19</t>
  </si>
  <si>
    <t>39.33</t>
  </si>
  <si>
    <t>2019/20</t>
  </si>
  <si>
    <t>38.02</t>
  </si>
  <si>
    <t>40.99</t>
  </si>
  <si>
    <t>40.60</t>
  </si>
  <si>
    <t>35.13</t>
  </si>
  <si>
    <t>24.77</t>
  </si>
  <si>
    <t>34.63</t>
  </si>
  <si>
    <t>34.78</t>
  </si>
  <si>
    <t>40.49</t>
  </si>
  <si>
    <t>32.71</t>
  </si>
  <si>
    <t>28.86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</si>
</sst>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€_-;\-* #,##0.00\ _€_-;_-* &quot;-&quot;??\ _€_-;_-@_-"/>
    <numFmt numFmtId="165" formatCode="_-* #,##0\ _€_-;\-* #,##0\ _€_-;_-* &quot;-&quot;??\ _€_-;_-@_-"/>
  </numFmts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 applyNumberFormat="0" applyFont="0" applyFill="0" applyBorder="0" applyAlignment="0" applyProtection="0"/>
  </cellStyleXfs>
  <cellXfs count="54">
    <xf numFmtId="0" fontId="0" fillId="0" borderId="0" xfId="0"/>
    <xf numFmtId="0" fontId="3" fillId="0" borderId="0" xfId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4" borderId="0" xfId="1" applyFont="1" applyFill="1" applyAlignment="1">
      <alignment horizontal="center"/>
    </xf>
    <xf numFmtId="0" fontId="3" fillId="3" borderId="0" xfId="1" applyFont="1" applyFill="1" applyAlignment="1">
      <alignment horizontal="center"/>
    </xf>
    <xf numFmtId="2" fontId="3" fillId="0" borderId="0" xfId="1" applyNumberFormat="1" applyFont="1" applyAlignment="1">
      <alignment horizontal="center"/>
    </xf>
    <xf numFmtId="10" fontId="3" fillId="3" borderId="0" xfId="1" applyNumberFormat="1" applyFont="1" applyFill="1" applyAlignment="1">
      <alignment horizontal="center"/>
    </xf>
    <xf numFmtId="0" fontId="3" fillId="5" borderId="0" xfId="1" applyFont="1" applyFill="1" applyAlignment="1">
      <alignment horizontal="center" wrapText="1"/>
    </xf>
    <xf numFmtId="0" fontId="3" fillId="5" borderId="0" xfId="1" applyFont="1" applyFill="1" applyAlignment="1">
      <alignment horizontal="center"/>
    </xf>
    <xf numFmtId="0" fontId="2" fillId="0" borderId="0" xfId="1" applyFont="1" applyAlignment="1">
      <alignment horizontal="center"/>
    </xf>
    <xf numFmtId="0" fontId="3" fillId="0" borderId="1" xfId="1" applyFont="1" applyBorder="1" applyAlignment="1">
      <alignment horizontal="center"/>
    </xf>
    <xf numFmtId="0" fontId="3" fillId="4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/>
    </xf>
    <xf numFmtId="0" fontId="4" fillId="3" borderId="1" xfId="1" applyFont="1" applyFill="1" applyBorder="1" applyAlignment="1">
      <alignment horizontal="center"/>
    </xf>
    <xf numFmtId="0" fontId="4" fillId="4" borderId="1" xfId="1" applyFont="1" applyFill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1" fillId="0" borderId="1" xfId="1" applyBorder="1" applyAlignment="1">
      <alignment horizontal="center" wrapText="1"/>
    </xf>
    <xf numFmtId="0" fontId="3" fillId="5" borderId="1" xfId="1" applyFont="1" applyFill="1" applyBorder="1" applyAlignment="1">
      <alignment horizontal="center"/>
    </xf>
    <xf numFmtId="10" fontId="2" fillId="0" borderId="0" xfId="1" applyNumberFormat="1" applyFont="1" applyAlignment="1">
      <alignment horizontal="center"/>
    </xf>
    <xf numFmtId="165" fontId="1" fillId="0" borderId="0" xfId="2" applyNumberFormat="1" applyFont="1" applyAlignment="1">
      <alignment horizontal="center"/>
    </xf>
    <xf numFmtId="165" fontId="4" fillId="0" borderId="0" xfId="2" applyNumberFormat="1" applyFont="1" applyAlignment="1">
      <alignment horizontal="center"/>
    </xf>
    <xf numFmtId="165" fontId="1" fillId="4" borderId="0" xfId="2" applyNumberFormat="1" applyFont="1" applyFill="1" applyAlignment="1">
      <alignment horizontal="center"/>
    </xf>
    <xf numFmtId="2" fontId="1" fillId="0" borderId="0" xfId="2" applyNumberFormat="1" applyFont="1" applyAlignment="1">
      <alignment horizontal="center"/>
    </xf>
    <xf numFmtId="10" fontId="1" fillId="3" borderId="0" xfId="2" applyNumberFormat="1" applyFont="1" applyFill="1" applyAlignment="1">
      <alignment horizontal="center"/>
    </xf>
    <xf numFmtId="165" fontId="1" fillId="0" borderId="0" xfId="2" applyNumberFormat="1" applyFont="1" applyFill="1" applyAlignment="1">
      <alignment horizontal="center"/>
    </xf>
    <xf numFmtId="0" fontId="3" fillId="6" borderId="0" xfId="1" applyFont="1" applyFill="1" applyAlignment="1">
      <alignment horizontal="center"/>
    </xf>
    <xf numFmtId="10" fontId="2" fillId="6" borderId="0" xfId="1" applyNumberFormat="1" applyFont="1" applyFill="1" applyAlignment="1">
      <alignment horizontal="center"/>
    </xf>
    <xf numFmtId="165" fontId="1" fillId="6" borderId="0" xfId="2" applyNumberFormat="1" applyFont="1" applyFill="1" applyAlignment="1">
      <alignment horizontal="center"/>
    </xf>
    <xf numFmtId="165" fontId="4" fillId="6" borderId="0" xfId="2" applyNumberFormat="1" applyFont="1" applyFill="1" applyAlignment="1">
      <alignment horizontal="center"/>
    </xf>
    <xf numFmtId="2" fontId="1" fillId="6" borderId="0" xfId="2" applyNumberFormat="1" applyFont="1" applyFill="1" applyAlignment="1">
      <alignment horizontal="center"/>
    </xf>
    <xf numFmtId="165" fontId="5" fillId="0" borderId="0" xfId="2" applyNumberFormat="1" applyFont="1" applyAlignment="1">
      <alignment horizontal="center"/>
    </xf>
    <xf numFmtId="2" fontId="5" fillId="0" borderId="0" xfId="2" applyNumberFormat="1" applyFont="1" applyAlignment="1">
      <alignment horizontal="center"/>
    </xf>
    <xf numFmtId="165" fontId="1" fillId="7" borderId="0" xfId="2" applyNumberFormat="1" applyFont="1" applyFill="1" applyAlignment="1">
      <alignment horizontal="center"/>
    </xf>
    <xf numFmtId="165" fontId="5" fillId="7" borderId="0" xfId="2" applyNumberFormat="1" applyFont="1" applyFill="1" applyAlignment="1">
      <alignment horizontal="center"/>
    </xf>
    <xf numFmtId="2" fontId="5" fillId="7" borderId="0" xfId="2" applyNumberFormat="1" applyFont="1" applyFill="1" applyAlignment="1">
      <alignment horizontal="center"/>
    </xf>
    <xf numFmtId="165" fontId="5" fillId="0" borderId="0" xfId="2" applyNumberFormat="1" applyFont="1" applyFill="1" applyAlignment="1">
      <alignment horizontal="center"/>
    </xf>
    <xf numFmtId="0" fontId="3" fillId="8" borderId="0" xfId="1" applyFont="1" applyFill="1" applyAlignment="1">
      <alignment horizontal="center"/>
    </xf>
    <xf numFmtId="10" fontId="2" fillId="8" borderId="0" xfId="1" applyNumberFormat="1" applyFont="1" applyFill="1" applyAlignment="1">
      <alignment horizontal="center"/>
    </xf>
    <xf numFmtId="165" fontId="1" fillId="8" borderId="0" xfId="2" applyNumberFormat="1" applyFont="1" applyFill="1" applyAlignment="1">
      <alignment horizontal="center"/>
    </xf>
    <xf numFmtId="165" fontId="1" fillId="9" borderId="0" xfId="2" applyNumberFormat="1" applyFont="1" applyFill="1" applyAlignment="1">
      <alignment horizontal="center"/>
    </xf>
    <xf numFmtId="165" fontId="4" fillId="9" borderId="0" xfId="2" applyNumberFormat="1" applyFont="1" applyFill="1" applyAlignment="1">
      <alignment horizontal="center"/>
    </xf>
    <xf numFmtId="165" fontId="4" fillId="8" borderId="0" xfId="2" applyNumberFormat="1" applyFont="1" applyFill="1" applyAlignment="1">
      <alignment horizontal="center"/>
    </xf>
    <xf numFmtId="2" fontId="1" fillId="8" borderId="0" xfId="2" applyNumberFormat="1" applyFont="1" applyFill="1" applyAlignment="1">
      <alignment horizontal="center"/>
    </xf>
    <xf numFmtId="0" fontId="3" fillId="7" borderId="0" xfId="1" applyFont="1" applyFill="1" applyAlignment="1">
      <alignment horizontal="center"/>
    </xf>
    <xf numFmtId="10" fontId="2" fillId="7" borderId="0" xfId="1" applyNumberFormat="1" applyFont="1" applyFill="1" applyAlignment="1">
      <alignment horizontal="center"/>
    </xf>
    <xf numFmtId="165" fontId="4" fillId="7" borderId="0" xfId="2" applyNumberFormat="1" applyFont="1" applyFill="1" applyAlignment="1">
      <alignment horizontal="center"/>
    </xf>
    <xf numFmtId="165" fontId="1" fillId="5" borderId="0" xfId="2" applyNumberFormat="1" applyFont="1" applyFill="1" applyAlignment="1">
      <alignment horizontal="center"/>
    </xf>
    <xf numFmtId="165" fontId="5" fillId="4" borderId="0" xfId="2" applyNumberFormat="1" applyFont="1" applyFill="1" applyAlignment="1">
      <alignment horizontal="center"/>
    </xf>
    <xf numFmtId="165" fontId="0" fillId="0" borderId="0" xfId="2" applyNumberFormat="1" applyFont="1" applyAlignment="1">
      <alignment horizontal="center"/>
    </xf>
    <xf numFmtId="165" fontId="1" fillId="2" borderId="0" xfId="2" applyNumberFormat="1" applyFont="1" applyFill="1" applyAlignment="1">
      <alignment horizontal="center"/>
    </xf>
    <xf numFmtId="9" fontId="1" fillId="3" borderId="0" xfId="2" applyNumberFormat="1" applyFont="1" applyFill="1" applyAlignment="1">
      <alignment horizontal="center"/>
    </xf>
    <xf numFmtId="0" fontId="1" fillId="0" borderId="0" xfId="3" applyNumberFormat="1" applyFont="1" applyFill="1" applyBorder="1" applyAlignment="1"/>
    <xf numFmtId="165" fontId="3" fillId="0" borderId="2" xfId="2" applyNumberFormat="1" applyFont="1" applyBorder="1" applyAlignment="1">
      <alignment horizontal="center"/>
    </xf>
    <xf numFmtId="165" fontId="3" fillId="3" borderId="2" xfId="2" applyNumberFormat="1" applyFont="1" applyFill="1" applyBorder="1" applyAlignment="1">
      <alignment horizontal="center"/>
    </xf>
  </cellXfs>
  <cellStyles count="4">
    <cellStyle name="Comma 2" xfId="2" xr:uid="{63CFBFF2-82C7-4D10-8289-94D8C290CEA4}"/>
    <cellStyle name="Normal" xfId="0" builtinId="0"/>
    <cellStyle name="Normal 2" xfId="1" xr:uid="{7796EC69-0F86-4AD7-9D71-754CDB7C2DFE}"/>
    <cellStyle name="Normal 4" xfId="3" xr:uid="{B32D1C59-7367-42C8-8FF0-CA4A24576C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datos%20Sk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DATA PER QUIM"/>
      <sheetName val="Datos"/>
      <sheetName val="AGE AND GENDER SPECIFIC DIAGNOS"/>
      <sheetName val="RODILLA"/>
      <sheetName val="KNEE_EVOLUTION"/>
      <sheetName val="LCA Gender"/>
      <sheetName val="Knee. Group Age And Diagnosis"/>
      <sheetName val="GENDER_DISTRIBUTION"/>
      <sheetName val="KNEE_AGEGROUP_CLINICDIAGS"/>
      <sheetName val="Colisiones"/>
      <sheetName val="Diapo Decor"/>
      <sheetName val="SKIERS THUMB"/>
      <sheetName val="CERVICAL"/>
      <sheetName val="RUEDEL_STATS1516_INNSBRUCK"/>
    </sheetNames>
    <sheetDataSet>
      <sheetData sheetId="0"/>
      <sheetData sheetId="1">
        <row r="2">
          <cell r="Q2" t="str">
            <v>Age [0,15]</v>
          </cell>
          <cell r="S2" t="str">
            <v>Age [16,29]</v>
          </cell>
          <cell r="U2" t="str">
            <v>Age [30,50]</v>
          </cell>
          <cell r="W2" t="str">
            <v>Age=&gt;51</v>
          </cell>
          <cell r="AK2" t="str">
            <v>% KneeLiga</v>
          </cell>
          <cell r="AY2" t="str">
            <v>%ACL</v>
          </cell>
          <cell r="BN2" t="str">
            <v>%LwLeg Fx</v>
          </cell>
          <cell r="CB2" t="str">
            <v>%AC dislocat</v>
          </cell>
          <cell r="CP2" t="str">
            <v>% GH Dislocations</v>
          </cell>
          <cell r="DD2" t="str">
            <v>% ForArm Fx</v>
          </cell>
          <cell r="DR2" t="str">
            <v>% Sk.Thumb</v>
          </cell>
          <cell r="EF2" t="str">
            <v>% H&amp;F</v>
          </cell>
          <cell r="ET2" t="str">
            <v>% TRNK</v>
          </cell>
          <cell r="FH2" t="str">
            <v>% UP EX Con</v>
          </cell>
          <cell r="FV2" t="str">
            <v>% LW EX Con</v>
          </cell>
          <cell r="GL2" t="str">
            <v>AC TOTAL SKI MALE</v>
          </cell>
          <cell r="GM2" t="str">
            <v>AC TOTAL SKI FEMALE</v>
          </cell>
          <cell r="GN2" t="str">
            <v>AC TOTAL SNOWBOARD MALE</v>
          </cell>
          <cell r="GO2" t="str">
            <v>AC TOTAL SNOWBOARD FEMALE</v>
          </cell>
          <cell r="GS2" t="str">
            <v>% MALE</v>
          </cell>
          <cell r="GT2" t="str">
            <v>% FEMALE</v>
          </cell>
          <cell r="GX2" t="str">
            <v>% SKI</v>
          </cell>
          <cell r="GY2" t="str">
            <v>% SNOW</v>
          </cell>
          <cell r="GZ2" t="str">
            <v>AC DIS GD I SKI</v>
          </cell>
          <cell r="HA2" t="str">
            <v>AC DIS GD II SKI</v>
          </cell>
          <cell r="HB2" t="str">
            <v>AC DIS GD III SKI</v>
          </cell>
          <cell r="HC2" t="str">
            <v>AC DIS GD V SKI</v>
          </cell>
          <cell r="HD2" t="str">
            <v>AC DIS GD I SNOWBOARD</v>
          </cell>
          <cell r="HE2" t="str">
            <v>AC DIS GD II SNOWBOARD</v>
          </cell>
          <cell r="HF2" t="str">
            <v>AC DIS GD III SNOWBOARD</v>
          </cell>
          <cell r="HG2" t="str">
            <v>AC DIS GD V SNOWBOARD</v>
          </cell>
          <cell r="HK2" t="str">
            <v>GRADE I AND II</v>
          </cell>
          <cell r="HL2" t="str">
            <v>GRADE III</v>
          </cell>
          <cell r="HM2" t="str">
            <v>GRADE V</v>
          </cell>
          <cell r="IB2" t="str">
            <v>MID CLAV FX MALE</v>
          </cell>
          <cell r="IC2" t="str">
            <v>MID CLAV FX FEMALE</v>
          </cell>
          <cell r="ID2" t="str">
            <v>DISTAL CLAV FX MALE</v>
          </cell>
          <cell r="IE2" t="str">
            <v>DISTAL CLAV FX FEMALE</v>
          </cell>
          <cell r="II2" t="str">
            <v>TOTAL CLAVICLE MALE</v>
          </cell>
          <cell r="IJ2" t="str">
            <v>TOTAL CLAVICLE FEMALE</v>
          </cell>
        </row>
        <row r="3">
          <cell r="L3" t="str">
            <v>Male</v>
          </cell>
          <cell r="O3" t="str">
            <v>Female</v>
          </cell>
        </row>
        <row r="4">
          <cell r="C4" t="str">
            <v>1992/93</v>
          </cell>
          <cell r="F4">
            <v>506000</v>
          </cell>
          <cell r="G4">
            <v>1793</v>
          </cell>
          <cell r="H4">
            <v>0</v>
          </cell>
          <cell r="I4">
            <v>1513</v>
          </cell>
          <cell r="L4">
            <v>796</v>
          </cell>
          <cell r="O4">
            <v>717</v>
          </cell>
          <cell r="AA4">
            <v>252</v>
          </cell>
          <cell r="AB4">
            <v>352</v>
          </cell>
          <cell r="AK4">
            <v>0.33686558839933073</v>
          </cell>
          <cell r="AY4">
            <v>0.13496932515337423</v>
          </cell>
          <cell r="BN4">
            <v>2.6213050752928055E-2</v>
          </cell>
          <cell r="CB4">
            <v>3.1790295593976572E-2</v>
          </cell>
          <cell r="CP4">
            <v>2.1193530395984383E-2</v>
          </cell>
          <cell r="DD4">
            <v>3.0674846625766871E-2</v>
          </cell>
          <cell r="DR4">
            <v>6.7484662576687116E-2</v>
          </cell>
          <cell r="EF4">
            <v>6.0791968767428893E-2</v>
          </cell>
          <cell r="ET4">
            <v>5.01952035694367E-2</v>
          </cell>
          <cell r="FH4">
            <v>5.5214723926380369E-2</v>
          </cell>
          <cell r="FV4">
            <v>6.6926938092582267E-2</v>
          </cell>
          <cell r="FW4">
            <v>209</v>
          </cell>
          <cell r="FX4">
            <v>1304</v>
          </cell>
          <cell r="FY4">
            <v>84.383714445064143</v>
          </cell>
          <cell r="FZ4">
            <v>0</v>
          </cell>
          <cell r="GA4">
            <v>3.5434782608695654</v>
          </cell>
          <cell r="HN4">
            <v>15</v>
          </cell>
          <cell r="HU4">
            <v>8.3658672615727833E-3</v>
          </cell>
        </row>
        <row r="5">
          <cell r="C5" t="str">
            <v>1993/94</v>
          </cell>
          <cell r="F5">
            <v>551192</v>
          </cell>
          <cell r="G5">
            <v>1906</v>
          </cell>
          <cell r="H5">
            <v>0</v>
          </cell>
          <cell r="I5">
            <v>1601</v>
          </cell>
          <cell r="L5">
            <v>806</v>
          </cell>
          <cell r="O5">
            <v>795</v>
          </cell>
          <cell r="AA5">
            <v>240</v>
          </cell>
          <cell r="AB5">
            <v>350</v>
          </cell>
          <cell r="AK5">
            <v>0.30954879328436519</v>
          </cell>
          <cell r="AY5">
            <v>0.14900314795383002</v>
          </cell>
          <cell r="BN5">
            <v>3.2528856243441762E-2</v>
          </cell>
          <cell r="CB5">
            <v>2.5183630640083946E-2</v>
          </cell>
          <cell r="CP5">
            <v>2.5183630640083946E-2</v>
          </cell>
          <cell r="DD5">
            <v>3.3578174186778595E-2</v>
          </cell>
          <cell r="DR5">
            <v>9.3913955928646375E-2</v>
          </cell>
          <cell r="EF5">
            <v>5.4564533053515218E-2</v>
          </cell>
          <cell r="ET5">
            <v>5.2465897166841552E-2</v>
          </cell>
          <cell r="FH5">
            <v>6.9254984260230856E-2</v>
          </cell>
          <cell r="FV5">
            <v>9.7061909758656875E-2</v>
          </cell>
          <cell r="FW5">
            <v>222</v>
          </cell>
          <cell r="FX5">
            <v>1379</v>
          </cell>
          <cell r="FY5">
            <v>83.997901364113332</v>
          </cell>
          <cell r="FZ5">
            <v>0</v>
          </cell>
          <cell r="GA5">
            <v>3.4579602026154226</v>
          </cell>
          <cell r="HN5">
            <v>11</v>
          </cell>
          <cell r="HU5">
            <v>5.7712486883525708E-3</v>
          </cell>
        </row>
        <row r="6">
          <cell r="C6" t="str">
            <v>1994/95</v>
          </cell>
          <cell r="F6">
            <v>596389</v>
          </cell>
          <cell r="G6">
            <v>1960</v>
          </cell>
          <cell r="H6">
            <v>12</v>
          </cell>
          <cell r="I6">
            <v>1648</v>
          </cell>
          <cell r="L6">
            <v>836</v>
          </cell>
          <cell r="O6">
            <v>824</v>
          </cell>
          <cell r="AA6">
            <v>272</v>
          </cell>
          <cell r="AB6">
            <v>406</v>
          </cell>
          <cell r="AK6">
            <v>0.34591836734693876</v>
          </cell>
          <cell r="AY6">
            <v>0.10816326530612246</v>
          </cell>
          <cell r="BN6">
            <v>3.6734693877551024E-2</v>
          </cell>
          <cell r="CB6">
            <v>1.7857142857142856E-2</v>
          </cell>
          <cell r="CP6">
            <v>2.6530612244897958E-2</v>
          </cell>
          <cell r="DD6">
            <v>3.1122448979591835E-2</v>
          </cell>
          <cell r="DR6">
            <v>9.5918367346938774E-2</v>
          </cell>
          <cell r="EF6">
            <v>6.6836734693877548E-2</v>
          </cell>
          <cell r="ET6">
            <v>5.1020408163265307E-2</v>
          </cell>
          <cell r="FH6">
            <v>0.10714285714285714</v>
          </cell>
          <cell r="FV6">
            <v>7.3469387755102047E-2</v>
          </cell>
          <cell r="FW6">
            <v>243</v>
          </cell>
          <cell r="FX6">
            <v>1417</v>
          </cell>
          <cell r="FY6">
            <v>84.08163265306122</v>
          </cell>
          <cell r="FZ6">
            <v>0.61224489795918369</v>
          </cell>
          <cell r="GA6">
            <v>3.2864455917194983</v>
          </cell>
          <cell r="HN6">
            <v>10</v>
          </cell>
          <cell r="HU6">
            <v>5.1020408163265302E-3</v>
          </cell>
        </row>
        <row r="7">
          <cell r="C7" t="str">
            <v>1995/96</v>
          </cell>
          <cell r="F7">
            <v>609271</v>
          </cell>
          <cell r="G7">
            <v>1762</v>
          </cell>
          <cell r="H7">
            <v>60</v>
          </cell>
          <cell r="I7">
            <v>1702</v>
          </cell>
          <cell r="L7">
            <v>906</v>
          </cell>
          <cell r="O7">
            <v>856</v>
          </cell>
          <cell r="AA7">
            <v>202</v>
          </cell>
          <cell r="AB7">
            <v>292</v>
          </cell>
          <cell r="AK7">
            <v>0.28036322360953464</v>
          </cell>
          <cell r="AY7">
            <v>0.14358683314415438</v>
          </cell>
          <cell r="BN7">
            <v>3.3484676503972757E-2</v>
          </cell>
          <cell r="CB7">
            <v>1.1350737797956867E-2</v>
          </cell>
          <cell r="CP7">
            <v>1.7593643586833144E-2</v>
          </cell>
          <cell r="DD7">
            <v>3.1214528944381384E-2</v>
          </cell>
          <cell r="DR7">
            <v>9.0805902383654935E-2</v>
          </cell>
          <cell r="EF7">
            <v>4.4835414301929624E-2</v>
          </cell>
          <cell r="ET7">
            <v>3.0079455164585697E-2</v>
          </cell>
          <cell r="FH7">
            <v>8.0022701475595912E-2</v>
          </cell>
          <cell r="FV7">
            <v>5.7888762769580021E-2</v>
          </cell>
          <cell r="FW7">
            <v>264</v>
          </cell>
          <cell r="FX7">
            <v>1498</v>
          </cell>
          <cell r="FY7">
            <v>96.594778660612945</v>
          </cell>
          <cell r="FZ7">
            <v>3.4052213393870603</v>
          </cell>
          <cell r="GA7">
            <v>2.8919807442008563</v>
          </cell>
          <cell r="HN7">
            <v>12</v>
          </cell>
          <cell r="HU7">
            <v>6.8104426787741201E-3</v>
          </cell>
        </row>
        <row r="8">
          <cell r="C8" t="str">
            <v>1996/97</v>
          </cell>
          <cell r="F8">
            <v>508295</v>
          </cell>
          <cell r="G8">
            <v>1921</v>
          </cell>
          <cell r="H8">
            <v>95</v>
          </cell>
          <cell r="I8">
            <v>1526</v>
          </cell>
          <cell r="L8">
            <v>861</v>
          </cell>
          <cell r="O8">
            <v>760</v>
          </cell>
          <cell r="AA8">
            <v>152</v>
          </cell>
          <cell r="AB8">
            <v>283</v>
          </cell>
          <cell r="AK8">
            <v>0.22644456012493494</v>
          </cell>
          <cell r="AY8">
            <v>8.0166579906298802E-2</v>
          </cell>
          <cell r="BN8">
            <v>2.342529932326913E-2</v>
          </cell>
          <cell r="CB8">
            <v>9.3701197293076521E-3</v>
          </cell>
          <cell r="CP8">
            <v>1.7178552837064029E-2</v>
          </cell>
          <cell r="DD8">
            <v>3.1754294638209266E-2</v>
          </cell>
          <cell r="DR8">
            <v>7.4960957834461217E-2</v>
          </cell>
          <cell r="EF8">
            <v>4.7891723060905778E-2</v>
          </cell>
          <cell r="ET8">
            <v>4.6330036439354502E-2</v>
          </cell>
          <cell r="FH8">
            <v>9.0577824049973971E-2</v>
          </cell>
          <cell r="FV8">
            <v>7.39198334200937E-2</v>
          </cell>
          <cell r="FW8">
            <v>253</v>
          </cell>
          <cell r="FX8">
            <v>1368</v>
          </cell>
          <cell r="FY8">
            <v>79.43779281624154</v>
          </cell>
          <cell r="FZ8">
            <v>4.9453409682457057</v>
          </cell>
          <cell r="GA8">
            <v>3.7793013899408807</v>
          </cell>
          <cell r="HN8">
            <v>17</v>
          </cell>
          <cell r="HU8">
            <v>8.8495575221238937E-3</v>
          </cell>
        </row>
        <row r="9">
          <cell r="C9" t="str">
            <v>1997/98</v>
          </cell>
          <cell r="F9">
            <v>650363</v>
          </cell>
          <cell r="G9">
            <v>2251</v>
          </cell>
          <cell r="H9">
            <v>194</v>
          </cell>
          <cell r="I9">
            <v>1994</v>
          </cell>
          <cell r="L9">
            <v>1179</v>
          </cell>
          <cell r="O9">
            <v>902</v>
          </cell>
          <cell r="AA9">
            <v>261</v>
          </cell>
          <cell r="AB9">
            <v>390</v>
          </cell>
          <cell r="AK9">
            <v>0.28920479786761438</v>
          </cell>
          <cell r="AY9">
            <v>0.11061750333185251</v>
          </cell>
          <cell r="BN9">
            <v>4.1314971123944916E-2</v>
          </cell>
          <cell r="CB9">
            <v>1.1106175033318524E-2</v>
          </cell>
          <cell r="CP9">
            <v>2.2212350066637049E-2</v>
          </cell>
          <cell r="DD9">
            <v>4.1759218125277657E-2</v>
          </cell>
          <cell r="DR9">
            <v>7.5521990226565971E-2</v>
          </cell>
          <cell r="EF9">
            <v>5.819635717458907E-2</v>
          </cell>
          <cell r="ET9">
            <v>5.3309640159928923E-2</v>
          </cell>
          <cell r="FH9">
            <v>0.11550422034651266</v>
          </cell>
          <cell r="FV9">
            <v>9.0182141270546426E-2</v>
          </cell>
          <cell r="FW9">
            <v>301</v>
          </cell>
          <cell r="FX9">
            <v>1780</v>
          </cell>
          <cell r="FY9">
            <v>88.582852065748554</v>
          </cell>
          <cell r="FZ9">
            <v>8.6183918258551753</v>
          </cell>
          <cell r="GA9">
            <v>3.4611440072697861</v>
          </cell>
          <cell r="HN9">
            <v>13</v>
          </cell>
          <cell r="HU9">
            <v>5.7752110173256328E-3</v>
          </cell>
        </row>
        <row r="10">
          <cell r="C10" t="str">
            <v>1998/99</v>
          </cell>
          <cell r="F10">
            <v>771287</v>
          </cell>
          <cell r="G10">
            <v>2558</v>
          </cell>
          <cell r="H10">
            <v>321</v>
          </cell>
          <cell r="I10">
            <v>1850</v>
          </cell>
          <cell r="L10">
            <v>1109</v>
          </cell>
          <cell r="O10">
            <v>890</v>
          </cell>
          <cell r="AA10">
            <v>307</v>
          </cell>
          <cell r="AB10">
            <v>507</v>
          </cell>
          <cell r="AK10">
            <v>0.31821735731039874</v>
          </cell>
          <cell r="AY10">
            <v>0.15168100078186084</v>
          </cell>
          <cell r="BN10">
            <v>2.4237685691946835E-2</v>
          </cell>
          <cell r="CB10">
            <v>1.6028146989835811E-2</v>
          </cell>
          <cell r="CP10">
            <v>2.0328381548084442E-2</v>
          </cell>
          <cell r="DD10">
            <v>2.9710711493354185E-2</v>
          </cell>
          <cell r="DR10">
            <v>7.2322126661454267E-2</v>
          </cell>
          <cell r="EF10">
            <v>7.07584050039093E-2</v>
          </cell>
          <cell r="ET10">
            <v>9.2650508209538698E-2</v>
          </cell>
          <cell r="FH10">
            <v>0.26309616888193904</v>
          </cell>
          <cell r="FV10">
            <v>7.07584050039093E-2</v>
          </cell>
          <cell r="FW10">
            <v>319</v>
          </cell>
          <cell r="FX10">
            <v>1680</v>
          </cell>
          <cell r="FY10">
            <v>72.322126661454263</v>
          </cell>
          <cell r="FZ10">
            <v>12.548866301798279</v>
          </cell>
          <cell r="GA10">
            <v>3.3165345714370913</v>
          </cell>
          <cell r="HN10">
            <v>13</v>
          </cell>
          <cell r="HU10">
            <v>5.0820953870211105E-3</v>
          </cell>
        </row>
        <row r="11">
          <cell r="C11" t="str">
            <v>1999/00</v>
          </cell>
          <cell r="F11">
            <v>864188</v>
          </cell>
          <cell r="G11">
            <v>3045</v>
          </cell>
          <cell r="H11">
            <v>460</v>
          </cell>
          <cell r="I11">
            <v>2119</v>
          </cell>
          <cell r="L11">
            <v>1399</v>
          </cell>
          <cell r="O11">
            <v>1180</v>
          </cell>
          <cell r="AA11">
            <v>308</v>
          </cell>
          <cell r="AB11">
            <v>475</v>
          </cell>
          <cell r="AK11">
            <v>0.25714285714285712</v>
          </cell>
          <cell r="AY11">
            <v>9.7865353037766833E-2</v>
          </cell>
          <cell r="BN11">
            <v>2.8243021346469624E-2</v>
          </cell>
          <cell r="CB11">
            <v>2.1346469622331693E-2</v>
          </cell>
          <cell r="CP11">
            <v>2.3645320197044337E-2</v>
          </cell>
          <cell r="DD11">
            <v>5.7471264367816091E-2</v>
          </cell>
          <cell r="DR11">
            <v>7.8160919540229884E-2</v>
          </cell>
          <cell r="EF11">
            <v>8.2101806239737271E-2</v>
          </cell>
          <cell r="ET11">
            <v>0.10804597701149425</v>
          </cell>
          <cell r="FH11">
            <v>0.33957307060755337</v>
          </cell>
          <cell r="FV11">
            <v>0.12807881773399016</v>
          </cell>
          <cell r="FW11">
            <v>368</v>
          </cell>
          <cell r="FX11">
            <v>2211</v>
          </cell>
          <cell r="FY11">
            <v>69.589490968801314</v>
          </cell>
          <cell r="FZ11">
            <v>15.106732348111658</v>
          </cell>
          <cell r="GA11">
            <v>3.5235388595999946</v>
          </cell>
          <cell r="HN11">
            <v>25</v>
          </cell>
          <cell r="HU11">
            <v>8.2101806239737278E-3</v>
          </cell>
        </row>
        <row r="12">
          <cell r="C12" t="str">
            <v>2000/01</v>
          </cell>
          <cell r="F12">
            <v>537652</v>
          </cell>
          <cell r="G12">
            <v>2102</v>
          </cell>
          <cell r="H12">
            <v>444</v>
          </cell>
          <cell r="I12">
            <v>1585</v>
          </cell>
          <cell r="L12">
            <v>1045</v>
          </cell>
          <cell r="O12">
            <v>843</v>
          </cell>
          <cell r="AA12">
            <v>213</v>
          </cell>
          <cell r="AB12">
            <v>304</v>
          </cell>
          <cell r="AK12">
            <v>0.24595623215984777</v>
          </cell>
          <cell r="AY12">
            <v>9.7526165556612754E-2</v>
          </cell>
          <cell r="BN12">
            <v>2.3786869647954328E-2</v>
          </cell>
          <cell r="CB12">
            <v>1.665080875356803E-2</v>
          </cell>
          <cell r="CP12">
            <v>3.2350142721217889E-2</v>
          </cell>
          <cell r="DD12">
            <v>8.0399619410085638E-2</v>
          </cell>
          <cell r="DR12">
            <v>7.1360608943862994E-2</v>
          </cell>
          <cell r="EF12">
            <v>7.9923882017126552E-2</v>
          </cell>
          <cell r="ET12">
            <v>9.5623215984776397E-2</v>
          </cell>
          <cell r="FH12">
            <v>0.32730732635585158</v>
          </cell>
          <cell r="FV12">
            <v>0.18030447193149382</v>
          </cell>
          <cell r="FW12">
            <v>270</v>
          </cell>
          <cell r="FX12">
            <v>1618</v>
          </cell>
          <cell r="FY12">
            <v>75.404376784015227</v>
          </cell>
          <cell r="FZ12">
            <v>21.122740247383444</v>
          </cell>
          <cell r="GA12">
            <v>3.9095920781472029</v>
          </cell>
          <cell r="HN12">
            <v>25</v>
          </cell>
          <cell r="HU12">
            <v>1.1893434823977164E-2</v>
          </cell>
        </row>
        <row r="13">
          <cell r="C13" t="str">
            <v>2001/02</v>
          </cell>
          <cell r="F13">
            <v>830927</v>
          </cell>
          <cell r="G13">
            <v>2921</v>
          </cell>
          <cell r="H13">
            <v>502</v>
          </cell>
          <cell r="I13">
            <v>2220</v>
          </cell>
          <cell r="L13">
            <v>1480</v>
          </cell>
          <cell r="O13">
            <v>1242</v>
          </cell>
          <cell r="AA13">
            <v>213</v>
          </cell>
          <cell r="AB13">
            <v>346</v>
          </cell>
          <cell r="AK13">
            <v>0.19137281752824375</v>
          </cell>
          <cell r="AY13">
            <v>7.2920232796987339E-2</v>
          </cell>
          <cell r="BN13">
            <v>2.3964395754878465E-2</v>
          </cell>
          <cell r="CB13">
            <v>2.7387880862718247E-2</v>
          </cell>
          <cell r="CP13">
            <v>2.4991441287230399E-2</v>
          </cell>
          <cell r="DD13">
            <v>6.6757959602875727E-2</v>
          </cell>
          <cell r="DR13">
            <v>8.2505991098938719E-2</v>
          </cell>
          <cell r="EF13">
            <v>6.0253337897980146E-2</v>
          </cell>
          <cell r="ET13">
            <v>0.11776788770968846</v>
          </cell>
          <cell r="FH13">
            <v>0.20438206093803493</v>
          </cell>
          <cell r="FV13">
            <v>0.10920917494008901</v>
          </cell>
          <cell r="FW13">
            <v>445</v>
          </cell>
          <cell r="FX13">
            <v>2277</v>
          </cell>
          <cell r="FY13">
            <v>76.001369394043138</v>
          </cell>
          <cell r="FZ13">
            <v>17.185895241355698</v>
          </cell>
          <cell r="GA13">
            <v>3.5153509273377805</v>
          </cell>
          <cell r="HN13">
            <v>32</v>
          </cell>
          <cell r="HU13">
            <v>1.0955152345087298E-2</v>
          </cell>
        </row>
        <row r="14">
          <cell r="C14" t="str">
            <v>2002/03</v>
          </cell>
          <cell r="F14">
            <v>788827</v>
          </cell>
          <cell r="G14">
            <v>2816</v>
          </cell>
          <cell r="H14">
            <v>465</v>
          </cell>
          <cell r="I14">
            <v>1841</v>
          </cell>
          <cell r="L14">
            <v>1346</v>
          </cell>
          <cell r="O14">
            <v>960</v>
          </cell>
          <cell r="AA14">
            <v>238</v>
          </cell>
          <cell r="AB14">
            <v>346</v>
          </cell>
          <cell r="AK14">
            <v>0.20738636363636365</v>
          </cell>
          <cell r="AY14">
            <v>7.5639204545454544E-2</v>
          </cell>
          <cell r="BN14">
            <v>2.8409090909090908E-2</v>
          </cell>
          <cell r="CB14">
            <v>2.130681818181818E-2</v>
          </cell>
          <cell r="CP14">
            <v>2.521306818181818E-2</v>
          </cell>
          <cell r="DD14">
            <v>4.8650568181818184E-2</v>
          </cell>
          <cell r="DR14">
            <v>7.5639204545454544E-2</v>
          </cell>
          <cell r="EF14">
            <v>5.433238636363636E-2</v>
          </cell>
          <cell r="ET14">
            <v>0.140625</v>
          </cell>
          <cell r="FH14">
            <v>0.35688920454545453</v>
          </cell>
          <cell r="FV14">
            <v>0.14879261363636365</v>
          </cell>
          <cell r="FW14">
            <v>338</v>
          </cell>
          <cell r="FX14">
            <v>1968</v>
          </cell>
          <cell r="FY14">
            <v>65.376420454545453</v>
          </cell>
          <cell r="FZ14">
            <v>16.51278409090909</v>
          </cell>
          <cell r="GA14">
            <v>3.5698575226253664</v>
          </cell>
          <cell r="HN14">
            <v>13</v>
          </cell>
          <cell r="HU14">
            <v>4.616477272727273E-3</v>
          </cell>
        </row>
        <row r="15">
          <cell r="C15" t="str">
            <v>2003/04</v>
          </cell>
          <cell r="F15">
            <v>771770</v>
          </cell>
          <cell r="G15">
            <v>2630</v>
          </cell>
          <cell r="H15">
            <v>498</v>
          </cell>
          <cell r="I15">
            <v>1757</v>
          </cell>
          <cell r="L15">
            <v>1281</v>
          </cell>
          <cell r="O15">
            <v>974</v>
          </cell>
          <cell r="AA15">
            <v>239</v>
          </cell>
          <cell r="AB15">
            <v>339</v>
          </cell>
          <cell r="AK15">
            <v>0.21977186311787072</v>
          </cell>
          <cell r="AY15">
            <v>8.1368821292775659E-2</v>
          </cell>
          <cell r="BN15">
            <v>2.8897338403041824E-2</v>
          </cell>
          <cell r="CB15">
            <v>2.547528517110266E-2</v>
          </cell>
          <cell r="CP15">
            <v>2.9657794676806085E-2</v>
          </cell>
          <cell r="DD15">
            <v>6.8441064638783272E-2</v>
          </cell>
          <cell r="DR15">
            <v>7.7946768060836502E-2</v>
          </cell>
          <cell r="EF15">
            <v>6.8821292775665399E-2</v>
          </cell>
          <cell r="ET15">
            <v>0.13079847908745248</v>
          </cell>
          <cell r="FH15">
            <v>0.38250950570342207</v>
          </cell>
          <cell r="FV15">
            <v>0.12623574144486693</v>
          </cell>
          <cell r="FW15">
            <v>355</v>
          </cell>
          <cell r="FX15">
            <v>1900</v>
          </cell>
          <cell r="FY15">
            <v>66.806083650190118</v>
          </cell>
          <cell r="FZ15">
            <v>18.935361216730037</v>
          </cell>
          <cell r="GA15">
            <v>3.407751013903106</v>
          </cell>
          <cell r="HN15">
            <v>24</v>
          </cell>
          <cell r="HU15">
            <v>9.125475285171103E-3</v>
          </cell>
        </row>
        <row r="16">
          <cell r="C16" t="str">
            <v>2004/05</v>
          </cell>
          <cell r="F16">
            <v>907310</v>
          </cell>
          <cell r="G16">
            <v>3015</v>
          </cell>
          <cell r="H16">
            <v>429</v>
          </cell>
          <cell r="I16">
            <v>2032</v>
          </cell>
          <cell r="L16">
            <v>1373</v>
          </cell>
          <cell r="O16">
            <v>1088</v>
          </cell>
          <cell r="AA16">
            <v>278</v>
          </cell>
          <cell r="AB16">
            <v>354</v>
          </cell>
          <cell r="AK16">
            <v>0.20961857379767829</v>
          </cell>
          <cell r="AY16">
            <v>7.6285240464344942E-2</v>
          </cell>
          <cell r="BN16">
            <v>3.2835820895522387E-2</v>
          </cell>
          <cell r="CB16">
            <v>2.3880597014925373E-2</v>
          </cell>
          <cell r="CP16">
            <v>2.3548922056384744E-2</v>
          </cell>
          <cell r="DD16">
            <v>5.6716417910447764E-2</v>
          </cell>
          <cell r="DR16">
            <v>4.8424543946932005E-2</v>
          </cell>
          <cell r="EF16">
            <v>5.3399668325041456E-2</v>
          </cell>
          <cell r="ET16">
            <v>0.12238805970149254</v>
          </cell>
          <cell r="FH16">
            <v>0.30049751243781092</v>
          </cell>
          <cell r="FV16">
            <v>0.14096185737976782</v>
          </cell>
          <cell r="FW16">
            <v>401</v>
          </cell>
          <cell r="FX16">
            <v>2060</v>
          </cell>
          <cell r="FY16">
            <v>67.396351575456052</v>
          </cell>
          <cell r="FZ16">
            <v>14.228855721393035</v>
          </cell>
          <cell r="GA16">
            <v>3.3230097761514807</v>
          </cell>
          <cell r="HN16">
            <v>34</v>
          </cell>
          <cell r="HU16">
            <v>1.1276948590381426E-2</v>
          </cell>
        </row>
        <row r="17">
          <cell r="C17" t="str">
            <v>2005/06</v>
          </cell>
          <cell r="F17">
            <v>894172</v>
          </cell>
          <cell r="G17">
            <v>3259</v>
          </cell>
          <cell r="H17">
            <v>455</v>
          </cell>
          <cell r="I17">
            <v>2307</v>
          </cell>
          <cell r="L17">
            <v>1558</v>
          </cell>
          <cell r="O17">
            <v>1204</v>
          </cell>
          <cell r="AA17">
            <v>346</v>
          </cell>
          <cell r="AB17">
            <v>429</v>
          </cell>
          <cell r="AK17">
            <v>0.23780300705737956</v>
          </cell>
          <cell r="AY17">
            <v>9.1439091745934342E-2</v>
          </cell>
          <cell r="BN17">
            <v>4.7867444001227367E-2</v>
          </cell>
          <cell r="CB17">
            <v>2.822951825713409E-2</v>
          </cell>
          <cell r="CP17">
            <v>2.5467934949370972E-2</v>
          </cell>
          <cell r="DD17">
            <v>5.0015342129487571E-2</v>
          </cell>
          <cell r="DR17">
            <v>5.6459036514268181E-2</v>
          </cell>
          <cell r="EF17">
            <v>5.0629027308990486E-2</v>
          </cell>
          <cell r="ET17">
            <v>0.1104633323105247</v>
          </cell>
          <cell r="FH17">
            <v>0.2396440625958883</v>
          </cell>
          <cell r="FV17">
            <v>9.5428045412703277E-2</v>
          </cell>
          <cell r="FW17">
            <v>420</v>
          </cell>
          <cell r="FX17">
            <v>2342</v>
          </cell>
          <cell r="FY17">
            <v>70.788585455661249</v>
          </cell>
          <cell r="FZ17">
            <v>13.961337833691317</v>
          </cell>
          <cell r="GA17">
            <v>3.6447126503625702</v>
          </cell>
          <cell r="HN17">
            <v>23</v>
          </cell>
          <cell r="HU17">
            <v>7.0573795642835226E-3</v>
          </cell>
        </row>
        <row r="18">
          <cell r="C18" t="str">
            <v>2006/07</v>
          </cell>
          <cell r="F18">
            <v>558180</v>
          </cell>
          <cell r="G18">
            <v>2243</v>
          </cell>
          <cell r="H18">
            <v>415</v>
          </cell>
          <cell r="I18">
            <v>1530</v>
          </cell>
          <cell r="L18">
            <v>1063</v>
          </cell>
          <cell r="O18">
            <v>882</v>
          </cell>
          <cell r="AA18">
            <v>178</v>
          </cell>
          <cell r="AB18">
            <v>250</v>
          </cell>
          <cell r="AK18">
            <v>0.19081587160053501</v>
          </cell>
          <cell r="AY18">
            <v>7.7574676772180121E-2</v>
          </cell>
          <cell r="BN18">
            <v>2.4966562639322336E-2</v>
          </cell>
          <cell r="CB18">
            <v>2.139991083370486E-2</v>
          </cell>
          <cell r="CP18">
            <v>2.8533214444939812E-2</v>
          </cell>
          <cell r="DD18">
            <v>6.7320552831029876E-2</v>
          </cell>
          <cell r="DR18">
            <v>5.1716451181453411E-2</v>
          </cell>
          <cell r="EF18">
            <v>5.0378956754346858E-2</v>
          </cell>
          <cell r="ET18">
            <v>0.13464110566205975</v>
          </cell>
          <cell r="FH18">
            <v>0.27061970575122601</v>
          </cell>
          <cell r="FV18">
            <v>0.15693267944716896</v>
          </cell>
          <cell r="FW18">
            <v>334</v>
          </cell>
          <cell r="FX18">
            <v>1611</v>
          </cell>
          <cell r="FY18">
            <v>68.212215782434242</v>
          </cell>
          <cell r="FZ18">
            <v>18.502006241640661</v>
          </cell>
          <cell r="GA18">
            <v>4.018416998100971</v>
          </cell>
          <cell r="HN18">
            <v>42</v>
          </cell>
          <cell r="HU18">
            <v>1.8724921979491754E-2</v>
          </cell>
        </row>
        <row r="19">
          <cell r="C19" t="str">
            <v>2007/08</v>
          </cell>
          <cell r="F19">
            <v>750499</v>
          </cell>
          <cell r="G19">
            <v>3151</v>
          </cell>
          <cell r="H19">
            <v>511</v>
          </cell>
          <cell r="I19">
            <v>2228</v>
          </cell>
          <cell r="L19">
            <v>1494</v>
          </cell>
          <cell r="O19">
            <v>1245</v>
          </cell>
          <cell r="AA19">
            <v>216</v>
          </cell>
          <cell r="AB19">
            <v>274</v>
          </cell>
          <cell r="AK19">
            <v>0.15550618851158363</v>
          </cell>
          <cell r="AY19">
            <v>6.2837194541415425E-2</v>
          </cell>
          <cell r="BN19">
            <v>2.3801967629324024E-2</v>
          </cell>
          <cell r="CB19">
            <v>2.221516978736909E-2</v>
          </cell>
          <cell r="CP19">
            <v>2.2532529355760077E-2</v>
          </cell>
          <cell r="DD19">
            <v>6.0933037131069505E-2</v>
          </cell>
          <cell r="DR19">
            <v>5.8711520152332594E-2</v>
          </cell>
          <cell r="EF19">
            <v>5.2364328784512852E-2</v>
          </cell>
          <cell r="ET19">
            <v>0.14693748016502697</v>
          </cell>
          <cell r="FH19">
            <v>0.27007299270072993</v>
          </cell>
          <cell r="FV19">
            <v>0.1656616947000952</v>
          </cell>
          <cell r="FW19">
            <v>515</v>
          </cell>
          <cell r="FX19">
            <v>2224</v>
          </cell>
          <cell r="FY19">
            <v>70.707711837511894</v>
          </cell>
          <cell r="FZ19">
            <v>16.217073944779436</v>
          </cell>
          <cell r="GA19">
            <v>4.1985399047833507</v>
          </cell>
          <cell r="HN19">
            <v>44</v>
          </cell>
          <cell r="HU19">
            <v>1.3963821009203427E-2</v>
          </cell>
        </row>
        <row r="20">
          <cell r="C20" t="str">
            <v>2008/09</v>
          </cell>
          <cell r="F20">
            <v>812336</v>
          </cell>
          <cell r="G20">
            <v>2777</v>
          </cell>
          <cell r="H20">
            <v>301</v>
          </cell>
          <cell r="I20">
            <v>2328</v>
          </cell>
          <cell r="L20">
            <v>1403</v>
          </cell>
          <cell r="O20">
            <v>1219</v>
          </cell>
          <cell r="AA20">
            <v>302</v>
          </cell>
          <cell r="AB20">
            <v>445</v>
          </cell>
          <cell r="AK20">
            <v>0.26539431040691391</v>
          </cell>
          <cell r="AY20">
            <v>9.0385307886208133E-2</v>
          </cell>
          <cell r="BN20">
            <v>4.0691393590205259E-2</v>
          </cell>
          <cell r="CB20">
            <v>2.8808066258552395E-2</v>
          </cell>
          <cell r="CP20">
            <v>1.8365142239827152E-2</v>
          </cell>
          <cell r="DD20">
            <v>4.6092906013683835E-2</v>
          </cell>
          <cell r="DR20">
            <v>4.9693914296002881E-2</v>
          </cell>
          <cell r="EF20">
            <v>5.2574720921858123E-2</v>
          </cell>
          <cell r="ET20">
            <v>0.10839034929780339</v>
          </cell>
          <cell r="FH20">
            <v>0.16528628015844438</v>
          </cell>
          <cell r="FV20">
            <v>0.13791861721281959</v>
          </cell>
          <cell r="FW20">
            <v>472</v>
          </cell>
          <cell r="FX20">
            <v>2212</v>
          </cell>
          <cell r="FY20">
            <v>83.831472812387474</v>
          </cell>
          <cell r="FZ20">
            <v>10.839034929780338</v>
          </cell>
          <cell r="GA20">
            <v>3.4185361722243011</v>
          </cell>
          <cell r="HN20">
            <v>34</v>
          </cell>
          <cell r="HU20">
            <v>1.2243428159884768E-2</v>
          </cell>
        </row>
        <row r="21">
          <cell r="C21" t="str">
            <v>2009/10</v>
          </cell>
          <cell r="F21">
            <v>767951</v>
          </cell>
          <cell r="G21">
            <v>2433</v>
          </cell>
          <cell r="H21">
            <v>330</v>
          </cell>
          <cell r="I21">
            <v>2015</v>
          </cell>
          <cell r="L21">
            <v>1323</v>
          </cell>
          <cell r="O21">
            <v>1021</v>
          </cell>
          <cell r="AA21">
            <v>288</v>
          </cell>
          <cell r="AB21">
            <v>365</v>
          </cell>
          <cell r="AK21">
            <v>0.25770653514180025</v>
          </cell>
          <cell r="AY21">
            <v>5.9597205096588571E-2</v>
          </cell>
          <cell r="BN21">
            <v>5.5898068228524458E-2</v>
          </cell>
          <cell r="CB21">
            <v>2.7949034114262229E-2</v>
          </cell>
          <cell r="CP21">
            <v>2.9593094944512947E-2</v>
          </cell>
          <cell r="DD21">
            <v>4.6033703247020143E-2</v>
          </cell>
          <cell r="DR21">
            <v>6.0419235511713937E-2</v>
          </cell>
          <cell r="EF21">
            <v>4.6855733662145502E-2</v>
          </cell>
          <cell r="ET21">
            <v>8.3025071927661329E-2</v>
          </cell>
          <cell r="FH21">
            <v>0.30620632963419647</v>
          </cell>
          <cell r="FV21">
            <v>8.6313193588162765E-2</v>
          </cell>
          <cell r="FW21">
            <v>386</v>
          </cell>
          <cell r="FX21">
            <v>1957</v>
          </cell>
          <cell r="FY21">
            <v>82.819564323879987</v>
          </cell>
          <cell r="FZ21">
            <v>13.563501849568434</v>
          </cell>
          <cell r="GA21">
            <v>3.1681708859028768</v>
          </cell>
          <cell r="HN21">
            <v>40</v>
          </cell>
          <cell r="HU21">
            <v>1.6440608302507192E-2</v>
          </cell>
        </row>
        <row r="22">
          <cell r="C22" t="str">
            <v>2010/11</v>
          </cell>
          <cell r="F22">
            <v>776274</v>
          </cell>
          <cell r="G22">
            <v>3234</v>
          </cell>
          <cell r="H22">
            <v>541</v>
          </cell>
          <cell r="I22">
            <v>2432</v>
          </cell>
          <cell r="L22">
            <v>1616</v>
          </cell>
          <cell r="O22">
            <v>1357</v>
          </cell>
          <cell r="AA22">
            <v>243</v>
          </cell>
          <cell r="AB22">
            <v>364</v>
          </cell>
          <cell r="AK22">
            <v>0.18769325912183055</v>
          </cell>
          <cell r="AY22">
            <v>9.8330241187384038E-2</v>
          </cell>
          <cell r="BN22">
            <v>4.0197897340754483E-2</v>
          </cell>
          <cell r="CB22">
            <v>2.3191094619666047E-2</v>
          </cell>
          <cell r="CP22">
            <v>1.6697588126159554E-2</v>
          </cell>
          <cell r="DD22">
            <v>5.0711193568336428E-2</v>
          </cell>
          <cell r="DR22">
            <v>7.8231292517006806E-2</v>
          </cell>
          <cell r="EF22">
            <v>4.4526901669758812E-2</v>
          </cell>
          <cell r="ET22">
            <v>6.7099567099567103E-2</v>
          </cell>
          <cell r="FH22">
            <v>0.17099567099567101</v>
          </cell>
          <cell r="FV22">
            <v>7.4520717377860229E-2</v>
          </cell>
          <cell r="FW22">
            <v>409</v>
          </cell>
          <cell r="FX22">
            <v>2563</v>
          </cell>
          <cell r="FY22">
            <v>75.200989486703776</v>
          </cell>
          <cell r="FZ22">
            <v>16.728509585652443</v>
          </cell>
          <cell r="GA22">
            <v>4.1660547693211418</v>
          </cell>
          <cell r="HH22">
            <v>51</v>
          </cell>
          <cell r="HI22">
            <v>8</v>
          </cell>
          <cell r="HJ22">
            <v>17</v>
          </cell>
          <cell r="HN22">
            <v>39</v>
          </cell>
          <cell r="HU22">
            <v>1.2059369202226345E-2</v>
          </cell>
        </row>
        <row r="23">
          <cell r="C23" t="str">
            <v>2011/12</v>
          </cell>
          <cell r="F23">
            <v>765191</v>
          </cell>
          <cell r="G23">
            <v>2782</v>
          </cell>
          <cell r="H23">
            <v>560</v>
          </cell>
          <cell r="I23">
            <v>2107</v>
          </cell>
          <cell r="L23">
            <v>1487</v>
          </cell>
          <cell r="O23">
            <v>1180</v>
          </cell>
          <cell r="AA23">
            <v>246</v>
          </cell>
          <cell r="AB23">
            <v>370</v>
          </cell>
          <cell r="AK23">
            <v>0.22142343637670742</v>
          </cell>
          <cell r="AY23">
            <v>0.13299784327821712</v>
          </cell>
          <cell r="BN23">
            <v>5.8231488138030196E-2</v>
          </cell>
          <cell r="CB23">
            <v>2.2645578720345075E-2</v>
          </cell>
          <cell r="CP23">
            <v>1.8691588785046728E-2</v>
          </cell>
          <cell r="DD23">
            <v>4.92451473759885E-2</v>
          </cell>
          <cell r="DR23">
            <v>6.0747663551401869E-2</v>
          </cell>
          <cell r="EF23">
            <v>4.3493889288281809E-2</v>
          </cell>
          <cell r="ET23">
            <v>6.0388209920920199E-2</v>
          </cell>
          <cell r="FH23">
            <v>0.15456506110711718</v>
          </cell>
          <cell r="FV23">
            <v>6.7936736161035224E-2</v>
          </cell>
          <cell r="FW23">
            <v>411</v>
          </cell>
          <cell r="FX23">
            <v>2199</v>
          </cell>
          <cell r="FY23">
            <v>75.73687994248742</v>
          </cell>
          <cell r="FZ23">
            <v>20.129403306973401</v>
          </cell>
          <cell r="GA23">
            <v>3.6356935719317138</v>
          </cell>
          <cell r="HH23">
            <v>45</v>
          </cell>
          <cell r="HI23">
            <v>9</v>
          </cell>
          <cell r="HJ23">
            <v>9</v>
          </cell>
          <cell r="HN23">
            <v>16</v>
          </cell>
          <cell r="HU23">
            <v>5.7512580877066861E-3</v>
          </cell>
        </row>
        <row r="24">
          <cell r="C24" t="str">
            <v>2012/13</v>
          </cell>
          <cell r="F24">
            <v>784339</v>
          </cell>
          <cell r="G24">
            <v>2729</v>
          </cell>
          <cell r="H24">
            <v>316</v>
          </cell>
          <cell r="I24">
            <v>2212</v>
          </cell>
          <cell r="L24">
            <v>1384</v>
          </cell>
          <cell r="O24">
            <v>1144</v>
          </cell>
          <cell r="AA24">
            <v>290</v>
          </cell>
          <cell r="AB24">
            <v>370</v>
          </cell>
          <cell r="AK24">
            <v>0.24184683034078416</v>
          </cell>
          <cell r="AY24">
            <v>0.12935141077317699</v>
          </cell>
          <cell r="BN24">
            <v>5.4598754122389154E-2</v>
          </cell>
          <cell r="CB24">
            <v>1.5756687431293513E-2</v>
          </cell>
          <cell r="CP24">
            <v>2.2718944668376696E-2</v>
          </cell>
          <cell r="DD24">
            <v>3.8842066691095641E-2</v>
          </cell>
          <cell r="DR24">
            <v>6.2660315133748631E-2</v>
          </cell>
          <cell r="EF24">
            <v>3.5177720776841337E-2</v>
          </cell>
          <cell r="ET24">
            <v>7.4752656650787841E-2</v>
          </cell>
          <cell r="FH24">
            <v>0.12385489190179554</v>
          </cell>
          <cell r="FV24">
            <v>7.4019787467936971E-2</v>
          </cell>
          <cell r="FW24">
            <v>505</v>
          </cell>
          <cell r="FX24">
            <v>1960</v>
          </cell>
          <cell r="FY24">
            <v>81.055331623305236</v>
          </cell>
          <cell r="FZ24">
            <v>11.579333089043606</v>
          </cell>
          <cell r="GA24">
            <v>3.4793628775312717</v>
          </cell>
          <cell r="HH24">
            <v>31</v>
          </cell>
          <cell r="HI24">
            <v>7</v>
          </cell>
          <cell r="HJ24">
            <v>4</v>
          </cell>
          <cell r="HN24">
            <v>26</v>
          </cell>
          <cell r="HU24">
            <v>9.5272993770611943E-3</v>
          </cell>
        </row>
        <row r="25">
          <cell r="C25" t="str">
            <v>2013/14</v>
          </cell>
          <cell r="F25">
            <v>772555</v>
          </cell>
          <cell r="G25">
            <v>2340</v>
          </cell>
          <cell r="H25">
            <v>265</v>
          </cell>
          <cell r="I25">
            <v>2075</v>
          </cell>
          <cell r="L25">
            <v>1557</v>
          </cell>
          <cell r="O25">
            <v>1301</v>
          </cell>
          <cell r="AA25">
            <v>290</v>
          </cell>
          <cell r="AB25">
            <v>365</v>
          </cell>
          <cell r="AK25">
            <v>0.27991452991452992</v>
          </cell>
          <cell r="AY25">
            <v>0.13632478632478631</v>
          </cell>
          <cell r="BN25">
            <v>8.5042735042735046E-2</v>
          </cell>
          <cell r="CB25">
            <v>2.1367521367521368E-2</v>
          </cell>
          <cell r="CP25">
            <v>2.6923076923076925E-2</v>
          </cell>
          <cell r="DD25">
            <v>4.7008547008547008E-2</v>
          </cell>
          <cell r="DR25">
            <v>6.4529914529914537E-2</v>
          </cell>
          <cell r="EF25">
            <v>5.2564102564102565E-2</v>
          </cell>
          <cell r="ET25">
            <v>8.4188034188034194E-2</v>
          </cell>
          <cell r="FH25">
            <v>0.13632478632478631</v>
          </cell>
          <cell r="FV25">
            <v>6.9230769230769235E-2</v>
          </cell>
          <cell r="FW25">
            <v>668</v>
          </cell>
          <cell r="FX25">
            <v>2124</v>
          </cell>
          <cell r="FY25">
            <v>88.675213675213669</v>
          </cell>
          <cell r="FZ25">
            <v>11.324786324786325</v>
          </cell>
          <cell r="GA25">
            <v>3.028910563001987</v>
          </cell>
          <cell r="HH25">
            <v>44</v>
          </cell>
          <cell r="HI25">
            <v>2</v>
          </cell>
          <cell r="HJ25">
            <v>3</v>
          </cell>
          <cell r="HN25">
            <v>31</v>
          </cell>
          <cell r="HU25">
            <v>1.3247863247863248E-2</v>
          </cell>
        </row>
        <row r="26">
          <cell r="C26" t="str">
            <v>2014/15</v>
          </cell>
          <cell r="F26">
            <v>793822</v>
          </cell>
          <cell r="G26">
            <v>2514</v>
          </cell>
          <cell r="H26">
            <v>245</v>
          </cell>
          <cell r="I26">
            <v>2007</v>
          </cell>
          <cell r="L26">
            <v>1241</v>
          </cell>
          <cell r="O26">
            <v>1011</v>
          </cell>
          <cell r="AA26">
            <v>231</v>
          </cell>
          <cell r="AB26">
            <v>359</v>
          </cell>
          <cell r="AK26">
            <v>0.2346857597454256</v>
          </cell>
          <cell r="AY26">
            <v>9.2680986475735874E-2</v>
          </cell>
          <cell r="BN26">
            <v>8.4725536992840092E-2</v>
          </cell>
          <cell r="CB26">
            <v>1.3922036595067621E-2</v>
          </cell>
          <cell r="CP26">
            <v>2.3468575974542563E-2</v>
          </cell>
          <cell r="DD26">
            <v>4.0175019888623709E-2</v>
          </cell>
          <cell r="DR26">
            <v>5.1710421638822592E-2</v>
          </cell>
          <cell r="EF26">
            <v>3.9379474940334128E-2</v>
          </cell>
          <cell r="ET26">
            <v>7.9156722354813053E-2</v>
          </cell>
          <cell r="FH26">
            <v>0.13564041368337312</v>
          </cell>
          <cell r="FV26">
            <v>6.4439140811455853E-2</v>
          </cell>
          <cell r="FW26">
            <v>422</v>
          </cell>
          <cell r="FX26">
            <v>1783</v>
          </cell>
          <cell r="FY26">
            <v>79.832935560859184</v>
          </cell>
          <cell r="FZ26">
            <v>9.745425616547335</v>
          </cell>
          <cell r="GA26">
            <v>3.1669568240739108</v>
          </cell>
          <cell r="HH26">
            <v>20</v>
          </cell>
          <cell r="HI26">
            <v>7</v>
          </cell>
          <cell r="HJ26">
            <v>8</v>
          </cell>
          <cell r="HN26">
            <v>37</v>
          </cell>
          <cell r="HU26">
            <v>1.47175815433572E-2</v>
          </cell>
        </row>
        <row r="27">
          <cell r="C27" t="str">
            <v>2015/16</v>
          </cell>
          <cell r="F27">
            <v>888773</v>
          </cell>
          <cell r="G27">
            <v>2951</v>
          </cell>
          <cell r="H27">
            <v>248</v>
          </cell>
          <cell r="I27">
            <v>2546</v>
          </cell>
          <cell r="L27">
            <v>1518</v>
          </cell>
          <cell r="O27">
            <v>1276</v>
          </cell>
          <cell r="AA27">
            <v>307</v>
          </cell>
          <cell r="AB27">
            <v>423</v>
          </cell>
          <cell r="AK27">
            <v>0.24737377160284649</v>
          </cell>
          <cell r="AY27">
            <v>0.12605896306336836</v>
          </cell>
          <cell r="BN27">
            <v>5.1846831582514401E-2</v>
          </cell>
          <cell r="CB27">
            <v>1.7621145374449341E-2</v>
          </cell>
          <cell r="CP27">
            <v>2.1009827177228057E-2</v>
          </cell>
          <cell r="DD27">
            <v>3.8630972551677398E-2</v>
          </cell>
          <cell r="DR27">
            <v>4.4391731616401219E-2</v>
          </cell>
          <cell r="EF27">
            <v>3.4903422568620807E-2</v>
          </cell>
          <cell r="ET27">
            <v>6.7773636055574377E-2</v>
          </cell>
          <cell r="FH27">
            <v>8.7766858691968819E-2</v>
          </cell>
          <cell r="FV27">
            <v>7.8278549644188414E-2</v>
          </cell>
          <cell r="FW27">
            <v>562</v>
          </cell>
          <cell r="FX27">
            <v>2197</v>
          </cell>
          <cell r="FY27">
            <v>86.275838698746185</v>
          </cell>
          <cell r="FZ27">
            <v>8.403930870891223</v>
          </cell>
          <cell r="GA27">
            <v>3.320307885140525</v>
          </cell>
          <cell r="HH27">
            <v>42</v>
          </cell>
          <cell r="HI27">
            <v>5</v>
          </cell>
          <cell r="HJ27">
            <v>5</v>
          </cell>
          <cell r="HN27">
            <v>44</v>
          </cell>
          <cell r="HU27">
            <v>1.4910199932226365E-2</v>
          </cell>
        </row>
        <row r="28">
          <cell r="C28" t="str">
            <v>2016/17</v>
          </cell>
          <cell r="F28">
            <v>808120</v>
          </cell>
          <cell r="G28">
            <v>2528</v>
          </cell>
          <cell r="H28">
            <v>240</v>
          </cell>
          <cell r="I28">
            <v>2219</v>
          </cell>
          <cell r="L28">
            <v>1360</v>
          </cell>
          <cell r="O28">
            <v>1099</v>
          </cell>
          <cell r="AA28">
            <v>281</v>
          </cell>
          <cell r="AB28">
            <v>420</v>
          </cell>
          <cell r="AK28">
            <v>0.26186708860759494</v>
          </cell>
          <cell r="AY28">
            <v>0.153876582278481</v>
          </cell>
          <cell r="BN28">
            <v>3.7579113924050632E-2</v>
          </cell>
          <cell r="CB28">
            <v>2.0174050632911392E-2</v>
          </cell>
          <cell r="CP28">
            <v>2.4920886075949368E-2</v>
          </cell>
          <cell r="DD28">
            <v>4.7072784810126583E-2</v>
          </cell>
          <cell r="DR28">
            <v>5.1819620253164556E-2</v>
          </cell>
          <cell r="EF28">
            <v>3.4018987341772153E-2</v>
          </cell>
          <cell r="ET28">
            <v>6.6060126582278486E-2</v>
          </cell>
          <cell r="FH28">
            <v>0.11194620253164557</v>
          </cell>
          <cell r="FV28">
            <v>8.7025316455696208E-2</v>
          </cell>
          <cell r="FW28">
            <v>561</v>
          </cell>
          <cell r="FX28">
            <v>1874</v>
          </cell>
          <cell r="FY28">
            <v>87.776898734177209</v>
          </cell>
          <cell r="FZ28">
            <v>9.4936708860759502</v>
          </cell>
          <cell r="GA28">
            <v>3.1282482799584219</v>
          </cell>
          <cell r="HH28">
            <v>41</v>
          </cell>
          <cell r="HI28">
            <v>6</v>
          </cell>
          <cell r="HJ28">
            <v>4</v>
          </cell>
          <cell r="HN28">
            <v>54</v>
          </cell>
          <cell r="HU28">
            <v>2.1360759493670885E-2</v>
          </cell>
        </row>
        <row r="29">
          <cell r="C29" t="str">
            <v>2017/18</v>
          </cell>
          <cell r="F29">
            <v>887246</v>
          </cell>
          <cell r="G29">
            <v>2555</v>
          </cell>
          <cell r="H29">
            <v>260</v>
          </cell>
          <cell r="I29">
            <v>2306</v>
          </cell>
          <cell r="L29">
            <v>1302</v>
          </cell>
          <cell r="O29">
            <v>1257</v>
          </cell>
          <cell r="AA29">
            <v>259</v>
          </cell>
          <cell r="AB29">
            <v>440</v>
          </cell>
          <cell r="AK29">
            <v>0.27358121330724072</v>
          </cell>
          <cell r="AY29">
            <v>0.16086105675146772</v>
          </cell>
          <cell r="BN29">
            <v>7.2798434442270063E-2</v>
          </cell>
          <cell r="CB29">
            <v>1.8395303326810174E-2</v>
          </cell>
          <cell r="CP29">
            <v>1.8395303326810174E-2</v>
          </cell>
          <cell r="DD29">
            <v>3.2485322896281803E-2</v>
          </cell>
          <cell r="DR29">
            <v>4.1487279843444226E-2</v>
          </cell>
          <cell r="EF29">
            <v>4.031311154598826E-2</v>
          </cell>
          <cell r="ET29">
            <v>6.0273972602739728E-2</v>
          </cell>
          <cell r="FH29">
            <v>0.11467710371819961</v>
          </cell>
          <cell r="FV29">
            <v>7.749510763209394E-2</v>
          </cell>
          <cell r="FW29">
            <v>490</v>
          </cell>
          <cell r="FX29">
            <v>2058</v>
          </cell>
          <cell r="FY29">
            <v>90.254403131115467</v>
          </cell>
          <cell r="FZ29">
            <v>10.176125244618396</v>
          </cell>
          <cell r="GA29">
            <v>2.8796974007208824</v>
          </cell>
          <cell r="HH29">
            <v>32</v>
          </cell>
          <cell r="HN29">
            <v>33</v>
          </cell>
          <cell r="HU29">
            <v>1.2915851272015656E-2</v>
          </cell>
        </row>
        <row r="30">
          <cell r="C30" t="str">
            <v>2018/19</v>
          </cell>
          <cell r="F30">
            <v>876008</v>
          </cell>
          <cell r="G30">
            <v>2763</v>
          </cell>
          <cell r="H30">
            <v>346</v>
          </cell>
          <cell r="I30">
            <v>2352</v>
          </cell>
          <cell r="L30">
            <v>1487</v>
          </cell>
          <cell r="O30">
            <v>1211</v>
          </cell>
          <cell r="AA30">
            <v>236</v>
          </cell>
          <cell r="AB30">
            <v>350</v>
          </cell>
          <cell r="AK30">
            <v>0.21208830980817953</v>
          </cell>
          <cell r="AY30">
            <v>0.15092290988056462</v>
          </cell>
          <cell r="BN30">
            <v>6.5870430691277598E-2</v>
          </cell>
          <cell r="CB30">
            <v>1.7010495837857402E-2</v>
          </cell>
          <cell r="CP30">
            <v>1.7010495837857402E-2</v>
          </cell>
          <cell r="DD30">
            <v>4.9583785740137533E-2</v>
          </cell>
          <cell r="DR30">
            <v>3.4020991675714804E-2</v>
          </cell>
          <cell r="EF30">
            <v>3.4744842562432141E-2</v>
          </cell>
          <cell r="ET30">
            <v>5.6822294607310891E-2</v>
          </cell>
          <cell r="FH30">
            <v>0.11979732175171914</v>
          </cell>
          <cell r="FV30">
            <v>7.0575461454940286E-2</v>
          </cell>
          <cell r="FW30">
            <v>570</v>
          </cell>
          <cell r="FX30">
            <v>2128</v>
          </cell>
          <cell r="FY30">
            <v>85.124864277958736</v>
          </cell>
          <cell r="FZ30">
            <v>12.522620340209917</v>
          </cell>
          <cell r="GA30">
            <v>3.1540807846503687</v>
          </cell>
          <cell r="HH30">
            <v>48</v>
          </cell>
          <cell r="HN30">
            <v>51</v>
          </cell>
          <cell r="HU30">
            <v>1.8458197611292075E-2</v>
          </cell>
        </row>
        <row r="31">
          <cell r="C31" t="str">
            <v>2019/20</v>
          </cell>
          <cell r="F31">
            <v>813683</v>
          </cell>
          <cell r="G31">
            <v>2688</v>
          </cell>
          <cell r="H31">
            <v>306</v>
          </cell>
          <cell r="I31">
            <v>2213</v>
          </cell>
          <cell r="L31">
            <v>1352</v>
          </cell>
          <cell r="O31">
            <v>1145</v>
          </cell>
          <cell r="AA31">
            <v>253</v>
          </cell>
          <cell r="AB31">
            <v>408</v>
          </cell>
          <cell r="AK31">
            <v>0.24590773809523808</v>
          </cell>
          <cell r="AY31">
            <v>0.14694940476190477</v>
          </cell>
          <cell r="BN31">
            <v>5.617559523809524E-2</v>
          </cell>
          <cell r="CB31">
            <v>2.492559523809524E-2</v>
          </cell>
          <cell r="CP31">
            <v>2.3065476190476192E-2</v>
          </cell>
          <cell r="DD31">
            <v>3.6458333333333336E-2</v>
          </cell>
          <cell r="DR31">
            <v>3.7946428571428568E-2</v>
          </cell>
          <cell r="EF31">
            <v>3.273809523809524E-2</v>
          </cell>
          <cell r="ET31">
            <v>7.03125E-2</v>
          </cell>
          <cell r="FH31">
            <v>0.1134672619047619</v>
          </cell>
          <cell r="FV31">
            <v>7.7008928571428575E-2</v>
          </cell>
          <cell r="FW31">
            <v>482</v>
          </cell>
          <cell r="FX31">
            <v>2021</v>
          </cell>
          <cell r="FY31">
            <v>82.328869047619051</v>
          </cell>
          <cell r="FZ31">
            <v>11.383928571428571</v>
          </cell>
          <cell r="GA31">
            <v>3.3034977995116033</v>
          </cell>
          <cell r="HH31">
            <v>46</v>
          </cell>
          <cell r="HN31">
            <v>61</v>
          </cell>
          <cell r="HU31">
            <v>2.269345238095238E-2</v>
          </cell>
        </row>
        <row r="33">
          <cell r="GD33">
            <v>238</v>
          </cell>
          <cell r="GE33">
            <v>40</v>
          </cell>
          <cell r="GF33">
            <v>95</v>
          </cell>
          <cell r="GG33">
            <v>27</v>
          </cell>
          <cell r="GH33">
            <v>45</v>
          </cell>
          <cell r="GI33">
            <v>31</v>
          </cell>
          <cell r="GJ33">
            <v>40</v>
          </cell>
          <cell r="GK33">
            <v>24</v>
          </cell>
          <cell r="GS33">
            <v>0.80363636363636359</v>
          </cell>
          <cell r="GT33">
            <v>0.19636363636363635</v>
          </cell>
          <cell r="GX33">
            <v>0.77636363636363637</v>
          </cell>
          <cell r="GY33">
            <v>0.22363636363636363</v>
          </cell>
          <cell r="GZ33">
            <v>0.55737704918032782</v>
          </cell>
          <cell r="HA33">
            <v>0.22248243559718969</v>
          </cell>
          <cell r="HB33">
            <v>0.1053864168618267</v>
          </cell>
          <cell r="HC33">
            <v>9.3676814988290405E-2</v>
          </cell>
          <cell r="HD33">
            <v>0.32520325203252032</v>
          </cell>
          <cell r="HE33">
            <v>0.21951219512195122</v>
          </cell>
          <cell r="HF33">
            <v>0.25203252032520324</v>
          </cell>
          <cell r="HG33">
            <v>0.1951219512195122</v>
          </cell>
          <cell r="HK33">
            <v>0.72727272727272729</v>
          </cell>
          <cell r="HL33">
            <v>0.13818181818181818</v>
          </cell>
          <cell r="HM33">
            <v>0.11636363636363636</v>
          </cell>
          <cell r="IB33">
            <v>0.8</v>
          </cell>
          <cell r="IC33">
            <v>0.2</v>
          </cell>
          <cell r="ID33">
            <v>0.73599999999999999</v>
          </cell>
          <cell r="IE33">
            <v>0.26400000000000001</v>
          </cell>
          <cell r="II33">
            <v>0.78241758241758241</v>
          </cell>
          <cell r="IJ33">
            <v>0.21758241758241759</v>
          </cell>
          <cell r="IO33">
            <v>0.86111111111111116</v>
          </cell>
          <cell r="IP33">
            <v>0.45833333333333331</v>
          </cell>
          <cell r="IQ33">
            <v>1</v>
          </cell>
          <cell r="IR33">
            <v>0</v>
          </cell>
        </row>
        <row r="34">
          <cell r="L34">
            <v>0.54606691354871661</v>
          </cell>
          <cell r="O34" t="str">
            <v xml:space="preserve"> </v>
          </cell>
          <cell r="GI34">
            <v>0.55737704918032782</v>
          </cell>
          <cell r="GJ34">
            <v>0.32520325203252032</v>
          </cell>
          <cell r="GK34">
            <v>0.22248243559718969</v>
          </cell>
          <cell r="GL34">
            <v>0.21951219512195122</v>
          </cell>
        </row>
        <row r="38">
          <cell r="Q38">
            <v>0.19579288025889968</v>
          </cell>
          <cell r="S38">
            <v>0.20784363822176802</v>
          </cell>
          <cell r="U38">
            <v>0.38549650826094362</v>
          </cell>
          <cell r="W38">
            <v>0.21086697325838868</v>
          </cell>
        </row>
        <row r="39">
          <cell r="Y39">
            <v>52.41446725317693</v>
          </cell>
          <cell r="Z39" t="str">
            <v>% MALE ALPINE SKI</v>
          </cell>
          <cell r="BM39" t="str">
            <v>AC</v>
          </cell>
          <cell r="BO39">
            <v>0.45354330708661417</v>
          </cell>
          <cell r="BQ39">
            <v>0.58702531645569622</v>
          </cell>
        </row>
        <row r="40">
          <cell r="Y40">
            <v>4</v>
          </cell>
          <cell r="Z40" t="str">
            <v>% FEMALE ALPINE SKI</v>
          </cell>
          <cell r="BM40" t="str">
            <v>GH</v>
          </cell>
          <cell r="BO40">
            <v>0.54645669291338583</v>
          </cell>
          <cell r="BQ40">
            <v>0.41297468354430378</v>
          </cell>
        </row>
        <row r="42">
          <cell r="Y42">
            <v>68.976074384850889</v>
          </cell>
          <cell r="Z42" t="str">
            <v>% MALE SNOWBOARD</v>
          </cell>
        </row>
        <row r="43">
          <cell r="Y43">
            <v>30.150810749518087</v>
          </cell>
          <cell r="Z43" t="str">
            <v>% FEMALE SNOWBOARD</v>
          </cell>
        </row>
        <row r="45">
          <cell r="Y45">
            <v>78.552780376115152</v>
          </cell>
          <cell r="Z45" t="str">
            <v xml:space="preserve">% ALPINE SKI INJURIES </v>
          </cell>
        </row>
        <row r="46">
          <cell r="Y46">
            <v>12.312396163457914</v>
          </cell>
          <cell r="Z46" t="str">
            <v>% SNOWBOARD INJURIES</v>
          </cell>
        </row>
        <row r="47">
          <cell r="Y47">
            <v>9.1348234604269347</v>
          </cell>
          <cell r="Z47" t="str">
            <v>% OTHER</v>
          </cell>
        </row>
        <row r="66">
          <cell r="GL66" t="str">
            <v>AGE[0,15]</v>
          </cell>
          <cell r="GM66" t="str">
            <v>AGE[16,29]</v>
          </cell>
          <cell r="GN66" t="str">
            <v>AGE[30,50]</v>
          </cell>
          <cell r="GO66" t="str">
            <v>AGE[=&lt;51]</v>
          </cell>
        </row>
        <row r="74">
          <cell r="GL74">
            <v>7</v>
          </cell>
          <cell r="GM74">
            <v>26</v>
          </cell>
          <cell r="GN74">
            <v>98</v>
          </cell>
          <cell r="GO74">
            <v>67</v>
          </cell>
        </row>
        <row r="78">
          <cell r="GL78" t="str">
            <v>AGE[0,15]</v>
          </cell>
          <cell r="GM78" t="str">
            <v>AGE[16,29]</v>
          </cell>
          <cell r="GN78" t="str">
            <v>AGE[30,50]</v>
          </cell>
          <cell r="GO78" t="str">
            <v>AGE[=&lt;51]</v>
          </cell>
        </row>
        <row r="80">
          <cell r="GL80">
            <v>1</v>
          </cell>
          <cell r="GM80">
            <v>20</v>
          </cell>
          <cell r="GN80">
            <v>40</v>
          </cell>
          <cell r="GO80">
            <v>0</v>
          </cell>
        </row>
        <row r="99">
          <cell r="AA99" t="str">
            <v>UPPER EXTREMITIES</v>
          </cell>
          <cell r="AD99">
            <v>0.43639088598796671</v>
          </cell>
          <cell r="AF99">
            <v>0.73167926388432469</v>
          </cell>
          <cell r="AH99">
            <v>0.47086810551558755</v>
          </cell>
        </row>
        <row r="100">
          <cell r="AA100" t="str">
            <v>LOWER EXTREMITIES</v>
          </cell>
          <cell r="AD100">
            <v>0.56360911401203329</v>
          </cell>
          <cell r="AF100">
            <v>0.26832073611567531</v>
          </cell>
          <cell r="AH100">
            <v>0.52913189448441245</v>
          </cell>
        </row>
        <row r="109">
          <cell r="GL109" t="str">
            <v>AGE[0,15]</v>
          </cell>
          <cell r="GM109" t="str">
            <v>AGE[16,29]</v>
          </cell>
          <cell r="GN109" t="str">
            <v>AGE[30,50]</v>
          </cell>
          <cell r="GO109" t="str">
            <v>AGE[=&lt;51]</v>
          </cell>
        </row>
        <row r="111">
          <cell r="GL111">
            <v>5</v>
          </cell>
          <cell r="GM111">
            <v>21</v>
          </cell>
          <cell r="GN111">
            <v>72</v>
          </cell>
          <cell r="GO111">
            <v>53</v>
          </cell>
        </row>
        <row r="115">
          <cell r="GL115" t="str">
            <v>AGE[0,15]</v>
          </cell>
          <cell r="GM115" t="str">
            <v>AGE[16,29]</v>
          </cell>
          <cell r="GN115" t="str">
            <v>AGE[30,50]</v>
          </cell>
          <cell r="GO115" t="str">
            <v>AGE[=&lt;51]</v>
          </cell>
        </row>
        <row r="117">
          <cell r="GL117">
            <v>0</v>
          </cell>
          <cell r="GM117">
            <v>11</v>
          </cell>
          <cell r="GN117">
            <v>23</v>
          </cell>
          <cell r="GO117">
            <v>0</v>
          </cell>
        </row>
        <row r="122">
          <cell r="GL122" t="str">
            <v>AGE[0,15]</v>
          </cell>
          <cell r="GM122" t="str">
            <v>AGE[16,29]</v>
          </cell>
          <cell r="GN122" t="str">
            <v>AGE[30,50]</v>
          </cell>
          <cell r="GO122" t="str">
            <v>AGE[=&lt;51]</v>
          </cell>
        </row>
        <row r="124">
          <cell r="GL124">
            <v>1</v>
          </cell>
          <cell r="GM124">
            <v>2</v>
          </cell>
          <cell r="GN124">
            <v>13</v>
          </cell>
          <cell r="GO124">
            <v>15</v>
          </cell>
        </row>
        <row r="128">
          <cell r="GL128" t="str">
            <v>AGE[0,15]</v>
          </cell>
          <cell r="GM128" t="str">
            <v>AGE[16,29]</v>
          </cell>
          <cell r="GN128" t="str">
            <v>AGE[30,50]</v>
          </cell>
          <cell r="GO128" t="str">
            <v>AGE[=&lt;51]</v>
          </cell>
        </row>
        <row r="130">
          <cell r="GL130">
            <v>0</v>
          </cell>
          <cell r="GM130">
            <v>2</v>
          </cell>
          <cell r="GN130">
            <v>8</v>
          </cell>
          <cell r="GO130">
            <v>0</v>
          </cell>
        </row>
        <row r="135">
          <cell r="GL135" t="str">
            <v>AGE[0,15]</v>
          </cell>
          <cell r="GM135" t="str">
            <v>AGE[16,29]</v>
          </cell>
          <cell r="GN135" t="str">
            <v>AGE[30,50]</v>
          </cell>
          <cell r="GO135" t="str">
            <v>AGE[=&lt;51]</v>
          </cell>
        </row>
        <row r="137">
          <cell r="GL137">
            <v>1</v>
          </cell>
          <cell r="GM137">
            <v>3</v>
          </cell>
          <cell r="GN137">
            <v>12</v>
          </cell>
          <cell r="GO137">
            <v>9</v>
          </cell>
        </row>
        <row r="141">
          <cell r="GL141" t="str">
            <v>AGE[0,15]</v>
          </cell>
          <cell r="GM141" t="str">
            <v>AGE[16,29]</v>
          </cell>
          <cell r="GN141" t="str">
            <v>AGE[30,50]</v>
          </cell>
          <cell r="GO141" t="str">
            <v>AGE[=&lt;51]</v>
          </cell>
        </row>
        <row r="143">
          <cell r="GL143">
            <v>1</v>
          </cell>
          <cell r="GM143">
            <v>6</v>
          </cell>
          <cell r="GN143">
            <v>9</v>
          </cell>
          <cell r="GO143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06363-E864-44D8-953D-D71A328238E6}">
  <dimension ref="A1:FU31"/>
  <sheetViews>
    <sheetView tabSelected="1" zoomScale="67" workbookViewId="0">
      <selection activeCell="E3" sqref="E3"/>
    </sheetView>
  </sheetViews>
  <sheetFormatPr defaultRowHeight="15" x14ac:dyDescent="0.25"/>
  <cols>
    <col min="1" max="1" width="14.85546875" customWidth="1"/>
    <col min="3" max="3" width="20.5703125" bestFit="1" customWidth="1"/>
    <col min="4" max="4" width="14.28515625" customWidth="1"/>
    <col min="5" max="5" width="17.140625" bestFit="1" customWidth="1"/>
    <col min="6" max="6" width="9.28515625" customWidth="1"/>
    <col min="7" max="8" width="11" customWidth="1"/>
    <col min="9" max="9" width="11.28515625" customWidth="1"/>
    <col min="10" max="10" width="12.140625" customWidth="1"/>
    <col min="11" max="11" width="12.42578125" bestFit="1" customWidth="1"/>
    <col min="13" max="13" width="12.140625" customWidth="1"/>
    <col min="14" max="14" width="12.42578125" bestFit="1" customWidth="1"/>
    <col min="15" max="15" width="11" customWidth="1"/>
  </cols>
  <sheetData>
    <row r="1" spans="1:177" ht="14.25" customHeight="1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8</v>
      </c>
      <c r="K1" s="1" t="s">
        <v>9</v>
      </c>
      <c r="L1" s="1" t="s">
        <v>10</v>
      </c>
      <c r="M1" s="1" t="s">
        <v>10</v>
      </c>
      <c r="N1" s="1" t="s">
        <v>9</v>
      </c>
      <c r="O1" s="1" t="s">
        <v>11</v>
      </c>
      <c r="P1" s="1" t="s">
        <v>11</v>
      </c>
      <c r="Q1" s="1" t="s">
        <v>12</v>
      </c>
      <c r="R1" s="1" t="s">
        <v>12</v>
      </c>
      <c r="S1" s="1" t="s">
        <v>13</v>
      </c>
      <c r="T1" s="1" t="s">
        <v>13</v>
      </c>
      <c r="U1" s="1" t="s">
        <v>14</v>
      </c>
      <c r="V1" s="1" t="s">
        <v>14</v>
      </c>
      <c r="W1" s="3" t="s">
        <v>15</v>
      </c>
      <c r="X1" s="1" t="s">
        <v>15</v>
      </c>
      <c r="Y1" s="1" t="s">
        <v>15</v>
      </c>
      <c r="Z1" s="1" t="s">
        <v>15</v>
      </c>
      <c r="AA1" s="1" t="s">
        <v>15</v>
      </c>
      <c r="AB1" s="1" t="s">
        <v>15</v>
      </c>
      <c r="AC1" s="1" t="s">
        <v>15</v>
      </c>
      <c r="AD1" s="1" t="s">
        <v>15</v>
      </c>
      <c r="AE1" s="1" t="s">
        <v>15</v>
      </c>
      <c r="AF1" s="1" t="s">
        <v>15</v>
      </c>
      <c r="AG1" s="1" t="s">
        <v>15</v>
      </c>
      <c r="AH1" s="1" t="s">
        <v>15</v>
      </c>
      <c r="AI1" s="1" t="s">
        <v>15</v>
      </c>
      <c r="AJ1" s="4" t="s">
        <v>16</v>
      </c>
      <c r="AK1" s="3" t="s">
        <v>17</v>
      </c>
      <c r="AL1" s="1" t="s">
        <v>17</v>
      </c>
      <c r="AM1" s="1" t="s">
        <v>17</v>
      </c>
      <c r="AN1" s="1" t="s">
        <v>17</v>
      </c>
      <c r="AO1" s="1" t="s">
        <v>17</v>
      </c>
      <c r="AP1" s="5" t="s">
        <v>17</v>
      </c>
      <c r="AQ1" s="1" t="s">
        <v>17</v>
      </c>
      <c r="AR1" s="1" t="s">
        <v>17</v>
      </c>
      <c r="AS1" s="1" t="s">
        <v>17</v>
      </c>
      <c r="AT1" s="1" t="s">
        <v>17</v>
      </c>
      <c r="AU1" s="1" t="s">
        <v>17</v>
      </c>
      <c r="AV1" s="1" t="s">
        <v>17</v>
      </c>
      <c r="AW1" s="1" t="s">
        <v>17</v>
      </c>
      <c r="AX1" s="4" t="s">
        <v>18</v>
      </c>
      <c r="AY1" s="3" t="s">
        <v>19</v>
      </c>
      <c r="AZ1" s="1" t="s">
        <v>19</v>
      </c>
      <c r="BA1" s="1" t="s">
        <v>19</v>
      </c>
      <c r="BB1" s="1" t="s">
        <v>19</v>
      </c>
      <c r="BC1" s="1" t="s">
        <v>19</v>
      </c>
      <c r="BD1" s="1" t="s">
        <v>19</v>
      </c>
      <c r="BE1" s="1" t="s">
        <v>19</v>
      </c>
      <c r="BF1" s="1" t="s">
        <v>19</v>
      </c>
      <c r="BG1" s="1" t="s">
        <v>19</v>
      </c>
      <c r="BH1" s="1" t="s">
        <v>19</v>
      </c>
      <c r="BI1" s="1" t="s">
        <v>19</v>
      </c>
      <c r="BJ1" s="1" t="s">
        <v>19</v>
      </c>
      <c r="BK1" s="1" t="s">
        <v>19</v>
      </c>
      <c r="BL1" s="1" t="s">
        <v>19</v>
      </c>
      <c r="BM1" s="4" t="s">
        <v>20</v>
      </c>
      <c r="BN1" s="3" t="s">
        <v>21</v>
      </c>
      <c r="BO1" s="1" t="s">
        <v>21</v>
      </c>
      <c r="BP1" s="1" t="s">
        <v>21</v>
      </c>
      <c r="BQ1" s="1" t="s">
        <v>21</v>
      </c>
      <c r="BR1" s="1" t="s">
        <v>21</v>
      </c>
      <c r="BS1" s="1" t="s">
        <v>21</v>
      </c>
      <c r="BT1" s="1" t="s">
        <v>21</v>
      </c>
      <c r="BU1" s="1" t="s">
        <v>21</v>
      </c>
      <c r="BV1" s="1" t="s">
        <v>21</v>
      </c>
      <c r="BW1" s="1" t="s">
        <v>21</v>
      </c>
      <c r="BX1" s="1" t="s">
        <v>21</v>
      </c>
      <c r="BY1" s="1" t="s">
        <v>21</v>
      </c>
      <c r="BZ1" s="1" t="s">
        <v>21</v>
      </c>
      <c r="CA1" s="4" t="s">
        <v>22</v>
      </c>
      <c r="CB1" s="3" t="s">
        <v>23</v>
      </c>
      <c r="CC1" s="1" t="s">
        <v>23</v>
      </c>
      <c r="CD1" s="1" t="s">
        <v>23</v>
      </c>
      <c r="CE1" s="1" t="s">
        <v>23</v>
      </c>
      <c r="CF1" s="1" t="s">
        <v>23</v>
      </c>
      <c r="CG1" s="5" t="s">
        <v>23</v>
      </c>
      <c r="CH1" s="1" t="s">
        <v>23</v>
      </c>
      <c r="CI1" s="1" t="s">
        <v>23</v>
      </c>
      <c r="CJ1" s="1" t="s">
        <v>23</v>
      </c>
      <c r="CK1" s="1" t="s">
        <v>23</v>
      </c>
      <c r="CL1" s="1" t="s">
        <v>23</v>
      </c>
      <c r="CM1" s="1" t="s">
        <v>23</v>
      </c>
      <c r="CN1" s="1" t="s">
        <v>23</v>
      </c>
      <c r="CO1" s="6" t="s">
        <v>24</v>
      </c>
      <c r="CP1" s="3" t="s">
        <v>25</v>
      </c>
      <c r="CQ1" s="1" t="s">
        <v>25</v>
      </c>
      <c r="CR1" s="1" t="s">
        <v>25</v>
      </c>
      <c r="CS1" s="1" t="s">
        <v>25</v>
      </c>
      <c r="CT1" s="1" t="s">
        <v>25</v>
      </c>
      <c r="CU1" s="1" t="s">
        <v>25</v>
      </c>
      <c r="CV1" s="1" t="s">
        <v>25</v>
      </c>
      <c r="CW1" s="1" t="s">
        <v>25</v>
      </c>
      <c r="CX1" s="1" t="s">
        <v>25</v>
      </c>
      <c r="CY1" s="1" t="s">
        <v>25</v>
      </c>
      <c r="CZ1" s="1" t="s">
        <v>25</v>
      </c>
      <c r="DA1" s="1" t="s">
        <v>25</v>
      </c>
      <c r="DB1" s="1" t="s">
        <v>25</v>
      </c>
      <c r="DC1" s="4" t="s">
        <v>26</v>
      </c>
      <c r="DD1" s="7" t="s">
        <v>27</v>
      </c>
      <c r="DE1" s="1" t="s">
        <v>28</v>
      </c>
      <c r="DF1" s="1" t="s">
        <v>28</v>
      </c>
      <c r="DG1" s="1" t="s">
        <v>28</v>
      </c>
      <c r="DH1" s="1" t="s">
        <v>28</v>
      </c>
      <c r="DI1" s="1" t="s">
        <v>28</v>
      </c>
      <c r="DJ1" s="1" t="s">
        <v>28</v>
      </c>
      <c r="DK1" s="1" t="s">
        <v>28</v>
      </c>
      <c r="DL1" s="1" t="s">
        <v>28</v>
      </c>
      <c r="DM1" s="1" t="s">
        <v>28</v>
      </c>
      <c r="DN1" s="1" t="s">
        <v>28</v>
      </c>
      <c r="DO1" s="1" t="s">
        <v>28</v>
      </c>
      <c r="DP1" s="1" t="s">
        <v>28</v>
      </c>
      <c r="DQ1" s="4" t="s">
        <v>29</v>
      </c>
      <c r="DR1" s="8" t="s">
        <v>30</v>
      </c>
      <c r="DS1" s="1" t="s">
        <v>30</v>
      </c>
      <c r="DT1" s="1" t="s">
        <v>30</v>
      </c>
      <c r="DU1" s="1" t="s">
        <v>30</v>
      </c>
      <c r="DV1" s="1" t="s">
        <v>30</v>
      </c>
      <c r="DW1" s="1" t="s">
        <v>30</v>
      </c>
      <c r="DX1" s="1" t="s">
        <v>30</v>
      </c>
      <c r="DY1" s="1" t="s">
        <v>30</v>
      </c>
      <c r="DZ1" s="1" t="s">
        <v>30</v>
      </c>
      <c r="EA1" s="1" t="s">
        <v>30</v>
      </c>
      <c r="EB1" s="1" t="s">
        <v>30</v>
      </c>
      <c r="EC1" s="1" t="s">
        <v>30</v>
      </c>
      <c r="ED1" s="1" t="s">
        <v>30</v>
      </c>
      <c r="EE1" s="4" t="s">
        <v>31</v>
      </c>
      <c r="EF1" s="8" t="s">
        <v>32</v>
      </c>
      <c r="EG1" s="1" t="s">
        <v>32</v>
      </c>
      <c r="EH1" s="1" t="s">
        <v>32</v>
      </c>
      <c r="EI1" s="1" t="s">
        <v>32</v>
      </c>
      <c r="EJ1" s="1" t="s">
        <v>32</v>
      </c>
      <c r="EK1" s="1" t="s">
        <v>32</v>
      </c>
      <c r="EL1" s="1" t="s">
        <v>32</v>
      </c>
      <c r="EM1" s="1" t="s">
        <v>32</v>
      </c>
      <c r="EN1" s="1" t="s">
        <v>32</v>
      </c>
      <c r="EO1" s="1" t="s">
        <v>32</v>
      </c>
      <c r="EP1" s="1" t="s">
        <v>32</v>
      </c>
      <c r="EQ1" s="1" t="s">
        <v>32</v>
      </c>
      <c r="ER1" s="1" t="s">
        <v>32</v>
      </c>
      <c r="ES1" s="4" t="s">
        <v>33</v>
      </c>
      <c r="ET1" s="8" t="s">
        <v>34</v>
      </c>
      <c r="EU1" s="1" t="s">
        <v>35</v>
      </c>
      <c r="EV1" s="1" t="s">
        <v>35</v>
      </c>
      <c r="EW1" s="1" t="s">
        <v>35</v>
      </c>
      <c r="EX1" s="1" t="s">
        <v>35</v>
      </c>
      <c r="EY1" s="1" t="s">
        <v>35</v>
      </c>
      <c r="EZ1" s="1" t="s">
        <v>35</v>
      </c>
      <c r="FA1" s="1" t="s">
        <v>35</v>
      </c>
      <c r="FB1" s="1" t="s">
        <v>35</v>
      </c>
      <c r="FC1" s="1" t="s">
        <v>35</v>
      </c>
      <c r="FD1" s="1" t="s">
        <v>35</v>
      </c>
      <c r="FE1" s="1" t="s">
        <v>35</v>
      </c>
      <c r="FF1" s="1" t="s">
        <v>35</v>
      </c>
      <c r="FG1" s="4" t="s">
        <v>36</v>
      </c>
      <c r="FH1" s="8" t="s">
        <v>37</v>
      </c>
      <c r="FI1" s="1" t="s">
        <v>38</v>
      </c>
      <c r="FJ1" s="1" t="s">
        <v>38</v>
      </c>
      <c r="FK1" s="1" t="s">
        <v>38</v>
      </c>
      <c r="FL1" s="1" t="s">
        <v>38</v>
      </c>
      <c r="FM1" s="1" t="s">
        <v>38</v>
      </c>
      <c r="FN1" s="1" t="s">
        <v>38</v>
      </c>
      <c r="FO1" s="1" t="s">
        <v>38</v>
      </c>
      <c r="FP1" s="1" t="s">
        <v>38</v>
      </c>
      <c r="FQ1" s="1" t="s">
        <v>38</v>
      </c>
      <c r="FR1" s="1" t="s">
        <v>38</v>
      </c>
      <c r="FS1" s="1" t="s">
        <v>38</v>
      </c>
      <c r="FT1" s="1" t="s">
        <v>38</v>
      </c>
      <c r="FU1" s="4" t="s">
        <v>39</v>
      </c>
    </row>
    <row r="2" spans="1:177" x14ac:dyDescent="0.25">
      <c r="A2" s="10"/>
      <c r="B2" s="10"/>
      <c r="C2" s="10" t="s">
        <v>40</v>
      </c>
      <c r="D2" s="10" t="s">
        <v>41</v>
      </c>
      <c r="E2" s="10"/>
      <c r="F2" s="10" t="s">
        <v>42</v>
      </c>
      <c r="G2" s="10" t="s">
        <v>42</v>
      </c>
      <c r="H2" s="10" t="s">
        <v>42</v>
      </c>
      <c r="I2" s="10" t="s">
        <v>6</v>
      </c>
      <c r="J2" s="10" t="s">
        <v>7</v>
      </c>
      <c r="K2" s="10" t="s">
        <v>8</v>
      </c>
      <c r="L2" s="10" t="s">
        <v>6</v>
      </c>
      <c r="M2" s="10" t="s">
        <v>7</v>
      </c>
      <c r="N2" s="10" t="s">
        <v>10</v>
      </c>
      <c r="O2" s="10" t="s">
        <v>6</v>
      </c>
      <c r="P2" s="10" t="s">
        <v>7</v>
      </c>
      <c r="Q2" s="10" t="s">
        <v>6</v>
      </c>
      <c r="R2" s="10" t="s">
        <v>7</v>
      </c>
      <c r="S2" s="10" t="s">
        <v>6</v>
      </c>
      <c r="T2" s="10" t="s">
        <v>7</v>
      </c>
      <c r="U2" s="10" t="s">
        <v>6</v>
      </c>
      <c r="V2" s="10" t="s">
        <v>7</v>
      </c>
      <c r="W2" s="11" t="s">
        <v>43</v>
      </c>
      <c r="X2" s="10" t="s">
        <v>6</v>
      </c>
      <c r="Y2" s="10" t="s">
        <v>7</v>
      </c>
      <c r="Z2" s="12" t="s">
        <v>44</v>
      </c>
      <c r="AA2" s="12" t="s">
        <v>45</v>
      </c>
      <c r="AB2" s="10" t="s">
        <v>46</v>
      </c>
      <c r="AC2" s="12" t="s">
        <v>47</v>
      </c>
      <c r="AD2" s="12" t="s">
        <v>48</v>
      </c>
      <c r="AE2" s="12" t="s">
        <v>49</v>
      </c>
      <c r="AF2" s="12" t="s">
        <v>50</v>
      </c>
      <c r="AG2" s="12" t="s">
        <v>51</v>
      </c>
      <c r="AH2" s="12" t="s">
        <v>52</v>
      </c>
      <c r="AI2" s="12" t="s">
        <v>53</v>
      </c>
      <c r="AJ2" s="13"/>
      <c r="AK2" s="14" t="s">
        <v>43</v>
      </c>
      <c r="AL2" s="10" t="s">
        <v>6</v>
      </c>
      <c r="AM2" s="10" t="s">
        <v>7</v>
      </c>
      <c r="AN2" s="12" t="s">
        <v>44</v>
      </c>
      <c r="AO2" s="12" t="s">
        <v>45</v>
      </c>
      <c r="AP2" s="15" t="s">
        <v>46</v>
      </c>
      <c r="AQ2" s="12" t="s">
        <v>47</v>
      </c>
      <c r="AR2" s="12" t="s">
        <v>48</v>
      </c>
      <c r="AS2" s="12" t="s">
        <v>49</v>
      </c>
      <c r="AT2" s="12" t="s">
        <v>50</v>
      </c>
      <c r="AU2" s="12" t="s">
        <v>51</v>
      </c>
      <c r="AV2" s="12" t="s">
        <v>52</v>
      </c>
      <c r="AW2" s="12" t="s">
        <v>53</v>
      </c>
      <c r="AX2" s="13"/>
      <c r="AY2" s="11" t="s">
        <v>43</v>
      </c>
      <c r="AZ2" s="10" t="s">
        <v>6</v>
      </c>
      <c r="BA2" s="10" t="s">
        <v>7</v>
      </c>
      <c r="BB2" s="10" t="s">
        <v>54</v>
      </c>
      <c r="BC2" s="12" t="s">
        <v>44</v>
      </c>
      <c r="BD2" s="12" t="s">
        <v>45</v>
      </c>
      <c r="BE2" s="12" t="s">
        <v>46</v>
      </c>
      <c r="BF2" s="12" t="s">
        <v>47</v>
      </c>
      <c r="BG2" s="12" t="s">
        <v>48</v>
      </c>
      <c r="BH2" s="12" t="s">
        <v>49</v>
      </c>
      <c r="BI2" s="12" t="s">
        <v>50</v>
      </c>
      <c r="BJ2" s="12" t="s">
        <v>51</v>
      </c>
      <c r="BK2" s="12" t="s">
        <v>52</v>
      </c>
      <c r="BL2" s="12" t="s">
        <v>53</v>
      </c>
      <c r="BM2" s="13"/>
      <c r="BN2" s="11" t="s">
        <v>43</v>
      </c>
      <c r="BO2" s="10" t="s">
        <v>6</v>
      </c>
      <c r="BP2" s="10" t="s">
        <v>7</v>
      </c>
      <c r="BQ2" s="12" t="s">
        <v>44</v>
      </c>
      <c r="BR2" s="12" t="s">
        <v>45</v>
      </c>
      <c r="BS2" s="12" t="s">
        <v>46</v>
      </c>
      <c r="BT2" s="12" t="s">
        <v>47</v>
      </c>
      <c r="BU2" s="12" t="s">
        <v>48</v>
      </c>
      <c r="BV2" s="12" t="s">
        <v>49</v>
      </c>
      <c r="BW2" s="12" t="s">
        <v>50</v>
      </c>
      <c r="BX2" s="12" t="s">
        <v>51</v>
      </c>
      <c r="BY2" s="12" t="s">
        <v>52</v>
      </c>
      <c r="BZ2" s="12" t="s">
        <v>53</v>
      </c>
      <c r="CA2" s="13"/>
      <c r="CB2" s="11" t="s">
        <v>43</v>
      </c>
      <c r="CC2" s="10" t="s">
        <v>6</v>
      </c>
      <c r="CD2" s="10" t="s">
        <v>7</v>
      </c>
      <c r="CE2" s="12" t="s">
        <v>44</v>
      </c>
      <c r="CF2" s="12" t="s">
        <v>45</v>
      </c>
      <c r="CG2" s="15" t="s">
        <v>46</v>
      </c>
      <c r="CH2" s="12" t="s">
        <v>47</v>
      </c>
      <c r="CI2" s="12" t="s">
        <v>48</v>
      </c>
      <c r="CJ2" s="12" t="s">
        <v>49</v>
      </c>
      <c r="CK2" s="12" t="s">
        <v>50</v>
      </c>
      <c r="CL2" s="12" t="s">
        <v>51</v>
      </c>
      <c r="CM2" s="12" t="s">
        <v>52</v>
      </c>
      <c r="CN2" s="12" t="s">
        <v>53</v>
      </c>
      <c r="CO2" s="13"/>
      <c r="CP2" s="11" t="s">
        <v>43</v>
      </c>
      <c r="CQ2" s="10" t="s">
        <v>6</v>
      </c>
      <c r="CR2" s="10" t="s">
        <v>7</v>
      </c>
      <c r="CS2" s="12" t="s">
        <v>44</v>
      </c>
      <c r="CT2" s="12" t="s">
        <v>45</v>
      </c>
      <c r="CU2" s="12" t="s">
        <v>46</v>
      </c>
      <c r="CV2" s="12" t="s">
        <v>47</v>
      </c>
      <c r="CW2" s="12" t="s">
        <v>48</v>
      </c>
      <c r="CX2" s="12" t="s">
        <v>49</v>
      </c>
      <c r="CY2" s="12" t="s">
        <v>50</v>
      </c>
      <c r="CZ2" s="12" t="s">
        <v>51</v>
      </c>
      <c r="DA2" s="12" t="s">
        <v>52</v>
      </c>
      <c r="DB2" s="12" t="s">
        <v>53</v>
      </c>
      <c r="DC2" s="13"/>
      <c r="DD2" s="16"/>
      <c r="DE2" s="10" t="s">
        <v>6</v>
      </c>
      <c r="DF2" s="10" t="s">
        <v>7</v>
      </c>
      <c r="DG2" s="12" t="s">
        <v>44</v>
      </c>
      <c r="DH2" s="12" t="s">
        <v>45</v>
      </c>
      <c r="DI2" s="12" t="s">
        <v>46</v>
      </c>
      <c r="DJ2" s="12" t="s">
        <v>47</v>
      </c>
      <c r="DK2" s="12" t="s">
        <v>48</v>
      </c>
      <c r="DL2" s="12" t="s">
        <v>49</v>
      </c>
      <c r="DM2" s="12" t="s">
        <v>50</v>
      </c>
      <c r="DN2" s="12" t="s">
        <v>51</v>
      </c>
      <c r="DO2" s="12" t="s">
        <v>52</v>
      </c>
      <c r="DP2" s="12" t="s">
        <v>53</v>
      </c>
      <c r="DQ2" s="13"/>
      <c r="DR2" s="17" t="s">
        <v>43</v>
      </c>
      <c r="DS2" s="10" t="s">
        <v>6</v>
      </c>
      <c r="DT2" s="10" t="s">
        <v>7</v>
      </c>
      <c r="DU2" s="12" t="s">
        <v>44</v>
      </c>
      <c r="DV2" s="12" t="s">
        <v>45</v>
      </c>
      <c r="DW2" s="12" t="s">
        <v>46</v>
      </c>
      <c r="DX2" s="12" t="s">
        <v>47</v>
      </c>
      <c r="DY2" s="12" t="s">
        <v>48</v>
      </c>
      <c r="DZ2" s="12" t="s">
        <v>49</v>
      </c>
      <c r="EA2" s="12" t="s">
        <v>50</v>
      </c>
      <c r="EB2" s="12" t="s">
        <v>51</v>
      </c>
      <c r="EC2" s="12" t="s">
        <v>52</v>
      </c>
      <c r="ED2" s="12" t="s">
        <v>53</v>
      </c>
      <c r="EE2" s="13"/>
      <c r="EF2" s="17" t="s">
        <v>43</v>
      </c>
      <c r="EG2" s="10" t="s">
        <v>6</v>
      </c>
      <c r="EH2" s="10" t="s">
        <v>7</v>
      </c>
      <c r="EI2" s="12" t="s">
        <v>44</v>
      </c>
      <c r="EJ2" s="12" t="s">
        <v>45</v>
      </c>
      <c r="EK2" s="12" t="s">
        <v>46</v>
      </c>
      <c r="EL2" s="12" t="s">
        <v>47</v>
      </c>
      <c r="EM2" s="12" t="s">
        <v>48</v>
      </c>
      <c r="EN2" s="12" t="s">
        <v>49</v>
      </c>
      <c r="EO2" s="12" t="s">
        <v>50</v>
      </c>
      <c r="EP2" s="12" t="s">
        <v>51</v>
      </c>
      <c r="EQ2" s="12" t="s">
        <v>52</v>
      </c>
      <c r="ER2" s="12" t="s">
        <v>53</v>
      </c>
      <c r="ES2" s="13"/>
      <c r="ET2" s="17" t="s">
        <v>43</v>
      </c>
      <c r="EU2" s="10" t="s">
        <v>6</v>
      </c>
      <c r="EV2" s="10" t="s">
        <v>7</v>
      </c>
      <c r="EW2" s="12" t="s">
        <v>44</v>
      </c>
      <c r="EX2" s="12" t="s">
        <v>45</v>
      </c>
      <c r="EY2" s="12" t="s">
        <v>46</v>
      </c>
      <c r="EZ2" s="12" t="s">
        <v>47</v>
      </c>
      <c r="FA2" s="12" t="s">
        <v>48</v>
      </c>
      <c r="FB2" s="12" t="s">
        <v>49</v>
      </c>
      <c r="FC2" s="12" t="s">
        <v>50</v>
      </c>
      <c r="FD2" s="12" t="s">
        <v>51</v>
      </c>
      <c r="FE2" s="12" t="s">
        <v>52</v>
      </c>
      <c r="FF2" s="12" t="s">
        <v>53</v>
      </c>
      <c r="FG2" s="13"/>
      <c r="FH2" s="17" t="s">
        <v>43</v>
      </c>
      <c r="FI2" s="10" t="s">
        <v>6</v>
      </c>
      <c r="FJ2" s="10" t="s">
        <v>7</v>
      </c>
      <c r="FK2" s="12" t="s">
        <v>44</v>
      </c>
      <c r="FL2" s="12" t="s">
        <v>45</v>
      </c>
      <c r="FM2" s="12" t="s">
        <v>46</v>
      </c>
      <c r="FN2" s="12" t="s">
        <v>47</v>
      </c>
      <c r="FO2" s="12" t="s">
        <v>48</v>
      </c>
      <c r="FP2" s="12" t="s">
        <v>49</v>
      </c>
      <c r="FQ2" s="12" t="s">
        <v>50</v>
      </c>
      <c r="FR2" s="12" t="s">
        <v>51</v>
      </c>
      <c r="FS2" s="12" t="s">
        <v>52</v>
      </c>
      <c r="FT2" s="12" t="s">
        <v>53</v>
      </c>
      <c r="FU2" s="13"/>
    </row>
    <row r="3" spans="1:177" x14ac:dyDescent="0.25">
      <c r="A3" s="1">
        <v>1</v>
      </c>
      <c r="B3" s="18" t="s">
        <v>55</v>
      </c>
      <c r="C3" s="19">
        <v>0</v>
      </c>
      <c r="D3" s="19">
        <v>0</v>
      </c>
      <c r="E3" s="19">
        <v>506000</v>
      </c>
      <c r="F3" s="19">
        <v>1793</v>
      </c>
      <c r="G3" s="19">
        <v>0</v>
      </c>
      <c r="H3" s="19">
        <v>1513</v>
      </c>
      <c r="I3" s="19">
        <v>0</v>
      </c>
      <c r="J3" s="19">
        <v>796</v>
      </c>
      <c r="K3" s="20">
        <f>+SUM(I3:J3)</f>
        <v>796</v>
      </c>
      <c r="L3" s="19">
        <v>0</v>
      </c>
      <c r="M3" s="19">
        <v>717</v>
      </c>
      <c r="N3" s="20">
        <f>+SUM(L3:M3)</f>
        <v>717</v>
      </c>
      <c r="O3" s="19">
        <v>0</v>
      </c>
      <c r="P3" s="19">
        <v>209</v>
      </c>
      <c r="Q3" s="19">
        <v>0</v>
      </c>
      <c r="R3" s="19">
        <v>417</v>
      </c>
      <c r="S3" s="19">
        <v>0</v>
      </c>
      <c r="T3" s="19">
        <v>749</v>
      </c>
      <c r="U3" s="19">
        <v>0</v>
      </c>
      <c r="V3" s="19">
        <v>138</v>
      </c>
      <c r="W3" s="21">
        <f>X3+Y3</f>
        <v>604</v>
      </c>
      <c r="X3" s="19">
        <v>0</v>
      </c>
      <c r="Y3" s="19">
        <v>604</v>
      </c>
      <c r="Z3" s="19">
        <v>252</v>
      </c>
      <c r="AA3" s="19">
        <v>352</v>
      </c>
      <c r="AB3" s="22" t="s">
        <v>56</v>
      </c>
      <c r="AC3" s="19">
        <v>53</v>
      </c>
      <c r="AD3" s="19">
        <v>31</v>
      </c>
      <c r="AE3" s="19">
        <v>120</v>
      </c>
      <c r="AF3" s="19">
        <v>202</v>
      </c>
      <c r="AG3" s="19">
        <v>124</v>
      </c>
      <c r="AH3" s="19">
        <v>68</v>
      </c>
      <c r="AI3" s="19">
        <v>6</v>
      </c>
      <c r="AJ3" s="23">
        <f>W3/F3</f>
        <v>0.33686558839933073</v>
      </c>
      <c r="AK3" s="21">
        <f>AL3+AM3</f>
        <v>242</v>
      </c>
      <c r="AL3" s="19">
        <v>0</v>
      </c>
      <c r="AM3" s="19">
        <v>242</v>
      </c>
      <c r="AN3" s="19">
        <v>109</v>
      </c>
      <c r="AO3" s="19">
        <v>133</v>
      </c>
      <c r="AP3" s="22" t="s">
        <v>57</v>
      </c>
      <c r="AQ3" s="19">
        <v>6</v>
      </c>
      <c r="AR3" s="19">
        <v>9</v>
      </c>
      <c r="AS3" s="19">
        <v>37</v>
      </c>
      <c r="AT3" s="19">
        <v>68</v>
      </c>
      <c r="AU3" s="19">
        <v>80</v>
      </c>
      <c r="AV3" s="19">
        <v>36</v>
      </c>
      <c r="AW3" s="19">
        <v>6</v>
      </c>
      <c r="AX3" s="23">
        <f>AK3/F3</f>
        <v>0.13496932515337423</v>
      </c>
      <c r="AY3" s="21">
        <f>AZ3+BA3</f>
        <v>47</v>
      </c>
      <c r="AZ3" s="19">
        <v>0</v>
      </c>
      <c r="BA3" s="19">
        <v>47</v>
      </c>
      <c r="BB3" s="19">
        <v>0</v>
      </c>
      <c r="BC3" s="19">
        <v>21</v>
      </c>
      <c r="BD3" s="19">
        <v>26</v>
      </c>
      <c r="BE3" s="22" t="s">
        <v>58</v>
      </c>
      <c r="BF3" s="19">
        <v>9</v>
      </c>
      <c r="BG3" s="19">
        <v>0</v>
      </c>
      <c r="BH3" s="19">
        <v>16</v>
      </c>
      <c r="BI3" s="19">
        <v>10</v>
      </c>
      <c r="BJ3" s="19">
        <v>8</v>
      </c>
      <c r="BK3" s="19">
        <v>3</v>
      </c>
      <c r="BL3" s="19">
        <v>1</v>
      </c>
      <c r="BM3" s="23">
        <f>AY3/F3</f>
        <v>2.6213050752928055E-2</v>
      </c>
      <c r="BN3" s="21">
        <f>BO3+BP3</f>
        <v>57</v>
      </c>
      <c r="BO3" s="19">
        <v>0</v>
      </c>
      <c r="BP3" s="19">
        <v>57</v>
      </c>
      <c r="BQ3" s="19">
        <v>40</v>
      </c>
      <c r="BR3" s="19">
        <v>17</v>
      </c>
      <c r="BS3" s="22" t="s">
        <v>59</v>
      </c>
      <c r="BT3" s="19">
        <v>2</v>
      </c>
      <c r="BU3" s="19">
        <v>4</v>
      </c>
      <c r="BV3" s="19">
        <v>26</v>
      </c>
      <c r="BW3" s="19">
        <v>14</v>
      </c>
      <c r="BX3" s="19">
        <v>9</v>
      </c>
      <c r="BY3" s="19">
        <v>1</v>
      </c>
      <c r="BZ3" s="19">
        <v>1</v>
      </c>
      <c r="CA3" s="23">
        <f>BN3/F3</f>
        <v>3.1790295593976572E-2</v>
      </c>
      <c r="CB3" s="21">
        <f t="shared" ref="CB3:CB20" si="0">CC3+CD3</f>
        <v>38</v>
      </c>
      <c r="CC3" s="19">
        <v>0</v>
      </c>
      <c r="CD3" s="19">
        <v>38</v>
      </c>
      <c r="CE3" s="19">
        <v>29</v>
      </c>
      <c r="CF3" s="19">
        <v>9</v>
      </c>
      <c r="CG3" s="22">
        <v>32.409999999999997</v>
      </c>
      <c r="CH3" s="19">
        <v>2</v>
      </c>
      <c r="CI3" s="19">
        <v>3</v>
      </c>
      <c r="CJ3" s="19">
        <v>12</v>
      </c>
      <c r="CK3" s="19">
        <v>13</v>
      </c>
      <c r="CL3" s="19">
        <v>7</v>
      </c>
      <c r="CM3" s="19">
        <v>1</v>
      </c>
      <c r="CN3" s="19">
        <v>0</v>
      </c>
      <c r="CO3" s="23">
        <f t="shared" ref="CO3:CO30" si="1">CB3/F3</f>
        <v>2.1193530395984383E-2</v>
      </c>
      <c r="CP3" s="21">
        <f t="shared" ref="CP3:CP20" si="2">CQ3+CR3</f>
        <v>55</v>
      </c>
      <c r="CQ3" s="19">
        <v>0</v>
      </c>
      <c r="CR3" s="19">
        <v>55</v>
      </c>
      <c r="CS3" s="19">
        <v>21</v>
      </c>
      <c r="CT3" s="19">
        <v>34</v>
      </c>
      <c r="CU3" s="22" t="s">
        <v>60</v>
      </c>
      <c r="CV3" s="19">
        <v>50</v>
      </c>
      <c r="CW3" s="19">
        <v>1</v>
      </c>
      <c r="CX3" s="19">
        <v>1</v>
      </c>
      <c r="CY3" s="19">
        <v>3</v>
      </c>
      <c r="CZ3" s="19">
        <v>0</v>
      </c>
      <c r="DA3" s="19">
        <v>0</v>
      </c>
      <c r="DB3" s="19">
        <v>0</v>
      </c>
      <c r="DC3" s="23">
        <f>CP3/F3</f>
        <v>3.0674846625766871E-2</v>
      </c>
      <c r="DD3" s="21">
        <f t="shared" ref="DD3:DD20" si="3">DE3+DF3</f>
        <v>121</v>
      </c>
      <c r="DE3" s="19">
        <v>0</v>
      </c>
      <c r="DF3" s="19">
        <v>121</v>
      </c>
      <c r="DG3" s="19">
        <v>68</v>
      </c>
      <c r="DH3" s="19">
        <v>53</v>
      </c>
      <c r="DI3" s="22" t="s">
        <v>61</v>
      </c>
      <c r="DJ3" s="19">
        <v>112</v>
      </c>
      <c r="DK3" s="19">
        <v>2</v>
      </c>
      <c r="DL3" s="19">
        <v>2</v>
      </c>
      <c r="DM3" s="19">
        <v>2</v>
      </c>
      <c r="DN3" s="19">
        <v>1</v>
      </c>
      <c r="DO3" s="19">
        <v>2</v>
      </c>
      <c r="DP3" s="19">
        <v>0</v>
      </c>
      <c r="DQ3" s="23">
        <f>DD3/F3</f>
        <v>6.7484662576687116E-2</v>
      </c>
      <c r="DR3" s="21">
        <f t="shared" ref="DR3:DR20" si="4">DS3+DT3</f>
        <v>109</v>
      </c>
      <c r="DS3" s="19">
        <v>0</v>
      </c>
      <c r="DT3" s="19">
        <v>109</v>
      </c>
      <c r="DU3" s="19">
        <v>70</v>
      </c>
      <c r="DV3" s="19">
        <v>39</v>
      </c>
      <c r="DW3" s="22" t="s">
        <v>62</v>
      </c>
      <c r="DX3" s="19">
        <v>103</v>
      </c>
      <c r="DY3" s="19">
        <v>0</v>
      </c>
      <c r="DZ3" s="19">
        <v>2</v>
      </c>
      <c r="EA3" s="19">
        <v>2</v>
      </c>
      <c r="EB3" s="19">
        <v>2</v>
      </c>
      <c r="EC3" s="19">
        <v>0</v>
      </c>
      <c r="ED3" s="19">
        <v>0</v>
      </c>
      <c r="EE3" s="23">
        <f>DR3/F3</f>
        <v>6.0791968767428893E-2</v>
      </c>
      <c r="EF3" s="21">
        <f t="shared" ref="EF3:EF20" si="5">EG3+EH3</f>
        <v>90</v>
      </c>
      <c r="EG3" s="19">
        <v>0</v>
      </c>
      <c r="EH3" s="19">
        <v>90</v>
      </c>
      <c r="EI3" s="19">
        <v>58</v>
      </c>
      <c r="EJ3" s="19">
        <v>32</v>
      </c>
      <c r="EK3" s="19" t="s">
        <v>63</v>
      </c>
      <c r="EL3" s="19">
        <v>82</v>
      </c>
      <c r="EM3" s="19">
        <v>0</v>
      </c>
      <c r="EN3" s="19">
        <v>3</v>
      </c>
      <c r="EO3" s="19">
        <v>4</v>
      </c>
      <c r="EP3" s="19">
        <v>0</v>
      </c>
      <c r="EQ3" s="19">
        <v>1</v>
      </c>
      <c r="ER3" s="19">
        <v>0</v>
      </c>
      <c r="ES3" s="23">
        <f>EF3/F3</f>
        <v>5.01952035694367E-2</v>
      </c>
      <c r="ET3" s="21">
        <f t="shared" ref="ET3:ET20" si="6">EU3+EV3</f>
        <v>99</v>
      </c>
      <c r="EU3" s="19">
        <v>0</v>
      </c>
      <c r="EV3" s="19">
        <v>99</v>
      </c>
      <c r="EW3" s="19">
        <v>62</v>
      </c>
      <c r="EX3" s="19">
        <v>37</v>
      </c>
      <c r="EY3" s="22" t="s">
        <v>64</v>
      </c>
      <c r="EZ3" s="19">
        <v>91</v>
      </c>
      <c r="FA3" s="19">
        <v>1</v>
      </c>
      <c r="FB3" s="19">
        <v>0</v>
      </c>
      <c r="FC3" s="19">
        <v>4</v>
      </c>
      <c r="FD3" s="19">
        <v>2</v>
      </c>
      <c r="FE3" s="19">
        <v>1</v>
      </c>
      <c r="FF3" s="19">
        <v>0</v>
      </c>
      <c r="FG3" s="23">
        <f>ET3/F3</f>
        <v>5.5214723926380369E-2</v>
      </c>
      <c r="FH3" s="21">
        <f t="shared" ref="FH3:FH20" si="7">FI3+FJ3</f>
        <v>120</v>
      </c>
      <c r="FI3" s="19">
        <v>0</v>
      </c>
      <c r="FJ3" s="19">
        <v>120</v>
      </c>
      <c r="FK3" s="19">
        <v>68</v>
      </c>
      <c r="FL3" s="19">
        <v>52</v>
      </c>
      <c r="FM3" s="22" t="s">
        <v>65</v>
      </c>
      <c r="FN3" s="19">
        <v>109</v>
      </c>
      <c r="FO3" s="19">
        <v>1</v>
      </c>
      <c r="FP3" s="19">
        <v>3</v>
      </c>
      <c r="FQ3" s="19">
        <v>5</v>
      </c>
      <c r="FR3" s="19">
        <v>2</v>
      </c>
      <c r="FS3" s="19">
        <v>0</v>
      </c>
      <c r="FT3" s="19">
        <v>0</v>
      </c>
      <c r="FU3" s="23">
        <f>FH3/F3</f>
        <v>6.6926938092582267E-2</v>
      </c>
    </row>
    <row r="4" spans="1:177" x14ac:dyDescent="0.25">
      <c r="A4" s="1">
        <v>2</v>
      </c>
      <c r="B4" s="18" t="s">
        <v>66</v>
      </c>
      <c r="C4" s="19">
        <v>0</v>
      </c>
      <c r="D4" s="19">
        <v>0</v>
      </c>
      <c r="E4" s="19">
        <v>551192</v>
      </c>
      <c r="F4" s="19">
        <v>1906</v>
      </c>
      <c r="G4" s="19">
        <v>0</v>
      </c>
      <c r="H4" s="19">
        <v>1601</v>
      </c>
      <c r="I4" s="19">
        <v>0</v>
      </c>
      <c r="J4" s="19">
        <v>806</v>
      </c>
      <c r="K4" s="20">
        <f t="shared" ref="K4:K29" si="8">+SUM(I4:J4)</f>
        <v>806</v>
      </c>
      <c r="L4" s="19">
        <v>0</v>
      </c>
      <c r="M4" s="19">
        <v>795</v>
      </c>
      <c r="N4" s="20">
        <f t="shared" ref="N4:N17" si="9">+SUM(L4:M4)</f>
        <v>795</v>
      </c>
      <c r="O4" s="19">
        <v>0</v>
      </c>
      <c r="P4" s="19">
        <v>222</v>
      </c>
      <c r="Q4" s="19">
        <v>0</v>
      </c>
      <c r="R4" s="19">
        <v>463</v>
      </c>
      <c r="S4" s="19">
        <v>0</v>
      </c>
      <c r="T4" s="19">
        <v>776</v>
      </c>
      <c r="U4" s="19">
        <v>0</v>
      </c>
      <c r="V4" s="19">
        <v>140</v>
      </c>
      <c r="W4" s="21">
        <f t="shared" ref="W4:W20" si="10">X4+Y4</f>
        <v>590</v>
      </c>
      <c r="X4" s="19">
        <v>0</v>
      </c>
      <c r="Y4" s="19">
        <v>590</v>
      </c>
      <c r="Z4" s="19">
        <v>240</v>
      </c>
      <c r="AA4" s="19">
        <v>350</v>
      </c>
      <c r="AB4" s="22" t="s">
        <v>67</v>
      </c>
      <c r="AC4" s="19">
        <v>47</v>
      </c>
      <c r="AD4" s="19">
        <v>47</v>
      </c>
      <c r="AE4" s="19">
        <v>124</v>
      </c>
      <c r="AF4" s="19">
        <v>164</v>
      </c>
      <c r="AG4" s="19">
        <v>126</v>
      </c>
      <c r="AH4" s="19">
        <v>76</v>
      </c>
      <c r="AI4" s="19">
        <v>6</v>
      </c>
      <c r="AJ4" s="23">
        <f t="shared" ref="AJ4:AJ30" si="11">W4/F4</f>
        <v>0.30954879328436519</v>
      </c>
      <c r="AK4" s="21">
        <f t="shared" ref="AK4:AK20" si="12">AL4+AM4</f>
        <v>284</v>
      </c>
      <c r="AL4" s="19">
        <v>0</v>
      </c>
      <c r="AM4" s="19">
        <v>284</v>
      </c>
      <c r="AN4" s="19">
        <v>115</v>
      </c>
      <c r="AO4" s="19">
        <v>169</v>
      </c>
      <c r="AP4" s="22">
        <v>35.25</v>
      </c>
      <c r="AQ4" s="19">
        <v>8</v>
      </c>
      <c r="AR4" s="19">
        <v>12</v>
      </c>
      <c r="AS4" s="19">
        <v>38</v>
      </c>
      <c r="AT4" s="19">
        <v>83</v>
      </c>
      <c r="AU4" s="19">
        <v>87</v>
      </c>
      <c r="AV4" s="19">
        <v>53</v>
      </c>
      <c r="AW4" s="19">
        <v>3</v>
      </c>
      <c r="AX4" s="23">
        <f t="shared" ref="AX4:AX30" si="13">AK4/F4</f>
        <v>0.14900314795383002</v>
      </c>
      <c r="AY4" s="21">
        <f t="shared" ref="AY4:AY20" si="14">AZ4+BA4</f>
        <v>62</v>
      </c>
      <c r="AZ4" s="19">
        <v>0</v>
      </c>
      <c r="BA4" s="19">
        <v>62</v>
      </c>
      <c r="BB4" s="19">
        <v>0</v>
      </c>
      <c r="BC4" s="19">
        <v>29</v>
      </c>
      <c r="BD4" s="19">
        <v>33</v>
      </c>
      <c r="BE4" s="22" t="s">
        <v>68</v>
      </c>
      <c r="BF4" s="19">
        <v>15</v>
      </c>
      <c r="BG4" s="19">
        <v>1</v>
      </c>
      <c r="BH4" s="19">
        <v>9</v>
      </c>
      <c r="BI4" s="19">
        <v>15</v>
      </c>
      <c r="BJ4" s="19">
        <v>14</v>
      </c>
      <c r="BK4" s="19">
        <v>8</v>
      </c>
      <c r="BL4" s="19">
        <v>0</v>
      </c>
      <c r="BM4" s="23">
        <f t="shared" ref="BM4:BM30" si="15">AY4/F4</f>
        <v>3.2528856243441762E-2</v>
      </c>
      <c r="BN4" s="21">
        <f t="shared" ref="BN4:BN20" si="16">BO4+BP4</f>
        <v>48</v>
      </c>
      <c r="BO4" s="19">
        <v>0</v>
      </c>
      <c r="BP4" s="19">
        <v>48</v>
      </c>
      <c r="BQ4" s="19">
        <v>34</v>
      </c>
      <c r="BR4" s="19">
        <v>14</v>
      </c>
      <c r="BS4" s="22" t="s">
        <v>69</v>
      </c>
      <c r="BT4" s="19">
        <v>1</v>
      </c>
      <c r="BU4" s="19">
        <v>0</v>
      </c>
      <c r="BV4" s="19">
        <v>22</v>
      </c>
      <c r="BW4" s="19">
        <v>12</v>
      </c>
      <c r="BX4" s="19">
        <v>11</v>
      </c>
      <c r="BY4" s="19">
        <v>2</v>
      </c>
      <c r="BZ4" s="19">
        <v>0</v>
      </c>
      <c r="CA4" s="23">
        <f t="shared" ref="CA4:CA26" si="17">BN4/F4</f>
        <v>2.5183630640083946E-2</v>
      </c>
      <c r="CB4" s="21">
        <f t="shared" si="0"/>
        <v>48</v>
      </c>
      <c r="CC4" s="19">
        <v>0</v>
      </c>
      <c r="CD4" s="19">
        <v>48</v>
      </c>
      <c r="CE4" s="19">
        <v>40</v>
      </c>
      <c r="CF4" s="19">
        <v>8</v>
      </c>
      <c r="CG4" s="22">
        <v>33.44</v>
      </c>
      <c r="CH4" s="19">
        <v>1</v>
      </c>
      <c r="CI4" s="19">
        <v>3</v>
      </c>
      <c r="CJ4" s="19">
        <v>14</v>
      </c>
      <c r="CK4" s="19">
        <v>12</v>
      </c>
      <c r="CL4" s="19">
        <v>9</v>
      </c>
      <c r="CM4" s="19">
        <v>6</v>
      </c>
      <c r="CN4" s="19">
        <v>3</v>
      </c>
      <c r="CO4" s="23">
        <f t="shared" si="1"/>
        <v>2.5183630640083946E-2</v>
      </c>
      <c r="CP4" s="21">
        <f t="shared" si="2"/>
        <v>64</v>
      </c>
      <c r="CQ4" s="19">
        <v>0</v>
      </c>
      <c r="CR4" s="19">
        <v>64</v>
      </c>
      <c r="CS4" s="19">
        <v>33</v>
      </c>
      <c r="CT4" s="19">
        <v>31</v>
      </c>
      <c r="CU4" s="22" t="s">
        <v>70</v>
      </c>
      <c r="CV4" s="19">
        <v>59</v>
      </c>
      <c r="CW4" s="19">
        <v>2</v>
      </c>
      <c r="CX4" s="19">
        <v>0</v>
      </c>
      <c r="CY4" s="19">
        <v>3</v>
      </c>
      <c r="CZ4" s="19">
        <v>0</v>
      </c>
      <c r="DA4" s="19">
        <v>0</v>
      </c>
      <c r="DB4" s="19">
        <v>0</v>
      </c>
      <c r="DC4" s="23">
        <f t="shared" ref="DC4:DC30" si="18">CP4/F4</f>
        <v>3.3578174186778595E-2</v>
      </c>
      <c r="DD4" s="21">
        <f t="shared" si="3"/>
        <v>179</v>
      </c>
      <c r="DE4" s="19">
        <v>0</v>
      </c>
      <c r="DF4" s="19">
        <v>179</v>
      </c>
      <c r="DG4" s="19">
        <v>99</v>
      </c>
      <c r="DH4" s="19">
        <v>80</v>
      </c>
      <c r="DI4" s="22" t="s">
        <v>71</v>
      </c>
      <c r="DJ4" s="19">
        <v>167</v>
      </c>
      <c r="DK4" s="19">
        <v>0</v>
      </c>
      <c r="DL4" s="19">
        <v>4</v>
      </c>
      <c r="DM4" s="19">
        <v>4</v>
      </c>
      <c r="DN4" s="19">
        <v>2</v>
      </c>
      <c r="DO4" s="19">
        <v>2</v>
      </c>
      <c r="DP4" s="19">
        <v>0</v>
      </c>
      <c r="DQ4" s="23">
        <f t="shared" ref="DQ4:DQ30" si="19">DD4/F4</f>
        <v>9.3913955928646375E-2</v>
      </c>
      <c r="DR4" s="21">
        <f t="shared" si="4"/>
        <v>104</v>
      </c>
      <c r="DS4" s="19">
        <v>0</v>
      </c>
      <c r="DT4" s="19">
        <v>104</v>
      </c>
      <c r="DU4" s="19">
        <v>66</v>
      </c>
      <c r="DV4" s="19">
        <v>38</v>
      </c>
      <c r="DW4" s="22" t="s">
        <v>72</v>
      </c>
      <c r="DX4" s="19">
        <v>99</v>
      </c>
      <c r="DY4" s="19">
        <v>0</v>
      </c>
      <c r="DZ4" s="19">
        <v>1</v>
      </c>
      <c r="EA4" s="19">
        <v>3</v>
      </c>
      <c r="EB4" s="19">
        <v>0</v>
      </c>
      <c r="EC4" s="19">
        <v>1</v>
      </c>
      <c r="ED4" s="19">
        <v>0</v>
      </c>
      <c r="EE4" s="23">
        <f t="shared" ref="EE4:EE30" si="20">DR4/F4</f>
        <v>5.4564533053515218E-2</v>
      </c>
      <c r="EF4" s="21">
        <f t="shared" si="5"/>
        <v>100</v>
      </c>
      <c r="EG4" s="19">
        <v>0</v>
      </c>
      <c r="EH4" s="19">
        <v>100</v>
      </c>
      <c r="EI4" s="19">
        <v>64</v>
      </c>
      <c r="EJ4" s="19">
        <v>36</v>
      </c>
      <c r="EK4" s="19" t="s">
        <v>73</v>
      </c>
      <c r="EL4" s="19">
        <v>87</v>
      </c>
      <c r="EM4" s="19">
        <v>0</v>
      </c>
      <c r="EN4" s="19">
        <v>2</v>
      </c>
      <c r="EO4" s="19">
        <v>6</v>
      </c>
      <c r="EP4" s="19">
        <v>4</v>
      </c>
      <c r="EQ4" s="19">
        <v>1</v>
      </c>
      <c r="ER4" s="19">
        <v>0</v>
      </c>
      <c r="ES4" s="23">
        <f t="shared" ref="ES4:ES30" si="21">EF4/F4</f>
        <v>5.2465897166841552E-2</v>
      </c>
      <c r="ET4" s="21">
        <f t="shared" si="6"/>
        <v>132</v>
      </c>
      <c r="EU4" s="19">
        <v>0</v>
      </c>
      <c r="EV4" s="19">
        <v>132</v>
      </c>
      <c r="EW4" s="19">
        <v>73</v>
      </c>
      <c r="EX4" s="19">
        <v>59</v>
      </c>
      <c r="EY4" s="22" t="s">
        <v>74</v>
      </c>
      <c r="EZ4" s="19">
        <v>120</v>
      </c>
      <c r="FA4" s="19">
        <v>1</v>
      </c>
      <c r="FB4" s="19">
        <v>1</v>
      </c>
      <c r="FC4" s="19">
        <v>8</v>
      </c>
      <c r="FD4" s="19">
        <v>1</v>
      </c>
      <c r="FE4" s="19">
        <v>1</v>
      </c>
      <c r="FF4" s="19">
        <v>0</v>
      </c>
      <c r="FG4" s="23">
        <f t="shared" ref="FG4:FG30" si="22">ET4/F4</f>
        <v>6.9254984260230856E-2</v>
      </c>
      <c r="FH4" s="21">
        <f t="shared" si="7"/>
        <v>185</v>
      </c>
      <c r="FI4" s="19">
        <v>0</v>
      </c>
      <c r="FJ4" s="19">
        <v>185</v>
      </c>
      <c r="FK4" s="19">
        <v>103</v>
      </c>
      <c r="FL4" s="19">
        <v>82</v>
      </c>
      <c r="FM4" s="22" t="s">
        <v>75</v>
      </c>
      <c r="FN4" s="19">
        <v>172</v>
      </c>
      <c r="FO4" s="19">
        <v>1</v>
      </c>
      <c r="FP4" s="19">
        <v>4</v>
      </c>
      <c r="FQ4" s="19">
        <v>7</v>
      </c>
      <c r="FR4" s="19">
        <v>1</v>
      </c>
      <c r="FS4" s="19">
        <v>0</v>
      </c>
      <c r="FT4" s="19">
        <v>0</v>
      </c>
      <c r="FU4" s="23">
        <f t="shared" ref="FU4:FU30" si="23">FH4/F4</f>
        <v>9.7061909758656875E-2</v>
      </c>
    </row>
    <row r="5" spans="1:177" x14ac:dyDescent="0.25">
      <c r="A5" s="1">
        <v>3</v>
      </c>
      <c r="B5" s="18" t="s">
        <v>76</v>
      </c>
      <c r="C5" s="19">
        <v>0</v>
      </c>
      <c r="D5" s="19">
        <v>0</v>
      </c>
      <c r="E5" s="19">
        <v>596389</v>
      </c>
      <c r="F5" s="19">
        <v>1960</v>
      </c>
      <c r="G5" s="19">
        <v>12</v>
      </c>
      <c r="H5" s="19">
        <v>1648</v>
      </c>
      <c r="I5" s="19">
        <v>9</v>
      </c>
      <c r="J5" s="19">
        <v>827</v>
      </c>
      <c r="K5" s="20">
        <f t="shared" si="8"/>
        <v>836</v>
      </c>
      <c r="L5" s="19">
        <v>3</v>
      </c>
      <c r="M5" s="19">
        <v>821</v>
      </c>
      <c r="N5" s="20">
        <f t="shared" si="9"/>
        <v>824</v>
      </c>
      <c r="O5" s="19">
        <v>12</v>
      </c>
      <c r="P5" s="19">
        <v>231</v>
      </c>
      <c r="Q5" s="19">
        <v>39</v>
      </c>
      <c r="R5" s="19">
        <v>460</v>
      </c>
      <c r="S5" s="19">
        <v>11</v>
      </c>
      <c r="T5" s="19">
        <v>763</v>
      </c>
      <c r="U5" s="19">
        <v>0</v>
      </c>
      <c r="V5" s="19">
        <v>144</v>
      </c>
      <c r="W5" s="21">
        <f t="shared" si="10"/>
        <v>678</v>
      </c>
      <c r="X5" s="19">
        <v>19</v>
      </c>
      <c r="Y5" s="19">
        <v>659</v>
      </c>
      <c r="Z5" s="19">
        <v>272</v>
      </c>
      <c r="AA5" s="19">
        <v>406</v>
      </c>
      <c r="AB5" s="22" t="s">
        <v>77</v>
      </c>
      <c r="AC5" s="19">
        <v>52</v>
      </c>
      <c r="AD5" s="19">
        <v>58</v>
      </c>
      <c r="AE5" s="19">
        <v>144</v>
      </c>
      <c r="AF5" s="19">
        <v>189</v>
      </c>
      <c r="AG5" s="19">
        <v>146</v>
      </c>
      <c r="AH5" s="19">
        <v>80</v>
      </c>
      <c r="AI5" s="19">
        <v>9</v>
      </c>
      <c r="AJ5" s="23">
        <f t="shared" si="11"/>
        <v>0.34591836734693876</v>
      </c>
      <c r="AK5" s="21">
        <f t="shared" si="12"/>
        <v>212</v>
      </c>
      <c r="AL5" s="19">
        <v>3</v>
      </c>
      <c r="AM5" s="19">
        <v>209</v>
      </c>
      <c r="AN5" s="19">
        <v>77</v>
      </c>
      <c r="AO5" s="19">
        <v>135</v>
      </c>
      <c r="AP5" s="22">
        <v>37.130000000000003</v>
      </c>
      <c r="AQ5" s="19">
        <v>9</v>
      </c>
      <c r="AR5" s="19">
        <v>8</v>
      </c>
      <c r="AS5" s="19">
        <v>31</v>
      </c>
      <c r="AT5" s="19">
        <v>65</v>
      </c>
      <c r="AU5" s="19">
        <v>60</v>
      </c>
      <c r="AV5" s="19">
        <v>37</v>
      </c>
      <c r="AW5" s="19">
        <v>2</v>
      </c>
      <c r="AX5" s="23">
        <f t="shared" si="13"/>
        <v>0.10816326530612246</v>
      </c>
      <c r="AY5" s="21">
        <f t="shared" si="14"/>
        <v>72</v>
      </c>
      <c r="AZ5" s="19">
        <v>2</v>
      </c>
      <c r="BA5" s="19">
        <v>70</v>
      </c>
      <c r="BB5" s="19">
        <v>0</v>
      </c>
      <c r="BC5" s="19">
        <v>38</v>
      </c>
      <c r="BD5" s="19">
        <v>34</v>
      </c>
      <c r="BE5" s="22" t="s">
        <v>78</v>
      </c>
      <c r="BF5" s="19">
        <v>12</v>
      </c>
      <c r="BG5" s="19">
        <v>2</v>
      </c>
      <c r="BH5" s="19">
        <v>12</v>
      </c>
      <c r="BI5" s="19">
        <v>19</v>
      </c>
      <c r="BJ5" s="19">
        <v>21</v>
      </c>
      <c r="BK5" s="19">
        <v>4</v>
      </c>
      <c r="BL5" s="19">
        <v>2</v>
      </c>
      <c r="BM5" s="23">
        <f t="shared" si="15"/>
        <v>3.6734693877551024E-2</v>
      </c>
      <c r="BN5" s="21">
        <f t="shared" si="16"/>
        <v>35</v>
      </c>
      <c r="BO5" s="19">
        <v>7</v>
      </c>
      <c r="BP5" s="19">
        <v>28</v>
      </c>
      <c r="BQ5" s="19">
        <v>25</v>
      </c>
      <c r="BR5" s="19">
        <v>10</v>
      </c>
      <c r="BS5" s="22" t="s">
        <v>79</v>
      </c>
      <c r="BT5" s="19">
        <v>0</v>
      </c>
      <c r="BU5" s="19">
        <v>1</v>
      </c>
      <c r="BV5" s="19">
        <v>19</v>
      </c>
      <c r="BW5" s="19">
        <v>10</v>
      </c>
      <c r="BX5" s="19">
        <v>4</v>
      </c>
      <c r="BY5" s="19">
        <v>1</v>
      </c>
      <c r="BZ5" s="19">
        <v>0</v>
      </c>
      <c r="CA5" s="23">
        <f t="shared" si="17"/>
        <v>1.7857142857142856E-2</v>
      </c>
      <c r="CB5" s="21">
        <f t="shared" si="0"/>
        <v>52</v>
      </c>
      <c r="CC5" s="19">
        <v>3</v>
      </c>
      <c r="CD5" s="19">
        <v>49</v>
      </c>
      <c r="CE5" s="19">
        <v>46</v>
      </c>
      <c r="CF5" s="19">
        <v>6</v>
      </c>
      <c r="CG5" s="22">
        <v>35.229999999999997</v>
      </c>
      <c r="CH5" s="19">
        <v>1</v>
      </c>
      <c r="CI5" s="19">
        <v>2</v>
      </c>
      <c r="CJ5" s="19">
        <v>13</v>
      </c>
      <c r="CK5" s="19">
        <v>17</v>
      </c>
      <c r="CL5" s="19">
        <v>9</v>
      </c>
      <c r="CM5" s="19">
        <v>4</v>
      </c>
      <c r="CN5" s="19">
        <v>6</v>
      </c>
      <c r="CO5" s="23">
        <f t="shared" si="1"/>
        <v>2.6530612244897958E-2</v>
      </c>
      <c r="CP5" s="21">
        <f t="shared" si="2"/>
        <v>61</v>
      </c>
      <c r="CQ5" s="19">
        <v>0</v>
      </c>
      <c r="CR5" s="19">
        <v>61</v>
      </c>
      <c r="CS5" s="19">
        <v>27</v>
      </c>
      <c r="CT5" s="19">
        <v>34</v>
      </c>
      <c r="CU5" s="22" t="s">
        <v>80</v>
      </c>
      <c r="CV5" s="19">
        <v>58</v>
      </c>
      <c r="CW5" s="19">
        <v>0</v>
      </c>
      <c r="CX5" s="19">
        <v>1</v>
      </c>
      <c r="CY5" s="19">
        <v>0</v>
      </c>
      <c r="CZ5" s="19">
        <v>1</v>
      </c>
      <c r="DA5" s="19">
        <v>1</v>
      </c>
      <c r="DB5" s="19">
        <v>0</v>
      </c>
      <c r="DC5" s="23">
        <f t="shared" si="18"/>
        <v>3.1122448979591835E-2</v>
      </c>
      <c r="DD5" s="21">
        <f t="shared" si="3"/>
        <v>188</v>
      </c>
      <c r="DE5" s="19">
        <v>4</v>
      </c>
      <c r="DF5" s="19">
        <v>184</v>
      </c>
      <c r="DG5" s="19">
        <v>110</v>
      </c>
      <c r="DH5" s="19">
        <v>78</v>
      </c>
      <c r="DI5" s="22" t="s">
        <v>81</v>
      </c>
      <c r="DJ5" s="19">
        <v>165</v>
      </c>
      <c r="DK5" s="19">
        <v>4</v>
      </c>
      <c r="DL5" s="19">
        <v>7</v>
      </c>
      <c r="DM5" s="19">
        <v>3</v>
      </c>
      <c r="DN5" s="19">
        <v>4</v>
      </c>
      <c r="DO5" s="19">
        <v>4</v>
      </c>
      <c r="DP5" s="19">
        <v>1</v>
      </c>
      <c r="DQ5" s="23">
        <f t="shared" si="19"/>
        <v>9.5918367346938774E-2</v>
      </c>
      <c r="DR5" s="21">
        <f t="shared" si="4"/>
        <v>131</v>
      </c>
      <c r="DS5" s="19">
        <v>0</v>
      </c>
      <c r="DT5" s="19">
        <v>131</v>
      </c>
      <c r="DU5" s="19">
        <v>78</v>
      </c>
      <c r="DV5" s="19">
        <v>53</v>
      </c>
      <c r="DW5" s="22" t="s">
        <v>82</v>
      </c>
      <c r="DX5" s="19">
        <v>123</v>
      </c>
      <c r="DY5" s="19">
        <v>1</v>
      </c>
      <c r="DZ5" s="19">
        <v>1</v>
      </c>
      <c r="EA5" s="19">
        <v>4</v>
      </c>
      <c r="EB5" s="19">
        <v>1</v>
      </c>
      <c r="EC5" s="19">
        <v>0</v>
      </c>
      <c r="ED5" s="19">
        <v>1</v>
      </c>
      <c r="EE5" s="23">
        <f t="shared" si="20"/>
        <v>6.6836734693877548E-2</v>
      </c>
      <c r="EF5" s="21">
        <f t="shared" si="5"/>
        <v>100</v>
      </c>
      <c r="EG5" s="19">
        <v>0</v>
      </c>
      <c r="EH5" s="19">
        <v>100</v>
      </c>
      <c r="EI5" s="19">
        <v>61</v>
      </c>
      <c r="EJ5" s="19">
        <v>39</v>
      </c>
      <c r="EK5" s="19" t="s">
        <v>83</v>
      </c>
      <c r="EL5" s="19">
        <v>90</v>
      </c>
      <c r="EM5" s="19">
        <v>3</v>
      </c>
      <c r="EN5" s="19">
        <v>2</v>
      </c>
      <c r="EO5" s="19">
        <v>0</v>
      </c>
      <c r="EP5" s="19">
        <v>5</v>
      </c>
      <c r="EQ5" s="19">
        <v>0</v>
      </c>
      <c r="ER5" s="19">
        <v>0</v>
      </c>
      <c r="ES5" s="23">
        <f t="shared" si="21"/>
        <v>5.1020408163265307E-2</v>
      </c>
      <c r="ET5" s="21">
        <f t="shared" si="6"/>
        <v>210</v>
      </c>
      <c r="EU5" s="19">
        <v>0</v>
      </c>
      <c r="EV5" s="19">
        <v>210</v>
      </c>
      <c r="EW5" s="19">
        <v>134</v>
      </c>
      <c r="EX5" s="19">
        <v>76</v>
      </c>
      <c r="EY5" s="22" t="s">
        <v>84</v>
      </c>
      <c r="EZ5" s="19">
        <v>187</v>
      </c>
      <c r="FA5" s="19">
        <v>2</v>
      </c>
      <c r="FB5" s="19">
        <v>12</v>
      </c>
      <c r="FC5" s="19">
        <v>3</v>
      </c>
      <c r="FD5" s="19">
        <v>3</v>
      </c>
      <c r="FE5" s="19">
        <v>2</v>
      </c>
      <c r="FF5" s="19">
        <v>1</v>
      </c>
      <c r="FG5" s="23">
        <f t="shared" si="22"/>
        <v>0.10714285714285714</v>
      </c>
      <c r="FH5" s="21">
        <f t="shared" si="7"/>
        <v>144</v>
      </c>
      <c r="FI5" s="19">
        <v>0</v>
      </c>
      <c r="FJ5" s="19">
        <v>144</v>
      </c>
      <c r="FK5" s="19">
        <v>77</v>
      </c>
      <c r="FL5" s="19">
        <v>67</v>
      </c>
      <c r="FM5" s="22" t="s">
        <v>85</v>
      </c>
      <c r="FN5" s="19">
        <v>133</v>
      </c>
      <c r="FO5" s="19">
        <v>2</v>
      </c>
      <c r="FP5" s="19">
        <v>6</v>
      </c>
      <c r="FQ5" s="19">
        <v>2</v>
      </c>
      <c r="FR5" s="19">
        <v>0</v>
      </c>
      <c r="FS5" s="19">
        <v>0</v>
      </c>
      <c r="FT5" s="19">
        <v>1</v>
      </c>
      <c r="FU5" s="23">
        <f t="shared" si="23"/>
        <v>7.3469387755102047E-2</v>
      </c>
    </row>
    <row r="6" spans="1:177" x14ac:dyDescent="0.25">
      <c r="A6" s="1">
        <v>4</v>
      </c>
      <c r="B6" s="18" t="s">
        <v>86</v>
      </c>
      <c r="C6" s="19">
        <v>0</v>
      </c>
      <c r="D6" s="19">
        <v>0</v>
      </c>
      <c r="E6" s="19">
        <v>609271</v>
      </c>
      <c r="F6" s="19">
        <v>1762</v>
      </c>
      <c r="G6" s="19">
        <v>60</v>
      </c>
      <c r="H6" s="19">
        <v>1702</v>
      </c>
      <c r="I6" s="19">
        <v>43</v>
      </c>
      <c r="J6" s="19">
        <v>863</v>
      </c>
      <c r="K6" s="20">
        <f t="shared" si="8"/>
        <v>906</v>
      </c>
      <c r="L6" s="19">
        <v>17</v>
      </c>
      <c r="M6" s="19">
        <v>839</v>
      </c>
      <c r="N6" s="20">
        <f t="shared" si="9"/>
        <v>856</v>
      </c>
      <c r="O6" s="19">
        <v>18</v>
      </c>
      <c r="P6" s="19">
        <v>246</v>
      </c>
      <c r="Q6" s="19">
        <v>45</v>
      </c>
      <c r="R6" s="19">
        <v>489</v>
      </c>
      <c r="S6" s="19">
        <v>23</v>
      </c>
      <c r="T6" s="19">
        <v>808</v>
      </c>
      <c r="U6" s="19">
        <v>0</v>
      </c>
      <c r="V6" s="19">
        <v>133</v>
      </c>
      <c r="W6" s="21">
        <f t="shared" si="10"/>
        <v>494</v>
      </c>
      <c r="X6" s="19">
        <v>19</v>
      </c>
      <c r="Y6" s="19">
        <v>475</v>
      </c>
      <c r="Z6" s="19">
        <v>202</v>
      </c>
      <c r="AA6" s="19">
        <v>292</v>
      </c>
      <c r="AB6" s="22" t="s">
        <v>87</v>
      </c>
      <c r="AC6" s="19">
        <v>51</v>
      </c>
      <c r="AD6" s="19">
        <v>33</v>
      </c>
      <c r="AE6" s="19">
        <v>108</v>
      </c>
      <c r="AF6" s="19">
        <v>150</v>
      </c>
      <c r="AG6" s="19">
        <v>117</v>
      </c>
      <c r="AH6" s="19">
        <v>30</v>
      </c>
      <c r="AI6" s="19">
        <v>5</v>
      </c>
      <c r="AJ6" s="23">
        <f t="shared" si="11"/>
        <v>0.28036322360953464</v>
      </c>
      <c r="AK6" s="21">
        <f t="shared" si="12"/>
        <v>253</v>
      </c>
      <c r="AL6" s="19">
        <v>2</v>
      </c>
      <c r="AM6" s="19">
        <v>251</v>
      </c>
      <c r="AN6" s="19">
        <v>89</v>
      </c>
      <c r="AO6" s="19">
        <v>164</v>
      </c>
      <c r="AP6" s="22">
        <v>34.93</v>
      </c>
      <c r="AQ6" s="19">
        <v>16</v>
      </c>
      <c r="AR6" s="19">
        <v>14</v>
      </c>
      <c r="AS6" s="19">
        <v>47</v>
      </c>
      <c r="AT6" s="19">
        <v>76</v>
      </c>
      <c r="AU6" s="19">
        <v>76</v>
      </c>
      <c r="AV6" s="19">
        <v>21</v>
      </c>
      <c r="AW6" s="19">
        <v>3</v>
      </c>
      <c r="AX6" s="23">
        <f t="shared" si="13"/>
        <v>0.14358683314415438</v>
      </c>
      <c r="AY6" s="21">
        <f t="shared" si="14"/>
        <v>59</v>
      </c>
      <c r="AZ6" s="19">
        <v>1</v>
      </c>
      <c r="BA6" s="19">
        <v>58</v>
      </c>
      <c r="BB6" s="19">
        <v>0</v>
      </c>
      <c r="BC6" s="19">
        <v>36</v>
      </c>
      <c r="BD6" s="19">
        <v>23</v>
      </c>
      <c r="BE6" s="22" t="s">
        <v>88</v>
      </c>
      <c r="BF6" s="24">
        <v>14</v>
      </c>
      <c r="BG6" s="24">
        <v>0</v>
      </c>
      <c r="BH6" s="24">
        <v>9</v>
      </c>
      <c r="BI6" s="24">
        <v>14</v>
      </c>
      <c r="BJ6" s="24">
        <v>14</v>
      </c>
      <c r="BK6" s="24">
        <v>5</v>
      </c>
      <c r="BL6" s="24">
        <v>3</v>
      </c>
      <c r="BM6" s="23">
        <f t="shared" si="15"/>
        <v>3.3484676503972757E-2</v>
      </c>
      <c r="BN6" s="21">
        <f t="shared" si="16"/>
        <v>20</v>
      </c>
      <c r="BO6" s="19">
        <v>9</v>
      </c>
      <c r="BP6" s="19">
        <v>11</v>
      </c>
      <c r="BQ6" s="19">
        <v>19</v>
      </c>
      <c r="BR6" s="19">
        <v>1</v>
      </c>
      <c r="BS6" s="22" t="s">
        <v>89</v>
      </c>
      <c r="BT6" s="19">
        <v>3</v>
      </c>
      <c r="BU6" s="19">
        <v>0</v>
      </c>
      <c r="BV6" s="19">
        <v>9</v>
      </c>
      <c r="BW6" s="19">
        <v>5</v>
      </c>
      <c r="BX6" s="19">
        <v>3</v>
      </c>
      <c r="BY6" s="19">
        <v>0</v>
      </c>
      <c r="BZ6" s="19">
        <v>0</v>
      </c>
      <c r="CA6" s="23">
        <f t="shared" si="17"/>
        <v>1.1350737797956867E-2</v>
      </c>
      <c r="CB6" s="21">
        <f t="shared" si="0"/>
        <v>31</v>
      </c>
      <c r="CC6" s="19">
        <v>4</v>
      </c>
      <c r="CD6" s="19">
        <v>27</v>
      </c>
      <c r="CE6" s="19">
        <v>24</v>
      </c>
      <c r="CF6" s="19">
        <v>7</v>
      </c>
      <c r="CG6" s="22" t="s">
        <v>90</v>
      </c>
      <c r="CH6" s="19">
        <v>1</v>
      </c>
      <c r="CI6" s="19">
        <v>2</v>
      </c>
      <c r="CJ6" s="19">
        <v>6</v>
      </c>
      <c r="CK6" s="19">
        <v>6</v>
      </c>
      <c r="CL6" s="19">
        <v>9</v>
      </c>
      <c r="CM6" s="19">
        <v>7</v>
      </c>
      <c r="CN6" s="19">
        <v>0</v>
      </c>
      <c r="CO6" s="23">
        <f t="shared" si="1"/>
        <v>1.7593643586833144E-2</v>
      </c>
      <c r="CP6" s="21">
        <f t="shared" si="2"/>
        <v>55</v>
      </c>
      <c r="CQ6" s="19">
        <v>6</v>
      </c>
      <c r="CR6" s="19">
        <v>49</v>
      </c>
      <c r="CS6" s="19">
        <v>27</v>
      </c>
      <c r="CT6" s="19">
        <v>28</v>
      </c>
      <c r="CU6" s="22" t="s">
        <v>91</v>
      </c>
      <c r="CV6" s="19">
        <v>21</v>
      </c>
      <c r="CW6" s="19">
        <v>9</v>
      </c>
      <c r="CX6" s="19">
        <v>6</v>
      </c>
      <c r="CY6" s="19">
        <v>8</v>
      </c>
      <c r="CZ6" s="19">
        <v>6</v>
      </c>
      <c r="DA6" s="19">
        <v>1</v>
      </c>
      <c r="DB6" s="19">
        <v>4</v>
      </c>
      <c r="DC6" s="23">
        <f t="shared" si="18"/>
        <v>3.1214528944381384E-2</v>
      </c>
      <c r="DD6" s="21">
        <f t="shared" si="3"/>
        <v>160</v>
      </c>
      <c r="DE6" s="19">
        <v>9</v>
      </c>
      <c r="DF6" s="19">
        <v>151</v>
      </c>
      <c r="DG6" s="19">
        <v>70</v>
      </c>
      <c r="DH6" s="19">
        <v>90</v>
      </c>
      <c r="DI6" s="22" t="s">
        <v>92</v>
      </c>
      <c r="DJ6" s="19">
        <v>22</v>
      </c>
      <c r="DK6" s="19">
        <v>13</v>
      </c>
      <c r="DL6" s="19">
        <v>38</v>
      </c>
      <c r="DM6" s="19">
        <v>39</v>
      </c>
      <c r="DN6" s="19">
        <v>35</v>
      </c>
      <c r="DO6" s="19">
        <v>11</v>
      </c>
      <c r="DP6" s="19">
        <v>2</v>
      </c>
      <c r="DQ6" s="23">
        <f t="shared" si="19"/>
        <v>9.0805902383654935E-2</v>
      </c>
      <c r="DR6" s="21">
        <f t="shared" si="4"/>
        <v>79</v>
      </c>
      <c r="DS6" s="19">
        <v>0</v>
      </c>
      <c r="DT6" s="19">
        <v>79</v>
      </c>
      <c r="DU6" s="19">
        <v>48</v>
      </c>
      <c r="DV6" s="19">
        <v>31</v>
      </c>
      <c r="DW6" s="22" t="s">
        <v>93</v>
      </c>
      <c r="DX6" s="19">
        <v>14</v>
      </c>
      <c r="DY6" s="19">
        <v>5</v>
      </c>
      <c r="DZ6" s="19">
        <v>30</v>
      </c>
      <c r="EA6" s="19">
        <v>17</v>
      </c>
      <c r="EB6" s="19">
        <v>11</v>
      </c>
      <c r="EC6" s="19">
        <v>1</v>
      </c>
      <c r="ED6" s="19">
        <v>1</v>
      </c>
      <c r="EE6" s="23">
        <f t="shared" si="20"/>
        <v>4.4835414301929624E-2</v>
      </c>
      <c r="EF6" s="21">
        <f t="shared" si="5"/>
        <v>53</v>
      </c>
      <c r="EG6" s="19">
        <v>0</v>
      </c>
      <c r="EH6" s="19">
        <v>53</v>
      </c>
      <c r="EI6" s="19">
        <v>35</v>
      </c>
      <c r="EJ6" s="19">
        <v>18</v>
      </c>
      <c r="EK6" s="19" t="s">
        <v>94</v>
      </c>
      <c r="EL6" s="19">
        <v>12</v>
      </c>
      <c r="EM6" s="19">
        <v>3</v>
      </c>
      <c r="EN6" s="19">
        <v>11</v>
      </c>
      <c r="EO6" s="19">
        <v>10</v>
      </c>
      <c r="EP6" s="19">
        <v>11</v>
      </c>
      <c r="EQ6" s="19">
        <v>4</v>
      </c>
      <c r="ER6" s="19">
        <v>2</v>
      </c>
      <c r="ES6" s="23">
        <f t="shared" si="21"/>
        <v>3.0079455164585697E-2</v>
      </c>
      <c r="ET6" s="21">
        <f t="shared" si="6"/>
        <v>141</v>
      </c>
      <c r="EU6" s="19">
        <v>0</v>
      </c>
      <c r="EV6" s="19">
        <v>141</v>
      </c>
      <c r="EW6" s="19">
        <v>80</v>
      </c>
      <c r="EX6" s="19">
        <v>61</v>
      </c>
      <c r="EY6" s="22" t="s">
        <v>95</v>
      </c>
      <c r="EZ6" s="19">
        <v>21</v>
      </c>
      <c r="FA6" s="19">
        <v>9</v>
      </c>
      <c r="FB6" s="19">
        <v>28</v>
      </c>
      <c r="FC6" s="19">
        <v>37</v>
      </c>
      <c r="FD6" s="19">
        <v>28</v>
      </c>
      <c r="FE6" s="19">
        <v>11</v>
      </c>
      <c r="FF6" s="19">
        <v>7</v>
      </c>
      <c r="FG6" s="23">
        <f t="shared" si="22"/>
        <v>8.0022701475595912E-2</v>
      </c>
      <c r="FH6" s="21">
        <f t="shared" si="7"/>
        <v>102</v>
      </c>
      <c r="FI6" s="19">
        <v>0</v>
      </c>
      <c r="FJ6" s="19">
        <v>102</v>
      </c>
      <c r="FK6" s="19">
        <v>42</v>
      </c>
      <c r="FL6" s="19">
        <v>60</v>
      </c>
      <c r="FM6" s="22" t="s">
        <v>96</v>
      </c>
      <c r="FN6" s="19">
        <v>29</v>
      </c>
      <c r="FO6" s="19">
        <v>6</v>
      </c>
      <c r="FP6" s="19">
        <v>22</v>
      </c>
      <c r="FQ6" s="19">
        <v>23</v>
      </c>
      <c r="FR6" s="19">
        <v>16</v>
      </c>
      <c r="FS6" s="19">
        <v>4</v>
      </c>
      <c r="FT6" s="19">
        <v>2</v>
      </c>
      <c r="FU6" s="23">
        <f t="shared" si="23"/>
        <v>5.7888762769580021E-2</v>
      </c>
    </row>
    <row r="7" spans="1:177" x14ac:dyDescent="0.25">
      <c r="A7" s="1">
        <v>5</v>
      </c>
      <c r="B7" s="18" t="s">
        <v>97</v>
      </c>
      <c r="C7" s="19">
        <v>0</v>
      </c>
      <c r="D7" s="19">
        <v>0</v>
      </c>
      <c r="E7" s="19">
        <v>508295</v>
      </c>
      <c r="F7" s="19">
        <v>1921</v>
      </c>
      <c r="G7" s="19">
        <v>95</v>
      </c>
      <c r="H7" s="19">
        <v>1526</v>
      </c>
      <c r="I7" s="19">
        <v>60</v>
      </c>
      <c r="J7" s="19">
        <v>801</v>
      </c>
      <c r="K7" s="20">
        <f t="shared" si="8"/>
        <v>861</v>
      </c>
      <c r="L7" s="19">
        <v>35</v>
      </c>
      <c r="M7" s="19">
        <v>725</v>
      </c>
      <c r="N7" s="20">
        <f t="shared" si="9"/>
        <v>760</v>
      </c>
      <c r="O7" s="19">
        <v>46</v>
      </c>
      <c r="P7" s="19">
        <v>207</v>
      </c>
      <c r="Q7" s="19">
        <v>100</v>
      </c>
      <c r="R7" s="19">
        <v>398</v>
      </c>
      <c r="S7" s="19">
        <v>26</v>
      </c>
      <c r="T7" s="19">
        <v>714</v>
      </c>
      <c r="U7" s="19">
        <v>1</v>
      </c>
      <c r="V7" s="19">
        <v>129</v>
      </c>
      <c r="W7" s="21">
        <f t="shared" si="10"/>
        <v>435</v>
      </c>
      <c r="X7" s="19">
        <v>16</v>
      </c>
      <c r="Y7" s="19">
        <v>419</v>
      </c>
      <c r="Z7" s="19">
        <v>152</v>
      </c>
      <c r="AA7" s="19">
        <v>283</v>
      </c>
      <c r="AB7" s="22" t="s">
        <v>98</v>
      </c>
      <c r="AC7" s="19">
        <v>52</v>
      </c>
      <c r="AD7" s="19">
        <v>21</v>
      </c>
      <c r="AE7" s="19">
        <v>85</v>
      </c>
      <c r="AF7" s="19">
        <v>137</v>
      </c>
      <c r="AG7" s="19">
        <v>103</v>
      </c>
      <c r="AH7" s="19">
        <v>33</v>
      </c>
      <c r="AI7" s="19">
        <v>4</v>
      </c>
      <c r="AJ7" s="23">
        <f t="shared" si="11"/>
        <v>0.22644456012493494</v>
      </c>
      <c r="AK7" s="21">
        <f t="shared" si="12"/>
        <v>154</v>
      </c>
      <c r="AL7" s="19">
        <v>5</v>
      </c>
      <c r="AM7" s="19">
        <v>149</v>
      </c>
      <c r="AN7" s="19">
        <v>55</v>
      </c>
      <c r="AO7" s="19">
        <v>99</v>
      </c>
      <c r="AP7" s="22">
        <v>35.619999999999997</v>
      </c>
      <c r="AQ7" s="19">
        <v>7</v>
      </c>
      <c r="AR7" s="19">
        <v>7</v>
      </c>
      <c r="AS7" s="19">
        <v>30</v>
      </c>
      <c r="AT7" s="19">
        <v>50</v>
      </c>
      <c r="AU7" s="19">
        <v>46</v>
      </c>
      <c r="AV7" s="19">
        <v>12</v>
      </c>
      <c r="AW7" s="19">
        <v>2</v>
      </c>
      <c r="AX7" s="23">
        <f t="shared" si="13"/>
        <v>8.0166579906298802E-2</v>
      </c>
      <c r="AY7" s="21">
        <f t="shared" si="14"/>
        <v>45</v>
      </c>
      <c r="AZ7" s="19">
        <v>2</v>
      </c>
      <c r="BA7" s="19">
        <v>43</v>
      </c>
      <c r="BB7" s="19">
        <v>0</v>
      </c>
      <c r="BC7" s="19">
        <v>20</v>
      </c>
      <c r="BD7" s="19">
        <v>25</v>
      </c>
      <c r="BE7" s="22" t="s">
        <v>99</v>
      </c>
      <c r="BF7" s="24">
        <v>13</v>
      </c>
      <c r="BG7" s="24">
        <v>1</v>
      </c>
      <c r="BH7" s="24">
        <v>6</v>
      </c>
      <c r="BI7" s="24">
        <v>10</v>
      </c>
      <c r="BJ7" s="24">
        <v>11</v>
      </c>
      <c r="BK7" s="24">
        <v>3</v>
      </c>
      <c r="BL7" s="24">
        <v>1</v>
      </c>
      <c r="BM7" s="23">
        <f t="shared" si="15"/>
        <v>2.342529932326913E-2</v>
      </c>
      <c r="BN7" s="21">
        <f t="shared" si="16"/>
        <v>18</v>
      </c>
      <c r="BO7" s="19">
        <v>8</v>
      </c>
      <c r="BP7" s="19">
        <v>10</v>
      </c>
      <c r="BQ7" s="19">
        <v>14</v>
      </c>
      <c r="BR7" s="19">
        <v>4</v>
      </c>
      <c r="BS7" s="22" t="s">
        <v>100</v>
      </c>
      <c r="BT7" s="19">
        <v>0</v>
      </c>
      <c r="BU7" s="19">
        <v>0</v>
      </c>
      <c r="BV7" s="19">
        <v>2</v>
      </c>
      <c r="BW7" s="19">
        <v>7</v>
      </c>
      <c r="BX7" s="19">
        <v>7</v>
      </c>
      <c r="BY7" s="19">
        <v>2</v>
      </c>
      <c r="BZ7" s="19">
        <v>0</v>
      </c>
      <c r="CA7" s="23">
        <f t="shared" si="17"/>
        <v>9.3701197293076521E-3</v>
      </c>
      <c r="CB7" s="21">
        <f t="shared" si="0"/>
        <v>33</v>
      </c>
      <c r="CC7" s="19">
        <v>6</v>
      </c>
      <c r="CD7" s="19">
        <v>27</v>
      </c>
      <c r="CE7" s="19">
        <v>26</v>
      </c>
      <c r="CF7" s="19">
        <v>7</v>
      </c>
      <c r="CG7" s="22" t="s">
        <v>101</v>
      </c>
      <c r="CH7" s="19">
        <v>3</v>
      </c>
      <c r="CI7" s="19">
        <v>2</v>
      </c>
      <c r="CJ7" s="19">
        <v>8</v>
      </c>
      <c r="CK7" s="19">
        <v>9</v>
      </c>
      <c r="CL7" s="19">
        <v>5</v>
      </c>
      <c r="CM7" s="19">
        <v>5</v>
      </c>
      <c r="CN7" s="19">
        <v>1</v>
      </c>
      <c r="CO7" s="23">
        <f t="shared" si="1"/>
        <v>1.7178552837064029E-2</v>
      </c>
      <c r="CP7" s="21">
        <f t="shared" si="2"/>
        <v>61</v>
      </c>
      <c r="CQ7" s="19">
        <v>11</v>
      </c>
      <c r="CR7" s="19">
        <v>50</v>
      </c>
      <c r="CS7" s="19">
        <v>31</v>
      </c>
      <c r="CT7" s="19">
        <v>30</v>
      </c>
      <c r="CU7" s="22" t="s">
        <v>102</v>
      </c>
      <c r="CV7" s="19">
        <v>22</v>
      </c>
      <c r="CW7" s="19">
        <v>5</v>
      </c>
      <c r="CX7" s="19">
        <v>8</v>
      </c>
      <c r="CY7" s="19">
        <v>12</v>
      </c>
      <c r="CZ7" s="19">
        <v>6</v>
      </c>
      <c r="DA7" s="19">
        <v>6</v>
      </c>
      <c r="DB7" s="19">
        <v>2</v>
      </c>
      <c r="DC7" s="23">
        <f t="shared" si="18"/>
        <v>3.1754294638209266E-2</v>
      </c>
      <c r="DD7" s="21">
        <f t="shared" si="3"/>
        <v>144</v>
      </c>
      <c r="DE7" s="19">
        <v>7</v>
      </c>
      <c r="DF7" s="19">
        <v>137</v>
      </c>
      <c r="DG7" s="19">
        <v>75</v>
      </c>
      <c r="DH7" s="19">
        <v>69</v>
      </c>
      <c r="DI7" s="22" t="s">
        <v>103</v>
      </c>
      <c r="DJ7" s="19">
        <v>15</v>
      </c>
      <c r="DK7" s="19">
        <v>13</v>
      </c>
      <c r="DL7" s="19">
        <v>45</v>
      </c>
      <c r="DM7" s="19">
        <v>37</v>
      </c>
      <c r="DN7" s="19">
        <v>26</v>
      </c>
      <c r="DO7" s="19">
        <v>5</v>
      </c>
      <c r="DP7" s="19">
        <v>3</v>
      </c>
      <c r="DQ7" s="23">
        <f t="shared" si="19"/>
        <v>7.4960957834461217E-2</v>
      </c>
      <c r="DR7" s="21">
        <f t="shared" si="4"/>
        <v>92</v>
      </c>
      <c r="DS7" s="19">
        <v>0</v>
      </c>
      <c r="DT7" s="19">
        <v>92</v>
      </c>
      <c r="DU7" s="19">
        <v>64</v>
      </c>
      <c r="DV7" s="19">
        <v>28</v>
      </c>
      <c r="DW7" s="22" t="s">
        <v>104</v>
      </c>
      <c r="DX7" s="19">
        <v>19</v>
      </c>
      <c r="DY7" s="19">
        <v>19</v>
      </c>
      <c r="DZ7" s="19">
        <v>17</v>
      </c>
      <c r="EA7" s="19">
        <v>17</v>
      </c>
      <c r="EB7" s="19">
        <v>11</v>
      </c>
      <c r="EC7" s="19">
        <v>7</v>
      </c>
      <c r="ED7" s="19">
        <v>2</v>
      </c>
      <c r="EE7" s="23">
        <f t="shared" si="20"/>
        <v>4.7891723060905778E-2</v>
      </c>
      <c r="EF7" s="21">
        <f t="shared" si="5"/>
        <v>89</v>
      </c>
      <c r="EG7" s="19">
        <v>0</v>
      </c>
      <c r="EH7" s="19">
        <v>89</v>
      </c>
      <c r="EI7" s="19">
        <v>58</v>
      </c>
      <c r="EJ7" s="19">
        <v>31</v>
      </c>
      <c r="EK7" s="19" t="s">
        <v>105</v>
      </c>
      <c r="EL7" s="19">
        <v>10</v>
      </c>
      <c r="EM7" s="19">
        <v>7</v>
      </c>
      <c r="EN7" s="19">
        <v>14</v>
      </c>
      <c r="EO7" s="19">
        <v>21</v>
      </c>
      <c r="EP7" s="19">
        <v>22</v>
      </c>
      <c r="EQ7" s="19">
        <v>10</v>
      </c>
      <c r="ER7" s="19">
        <v>5</v>
      </c>
      <c r="ES7" s="23">
        <f t="shared" si="21"/>
        <v>4.6330036439354502E-2</v>
      </c>
      <c r="ET7" s="21">
        <f t="shared" si="6"/>
        <v>174</v>
      </c>
      <c r="EU7" s="19">
        <v>0</v>
      </c>
      <c r="EV7" s="19">
        <v>174</v>
      </c>
      <c r="EW7" s="19">
        <v>113</v>
      </c>
      <c r="EX7" s="19">
        <v>61</v>
      </c>
      <c r="EY7" s="22" t="s">
        <v>106</v>
      </c>
      <c r="EZ7" s="19">
        <v>29</v>
      </c>
      <c r="FA7" s="19">
        <v>13</v>
      </c>
      <c r="FB7" s="19">
        <v>41</v>
      </c>
      <c r="FC7" s="19">
        <v>44</v>
      </c>
      <c r="FD7" s="19">
        <v>31</v>
      </c>
      <c r="FE7" s="19">
        <v>10</v>
      </c>
      <c r="FF7" s="19">
        <v>6</v>
      </c>
      <c r="FG7" s="23">
        <f t="shared" si="22"/>
        <v>9.0577824049973971E-2</v>
      </c>
      <c r="FH7" s="21">
        <f t="shared" si="7"/>
        <v>142</v>
      </c>
      <c r="FI7" s="19">
        <v>0</v>
      </c>
      <c r="FJ7" s="19">
        <v>142</v>
      </c>
      <c r="FK7" s="19">
        <v>67</v>
      </c>
      <c r="FL7" s="19">
        <v>75</v>
      </c>
      <c r="FM7" s="22" t="s">
        <v>107</v>
      </c>
      <c r="FN7" s="19">
        <v>41</v>
      </c>
      <c r="FO7" s="19">
        <v>12</v>
      </c>
      <c r="FP7" s="19">
        <v>21</v>
      </c>
      <c r="FQ7" s="19">
        <v>31</v>
      </c>
      <c r="FR7" s="19">
        <v>23</v>
      </c>
      <c r="FS7" s="19">
        <v>5</v>
      </c>
      <c r="FT7" s="19">
        <v>9</v>
      </c>
      <c r="FU7" s="23">
        <f t="shared" si="23"/>
        <v>7.39198334200937E-2</v>
      </c>
    </row>
    <row r="8" spans="1:177" x14ac:dyDescent="0.25">
      <c r="A8" s="1">
        <v>6</v>
      </c>
      <c r="B8" s="18" t="s">
        <v>108</v>
      </c>
      <c r="C8" s="19">
        <v>0</v>
      </c>
      <c r="D8" s="19">
        <v>0</v>
      </c>
      <c r="E8" s="19">
        <v>650363</v>
      </c>
      <c r="F8" s="19">
        <v>2251</v>
      </c>
      <c r="G8" s="19">
        <v>194</v>
      </c>
      <c r="H8" s="19">
        <v>1994</v>
      </c>
      <c r="I8" s="19">
        <v>123</v>
      </c>
      <c r="J8" s="19">
        <v>1056</v>
      </c>
      <c r="K8" s="20">
        <f t="shared" si="8"/>
        <v>1179</v>
      </c>
      <c r="L8" s="19">
        <v>64</v>
      </c>
      <c r="M8" s="19">
        <v>838</v>
      </c>
      <c r="N8" s="20">
        <f t="shared" si="9"/>
        <v>902</v>
      </c>
      <c r="O8" s="19">
        <v>32</v>
      </c>
      <c r="P8" s="19">
        <v>269</v>
      </c>
      <c r="Q8" s="19">
        <v>215</v>
      </c>
      <c r="R8" s="19">
        <v>403</v>
      </c>
      <c r="S8" s="19">
        <v>90</v>
      </c>
      <c r="T8" s="19">
        <v>871</v>
      </c>
      <c r="U8" s="19">
        <v>0</v>
      </c>
      <c r="V8" s="19">
        <v>201</v>
      </c>
      <c r="W8" s="21">
        <f t="shared" si="10"/>
        <v>651</v>
      </c>
      <c r="X8" s="19">
        <v>21</v>
      </c>
      <c r="Y8" s="19">
        <v>630</v>
      </c>
      <c r="Z8" s="19">
        <v>261</v>
      </c>
      <c r="AA8" s="19">
        <v>390</v>
      </c>
      <c r="AB8" s="22" t="s">
        <v>109</v>
      </c>
      <c r="AC8" s="19">
        <v>67</v>
      </c>
      <c r="AD8" s="19">
        <v>42</v>
      </c>
      <c r="AE8" s="19">
        <v>154</v>
      </c>
      <c r="AF8" s="19">
        <v>159</v>
      </c>
      <c r="AG8" s="19">
        <v>158</v>
      </c>
      <c r="AH8" s="19">
        <v>61</v>
      </c>
      <c r="AI8" s="19">
        <v>10</v>
      </c>
      <c r="AJ8" s="23">
        <f t="shared" si="11"/>
        <v>0.28920479786761438</v>
      </c>
      <c r="AK8" s="21">
        <f t="shared" si="12"/>
        <v>249</v>
      </c>
      <c r="AL8" s="19">
        <v>9</v>
      </c>
      <c r="AM8" s="19">
        <v>240</v>
      </c>
      <c r="AN8" s="19">
        <v>85</v>
      </c>
      <c r="AO8" s="19">
        <v>164</v>
      </c>
      <c r="AP8" s="22">
        <v>35.71</v>
      </c>
      <c r="AQ8" s="19">
        <v>8</v>
      </c>
      <c r="AR8" s="19">
        <v>13</v>
      </c>
      <c r="AS8" s="19">
        <v>58</v>
      </c>
      <c r="AT8" s="19">
        <v>67</v>
      </c>
      <c r="AU8" s="19">
        <v>76</v>
      </c>
      <c r="AV8" s="19">
        <v>25</v>
      </c>
      <c r="AW8" s="19">
        <v>2</v>
      </c>
      <c r="AX8" s="23">
        <f t="shared" si="13"/>
        <v>0.11061750333185251</v>
      </c>
      <c r="AY8" s="21">
        <f t="shared" si="14"/>
        <v>93</v>
      </c>
      <c r="AZ8" s="19">
        <v>1</v>
      </c>
      <c r="BA8" s="19">
        <v>92</v>
      </c>
      <c r="BB8" s="19">
        <v>0</v>
      </c>
      <c r="BC8" s="19">
        <v>42</v>
      </c>
      <c r="BD8" s="19">
        <v>51</v>
      </c>
      <c r="BE8" s="22" t="s">
        <v>110</v>
      </c>
      <c r="BF8" s="24">
        <v>14</v>
      </c>
      <c r="BG8" s="24">
        <v>2</v>
      </c>
      <c r="BH8" s="24">
        <v>16</v>
      </c>
      <c r="BI8" s="24">
        <v>21</v>
      </c>
      <c r="BJ8" s="24">
        <v>28</v>
      </c>
      <c r="BK8" s="24">
        <v>7</v>
      </c>
      <c r="BL8" s="24">
        <v>5</v>
      </c>
      <c r="BM8" s="23">
        <f t="shared" si="15"/>
        <v>4.1314971123944916E-2</v>
      </c>
      <c r="BN8" s="21">
        <f t="shared" si="16"/>
        <v>25</v>
      </c>
      <c r="BO8" s="19">
        <v>9</v>
      </c>
      <c r="BP8" s="19">
        <v>16</v>
      </c>
      <c r="BQ8" s="19">
        <v>19</v>
      </c>
      <c r="BR8" s="19">
        <v>6</v>
      </c>
      <c r="BS8" s="22" t="s">
        <v>111</v>
      </c>
      <c r="BT8" s="19">
        <v>0</v>
      </c>
      <c r="BU8" s="19">
        <v>1</v>
      </c>
      <c r="BV8" s="19">
        <v>6</v>
      </c>
      <c r="BW8" s="19">
        <v>10</v>
      </c>
      <c r="BX8" s="19">
        <v>5</v>
      </c>
      <c r="BY8" s="19">
        <v>2</v>
      </c>
      <c r="BZ8" s="19">
        <v>1</v>
      </c>
      <c r="CA8" s="23">
        <f t="shared" si="17"/>
        <v>1.1106175033318524E-2</v>
      </c>
      <c r="CB8" s="21">
        <f t="shared" si="0"/>
        <v>50</v>
      </c>
      <c r="CC8" s="19">
        <v>6</v>
      </c>
      <c r="CD8" s="19">
        <v>44</v>
      </c>
      <c r="CE8" s="19">
        <v>42</v>
      </c>
      <c r="CF8" s="19">
        <v>8</v>
      </c>
      <c r="CG8" s="22" t="s">
        <v>112</v>
      </c>
      <c r="CH8" s="19">
        <v>1</v>
      </c>
      <c r="CI8" s="19">
        <v>2</v>
      </c>
      <c r="CJ8" s="19">
        <v>12</v>
      </c>
      <c r="CK8" s="19">
        <v>17</v>
      </c>
      <c r="CL8" s="19">
        <v>13</v>
      </c>
      <c r="CM8" s="19">
        <v>3</v>
      </c>
      <c r="CN8" s="19">
        <v>2</v>
      </c>
      <c r="CO8" s="23">
        <f t="shared" si="1"/>
        <v>2.2212350066637049E-2</v>
      </c>
      <c r="CP8" s="21">
        <f t="shared" si="2"/>
        <v>94</v>
      </c>
      <c r="CQ8" s="19">
        <v>21</v>
      </c>
      <c r="CR8" s="19">
        <v>73</v>
      </c>
      <c r="CS8" s="19">
        <v>56</v>
      </c>
      <c r="CT8" s="19">
        <v>38</v>
      </c>
      <c r="CU8" s="22" t="s">
        <v>113</v>
      </c>
      <c r="CV8" s="19">
        <v>32</v>
      </c>
      <c r="CW8" s="19">
        <v>17</v>
      </c>
      <c r="CX8" s="19">
        <v>12</v>
      </c>
      <c r="CY8" s="19">
        <v>9</v>
      </c>
      <c r="CZ8" s="19">
        <v>11</v>
      </c>
      <c r="DA8" s="19">
        <v>11</v>
      </c>
      <c r="DB8" s="19">
        <v>2</v>
      </c>
      <c r="DC8" s="23">
        <f t="shared" si="18"/>
        <v>4.1759218125277657E-2</v>
      </c>
      <c r="DD8" s="21">
        <f t="shared" si="3"/>
        <v>170</v>
      </c>
      <c r="DE8" s="19">
        <v>10</v>
      </c>
      <c r="DF8" s="19">
        <v>160</v>
      </c>
      <c r="DG8" s="19">
        <v>91</v>
      </c>
      <c r="DH8" s="19">
        <v>79</v>
      </c>
      <c r="DI8" s="22" t="s">
        <v>114</v>
      </c>
      <c r="DJ8" s="19">
        <v>23</v>
      </c>
      <c r="DK8" s="19">
        <v>12</v>
      </c>
      <c r="DL8" s="19">
        <v>35</v>
      </c>
      <c r="DM8" s="19">
        <v>49</v>
      </c>
      <c r="DN8" s="19">
        <v>35</v>
      </c>
      <c r="DO8" s="19">
        <v>16</v>
      </c>
      <c r="DP8" s="19">
        <v>0</v>
      </c>
      <c r="DQ8" s="23">
        <f t="shared" si="19"/>
        <v>7.5521990226565971E-2</v>
      </c>
      <c r="DR8" s="21">
        <f t="shared" si="4"/>
        <v>131</v>
      </c>
      <c r="DS8" s="19">
        <v>0</v>
      </c>
      <c r="DT8" s="19">
        <v>131</v>
      </c>
      <c r="DU8" s="19">
        <v>82</v>
      </c>
      <c r="DV8" s="19">
        <v>49</v>
      </c>
      <c r="DW8" s="22" t="s">
        <v>115</v>
      </c>
      <c r="DX8" s="19">
        <v>25</v>
      </c>
      <c r="DY8" s="19">
        <v>13</v>
      </c>
      <c r="DZ8" s="19">
        <v>40</v>
      </c>
      <c r="EA8" s="19">
        <v>28</v>
      </c>
      <c r="EB8" s="19">
        <v>18</v>
      </c>
      <c r="EC8" s="19">
        <v>2</v>
      </c>
      <c r="ED8" s="19">
        <v>5</v>
      </c>
      <c r="EE8" s="23">
        <f t="shared" si="20"/>
        <v>5.819635717458907E-2</v>
      </c>
      <c r="EF8" s="21">
        <f t="shared" si="5"/>
        <v>120</v>
      </c>
      <c r="EG8" s="19">
        <v>0</v>
      </c>
      <c r="EH8" s="19">
        <v>120</v>
      </c>
      <c r="EI8" s="19">
        <v>73</v>
      </c>
      <c r="EJ8" s="19">
        <v>47</v>
      </c>
      <c r="EK8" s="19" t="s">
        <v>116</v>
      </c>
      <c r="EL8" s="19">
        <v>12</v>
      </c>
      <c r="EM8" s="19">
        <v>11</v>
      </c>
      <c r="EN8" s="19">
        <v>37</v>
      </c>
      <c r="EO8" s="19">
        <v>21</v>
      </c>
      <c r="EP8" s="19">
        <v>27</v>
      </c>
      <c r="EQ8" s="19">
        <v>4</v>
      </c>
      <c r="ER8" s="19">
        <v>8</v>
      </c>
      <c r="ES8" s="23">
        <f t="shared" si="21"/>
        <v>5.3309640159928923E-2</v>
      </c>
      <c r="ET8" s="21">
        <f t="shared" si="6"/>
        <v>260</v>
      </c>
      <c r="EU8" s="19">
        <v>0</v>
      </c>
      <c r="EV8" s="19">
        <v>260</v>
      </c>
      <c r="EW8" s="19">
        <v>145</v>
      </c>
      <c r="EX8" s="19">
        <v>115</v>
      </c>
      <c r="EY8" s="22" t="s">
        <v>117</v>
      </c>
      <c r="EZ8" s="19">
        <v>27</v>
      </c>
      <c r="FA8" s="19">
        <v>28</v>
      </c>
      <c r="FB8" s="19">
        <v>73</v>
      </c>
      <c r="FC8" s="19">
        <v>65</v>
      </c>
      <c r="FD8" s="19">
        <v>45</v>
      </c>
      <c r="FE8" s="19">
        <v>16</v>
      </c>
      <c r="FF8" s="19">
        <v>6</v>
      </c>
      <c r="FG8" s="23">
        <f t="shared" si="22"/>
        <v>0.11550422034651266</v>
      </c>
      <c r="FH8" s="21">
        <f t="shared" si="7"/>
        <v>203</v>
      </c>
      <c r="FI8" s="19">
        <v>0</v>
      </c>
      <c r="FJ8" s="19">
        <v>203</v>
      </c>
      <c r="FK8" s="19">
        <v>112</v>
      </c>
      <c r="FL8" s="19">
        <v>91</v>
      </c>
      <c r="FM8" s="22" t="s">
        <v>118</v>
      </c>
      <c r="FN8" s="19">
        <v>40</v>
      </c>
      <c r="FO8" s="19">
        <v>17</v>
      </c>
      <c r="FP8" s="19">
        <v>60</v>
      </c>
      <c r="FQ8" s="19">
        <v>41</v>
      </c>
      <c r="FR8" s="19">
        <v>29</v>
      </c>
      <c r="FS8" s="19">
        <v>8</v>
      </c>
      <c r="FT8" s="19">
        <v>8</v>
      </c>
      <c r="FU8" s="23">
        <f t="shared" si="23"/>
        <v>9.0182141270546426E-2</v>
      </c>
    </row>
    <row r="9" spans="1:177" x14ac:dyDescent="0.25">
      <c r="A9" s="1">
        <v>7</v>
      </c>
      <c r="B9" s="18" t="s">
        <v>119</v>
      </c>
      <c r="C9" s="19">
        <v>0</v>
      </c>
      <c r="D9" s="19">
        <v>0</v>
      </c>
      <c r="E9" s="19">
        <v>771287</v>
      </c>
      <c r="F9" s="19">
        <v>2558</v>
      </c>
      <c r="G9" s="19">
        <v>321</v>
      </c>
      <c r="H9" s="19">
        <v>1850</v>
      </c>
      <c r="I9" s="19">
        <v>194</v>
      </c>
      <c r="J9" s="19">
        <v>915</v>
      </c>
      <c r="K9" s="20">
        <f t="shared" si="8"/>
        <v>1109</v>
      </c>
      <c r="L9" s="19">
        <v>80</v>
      </c>
      <c r="M9" s="19">
        <v>810</v>
      </c>
      <c r="N9" s="20">
        <f t="shared" si="9"/>
        <v>890</v>
      </c>
      <c r="O9" s="19">
        <v>43</v>
      </c>
      <c r="P9" s="19">
        <v>276</v>
      </c>
      <c r="Q9" s="19">
        <v>281</v>
      </c>
      <c r="R9" s="19">
        <v>371</v>
      </c>
      <c r="S9" s="19">
        <v>96</v>
      </c>
      <c r="T9" s="19">
        <v>764</v>
      </c>
      <c r="U9" s="19">
        <v>1</v>
      </c>
      <c r="V9" s="19">
        <v>167</v>
      </c>
      <c r="W9" s="21">
        <f t="shared" si="10"/>
        <v>814</v>
      </c>
      <c r="X9" s="19">
        <v>24</v>
      </c>
      <c r="Y9" s="19">
        <v>790</v>
      </c>
      <c r="Z9" s="19">
        <v>307</v>
      </c>
      <c r="AA9" s="19">
        <v>507</v>
      </c>
      <c r="AB9" s="22" t="s">
        <v>120</v>
      </c>
      <c r="AC9" s="19">
        <v>79</v>
      </c>
      <c r="AD9" s="19">
        <v>45</v>
      </c>
      <c r="AE9" s="19">
        <v>184</v>
      </c>
      <c r="AF9" s="19">
        <v>214</v>
      </c>
      <c r="AG9" s="19">
        <v>195</v>
      </c>
      <c r="AH9" s="19">
        <v>78</v>
      </c>
      <c r="AI9" s="19">
        <v>19</v>
      </c>
      <c r="AJ9" s="23">
        <f t="shared" si="11"/>
        <v>0.31821735731039874</v>
      </c>
      <c r="AK9" s="21">
        <f t="shared" si="12"/>
        <v>388</v>
      </c>
      <c r="AL9" s="19">
        <v>8</v>
      </c>
      <c r="AM9" s="19">
        <v>380</v>
      </c>
      <c r="AN9" s="19">
        <v>137</v>
      </c>
      <c r="AO9" s="19">
        <v>251</v>
      </c>
      <c r="AP9" s="22">
        <v>36.78</v>
      </c>
      <c r="AQ9" s="19">
        <v>12</v>
      </c>
      <c r="AR9" s="19">
        <v>8</v>
      </c>
      <c r="AS9" s="19">
        <v>87</v>
      </c>
      <c r="AT9" s="19">
        <v>120</v>
      </c>
      <c r="AU9" s="19">
        <v>111</v>
      </c>
      <c r="AV9" s="19">
        <v>45</v>
      </c>
      <c r="AW9" s="19">
        <v>5</v>
      </c>
      <c r="AX9" s="23">
        <f t="shared" si="13"/>
        <v>0.15168100078186084</v>
      </c>
      <c r="AY9" s="21">
        <f t="shared" si="14"/>
        <v>62</v>
      </c>
      <c r="AZ9" s="19">
        <v>1</v>
      </c>
      <c r="BA9" s="19">
        <v>61</v>
      </c>
      <c r="BB9" s="19">
        <v>0</v>
      </c>
      <c r="BC9" s="19">
        <v>28</v>
      </c>
      <c r="BD9" s="19">
        <v>34</v>
      </c>
      <c r="BE9" s="22" t="s">
        <v>121</v>
      </c>
      <c r="BF9" s="24">
        <v>8</v>
      </c>
      <c r="BG9" s="24">
        <v>0</v>
      </c>
      <c r="BH9" s="24">
        <v>7</v>
      </c>
      <c r="BI9" s="24">
        <v>19</v>
      </c>
      <c r="BJ9" s="24">
        <v>14</v>
      </c>
      <c r="BK9" s="24">
        <v>12</v>
      </c>
      <c r="BL9" s="24">
        <v>2</v>
      </c>
      <c r="BM9" s="23">
        <f t="shared" si="15"/>
        <v>2.4237685691946835E-2</v>
      </c>
      <c r="BN9" s="21">
        <f t="shared" si="16"/>
        <v>41</v>
      </c>
      <c r="BO9" s="19">
        <v>10</v>
      </c>
      <c r="BP9" s="19">
        <v>31</v>
      </c>
      <c r="BQ9" s="19">
        <v>33</v>
      </c>
      <c r="BR9" s="19">
        <v>8</v>
      </c>
      <c r="BS9" s="22" t="s">
        <v>122</v>
      </c>
      <c r="BT9" s="19">
        <v>1</v>
      </c>
      <c r="BU9" s="19">
        <v>2</v>
      </c>
      <c r="BV9" s="19">
        <v>14</v>
      </c>
      <c r="BW9" s="19">
        <v>9</v>
      </c>
      <c r="BX9" s="19">
        <v>7</v>
      </c>
      <c r="BY9" s="19">
        <v>7</v>
      </c>
      <c r="BZ9" s="19">
        <v>1</v>
      </c>
      <c r="CA9" s="23">
        <f t="shared" si="17"/>
        <v>1.6028146989835811E-2</v>
      </c>
      <c r="CB9" s="21">
        <f t="shared" si="0"/>
        <v>52</v>
      </c>
      <c r="CC9" s="19">
        <v>10</v>
      </c>
      <c r="CD9" s="19">
        <v>42</v>
      </c>
      <c r="CE9" s="19">
        <v>42</v>
      </c>
      <c r="CF9" s="19">
        <v>10</v>
      </c>
      <c r="CG9" s="22" t="s">
        <v>123</v>
      </c>
      <c r="CH9" s="19">
        <v>0</v>
      </c>
      <c r="CI9" s="19">
        <v>2</v>
      </c>
      <c r="CJ9" s="19">
        <v>9</v>
      </c>
      <c r="CK9" s="19">
        <v>8</v>
      </c>
      <c r="CL9" s="19">
        <v>18</v>
      </c>
      <c r="CM9" s="19">
        <v>9</v>
      </c>
      <c r="CN9" s="19">
        <v>6</v>
      </c>
      <c r="CO9" s="23">
        <f t="shared" si="1"/>
        <v>2.0328381548084442E-2</v>
      </c>
      <c r="CP9" s="21">
        <f t="shared" si="2"/>
        <v>76</v>
      </c>
      <c r="CQ9" s="19">
        <v>33</v>
      </c>
      <c r="CR9" s="19">
        <v>43</v>
      </c>
      <c r="CS9" s="19">
        <v>40</v>
      </c>
      <c r="CT9" s="19">
        <v>36</v>
      </c>
      <c r="CU9" s="22" t="s">
        <v>124</v>
      </c>
      <c r="CV9" s="19">
        <v>23</v>
      </c>
      <c r="CW9" s="19">
        <v>9</v>
      </c>
      <c r="CX9" s="19">
        <v>20</v>
      </c>
      <c r="CY9" s="19">
        <v>9</v>
      </c>
      <c r="CZ9" s="19">
        <v>6</v>
      </c>
      <c r="DA9" s="19">
        <v>8</v>
      </c>
      <c r="DB9" s="19">
        <v>1</v>
      </c>
      <c r="DC9" s="23">
        <f t="shared" si="18"/>
        <v>2.9710711493354185E-2</v>
      </c>
      <c r="DD9" s="21">
        <f t="shared" si="3"/>
        <v>185</v>
      </c>
      <c r="DE9" s="19">
        <v>11</v>
      </c>
      <c r="DF9" s="19">
        <v>174</v>
      </c>
      <c r="DG9" s="19">
        <v>113</v>
      </c>
      <c r="DH9" s="19">
        <v>72</v>
      </c>
      <c r="DI9" s="22" t="s">
        <v>125</v>
      </c>
      <c r="DJ9" s="19">
        <v>21</v>
      </c>
      <c r="DK9" s="19">
        <v>20</v>
      </c>
      <c r="DL9" s="19">
        <v>58</v>
      </c>
      <c r="DM9" s="19">
        <v>44</v>
      </c>
      <c r="DN9" s="19">
        <v>29</v>
      </c>
      <c r="DO9" s="19">
        <v>9</v>
      </c>
      <c r="DP9" s="19">
        <v>4</v>
      </c>
      <c r="DQ9" s="23">
        <f t="shared" si="19"/>
        <v>7.2322126661454267E-2</v>
      </c>
      <c r="DR9" s="21">
        <f t="shared" si="4"/>
        <v>181</v>
      </c>
      <c r="DS9" s="19">
        <v>20</v>
      </c>
      <c r="DT9" s="19">
        <v>161</v>
      </c>
      <c r="DU9" s="19">
        <v>103</v>
      </c>
      <c r="DV9" s="19">
        <v>78</v>
      </c>
      <c r="DW9" s="22" t="s">
        <v>126</v>
      </c>
      <c r="DX9" s="19">
        <v>33</v>
      </c>
      <c r="DY9" s="19">
        <v>22</v>
      </c>
      <c r="DZ9" s="19">
        <v>57</v>
      </c>
      <c r="EA9" s="19">
        <v>44</v>
      </c>
      <c r="EB9" s="19">
        <v>16</v>
      </c>
      <c r="EC9" s="19">
        <v>8</v>
      </c>
      <c r="ED9" s="19">
        <v>1</v>
      </c>
      <c r="EE9" s="23">
        <f t="shared" si="20"/>
        <v>7.07584050039093E-2</v>
      </c>
      <c r="EF9" s="21">
        <f t="shared" si="5"/>
        <v>237</v>
      </c>
      <c r="EG9" s="19">
        <v>33</v>
      </c>
      <c r="EH9" s="19">
        <v>204</v>
      </c>
      <c r="EI9" s="19">
        <v>142</v>
      </c>
      <c r="EJ9" s="19">
        <v>95</v>
      </c>
      <c r="EK9" s="19" t="s">
        <v>127</v>
      </c>
      <c r="EL9" s="19">
        <v>36</v>
      </c>
      <c r="EM9" s="19">
        <v>12</v>
      </c>
      <c r="EN9" s="19">
        <v>71</v>
      </c>
      <c r="EO9" s="19">
        <v>63</v>
      </c>
      <c r="EP9" s="19">
        <v>32</v>
      </c>
      <c r="EQ9" s="19">
        <v>16</v>
      </c>
      <c r="ER9" s="19">
        <v>7</v>
      </c>
      <c r="ES9" s="23">
        <f t="shared" si="21"/>
        <v>9.2650508209538698E-2</v>
      </c>
      <c r="ET9" s="21">
        <f t="shared" si="6"/>
        <v>673</v>
      </c>
      <c r="EU9" s="19">
        <v>88</v>
      </c>
      <c r="EV9" s="19">
        <v>585</v>
      </c>
      <c r="EW9" s="19">
        <v>425</v>
      </c>
      <c r="EX9" s="19">
        <v>248</v>
      </c>
      <c r="EY9" s="22" t="s">
        <v>128</v>
      </c>
      <c r="EZ9" s="19">
        <v>100</v>
      </c>
      <c r="FA9" s="19">
        <v>51</v>
      </c>
      <c r="FB9" s="19">
        <v>213</v>
      </c>
      <c r="FC9" s="19">
        <v>163</v>
      </c>
      <c r="FD9" s="19">
        <v>95</v>
      </c>
      <c r="FE9" s="19">
        <v>40</v>
      </c>
      <c r="FF9" s="19">
        <v>11</v>
      </c>
      <c r="FG9" s="23">
        <f t="shared" si="22"/>
        <v>0.26309616888193904</v>
      </c>
      <c r="FH9" s="21">
        <f t="shared" si="7"/>
        <v>181</v>
      </c>
      <c r="FI9" s="19">
        <v>22</v>
      </c>
      <c r="FJ9" s="19">
        <v>159</v>
      </c>
      <c r="FK9" s="19">
        <v>98</v>
      </c>
      <c r="FL9" s="19">
        <v>83</v>
      </c>
      <c r="FM9" s="22" t="s">
        <v>129</v>
      </c>
      <c r="FN9" s="19">
        <v>44</v>
      </c>
      <c r="FO9" s="19">
        <v>16</v>
      </c>
      <c r="FP9" s="19">
        <v>53</v>
      </c>
      <c r="FQ9" s="19">
        <v>34</v>
      </c>
      <c r="FR9" s="19">
        <v>22</v>
      </c>
      <c r="FS9" s="19">
        <v>8</v>
      </c>
      <c r="FT9" s="19">
        <v>4</v>
      </c>
      <c r="FU9" s="23">
        <f t="shared" si="23"/>
        <v>7.07584050039093E-2</v>
      </c>
    </row>
    <row r="10" spans="1:177" x14ac:dyDescent="0.25">
      <c r="A10" s="1">
        <v>8</v>
      </c>
      <c r="B10" s="18" t="s">
        <v>130</v>
      </c>
      <c r="C10" s="19">
        <v>0</v>
      </c>
      <c r="D10" s="19">
        <v>0</v>
      </c>
      <c r="E10" s="19">
        <v>864188</v>
      </c>
      <c r="F10" s="19">
        <v>3045</v>
      </c>
      <c r="G10" s="19">
        <v>460</v>
      </c>
      <c r="H10" s="19">
        <f>1650+469</f>
        <v>2119</v>
      </c>
      <c r="I10" s="19">
        <v>326</v>
      </c>
      <c r="J10" s="19">
        <v>1073</v>
      </c>
      <c r="K10" s="20">
        <f t="shared" si="8"/>
        <v>1399</v>
      </c>
      <c r="L10" s="19">
        <v>134</v>
      </c>
      <c r="M10" s="19">
        <v>1046</v>
      </c>
      <c r="N10" s="20">
        <f t="shared" si="9"/>
        <v>1180</v>
      </c>
      <c r="O10" s="19">
        <v>65</v>
      </c>
      <c r="P10" s="19">
        <v>303</v>
      </c>
      <c r="Q10" s="19">
        <v>305</v>
      </c>
      <c r="R10" s="19">
        <v>647</v>
      </c>
      <c r="S10" s="19">
        <v>83</v>
      </c>
      <c r="T10" s="19">
        <v>998</v>
      </c>
      <c r="U10" s="19">
        <v>3</v>
      </c>
      <c r="V10" s="19">
        <v>175</v>
      </c>
      <c r="W10" s="21">
        <f t="shared" si="10"/>
        <v>783</v>
      </c>
      <c r="X10" s="19">
        <v>37</v>
      </c>
      <c r="Y10" s="19">
        <v>746</v>
      </c>
      <c r="Z10" s="19">
        <v>308</v>
      </c>
      <c r="AA10" s="19">
        <v>475</v>
      </c>
      <c r="AB10" s="22" t="s">
        <v>131</v>
      </c>
      <c r="AC10" s="19">
        <v>50</v>
      </c>
      <c r="AD10" s="19">
        <v>32</v>
      </c>
      <c r="AE10" s="19">
        <v>217</v>
      </c>
      <c r="AF10" s="19">
        <v>205</v>
      </c>
      <c r="AG10" s="19">
        <v>204</v>
      </c>
      <c r="AH10" s="19">
        <v>62</v>
      </c>
      <c r="AI10" s="19">
        <v>13</v>
      </c>
      <c r="AJ10" s="23">
        <f t="shared" si="11"/>
        <v>0.25714285714285712</v>
      </c>
      <c r="AK10" s="21">
        <f t="shared" si="12"/>
        <v>298</v>
      </c>
      <c r="AL10" s="19">
        <v>7</v>
      </c>
      <c r="AM10" s="19">
        <v>291</v>
      </c>
      <c r="AN10" s="19">
        <v>113</v>
      </c>
      <c r="AO10" s="19">
        <v>185</v>
      </c>
      <c r="AP10" s="22">
        <v>36.07</v>
      </c>
      <c r="AQ10" s="19">
        <v>9</v>
      </c>
      <c r="AR10" s="19">
        <v>7</v>
      </c>
      <c r="AS10" s="19">
        <v>73</v>
      </c>
      <c r="AT10" s="19">
        <v>88</v>
      </c>
      <c r="AU10" s="19">
        <v>93</v>
      </c>
      <c r="AV10" s="19">
        <v>26</v>
      </c>
      <c r="AW10" s="19">
        <v>2</v>
      </c>
      <c r="AX10" s="23">
        <f t="shared" si="13"/>
        <v>9.7865353037766833E-2</v>
      </c>
      <c r="AY10" s="21">
        <f t="shared" si="14"/>
        <v>86</v>
      </c>
      <c r="AZ10" s="19">
        <v>5</v>
      </c>
      <c r="BA10" s="19">
        <v>81</v>
      </c>
      <c r="BB10" s="19">
        <v>1</v>
      </c>
      <c r="BC10" s="19">
        <v>47</v>
      </c>
      <c r="BD10" s="19">
        <v>40</v>
      </c>
      <c r="BE10" s="22" t="s">
        <v>132</v>
      </c>
      <c r="BF10" s="24">
        <v>14</v>
      </c>
      <c r="BG10" s="24">
        <v>2</v>
      </c>
      <c r="BH10" s="24">
        <v>16</v>
      </c>
      <c r="BI10" s="24">
        <v>22</v>
      </c>
      <c r="BJ10" s="24">
        <v>24</v>
      </c>
      <c r="BK10" s="24">
        <v>8</v>
      </c>
      <c r="BL10" s="24">
        <v>1</v>
      </c>
      <c r="BM10" s="23">
        <f t="shared" si="15"/>
        <v>2.8243021346469624E-2</v>
      </c>
      <c r="BN10" s="21">
        <f t="shared" si="16"/>
        <v>65</v>
      </c>
      <c r="BO10" s="19">
        <v>18</v>
      </c>
      <c r="BP10" s="19">
        <v>47</v>
      </c>
      <c r="BQ10" s="19">
        <v>55</v>
      </c>
      <c r="BR10" s="19">
        <v>10</v>
      </c>
      <c r="BS10" s="22" t="s">
        <v>133</v>
      </c>
      <c r="BT10" s="19">
        <v>0</v>
      </c>
      <c r="BU10" s="19">
        <v>9</v>
      </c>
      <c r="BV10" s="19">
        <v>21</v>
      </c>
      <c r="BW10" s="19">
        <v>12</v>
      </c>
      <c r="BX10" s="19">
        <v>14</v>
      </c>
      <c r="BY10" s="19">
        <v>7</v>
      </c>
      <c r="BZ10" s="19">
        <v>2</v>
      </c>
      <c r="CA10" s="23">
        <f t="shared" si="17"/>
        <v>2.1346469622331693E-2</v>
      </c>
      <c r="CB10" s="21">
        <f t="shared" si="0"/>
        <v>72</v>
      </c>
      <c r="CC10" s="19">
        <v>15</v>
      </c>
      <c r="CD10" s="19">
        <v>57</v>
      </c>
      <c r="CE10" s="19">
        <v>51</v>
      </c>
      <c r="CF10" s="19">
        <v>21</v>
      </c>
      <c r="CG10" s="22">
        <v>38</v>
      </c>
      <c r="CH10" s="19">
        <v>2</v>
      </c>
      <c r="CI10" s="19">
        <v>2</v>
      </c>
      <c r="CJ10" s="19">
        <v>23</v>
      </c>
      <c r="CK10" s="19">
        <v>16</v>
      </c>
      <c r="CL10" s="19">
        <v>15</v>
      </c>
      <c r="CM10" s="19">
        <v>10</v>
      </c>
      <c r="CN10" s="19">
        <v>4</v>
      </c>
      <c r="CO10" s="23">
        <f t="shared" si="1"/>
        <v>2.3645320197044337E-2</v>
      </c>
      <c r="CP10" s="21">
        <f t="shared" si="2"/>
        <v>175</v>
      </c>
      <c r="CQ10" s="19">
        <v>93</v>
      </c>
      <c r="CR10" s="19">
        <v>82</v>
      </c>
      <c r="CS10" s="19">
        <v>96</v>
      </c>
      <c r="CT10" s="19">
        <v>79</v>
      </c>
      <c r="CU10" s="22" t="s">
        <v>134</v>
      </c>
      <c r="CV10" s="19">
        <v>55</v>
      </c>
      <c r="CW10" s="19">
        <v>28</v>
      </c>
      <c r="CX10" s="19">
        <v>43</v>
      </c>
      <c r="CY10" s="19">
        <v>27</v>
      </c>
      <c r="CZ10" s="19">
        <v>13</v>
      </c>
      <c r="DA10" s="19">
        <v>7</v>
      </c>
      <c r="DB10" s="19">
        <v>2</v>
      </c>
      <c r="DC10" s="23">
        <f t="shared" si="18"/>
        <v>5.7471264367816091E-2</v>
      </c>
      <c r="DD10" s="21">
        <f t="shared" si="3"/>
        <v>238</v>
      </c>
      <c r="DE10" s="19">
        <v>13</v>
      </c>
      <c r="DF10" s="19">
        <v>225</v>
      </c>
      <c r="DG10" s="19">
        <v>130</v>
      </c>
      <c r="DH10" s="19">
        <v>108</v>
      </c>
      <c r="DI10" s="22" t="s">
        <v>135</v>
      </c>
      <c r="DJ10" s="19">
        <v>19</v>
      </c>
      <c r="DK10" s="19">
        <v>16</v>
      </c>
      <c r="DL10" s="19">
        <v>77</v>
      </c>
      <c r="DM10" s="19">
        <v>49</v>
      </c>
      <c r="DN10" s="19">
        <v>45</v>
      </c>
      <c r="DO10" s="19">
        <v>26</v>
      </c>
      <c r="DP10" s="19">
        <v>6</v>
      </c>
      <c r="DQ10" s="23">
        <f t="shared" si="19"/>
        <v>7.8160919540229884E-2</v>
      </c>
      <c r="DR10" s="21">
        <f t="shared" si="4"/>
        <v>250</v>
      </c>
      <c r="DS10" s="19">
        <v>26</v>
      </c>
      <c r="DT10" s="19">
        <v>224</v>
      </c>
      <c r="DU10" s="19">
        <v>147</v>
      </c>
      <c r="DV10" s="19">
        <v>103</v>
      </c>
      <c r="DW10" s="22" t="s">
        <v>136</v>
      </c>
      <c r="DX10" s="19">
        <v>41</v>
      </c>
      <c r="DY10" s="19">
        <v>28</v>
      </c>
      <c r="DZ10" s="19">
        <v>91</v>
      </c>
      <c r="EA10" s="19">
        <v>41</v>
      </c>
      <c r="EB10" s="19">
        <v>32</v>
      </c>
      <c r="EC10" s="19">
        <v>13</v>
      </c>
      <c r="ED10" s="19">
        <v>4</v>
      </c>
      <c r="EE10" s="23">
        <f t="shared" si="20"/>
        <v>8.2101806239737271E-2</v>
      </c>
      <c r="EF10" s="21">
        <f t="shared" si="5"/>
        <v>329</v>
      </c>
      <c r="EG10" s="19">
        <v>50</v>
      </c>
      <c r="EH10" s="19">
        <v>279</v>
      </c>
      <c r="EI10" s="19">
        <v>193</v>
      </c>
      <c r="EJ10" s="19">
        <v>136</v>
      </c>
      <c r="EK10" s="19" t="s">
        <v>137</v>
      </c>
      <c r="EL10" s="19">
        <v>34</v>
      </c>
      <c r="EM10" s="19">
        <v>22</v>
      </c>
      <c r="EN10" s="19">
        <v>112</v>
      </c>
      <c r="EO10" s="19">
        <v>94</v>
      </c>
      <c r="EP10" s="19">
        <v>44</v>
      </c>
      <c r="EQ10" s="19">
        <v>17</v>
      </c>
      <c r="ER10" s="19">
        <v>6</v>
      </c>
      <c r="ES10" s="23">
        <f t="shared" si="21"/>
        <v>0.10804597701149425</v>
      </c>
      <c r="ET10" s="21">
        <f t="shared" si="6"/>
        <v>1034</v>
      </c>
      <c r="EU10" s="19">
        <v>163</v>
      </c>
      <c r="EV10" s="19">
        <v>871</v>
      </c>
      <c r="EW10" s="19">
        <v>618</v>
      </c>
      <c r="EX10" s="19">
        <v>416</v>
      </c>
      <c r="EY10" s="22" t="s">
        <v>138</v>
      </c>
      <c r="EZ10" s="19">
        <v>136</v>
      </c>
      <c r="FA10" s="19">
        <v>106</v>
      </c>
      <c r="FB10" s="19">
        <v>361</v>
      </c>
      <c r="FC10" s="19">
        <v>226</v>
      </c>
      <c r="FD10" s="19">
        <v>141</v>
      </c>
      <c r="FE10" s="19">
        <v>48</v>
      </c>
      <c r="FF10" s="19">
        <v>16</v>
      </c>
      <c r="FG10" s="23">
        <f t="shared" si="22"/>
        <v>0.33957307060755337</v>
      </c>
      <c r="FH10" s="21">
        <f t="shared" si="7"/>
        <v>390</v>
      </c>
      <c r="FI10" s="19">
        <v>47</v>
      </c>
      <c r="FJ10" s="19">
        <v>343</v>
      </c>
      <c r="FK10" s="19">
        <v>224</v>
      </c>
      <c r="FL10" s="19">
        <v>166</v>
      </c>
      <c r="FM10" s="22" t="s">
        <v>139</v>
      </c>
      <c r="FN10" s="19">
        <v>73</v>
      </c>
      <c r="FO10" s="19">
        <v>29</v>
      </c>
      <c r="FP10" s="19">
        <v>127</v>
      </c>
      <c r="FQ10" s="19">
        <v>81</v>
      </c>
      <c r="FR10" s="19">
        <v>56</v>
      </c>
      <c r="FS10" s="19">
        <v>23</v>
      </c>
      <c r="FT10" s="19">
        <v>1</v>
      </c>
      <c r="FU10" s="23">
        <f t="shared" si="23"/>
        <v>0.12807881773399016</v>
      </c>
    </row>
    <row r="11" spans="1:177" x14ac:dyDescent="0.25">
      <c r="A11" s="1">
        <v>9</v>
      </c>
      <c r="B11" s="18" t="s">
        <v>140</v>
      </c>
      <c r="C11" s="19">
        <v>0</v>
      </c>
      <c r="D11" s="19">
        <v>0</v>
      </c>
      <c r="E11" s="19">
        <v>537652</v>
      </c>
      <c r="F11" s="19">
        <v>2102</v>
      </c>
      <c r="G11" s="19">
        <v>444</v>
      </c>
      <c r="H11" s="19">
        <f>1116+469</f>
        <v>1585</v>
      </c>
      <c r="I11" s="19">
        <v>240</v>
      </c>
      <c r="J11" s="19">
        <v>805</v>
      </c>
      <c r="K11" s="20">
        <f t="shared" si="8"/>
        <v>1045</v>
      </c>
      <c r="L11" s="19">
        <v>63</v>
      </c>
      <c r="M11" s="19">
        <v>780</v>
      </c>
      <c r="N11" s="20">
        <f t="shared" si="9"/>
        <v>843</v>
      </c>
      <c r="O11" s="19">
        <v>55</v>
      </c>
      <c r="P11" s="19">
        <v>215</v>
      </c>
      <c r="Q11" s="19">
        <v>185</v>
      </c>
      <c r="R11" s="19">
        <v>347</v>
      </c>
      <c r="S11" s="19">
        <v>69</v>
      </c>
      <c r="T11" s="19">
        <v>819</v>
      </c>
      <c r="U11" s="19">
        <v>4</v>
      </c>
      <c r="V11" s="19">
        <v>194</v>
      </c>
      <c r="W11" s="21">
        <f t="shared" si="10"/>
        <v>517</v>
      </c>
      <c r="X11" s="19">
        <v>22</v>
      </c>
      <c r="Y11" s="19">
        <v>495</v>
      </c>
      <c r="Z11" s="19">
        <v>213</v>
      </c>
      <c r="AA11" s="19">
        <v>304</v>
      </c>
      <c r="AB11" s="22" t="s">
        <v>141</v>
      </c>
      <c r="AC11" s="19">
        <v>29</v>
      </c>
      <c r="AD11" s="19">
        <v>15</v>
      </c>
      <c r="AE11" s="19">
        <v>94</v>
      </c>
      <c r="AF11" s="19">
        <v>173</v>
      </c>
      <c r="AG11" s="19">
        <v>133</v>
      </c>
      <c r="AH11" s="19">
        <v>57</v>
      </c>
      <c r="AI11" s="19">
        <v>16</v>
      </c>
      <c r="AJ11" s="23">
        <f t="shared" si="11"/>
        <v>0.24595623215984777</v>
      </c>
      <c r="AK11" s="21">
        <f t="shared" si="12"/>
        <v>205</v>
      </c>
      <c r="AL11" s="19">
        <v>3</v>
      </c>
      <c r="AM11" s="19">
        <v>202</v>
      </c>
      <c r="AN11" s="19">
        <v>73</v>
      </c>
      <c r="AO11" s="19">
        <v>132</v>
      </c>
      <c r="AP11" s="22">
        <v>39.03</v>
      </c>
      <c r="AQ11" s="19">
        <v>3</v>
      </c>
      <c r="AR11" s="19">
        <v>3</v>
      </c>
      <c r="AS11" s="19">
        <v>36</v>
      </c>
      <c r="AT11" s="19">
        <v>67</v>
      </c>
      <c r="AU11" s="19">
        <v>64</v>
      </c>
      <c r="AV11" s="19">
        <v>25</v>
      </c>
      <c r="AW11" s="19">
        <v>7</v>
      </c>
      <c r="AX11" s="23">
        <f t="shared" si="13"/>
        <v>9.7526165556612754E-2</v>
      </c>
      <c r="AY11" s="21">
        <f t="shared" si="14"/>
        <v>50</v>
      </c>
      <c r="AZ11" s="19">
        <v>5</v>
      </c>
      <c r="BA11" s="19">
        <v>45</v>
      </c>
      <c r="BB11" s="19">
        <v>3</v>
      </c>
      <c r="BC11" s="19">
        <v>25</v>
      </c>
      <c r="BD11" s="19">
        <v>28</v>
      </c>
      <c r="BE11" s="22" t="s">
        <v>142</v>
      </c>
      <c r="BF11" s="19">
        <v>11</v>
      </c>
      <c r="BG11" s="19">
        <v>3</v>
      </c>
      <c r="BH11" s="19">
        <v>13</v>
      </c>
      <c r="BI11" s="19">
        <v>14</v>
      </c>
      <c r="BJ11" s="19">
        <v>10</v>
      </c>
      <c r="BK11" s="19">
        <v>2</v>
      </c>
      <c r="BL11" s="19">
        <v>0</v>
      </c>
      <c r="BM11" s="23">
        <f t="shared" si="15"/>
        <v>2.3786869647954328E-2</v>
      </c>
      <c r="BN11" s="21">
        <f t="shared" si="16"/>
        <v>35</v>
      </c>
      <c r="BO11" s="19">
        <v>10</v>
      </c>
      <c r="BP11" s="19">
        <v>25</v>
      </c>
      <c r="BQ11" s="19">
        <v>31</v>
      </c>
      <c r="BR11" s="19">
        <v>4</v>
      </c>
      <c r="BS11" s="22" t="s">
        <v>143</v>
      </c>
      <c r="BT11" s="19">
        <v>2</v>
      </c>
      <c r="BU11" s="19">
        <v>2</v>
      </c>
      <c r="BV11" s="19">
        <v>13</v>
      </c>
      <c r="BW11" s="19">
        <v>5</v>
      </c>
      <c r="BX11" s="19">
        <v>6</v>
      </c>
      <c r="BY11" s="19">
        <v>6</v>
      </c>
      <c r="BZ11" s="19">
        <v>1</v>
      </c>
      <c r="CA11" s="23">
        <f t="shared" si="17"/>
        <v>1.665080875356803E-2</v>
      </c>
      <c r="CB11" s="21">
        <f t="shared" si="0"/>
        <v>68</v>
      </c>
      <c r="CC11" s="19">
        <v>12</v>
      </c>
      <c r="CD11" s="19">
        <v>56</v>
      </c>
      <c r="CE11" s="19">
        <v>70</v>
      </c>
      <c r="CF11" s="19">
        <v>18</v>
      </c>
      <c r="CG11" s="22" t="s">
        <v>144</v>
      </c>
      <c r="CH11" s="19">
        <v>2</v>
      </c>
      <c r="CI11" s="19">
        <v>3</v>
      </c>
      <c r="CJ11" s="19">
        <v>28</v>
      </c>
      <c r="CK11" s="19">
        <v>23</v>
      </c>
      <c r="CL11" s="19">
        <v>15</v>
      </c>
      <c r="CM11" s="19">
        <v>15</v>
      </c>
      <c r="CN11" s="19">
        <v>2</v>
      </c>
      <c r="CO11" s="23">
        <f t="shared" si="1"/>
        <v>3.2350142721217889E-2</v>
      </c>
      <c r="CP11" s="21">
        <f t="shared" si="2"/>
        <v>169</v>
      </c>
      <c r="CQ11" s="19">
        <v>110</v>
      </c>
      <c r="CR11" s="19">
        <v>59</v>
      </c>
      <c r="CS11" s="19">
        <v>112</v>
      </c>
      <c r="CT11" s="19">
        <v>57</v>
      </c>
      <c r="CU11" s="22" t="s">
        <v>145</v>
      </c>
      <c r="CV11" s="19">
        <v>62</v>
      </c>
      <c r="CW11" s="19">
        <v>22</v>
      </c>
      <c r="CX11" s="19">
        <v>41</v>
      </c>
      <c r="CY11" s="19">
        <v>25</v>
      </c>
      <c r="CZ11" s="19">
        <v>11</v>
      </c>
      <c r="DA11" s="19">
        <v>4</v>
      </c>
      <c r="DB11" s="19">
        <v>4</v>
      </c>
      <c r="DC11" s="23">
        <f t="shared" si="18"/>
        <v>8.0399619410085638E-2</v>
      </c>
      <c r="DD11" s="21">
        <f t="shared" si="3"/>
        <v>150</v>
      </c>
      <c r="DE11" s="19">
        <v>9</v>
      </c>
      <c r="DF11" s="19">
        <v>141</v>
      </c>
      <c r="DG11" s="19">
        <v>87</v>
      </c>
      <c r="DH11" s="19">
        <v>63</v>
      </c>
      <c r="DI11" s="22" t="s">
        <v>146</v>
      </c>
      <c r="DJ11" s="19">
        <v>18</v>
      </c>
      <c r="DK11" s="19">
        <v>13</v>
      </c>
      <c r="DL11" s="19">
        <v>34</v>
      </c>
      <c r="DM11" s="19">
        <v>32</v>
      </c>
      <c r="DN11" s="19">
        <v>40</v>
      </c>
      <c r="DO11" s="19">
        <v>12</v>
      </c>
      <c r="DP11" s="19">
        <v>1</v>
      </c>
      <c r="DQ11" s="23">
        <f t="shared" si="19"/>
        <v>7.1360608943862994E-2</v>
      </c>
      <c r="DR11" s="21">
        <f t="shared" si="4"/>
        <v>168</v>
      </c>
      <c r="DS11" s="19">
        <v>22</v>
      </c>
      <c r="DT11" s="19">
        <v>146</v>
      </c>
      <c r="DU11" s="19">
        <v>101</v>
      </c>
      <c r="DV11" s="19">
        <v>67</v>
      </c>
      <c r="DW11" s="22" t="s">
        <v>147</v>
      </c>
      <c r="DX11" s="19">
        <v>23</v>
      </c>
      <c r="DY11" s="19">
        <v>27</v>
      </c>
      <c r="DZ11" s="19">
        <v>48</v>
      </c>
      <c r="EA11" s="19">
        <v>33</v>
      </c>
      <c r="EB11" s="19">
        <v>30</v>
      </c>
      <c r="EC11" s="19">
        <v>2</v>
      </c>
      <c r="ED11" s="19">
        <v>5</v>
      </c>
      <c r="EE11" s="23">
        <f t="shared" si="20"/>
        <v>7.9923882017126552E-2</v>
      </c>
      <c r="EF11" s="21">
        <f t="shared" si="5"/>
        <v>201</v>
      </c>
      <c r="EG11" s="19">
        <v>31</v>
      </c>
      <c r="EH11" s="19">
        <v>170</v>
      </c>
      <c r="EI11" s="19">
        <v>120</v>
      </c>
      <c r="EJ11" s="19">
        <v>81</v>
      </c>
      <c r="EK11" s="19" t="s">
        <v>148</v>
      </c>
      <c r="EL11" s="19">
        <v>19</v>
      </c>
      <c r="EM11" s="19">
        <v>14</v>
      </c>
      <c r="EN11" s="19">
        <v>65</v>
      </c>
      <c r="EO11" s="19">
        <v>43</v>
      </c>
      <c r="EP11" s="19">
        <v>37</v>
      </c>
      <c r="EQ11" s="19">
        <v>17</v>
      </c>
      <c r="ER11" s="19">
        <v>6</v>
      </c>
      <c r="ES11" s="23">
        <f t="shared" si="21"/>
        <v>9.5623215984776397E-2</v>
      </c>
      <c r="ET11" s="21">
        <f t="shared" si="6"/>
        <v>688</v>
      </c>
      <c r="EU11" s="19">
        <v>102</v>
      </c>
      <c r="EV11" s="19">
        <v>586</v>
      </c>
      <c r="EW11" s="19">
        <v>423</v>
      </c>
      <c r="EX11" s="19">
        <v>265</v>
      </c>
      <c r="EY11" s="22" t="s">
        <v>149</v>
      </c>
      <c r="EZ11" s="19">
        <v>79</v>
      </c>
      <c r="FA11" s="19">
        <v>64</v>
      </c>
      <c r="FB11" s="19">
        <v>224</v>
      </c>
      <c r="FC11" s="19">
        <v>157</v>
      </c>
      <c r="FD11" s="19">
        <v>100</v>
      </c>
      <c r="FE11" s="19">
        <v>44</v>
      </c>
      <c r="FF11" s="19">
        <v>20</v>
      </c>
      <c r="FG11" s="23">
        <f t="shared" si="22"/>
        <v>0.32730732635585158</v>
      </c>
      <c r="FH11" s="21">
        <f t="shared" si="7"/>
        <v>379</v>
      </c>
      <c r="FI11" s="19">
        <v>43</v>
      </c>
      <c r="FJ11" s="19">
        <v>336</v>
      </c>
      <c r="FK11" s="19">
        <v>228</v>
      </c>
      <c r="FL11" s="19">
        <v>151</v>
      </c>
      <c r="FM11" s="22" t="s">
        <v>150</v>
      </c>
      <c r="FN11" s="19">
        <v>58</v>
      </c>
      <c r="FO11" s="19">
        <v>25</v>
      </c>
      <c r="FP11" s="19">
        <v>129</v>
      </c>
      <c r="FQ11" s="19">
        <v>74</v>
      </c>
      <c r="FR11" s="19">
        <v>53</v>
      </c>
      <c r="FS11" s="19">
        <v>32</v>
      </c>
      <c r="FT11" s="19">
        <v>8</v>
      </c>
      <c r="FU11" s="23">
        <f t="shared" si="23"/>
        <v>0.18030447193149382</v>
      </c>
    </row>
    <row r="12" spans="1:177" x14ac:dyDescent="0.25">
      <c r="A12" s="1">
        <v>10</v>
      </c>
      <c r="B12" s="18" t="s">
        <v>151</v>
      </c>
      <c r="C12" s="19">
        <v>0</v>
      </c>
      <c r="D12" s="19">
        <v>0</v>
      </c>
      <c r="E12" s="19">
        <v>830927</v>
      </c>
      <c r="F12" s="19">
        <v>2921</v>
      </c>
      <c r="G12" s="19">
        <v>502</v>
      </c>
      <c r="H12" s="19">
        <f>584+1636</f>
        <v>2220</v>
      </c>
      <c r="I12" s="19">
        <v>356</v>
      </c>
      <c r="J12" s="19">
        <v>1124</v>
      </c>
      <c r="K12" s="20">
        <f t="shared" si="8"/>
        <v>1480</v>
      </c>
      <c r="L12" s="19">
        <v>146</v>
      </c>
      <c r="M12" s="19">
        <v>1096</v>
      </c>
      <c r="N12" s="20">
        <f t="shared" si="9"/>
        <v>1242</v>
      </c>
      <c r="O12" s="19">
        <v>95</v>
      </c>
      <c r="P12" s="19">
        <v>350</v>
      </c>
      <c r="Q12" s="19">
        <v>321</v>
      </c>
      <c r="R12" s="19">
        <v>483</v>
      </c>
      <c r="S12" s="19">
        <v>143</v>
      </c>
      <c r="T12" s="19">
        <v>1040</v>
      </c>
      <c r="U12" s="19">
        <v>14</v>
      </c>
      <c r="V12" s="19">
        <v>276</v>
      </c>
      <c r="W12" s="21">
        <f t="shared" si="10"/>
        <v>559</v>
      </c>
      <c r="X12" s="19">
        <v>33</v>
      </c>
      <c r="Y12" s="19">
        <v>526</v>
      </c>
      <c r="Z12" s="19">
        <v>213</v>
      </c>
      <c r="AA12" s="19">
        <v>346</v>
      </c>
      <c r="AB12" s="22" t="s">
        <v>152</v>
      </c>
      <c r="AC12" s="19">
        <v>41</v>
      </c>
      <c r="AD12" s="19">
        <v>16</v>
      </c>
      <c r="AE12" s="19">
        <v>131</v>
      </c>
      <c r="AF12" s="19">
        <v>180</v>
      </c>
      <c r="AG12" s="19">
        <v>118</v>
      </c>
      <c r="AH12" s="19">
        <v>61</v>
      </c>
      <c r="AI12" s="19">
        <v>12</v>
      </c>
      <c r="AJ12" s="23">
        <f t="shared" si="11"/>
        <v>0.19137281752824375</v>
      </c>
      <c r="AK12" s="21">
        <f t="shared" si="12"/>
        <v>213</v>
      </c>
      <c r="AL12" s="19">
        <v>6</v>
      </c>
      <c r="AM12" s="19">
        <v>207</v>
      </c>
      <c r="AN12" s="19">
        <v>73</v>
      </c>
      <c r="AO12" s="19">
        <v>140</v>
      </c>
      <c r="AP12" s="22">
        <v>37.340000000000003</v>
      </c>
      <c r="AQ12" s="19">
        <v>5</v>
      </c>
      <c r="AR12" s="19">
        <v>7</v>
      </c>
      <c r="AS12" s="19">
        <v>44</v>
      </c>
      <c r="AT12" s="19">
        <v>68</v>
      </c>
      <c r="AU12" s="19">
        <v>55</v>
      </c>
      <c r="AV12" s="19">
        <v>30</v>
      </c>
      <c r="AW12" s="19">
        <v>4</v>
      </c>
      <c r="AX12" s="23">
        <f t="shared" si="13"/>
        <v>7.2920232796987339E-2</v>
      </c>
      <c r="AY12" s="21">
        <f t="shared" si="14"/>
        <v>70</v>
      </c>
      <c r="AZ12" s="19">
        <v>5</v>
      </c>
      <c r="BA12" s="19">
        <v>65</v>
      </c>
      <c r="BB12" s="19">
        <v>1</v>
      </c>
      <c r="BC12" s="19">
        <v>32</v>
      </c>
      <c r="BD12" s="19">
        <v>39</v>
      </c>
      <c r="BE12" s="22" t="s">
        <v>153</v>
      </c>
      <c r="BF12" s="19">
        <v>9</v>
      </c>
      <c r="BG12" s="19">
        <v>2</v>
      </c>
      <c r="BH12" s="19">
        <v>15</v>
      </c>
      <c r="BI12" s="19">
        <v>21</v>
      </c>
      <c r="BJ12" s="19">
        <v>18</v>
      </c>
      <c r="BK12" s="19">
        <v>4</v>
      </c>
      <c r="BL12" s="19">
        <v>2</v>
      </c>
      <c r="BM12" s="23">
        <f t="shared" si="15"/>
        <v>2.3964395754878465E-2</v>
      </c>
      <c r="BN12" s="21">
        <f t="shared" si="16"/>
        <v>80</v>
      </c>
      <c r="BO12" s="19">
        <v>29</v>
      </c>
      <c r="BP12" s="19">
        <v>51</v>
      </c>
      <c r="BQ12" s="19">
        <v>58</v>
      </c>
      <c r="BR12" s="19">
        <v>22</v>
      </c>
      <c r="BS12" s="22" t="s">
        <v>154</v>
      </c>
      <c r="BT12" s="19">
        <v>3</v>
      </c>
      <c r="BU12" s="19">
        <v>1</v>
      </c>
      <c r="BV12" s="19">
        <v>22</v>
      </c>
      <c r="BW12" s="19">
        <v>25</v>
      </c>
      <c r="BX12" s="19">
        <v>21</v>
      </c>
      <c r="BY12" s="19">
        <v>5</v>
      </c>
      <c r="BZ12" s="19">
        <v>3</v>
      </c>
      <c r="CA12" s="23">
        <f t="shared" si="17"/>
        <v>2.7387880862718247E-2</v>
      </c>
      <c r="CB12" s="21">
        <f t="shared" si="0"/>
        <v>73</v>
      </c>
      <c r="CC12" s="19">
        <v>11</v>
      </c>
      <c r="CD12" s="19">
        <v>62</v>
      </c>
      <c r="CE12" s="19">
        <v>60</v>
      </c>
      <c r="CF12" s="19">
        <v>13</v>
      </c>
      <c r="CG12" s="22" t="s">
        <v>155</v>
      </c>
      <c r="CH12" s="19">
        <v>1</v>
      </c>
      <c r="CI12" s="19">
        <v>2</v>
      </c>
      <c r="CJ12" s="19">
        <v>21</v>
      </c>
      <c r="CK12" s="19">
        <v>22</v>
      </c>
      <c r="CL12" s="19">
        <v>13</v>
      </c>
      <c r="CM12" s="19">
        <v>11</v>
      </c>
      <c r="CN12" s="19">
        <v>3</v>
      </c>
      <c r="CO12" s="23">
        <f t="shared" si="1"/>
        <v>2.4991441287230399E-2</v>
      </c>
      <c r="CP12" s="21">
        <f t="shared" si="2"/>
        <v>195</v>
      </c>
      <c r="CQ12" s="19">
        <v>118</v>
      </c>
      <c r="CR12" s="19">
        <v>77</v>
      </c>
      <c r="CS12" s="19">
        <v>119</v>
      </c>
      <c r="CT12" s="19">
        <v>76</v>
      </c>
      <c r="CU12" s="22" t="s">
        <v>156</v>
      </c>
      <c r="CV12" s="19">
        <v>74</v>
      </c>
      <c r="CW12" s="19">
        <v>23</v>
      </c>
      <c r="CX12" s="19">
        <v>44</v>
      </c>
      <c r="CY12" s="19">
        <v>27</v>
      </c>
      <c r="CZ12" s="19">
        <v>15</v>
      </c>
      <c r="DA12" s="19">
        <v>10</v>
      </c>
      <c r="DB12" s="19">
        <v>2</v>
      </c>
      <c r="DC12" s="23">
        <f t="shared" si="18"/>
        <v>6.6757959602875727E-2</v>
      </c>
      <c r="DD12" s="21">
        <f t="shared" si="3"/>
        <v>241</v>
      </c>
      <c r="DE12" s="19">
        <v>5</v>
      </c>
      <c r="DF12" s="19">
        <v>236</v>
      </c>
      <c r="DG12" s="19">
        <v>132</v>
      </c>
      <c r="DH12" s="19">
        <v>109</v>
      </c>
      <c r="DI12" s="22" t="s">
        <v>157</v>
      </c>
      <c r="DJ12" s="19">
        <v>34</v>
      </c>
      <c r="DK12" s="19">
        <v>18</v>
      </c>
      <c r="DL12" s="19">
        <v>60</v>
      </c>
      <c r="DM12" s="19">
        <v>60</v>
      </c>
      <c r="DN12" s="19">
        <v>48</v>
      </c>
      <c r="DO12" s="19">
        <v>15</v>
      </c>
      <c r="DP12" s="19">
        <v>6</v>
      </c>
      <c r="DQ12" s="23">
        <f t="shared" si="19"/>
        <v>8.2505991098938719E-2</v>
      </c>
      <c r="DR12" s="21">
        <f t="shared" si="4"/>
        <v>176</v>
      </c>
      <c r="DS12" s="19">
        <v>19</v>
      </c>
      <c r="DT12" s="19">
        <v>157</v>
      </c>
      <c r="DU12" s="19">
        <v>107</v>
      </c>
      <c r="DV12" s="19">
        <v>69</v>
      </c>
      <c r="DW12" s="22" t="s">
        <v>158</v>
      </c>
      <c r="DX12" s="19">
        <v>25</v>
      </c>
      <c r="DY12" s="19">
        <v>21</v>
      </c>
      <c r="DZ12" s="19">
        <v>55</v>
      </c>
      <c r="EA12" s="19">
        <v>41</v>
      </c>
      <c r="EB12" s="19">
        <v>21</v>
      </c>
      <c r="EC12" s="19">
        <v>11</v>
      </c>
      <c r="ED12" s="19">
        <v>2</v>
      </c>
      <c r="EE12" s="23">
        <f t="shared" si="20"/>
        <v>6.0253337897980146E-2</v>
      </c>
      <c r="EF12" s="21">
        <f t="shared" si="5"/>
        <v>344</v>
      </c>
      <c r="EG12" s="19">
        <v>57</v>
      </c>
      <c r="EH12" s="19">
        <v>287</v>
      </c>
      <c r="EI12" s="19">
        <v>211</v>
      </c>
      <c r="EJ12" s="19">
        <v>133</v>
      </c>
      <c r="EK12" s="19" t="s">
        <v>159</v>
      </c>
      <c r="EL12" s="19">
        <v>29</v>
      </c>
      <c r="EM12" s="19">
        <v>15</v>
      </c>
      <c r="EN12" s="19">
        <v>115</v>
      </c>
      <c r="EO12" s="19">
        <v>93</v>
      </c>
      <c r="EP12" s="19">
        <v>59</v>
      </c>
      <c r="EQ12" s="19">
        <v>22</v>
      </c>
      <c r="ER12" s="19">
        <v>11</v>
      </c>
      <c r="ES12" s="23">
        <f t="shared" si="21"/>
        <v>0.11776788770968846</v>
      </c>
      <c r="ET12" s="21">
        <f t="shared" si="6"/>
        <v>597</v>
      </c>
      <c r="EU12" s="19">
        <v>102</v>
      </c>
      <c r="EV12" s="19">
        <v>495</v>
      </c>
      <c r="EW12" s="19">
        <v>343</v>
      </c>
      <c r="EX12" s="19">
        <v>254</v>
      </c>
      <c r="EY12" s="22" t="s">
        <v>160</v>
      </c>
      <c r="EZ12" s="19">
        <v>62</v>
      </c>
      <c r="FA12" s="19">
        <v>52</v>
      </c>
      <c r="FB12" s="19">
        <v>202</v>
      </c>
      <c r="FC12" s="19">
        <v>148</v>
      </c>
      <c r="FD12" s="19">
        <v>83</v>
      </c>
      <c r="FE12" s="19">
        <v>38</v>
      </c>
      <c r="FF12" s="19">
        <v>12</v>
      </c>
      <c r="FG12" s="23">
        <f t="shared" si="22"/>
        <v>0.20438206093803493</v>
      </c>
      <c r="FH12" s="21">
        <f t="shared" si="7"/>
        <v>319</v>
      </c>
      <c r="FI12" s="19">
        <v>51</v>
      </c>
      <c r="FJ12" s="19">
        <v>268</v>
      </c>
      <c r="FK12" s="19">
        <v>191</v>
      </c>
      <c r="FL12" s="19">
        <v>128</v>
      </c>
      <c r="FM12" s="22" t="s">
        <v>161</v>
      </c>
      <c r="FN12" s="19">
        <v>52</v>
      </c>
      <c r="FO12" s="19">
        <v>23</v>
      </c>
      <c r="FP12" s="19">
        <v>105</v>
      </c>
      <c r="FQ12" s="19">
        <v>65</v>
      </c>
      <c r="FR12" s="19">
        <v>41</v>
      </c>
      <c r="FS12" s="19">
        <v>19</v>
      </c>
      <c r="FT12" s="19">
        <v>14</v>
      </c>
      <c r="FU12" s="23">
        <f t="shared" si="23"/>
        <v>0.10920917494008901</v>
      </c>
    </row>
    <row r="13" spans="1:177" x14ac:dyDescent="0.25">
      <c r="A13" s="1">
        <v>11</v>
      </c>
      <c r="B13" s="18" t="s">
        <v>162</v>
      </c>
      <c r="C13" s="19">
        <v>0</v>
      </c>
      <c r="D13" s="19">
        <v>0</v>
      </c>
      <c r="E13" s="19">
        <v>788827</v>
      </c>
      <c r="F13" s="19">
        <v>2816</v>
      </c>
      <c r="G13" s="19">
        <v>465</v>
      </c>
      <c r="H13" s="19">
        <f>393+1448</f>
        <v>1841</v>
      </c>
      <c r="I13" s="19">
        <v>346</v>
      </c>
      <c r="J13" s="19">
        <v>1000</v>
      </c>
      <c r="K13" s="20">
        <f t="shared" si="8"/>
        <v>1346</v>
      </c>
      <c r="L13" s="19">
        <v>119</v>
      </c>
      <c r="M13" s="19">
        <v>841</v>
      </c>
      <c r="N13" s="20">
        <f t="shared" si="9"/>
        <v>960</v>
      </c>
      <c r="O13" s="19">
        <v>59</v>
      </c>
      <c r="P13" s="19">
        <v>279</v>
      </c>
      <c r="Q13" s="19">
        <v>257</v>
      </c>
      <c r="R13" s="19">
        <v>424</v>
      </c>
      <c r="S13" s="19">
        <v>107</v>
      </c>
      <c r="T13" s="19">
        <v>914</v>
      </c>
      <c r="U13" s="19">
        <v>8</v>
      </c>
      <c r="V13" s="19">
        <v>258</v>
      </c>
      <c r="W13" s="21">
        <f t="shared" si="10"/>
        <v>584</v>
      </c>
      <c r="X13" s="19">
        <v>39</v>
      </c>
      <c r="Y13" s="19">
        <v>545</v>
      </c>
      <c r="Z13" s="19">
        <v>238</v>
      </c>
      <c r="AA13" s="19">
        <v>346</v>
      </c>
      <c r="AB13" s="22" t="s">
        <v>163</v>
      </c>
      <c r="AC13" s="19">
        <v>42</v>
      </c>
      <c r="AD13" s="19">
        <v>22</v>
      </c>
      <c r="AE13" s="19">
        <v>129</v>
      </c>
      <c r="AF13" s="19">
        <v>141</v>
      </c>
      <c r="AG13" s="19">
        <v>153</v>
      </c>
      <c r="AH13" s="19">
        <v>79</v>
      </c>
      <c r="AI13" s="19">
        <v>18</v>
      </c>
      <c r="AJ13" s="23">
        <f t="shared" si="11"/>
        <v>0.20738636363636365</v>
      </c>
      <c r="AK13" s="21">
        <f t="shared" si="12"/>
        <v>213</v>
      </c>
      <c r="AL13" s="19">
        <v>6</v>
      </c>
      <c r="AM13" s="19">
        <v>207</v>
      </c>
      <c r="AN13" s="19">
        <v>69</v>
      </c>
      <c r="AO13" s="19">
        <v>144</v>
      </c>
      <c r="AP13" s="22">
        <v>37.76</v>
      </c>
      <c r="AQ13" s="19">
        <v>7</v>
      </c>
      <c r="AR13" s="19">
        <v>5</v>
      </c>
      <c r="AS13" s="19">
        <v>39</v>
      </c>
      <c r="AT13" s="19">
        <v>66</v>
      </c>
      <c r="AU13" s="19">
        <v>58</v>
      </c>
      <c r="AV13" s="19">
        <v>35</v>
      </c>
      <c r="AW13" s="19">
        <v>3</v>
      </c>
      <c r="AX13" s="23">
        <f t="shared" si="13"/>
        <v>7.5639204545454544E-2</v>
      </c>
      <c r="AY13" s="21">
        <f t="shared" si="14"/>
        <v>80</v>
      </c>
      <c r="AZ13" s="19">
        <v>8</v>
      </c>
      <c r="BA13" s="19">
        <v>72</v>
      </c>
      <c r="BB13" s="19">
        <v>2</v>
      </c>
      <c r="BC13" s="19">
        <v>44</v>
      </c>
      <c r="BD13" s="19">
        <v>38</v>
      </c>
      <c r="BE13" s="22" t="s">
        <v>164</v>
      </c>
      <c r="BF13" s="19">
        <v>13</v>
      </c>
      <c r="BG13" s="19">
        <v>1</v>
      </c>
      <c r="BH13" s="19">
        <v>14</v>
      </c>
      <c r="BI13" s="19">
        <v>20</v>
      </c>
      <c r="BJ13" s="19">
        <v>20</v>
      </c>
      <c r="BK13" s="19">
        <v>11</v>
      </c>
      <c r="BL13" s="19">
        <v>3</v>
      </c>
      <c r="BM13" s="23">
        <f t="shared" si="15"/>
        <v>2.8409090909090908E-2</v>
      </c>
      <c r="BN13" s="21">
        <f t="shared" si="16"/>
        <v>60</v>
      </c>
      <c r="BO13" s="19">
        <v>27</v>
      </c>
      <c r="BP13" s="19">
        <v>33</v>
      </c>
      <c r="BQ13" s="19">
        <v>48</v>
      </c>
      <c r="BR13" s="19">
        <v>12</v>
      </c>
      <c r="BS13" s="22" t="s">
        <v>165</v>
      </c>
      <c r="BT13" s="19">
        <v>2</v>
      </c>
      <c r="BU13" s="19">
        <v>0</v>
      </c>
      <c r="BV13" s="19">
        <v>22</v>
      </c>
      <c r="BW13" s="19">
        <v>15</v>
      </c>
      <c r="BX13" s="19">
        <v>15</v>
      </c>
      <c r="BY13" s="19">
        <v>4</v>
      </c>
      <c r="BZ13" s="19">
        <v>2</v>
      </c>
      <c r="CA13" s="23">
        <f t="shared" si="17"/>
        <v>2.130681818181818E-2</v>
      </c>
      <c r="CB13" s="21">
        <f t="shared" si="0"/>
        <v>71</v>
      </c>
      <c r="CC13" s="19">
        <v>5</v>
      </c>
      <c r="CD13" s="19">
        <v>66</v>
      </c>
      <c r="CE13" s="19">
        <v>44</v>
      </c>
      <c r="CF13" s="19">
        <v>27</v>
      </c>
      <c r="CG13" s="22" t="s">
        <v>166</v>
      </c>
      <c r="CH13" s="19">
        <v>2</v>
      </c>
      <c r="CI13" s="19">
        <v>1</v>
      </c>
      <c r="CJ13" s="19">
        <v>23</v>
      </c>
      <c r="CK13" s="19">
        <v>20</v>
      </c>
      <c r="CL13" s="19">
        <v>14</v>
      </c>
      <c r="CM13" s="19">
        <v>8</v>
      </c>
      <c r="CN13" s="19">
        <v>3</v>
      </c>
      <c r="CO13" s="23">
        <f t="shared" si="1"/>
        <v>2.521306818181818E-2</v>
      </c>
      <c r="CP13" s="21">
        <f t="shared" si="2"/>
        <v>137</v>
      </c>
      <c r="CQ13" s="19">
        <v>68</v>
      </c>
      <c r="CR13" s="19">
        <v>69</v>
      </c>
      <c r="CS13" s="19">
        <v>73</v>
      </c>
      <c r="CT13" s="19">
        <v>64</v>
      </c>
      <c r="CU13" s="22" t="s">
        <v>167</v>
      </c>
      <c r="CV13" s="19">
        <v>50</v>
      </c>
      <c r="CW13" s="19">
        <v>17</v>
      </c>
      <c r="CX13" s="19">
        <v>24</v>
      </c>
      <c r="CY13" s="19">
        <v>17</v>
      </c>
      <c r="CZ13" s="19">
        <v>12</v>
      </c>
      <c r="DA13" s="19">
        <v>15</v>
      </c>
      <c r="DB13" s="19">
        <v>2</v>
      </c>
      <c r="DC13" s="23">
        <f t="shared" si="18"/>
        <v>4.8650568181818184E-2</v>
      </c>
      <c r="DD13" s="21">
        <f t="shared" si="3"/>
        <v>213</v>
      </c>
      <c r="DE13" s="19">
        <v>11</v>
      </c>
      <c r="DF13" s="19">
        <v>202</v>
      </c>
      <c r="DG13" s="19">
        <v>121</v>
      </c>
      <c r="DH13" s="19">
        <v>92</v>
      </c>
      <c r="DI13" s="22" t="s">
        <v>168</v>
      </c>
      <c r="DJ13" s="19">
        <v>27</v>
      </c>
      <c r="DK13" s="19">
        <v>8</v>
      </c>
      <c r="DL13" s="19">
        <v>48</v>
      </c>
      <c r="DM13" s="19">
        <v>65</v>
      </c>
      <c r="DN13" s="19">
        <v>42</v>
      </c>
      <c r="DO13" s="19">
        <v>22</v>
      </c>
      <c r="DP13" s="19">
        <v>1</v>
      </c>
      <c r="DQ13" s="23">
        <f t="shared" si="19"/>
        <v>7.5639204545454544E-2</v>
      </c>
      <c r="DR13" s="21">
        <f t="shared" si="4"/>
        <v>153</v>
      </c>
      <c r="DS13" s="19">
        <v>10</v>
      </c>
      <c r="DT13" s="19">
        <v>143</v>
      </c>
      <c r="DU13" s="19">
        <v>90</v>
      </c>
      <c r="DV13" s="19">
        <v>63</v>
      </c>
      <c r="DW13" s="22" t="s">
        <v>169</v>
      </c>
      <c r="DX13" s="19">
        <v>21</v>
      </c>
      <c r="DY13" s="19">
        <v>14</v>
      </c>
      <c r="DZ13" s="19">
        <v>46</v>
      </c>
      <c r="EA13" s="19">
        <v>40</v>
      </c>
      <c r="EB13" s="19">
        <v>21</v>
      </c>
      <c r="EC13" s="19">
        <v>9</v>
      </c>
      <c r="ED13" s="19">
        <v>2</v>
      </c>
      <c r="EE13" s="23">
        <f t="shared" si="20"/>
        <v>5.433238636363636E-2</v>
      </c>
      <c r="EF13" s="21">
        <f t="shared" si="5"/>
        <v>396</v>
      </c>
      <c r="EG13" s="19">
        <v>71</v>
      </c>
      <c r="EH13" s="19">
        <v>325</v>
      </c>
      <c r="EI13" s="19">
        <v>246</v>
      </c>
      <c r="EJ13" s="19">
        <v>150</v>
      </c>
      <c r="EK13" s="19" t="s">
        <v>170</v>
      </c>
      <c r="EL13" s="19">
        <v>34</v>
      </c>
      <c r="EM13" s="19">
        <v>19</v>
      </c>
      <c r="EN13" s="19">
        <v>131</v>
      </c>
      <c r="EO13" s="19">
        <v>133</v>
      </c>
      <c r="EP13" s="19">
        <v>45</v>
      </c>
      <c r="EQ13" s="19">
        <v>27</v>
      </c>
      <c r="ER13" s="19">
        <v>7</v>
      </c>
      <c r="ES13" s="23">
        <f t="shared" si="21"/>
        <v>0.140625</v>
      </c>
      <c r="ET13" s="21">
        <f t="shared" si="6"/>
        <v>1005</v>
      </c>
      <c r="EU13" s="19">
        <v>164</v>
      </c>
      <c r="EV13" s="19">
        <v>841</v>
      </c>
      <c r="EW13" s="19">
        <v>607</v>
      </c>
      <c r="EX13" s="19">
        <v>398</v>
      </c>
      <c r="EY13" s="22" t="s">
        <v>171</v>
      </c>
      <c r="EZ13" s="19">
        <v>125</v>
      </c>
      <c r="FA13" s="19">
        <v>49</v>
      </c>
      <c r="FB13" s="19">
        <v>350</v>
      </c>
      <c r="FC13" s="19">
        <v>257</v>
      </c>
      <c r="FD13" s="19">
        <v>138</v>
      </c>
      <c r="FE13" s="19">
        <v>63</v>
      </c>
      <c r="FF13" s="19">
        <v>23</v>
      </c>
      <c r="FG13" s="23">
        <f t="shared" si="22"/>
        <v>0.35688920454545453</v>
      </c>
      <c r="FH13" s="21">
        <f t="shared" si="7"/>
        <v>419</v>
      </c>
      <c r="FI13" s="19">
        <v>45</v>
      </c>
      <c r="FJ13" s="19">
        <v>374</v>
      </c>
      <c r="FK13" s="19">
        <v>238</v>
      </c>
      <c r="FL13" s="19">
        <v>181</v>
      </c>
      <c r="FM13" s="22" t="s">
        <v>172</v>
      </c>
      <c r="FN13" s="19">
        <v>61</v>
      </c>
      <c r="FO13" s="19">
        <v>24</v>
      </c>
      <c r="FP13" s="19">
        <v>127</v>
      </c>
      <c r="FQ13" s="19">
        <v>106</v>
      </c>
      <c r="FR13" s="19">
        <v>59</v>
      </c>
      <c r="FS13" s="19">
        <v>33</v>
      </c>
      <c r="FT13" s="19">
        <v>9</v>
      </c>
      <c r="FU13" s="23">
        <f t="shared" si="23"/>
        <v>0.14879261363636365</v>
      </c>
    </row>
    <row r="14" spans="1:177" x14ac:dyDescent="0.25">
      <c r="A14" s="1">
        <v>12</v>
      </c>
      <c r="B14" s="18" t="s">
        <v>173</v>
      </c>
      <c r="C14" s="19">
        <v>0</v>
      </c>
      <c r="D14" s="19">
        <v>0</v>
      </c>
      <c r="E14" s="19">
        <v>771770</v>
      </c>
      <c r="F14" s="19">
        <v>2630</v>
      </c>
      <c r="G14" s="19">
        <v>498</v>
      </c>
      <c r="H14" s="19">
        <f>207+1550</f>
        <v>1757</v>
      </c>
      <c r="I14" s="19">
        <v>335</v>
      </c>
      <c r="J14" s="19">
        <v>946</v>
      </c>
      <c r="K14" s="20">
        <f t="shared" si="8"/>
        <v>1281</v>
      </c>
      <c r="L14" s="19">
        <v>163</v>
      </c>
      <c r="M14" s="19">
        <v>811</v>
      </c>
      <c r="N14" s="20">
        <f t="shared" si="9"/>
        <v>974</v>
      </c>
      <c r="O14" s="19">
        <v>60</v>
      </c>
      <c r="P14" s="19">
        <v>295</v>
      </c>
      <c r="Q14" s="19">
        <v>305</v>
      </c>
      <c r="R14" s="19">
        <v>390</v>
      </c>
      <c r="S14" s="19">
        <v>108</v>
      </c>
      <c r="T14" s="19">
        <v>887</v>
      </c>
      <c r="U14" s="19">
        <v>5</v>
      </c>
      <c r="V14" s="19">
        <v>205</v>
      </c>
      <c r="W14" s="21">
        <f t="shared" si="10"/>
        <v>578</v>
      </c>
      <c r="X14" s="19">
        <v>29</v>
      </c>
      <c r="Y14" s="19">
        <v>549</v>
      </c>
      <c r="Z14" s="19">
        <v>239</v>
      </c>
      <c r="AA14" s="19">
        <v>339</v>
      </c>
      <c r="AB14" s="22" t="s">
        <v>174</v>
      </c>
      <c r="AC14" s="19">
        <v>50</v>
      </c>
      <c r="AD14" s="19">
        <v>18</v>
      </c>
      <c r="AE14" s="19">
        <v>120</v>
      </c>
      <c r="AF14" s="19">
        <v>149</v>
      </c>
      <c r="AG14" s="19">
        <v>150</v>
      </c>
      <c r="AH14" s="19">
        <v>77</v>
      </c>
      <c r="AI14" s="19">
        <v>14</v>
      </c>
      <c r="AJ14" s="23">
        <f t="shared" si="11"/>
        <v>0.21977186311787072</v>
      </c>
      <c r="AK14" s="21">
        <f t="shared" si="12"/>
        <v>214</v>
      </c>
      <c r="AL14" s="19">
        <v>6</v>
      </c>
      <c r="AM14" s="19">
        <v>208</v>
      </c>
      <c r="AN14" s="19">
        <v>88</v>
      </c>
      <c r="AO14" s="19">
        <v>126</v>
      </c>
      <c r="AP14" s="22">
        <v>38.86</v>
      </c>
      <c r="AQ14" s="19">
        <v>6</v>
      </c>
      <c r="AR14" s="19">
        <v>2</v>
      </c>
      <c r="AS14" s="19">
        <v>39</v>
      </c>
      <c r="AT14" s="19">
        <v>62</v>
      </c>
      <c r="AU14" s="19">
        <v>61</v>
      </c>
      <c r="AV14" s="19">
        <v>38</v>
      </c>
      <c r="AW14" s="19">
        <v>6</v>
      </c>
      <c r="AX14" s="23">
        <f t="shared" si="13"/>
        <v>8.1368821292775659E-2</v>
      </c>
      <c r="AY14" s="21">
        <f t="shared" si="14"/>
        <v>76</v>
      </c>
      <c r="AZ14" s="19">
        <v>6</v>
      </c>
      <c r="BA14" s="19">
        <v>70</v>
      </c>
      <c r="BB14" s="19">
        <v>1</v>
      </c>
      <c r="BC14" s="19">
        <v>35</v>
      </c>
      <c r="BD14" s="19">
        <v>42</v>
      </c>
      <c r="BE14" s="22" t="s">
        <v>175</v>
      </c>
      <c r="BF14" s="24">
        <v>16</v>
      </c>
      <c r="BG14" s="24">
        <v>1</v>
      </c>
      <c r="BH14" s="24">
        <v>18</v>
      </c>
      <c r="BI14" s="24">
        <v>13</v>
      </c>
      <c r="BJ14" s="24">
        <v>18</v>
      </c>
      <c r="BK14" s="24">
        <v>8</v>
      </c>
      <c r="BL14" s="24">
        <v>3</v>
      </c>
      <c r="BM14" s="23">
        <f t="shared" si="15"/>
        <v>2.8897338403041824E-2</v>
      </c>
      <c r="BN14" s="21">
        <f t="shared" si="16"/>
        <v>67</v>
      </c>
      <c r="BO14" s="19">
        <v>28</v>
      </c>
      <c r="BP14" s="19">
        <v>39</v>
      </c>
      <c r="BQ14" s="19">
        <v>59</v>
      </c>
      <c r="BR14" s="19">
        <v>8</v>
      </c>
      <c r="BS14" s="22" t="s">
        <v>176</v>
      </c>
      <c r="BT14" s="19">
        <v>3</v>
      </c>
      <c r="BU14" s="19">
        <v>2</v>
      </c>
      <c r="BV14" s="19">
        <v>25</v>
      </c>
      <c r="BW14" s="19">
        <v>17</v>
      </c>
      <c r="BX14" s="19">
        <v>12</v>
      </c>
      <c r="BY14" s="19">
        <v>7</v>
      </c>
      <c r="BZ14" s="19">
        <v>1</v>
      </c>
      <c r="CA14" s="23">
        <f t="shared" si="17"/>
        <v>2.547528517110266E-2</v>
      </c>
      <c r="CB14" s="21">
        <f t="shared" si="0"/>
        <v>78</v>
      </c>
      <c r="CC14" s="19">
        <v>15</v>
      </c>
      <c r="CD14" s="19">
        <v>63</v>
      </c>
      <c r="CE14" s="19">
        <v>63</v>
      </c>
      <c r="CF14" s="19">
        <v>15</v>
      </c>
      <c r="CG14" s="22">
        <v>37</v>
      </c>
      <c r="CH14" s="19">
        <v>3</v>
      </c>
      <c r="CI14" s="19">
        <v>4</v>
      </c>
      <c r="CJ14" s="19">
        <v>28</v>
      </c>
      <c r="CK14" s="19">
        <v>18</v>
      </c>
      <c r="CL14" s="19">
        <v>16</v>
      </c>
      <c r="CM14" s="19">
        <v>4</v>
      </c>
      <c r="CN14" s="19">
        <v>5</v>
      </c>
      <c r="CO14" s="23">
        <f t="shared" si="1"/>
        <v>2.9657794676806085E-2</v>
      </c>
      <c r="CP14" s="21">
        <f t="shared" si="2"/>
        <v>180</v>
      </c>
      <c r="CQ14" s="19">
        <v>111</v>
      </c>
      <c r="CR14" s="19">
        <v>69</v>
      </c>
      <c r="CS14" s="19">
        <v>99</v>
      </c>
      <c r="CT14" s="19">
        <v>81</v>
      </c>
      <c r="CU14" s="22" t="s">
        <v>72</v>
      </c>
      <c r="CV14" s="19">
        <v>59</v>
      </c>
      <c r="CW14" s="19">
        <v>28</v>
      </c>
      <c r="CX14" s="19">
        <v>42</v>
      </c>
      <c r="CY14" s="19">
        <v>32</v>
      </c>
      <c r="CZ14" s="19">
        <v>11</v>
      </c>
      <c r="DA14" s="19">
        <v>6</v>
      </c>
      <c r="DB14" s="19">
        <v>2</v>
      </c>
      <c r="DC14" s="23">
        <f t="shared" si="18"/>
        <v>6.8441064638783272E-2</v>
      </c>
      <c r="DD14" s="21">
        <f t="shared" si="3"/>
        <v>205</v>
      </c>
      <c r="DE14" s="19">
        <v>11</v>
      </c>
      <c r="DF14" s="19">
        <v>194</v>
      </c>
      <c r="DG14" s="19">
        <v>113</v>
      </c>
      <c r="DH14" s="19">
        <v>92</v>
      </c>
      <c r="DI14" s="22" t="s">
        <v>177</v>
      </c>
      <c r="DJ14" s="19">
        <v>21</v>
      </c>
      <c r="DK14" s="19">
        <v>25</v>
      </c>
      <c r="DL14" s="19">
        <v>44</v>
      </c>
      <c r="DM14" s="19">
        <v>55</v>
      </c>
      <c r="DN14" s="19">
        <v>41</v>
      </c>
      <c r="DO14" s="19">
        <v>15</v>
      </c>
      <c r="DP14" s="19">
        <v>4</v>
      </c>
      <c r="DQ14" s="23">
        <f t="shared" si="19"/>
        <v>7.7946768060836502E-2</v>
      </c>
      <c r="DR14" s="21">
        <f t="shared" si="4"/>
        <v>181</v>
      </c>
      <c r="DS14" s="19">
        <v>26</v>
      </c>
      <c r="DT14" s="19">
        <v>155</v>
      </c>
      <c r="DU14" s="19">
        <v>108</v>
      </c>
      <c r="DV14" s="19">
        <v>73</v>
      </c>
      <c r="DW14" s="22" t="s">
        <v>178</v>
      </c>
      <c r="DX14" s="19">
        <v>25</v>
      </c>
      <c r="DY14" s="19">
        <v>22</v>
      </c>
      <c r="DZ14" s="19">
        <v>64</v>
      </c>
      <c r="EA14" s="19">
        <v>36</v>
      </c>
      <c r="EB14" s="19">
        <v>24</v>
      </c>
      <c r="EC14" s="19">
        <v>8</v>
      </c>
      <c r="ED14" s="19">
        <v>2</v>
      </c>
      <c r="EE14" s="23">
        <f t="shared" si="20"/>
        <v>6.8821292775665399E-2</v>
      </c>
      <c r="EF14" s="21">
        <f t="shared" si="5"/>
        <v>344</v>
      </c>
      <c r="EG14" s="19">
        <v>59</v>
      </c>
      <c r="EH14" s="19">
        <v>285</v>
      </c>
      <c r="EI14" s="19">
        <v>194</v>
      </c>
      <c r="EJ14" s="19">
        <v>150</v>
      </c>
      <c r="EK14" s="19" t="s">
        <v>179</v>
      </c>
      <c r="EL14" s="19">
        <v>37</v>
      </c>
      <c r="EM14" s="19">
        <v>32</v>
      </c>
      <c r="EN14" s="19">
        <v>89</v>
      </c>
      <c r="EO14" s="19">
        <v>95</v>
      </c>
      <c r="EP14" s="19">
        <v>54</v>
      </c>
      <c r="EQ14" s="19">
        <v>27</v>
      </c>
      <c r="ER14" s="19">
        <v>10</v>
      </c>
      <c r="ES14" s="23">
        <f t="shared" si="21"/>
        <v>0.13079847908745248</v>
      </c>
      <c r="ET14" s="21">
        <f t="shared" si="6"/>
        <v>1006</v>
      </c>
      <c r="EU14" s="19">
        <v>192</v>
      </c>
      <c r="EV14" s="19">
        <v>814</v>
      </c>
      <c r="EW14" s="19">
        <v>602</v>
      </c>
      <c r="EX14" s="19">
        <v>404</v>
      </c>
      <c r="EY14" s="22" t="s">
        <v>180</v>
      </c>
      <c r="EZ14" s="19">
        <v>120</v>
      </c>
      <c r="FA14" s="19">
        <v>92</v>
      </c>
      <c r="FB14" s="19">
        <v>301</v>
      </c>
      <c r="FC14" s="19">
        <v>250</v>
      </c>
      <c r="FD14" s="19">
        <v>142</v>
      </c>
      <c r="FE14" s="19">
        <v>72</v>
      </c>
      <c r="FF14" s="19">
        <v>29</v>
      </c>
      <c r="FG14" s="23">
        <f t="shared" si="22"/>
        <v>0.38250950570342207</v>
      </c>
      <c r="FH14" s="21">
        <f t="shared" si="7"/>
        <v>332</v>
      </c>
      <c r="FI14" s="19">
        <v>60</v>
      </c>
      <c r="FJ14" s="19">
        <v>272</v>
      </c>
      <c r="FK14" s="19">
        <v>211</v>
      </c>
      <c r="FL14" s="19">
        <v>121</v>
      </c>
      <c r="FM14" s="22" t="s">
        <v>181</v>
      </c>
      <c r="FN14" s="19">
        <v>47</v>
      </c>
      <c r="FO14" s="19">
        <v>25</v>
      </c>
      <c r="FP14" s="19">
        <v>106</v>
      </c>
      <c r="FQ14" s="19">
        <v>74</v>
      </c>
      <c r="FR14" s="19">
        <v>45</v>
      </c>
      <c r="FS14" s="19">
        <v>22</v>
      </c>
      <c r="FT14" s="19">
        <v>13</v>
      </c>
      <c r="FU14" s="23">
        <f t="shared" si="23"/>
        <v>0.12623574144486693</v>
      </c>
    </row>
    <row r="15" spans="1:177" x14ac:dyDescent="0.25">
      <c r="A15" s="25">
        <v>13</v>
      </c>
      <c r="B15" s="26" t="s">
        <v>182</v>
      </c>
      <c r="C15" s="27">
        <v>786621</v>
      </c>
      <c r="D15" s="27">
        <v>128</v>
      </c>
      <c r="E15" s="27">
        <v>907310</v>
      </c>
      <c r="F15" s="27">
        <v>3015</v>
      </c>
      <c r="G15" s="27">
        <v>429</v>
      </c>
      <c r="H15" s="27">
        <f>224+1808</f>
        <v>2032</v>
      </c>
      <c r="I15" s="27">
        <v>297</v>
      </c>
      <c r="J15" s="27">
        <v>1076</v>
      </c>
      <c r="K15" s="28">
        <f t="shared" si="8"/>
        <v>1373</v>
      </c>
      <c r="L15" s="27">
        <v>132</v>
      </c>
      <c r="M15" s="27">
        <v>956</v>
      </c>
      <c r="N15" s="28">
        <f t="shared" si="9"/>
        <v>1088</v>
      </c>
      <c r="O15" s="27">
        <v>62</v>
      </c>
      <c r="P15" s="27">
        <v>339</v>
      </c>
      <c r="Q15" s="27">
        <v>248</v>
      </c>
      <c r="R15" s="27">
        <v>405</v>
      </c>
      <c r="S15" s="27">
        <v>109</v>
      </c>
      <c r="T15" s="27">
        <v>1031</v>
      </c>
      <c r="U15" s="27">
        <v>7</v>
      </c>
      <c r="V15" s="27">
        <v>260</v>
      </c>
      <c r="W15" s="27">
        <f t="shared" si="10"/>
        <v>632</v>
      </c>
      <c r="X15" s="27">
        <v>31</v>
      </c>
      <c r="Y15" s="27">
        <v>601</v>
      </c>
      <c r="Z15" s="27">
        <v>278</v>
      </c>
      <c r="AA15" s="27">
        <v>354</v>
      </c>
      <c r="AB15" s="29" t="s">
        <v>183</v>
      </c>
      <c r="AC15" s="27">
        <v>55</v>
      </c>
      <c r="AD15" s="27">
        <v>21</v>
      </c>
      <c r="AE15" s="27">
        <v>133</v>
      </c>
      <c r="AF15" s="27">
        <v>168</v>
      </c>
      <c r="AG15" s="27">
        <v>169</v>
      </c>
      <c r="AH15" s="27">
        <v>75</v>
      </c>
      <c r="AI15" s="27">
        <v>11</v>
      </c>
      <c r="AJ15" s="23">
        <f t="shared" si="11"/>
        <v>0.20961857379767829</v>
      </c>
      <c r="AK15" s="27">
        <f t="shared" si="12"/>
        <v>230</v>
      </c>
      <c r="AL15" s="27">
        <v>2</v>
      </c>
      <c r="AM15" s="27">
        <v>228</v>
      </c>
      <c r="AN15" s="27">
        <v>93</v>
      </c>
      <c r="AO15" s="27">
        <v>137</v>
      </c>
      <c r="AP15" s="29">
        <v>38.79</v>
      </c>
      <c r="AQ15" s="27">
        <v>8</v>
      </c>
      <c r="AR15" s="27">
        <v>6</v>
      </c>
      <c r="AS15" s="27">
        <v>32</v>
      </c>
      <c r="AT15" s="27">
        <v>65</v>
      </c>
      <c r="AU15" s="27">
        <v>84</v>
      </c>
      <c r="AV15" s="27">
        <v>31</v>
      </c>
      <c r="AW15" s="27">
        <v>4</v>
      </c>
      <c r="AX15" s="23">
        <f t="shared" si="13"/>
        <v>7.6285240464344942E-2</v>
      </c>
      <c r="AY15" s="27">
        <f t="shared" si="14"/>
        <v>99</v>
      </c>
      <c r="AZ15" s="27">
        <v>7</v>
      </c>
      <c r="BA15" s="27">
        <v>92</v>
      </c>
      <c r="BB15" s="27">
        <v>2</v>
      </c>
      <c r="BC15" s="27">
        <v>62</v>
      </c>
      <c r="BD15" s="27">
        <v>39</v>
      </c>
      <c r="BE15" s="29" t="s">
        <v>184</v>
      </c>
      <c r="BF15" s="27">
        <v>19</v>
      </c>
      <c r="BG15" s="27">
        <v>5</v>
      </c>
      <c r="BH15" s="27">
        <v>14</v>
      </c>
      <c r="BI15" s="27">
        <v>22</v>
      </c>
      <c r="BJ15" s="27">
        <v>13</v>
      </c>
      <c r="BK15" s="27">
        <v>23</v>
      </c>
      <c r="BL15" s="27">
        <v>5</v>
      </c>
      <c r="BM15" s="23">
        <f t="shared" si="15"/>
        <v>3.2835820895522387E-2</v>
      </c>
      <c r="BN15" s="27">
        <f t="shared" si="16"/>
        <v>72</v>
      </c>
      <c r="BO15" s="27">
        <v>19</v>
      </c>
      <c r="BP15" s="27">
        <v>53</v>
      </c>
      <c r="BQ15" s="27">
        <v>62</v>
      </c>
      <c r="BR15" s="27">
        <v>10</v>
      </c>
      <c r="BS15" s="29" t="s">
        <v>185</v>
      </c>
      <c r="BT15" s="27">
        <v>3</v>
      </c>
      <c r="BU15" s="27">
        <v>1</v>
      </c>
      <c r="BV15" s="27">
        <v>21</v>
      </c>
      <c r="BW15" s="27">
        <v>21</v>
      </c>
      <c r="BX15" s="27">
        <v>18</v>
      </c>
      <c r="BY15" s="27">
        <v>7</v>
      </c>
      <c r="BZ15" s="27">
        <v>1</v>
      </c>
      <c r="CA15" s="23">
        <f t="shared" si="17"/>
        <v>2.3880597014925373E-2</v>
      </c>
      <c r="CB15" s="27">
        <f t="shared" si="0"/>
        <v>71</v>
      </c>
      <c r="CC15" s="27">
        <v>14</v>
      </c>
      <c r="CD15" s="27">
        <v>57</v>
      </c>
      <c r="CE15" s="27">
        <v>60</v>
      </c>
      <c r="CF15" s="27">
        <v>11</v>
      </c>
      <c r="CG15" s="29">
        <v>46</v>
      </c>
      <c r="CH15" s="27">
        <v>1</v>
      </c>
      <c r="CI15" s="27">
        <v>3</v>
      </c>
      <c r="CJ15" s="27">
        <v>25</v>
      </c>
      <c r="CK15" s="27">
        <v>15</v>
      </c>
      <c r="CL15" s="27">
        <v>14</v>
      </c>
      <c r="CM15" s="27">
        <v>6</v>
      </c>
      <c r="CN15" s="27">
        <v>7</v>
      </c>
      <c r="CO15" s="23">
        <f t="shared" si="1"/>
        <v>2.3548922056384744E-2</v>
      </c>
      <c r="CP15" s="27">
        <f t="shared" si="2"/>
        <v>171</v>
      </c>
      <c r="CQ15" s="27">
        <v>97</v>
      </c>
      <c r="CR15" s="27">
        <v>74</v>
      </c>
      <c r="CS15" s="27">
        <v>97</v>
      </c>
      <c r="CT15" s="27">
        <v>74</v>
      </c>
      <c r="CU15" s="29" t="s">
        <v>186</v>
      </c>
      <c r="CV15" s="27">
        <v>51</v>
      </c>
      <c r="CW15" s="27">
        <v>21</v>
      </c>
      <c r="CX15" s="27">
        <v>49</v>
      </c>
      <c r="CY15" s="27">
        <v>27</v>
      </c>
      <c r="CZ15" s="27">
        <v>14</v>
      </c>
      <c r="DA15" s="27">
        <v>7</v>
      </c>
      <c r="DB15" s="27">
        <v>2</v>
      </c>
      <c r="DC15" s="23">
        <f t="shared" si="18"/>
        <v>5.6716417910447764E-2</v>
      </c>
      <c r="DD15" s="27">
        <f t="shared" si="3"/>
        <v>146</v>
      </c>
      <c r="DE15" s="27">
        <v>2</v>
      </c>
      <c r="DF15" s="27">
        <v>144</v>
      </c>
      <c r="DG15" s="27">
        <v>78</v>
      </c>
      <c r="DH15" s="27">
        <v>68</v>
      </c>
      <c r="DI15" s="29" t="s">
        <v>187</v>
      </c>
      <c r="DJ15" s="27">
        <v>24</v>
      </c>
      <c r="DK15" s="27">
        <v>7</v>
      </c>
      <c r="DL15" s="27">
        <v>32</v>
      </c>
      <c r="DM15" s="27">
        <v>37</v>
      </c>
      <c r="DN15" s="27">
        <v>28</v>
      </c>
      <c r="DO15" s="27">
        <v>15</v>
      </c>
      <c r="DP15" s="27">
        <v>3</v>
      </c>
      <c r="DQ15" s="23">
        <f t="shared" si="19"/>
        <v>4.8424543946932005E-2</v>
      </c>
      <c r="DR15" s="27">
        <f t="shared" si="4"/>
        <v>161</v>
      </c>
      <c r="DS15" s="27">
        <v>11</v>
      </c>
      <c r="DT15" s="27">
        <v>150</v>
      </c>
      <c r="DU15" s="27">
        <v>104</v>
      </c>
      <c r="DV15" s="27">
        <v>57</v>
      </c>
      <c r="DW15" s="29" t="s">
        <v>188</v>
      </c>
      <c r="DX15" s="27">
        <v>22</v>
      </c>
      <c r="DY15" s="27">
        <v>18</v>
      </c>
      <c r="DZ15" s="27">
        <v>35</v>
      </c>
      <c r="EA15" s="27">
        <v>37</v>
      </c>
      <c r="EB15" s="27">
        <v>34</v>
      </c>
      <c r="EC15" s="27">
        <v>8</v>
      </c>
      <c r="ED15" s="27">
        <v>7</v>
      </c>
      <c r="EE15" s="23">
        <f t="shared" si="20"/>
        <v>5.3399668325041456E-2</v>
      </c>
      <c r="EF15" s="27">
        <f t="shared" si="5"/>
        <v>369</v>
      </c>
      <c r="EG15" s="27">
        <v>61</v>
      </c>
      <c r="EH15" s="27">
        <v>308</v>
      </c>
      <c r="EI15" s="27">
        <v>215</v>
      </c>
      <c r="EJ15" s="27">
        <v>154</v>
      </c>
      <c r="EK15" s="27" t="s">
        <v>189</v>
      </c>
      <c r="EL15" s="27">
        <v>42</v>
      </c>
      <c r="EM15" s="27">
        <v>29</v>
      </c>
      <c r="EN15" s="27">
        <v>84</v>
      </c>
      <c r="EO15" s="27">
        <v>99</v>
      </c>
      <c r="EP15" s="27">
        <v>67</v>
      </c>
      <c r="EQ15" s="27">
        <v>35</v>
      </c>
      <c r="ER15" s="27">
        <v>13</v>
      </c>
      <c r="ES15" s="23">
        <f t="shared" si="21"/>
        <v>0.12238805970149254</v>
      </c>
      <c r="ET15" s="27">
        <f t="shared" si="6"/>
        <v>906</v>
      </c>
      <c r="EU15" s="27">
        <v>131</v>
      </c>
      <c r="EV15" s="27">
        <v>775</v>
      </c>
      <c r="EW15" s="27">
        <v>568</v>
      </c>
      <c r="EX15" s="27">
        <v>338</v>
      </c>
      <c r="EY15" s="29" t="s">
        <v>190</v>
      </c>
      <c r="EZ15" s="27">
        <v>94</v>
      </c>
      <c r="FA15" s="27">
        <v>71</v>
      </c>
      <c r="FB15" s="27">
        <v>273</v>
      </c>
      <c r="FC15" s="27">
        <v>209</v>
      </c>
      <c r="FD15" s="27">
        <v>160</v>
      </c>
      <c r="FE15" s="27">
        <v>63</v>
      </c>
      <c r="FF15" s="27">
        <v>36</v>
      </c>
      <c r="FG15" s="23">
        <f t="shared" si="22"/>
        <v>0.30049751243781092</v>
      </c>
      <c r="FH15" s="27">
        <f t="shared" si="7"/>
        <v>425</v>
      </c>
      <c r="FI15" s="27">
        <v>53</v>
      </c>
      <c r="FJ15" s="27">
        <v>372</v>
      </c>
      <c r="FK15" s="27">
        <v>267</v>
      </c>
      <c r="FL15" s="27">
        <v>158</v>
      </c>
      <c r="FM15" s="29" t="s">
        <v>191</v>
      </c>
      <c r="FN15" s="27">
        <v>66</v>
      </c>
      <c r="FO15" s="27">
        <v>32</v>
      </c>
      <c r="FP15" s="27">
        <v>117</v>
      </c>
      <c r="FQ15" s="27">
        <v>98</v>
      </c>
      <c r="FR15" s="27">
        <v>72</v>
      </c>
      <c r="FS15" s="27">
        <v>28</v>
      </c>
      <c r="FT15" s="27">
        <v>12</v>
      </c>
      <c r="FU15" s="23">
        <f t="shared" si="23"/>
        <v>0.14096185737976782</v>
      </c>
    </row>
    <row r="16" spans="1:177" x14ac:dyDescent="0.25">
      <c r="A16" s="1">
        <v>14</v>
      </c>
      <c r="B16" s="18" t="s">
        <v>192</v>
      </c>
      <c r="C16" s="19">
        <v>726464</v>
      </c>
      <c r="D16" s="19">
        <v>149</v>
      </c>
      <c r="E16" s="19">
        <v>894172</v>
      </c>
      <c r="F16" s="19">
        <v>3259</v>
      </c>
      <c r="G16" s="19">
        <v>455</v>
      </c>
      <c r="H16" s="19">
        <f>2249+58</f>
        <v>2307</v>
      </c>
      <c r="I16" s="19">
        <v>300</v>
      </c>
      <c r="J16" s="19">
        <v>1258</v>
      </c>
      <c r="K16" s="20">
        <f t="shared" si="8"/>
        <v>1558</v>
      </c>
      <c r="L16" s="19">
        <v>155</v>
      </c>
      <c r="M16" s="19">
        <v>1049</v>
      </c>
      <c r="N16" s="20">
        <f t="shared" si="9"/>
        <v>1204</v>
      </c>
      <c r="O16" s="19">
        <v>61</v>
      </c>
      <c r="P16" s="19">
        <v>359</v>
      </c>
      <c r="Q16" s="19">
        <v>257</v>
      </c>
      <c r="R16" s="19">
        <v>482</v>
      </c>
      <c r="S16" s="19">
        <v>130</v>
      </c>
      <c r="T16" s="19">
        <v>1165</v>
      </c>
      <c r="U16" s="19">
        <v>3</v>
      </c>
      <c r="V16" s="19">
        <v>305</v>
      </c>
      <c r="W16" s="21">
        <f t="shared" si="10"/>
        <v>775</v>
      </c>
      <c r="X16" s="19">
        <v>35</v>
      </c>
      <c r="Y16" s="19">
        <v>740</v>
      </c>
      <c r="Z16" s="19">
        <v>346</v>
      </c>
      <c r="AA16" s="19">
        <v>429</v>
      </c>
      <c r="AB16" s="22" t="s">
        <v>193</v>
      </c>
      <c r="AC16" s="19">
        <v>82</v>
      </c>
      <c r="AD16" s="19">
        <v>36</v>
      </c>
      <c r="AE16" s="19">
        <v>154</v>
      </c>
      <c r="AF16" s="19">
        <v>212</v>
      </c>
      <c r="AG16" s="19">
        <v>192</v>
      </c>
      <c r="AH16" s="19">
        <v>76</v>
      </c>
      <c r="AI16" s="19">
        <v>23</v>
      </c>
      <c r="AJ16" s="23">
        <f t="shared" si="11"/>
        <v>0.23780300705737956</v>
      </c>
      <c r="AK16" s="21">
        <f t="shared" si="12"/>
        <v>298</v>
      </c>
      <c r="AL16" s="19">
        <v>7</v>
      </c>
      <c r="AM16" s="19">
        <v>291</v>
      </c>
      <c r="AN16" s="19">
        <v>127</v>
      </c>
      <c r="AO16" s="19">
        <v>171</v>
      </c>
      <c r="AP16" s="22">
        <v>36.770000000000003</v>
      </c>
      <c r="AQ16" s="19">
        <v>20</v>
      </c>
      <c r="AR16" s="19">
        <v>14</v>
      </c>
      <c r="AS16" s="19">
        <v>49</v>
      </c>
      <c r="AT16" s="19">
        <v>79</v>
      </c>
      <c r="AU16" s="19">
        <v>90</v>
      </c>
      <c r="AV16" s="19">
        <v>36</v>
      </c>
      <c r="AW16" s="19">
        <v>10</v>
      </c>
      <c r="AX16" s="23">
        <f t="shared" si="13"/>
        <v>9.1439091745934342E-2</v>
      </c>
      <c r="AY16" s="21">
        <f t="shared" si="14"/>
        <v>156</v>
      </c>
      <c r="AZ16" s="19">
        <v>8</v>
      </c>
      <c r="BA16" s="19">
        <v>148</v>
      </c>
      <c r="BB16" s="19">
        <v>8</v>
      </c>
      <c r="BC16" s="19">
        <v>91</v>
      </c>
      <c r="BD16" s="19">
        <v>73</v>
      </c>
      <c r="BE16" s="22" t="s">
        <v>194</v>
      </c>
      <c r="BF16" s="24">
        <v>19</v>
      </c>
      <c r="BG16" s="24">
        <v>1</v>
      </c>
      <c r="BH16" s="24">
        <v>24</v>
      </c>
      <c r="BI16" s="24">
        <v>39</v>
      </c>
      <c r="BJ16" s="24">
        <v>41</v>
      </c>
      <c r="BK16" s="24">
        <v>28</v>
      </c>
      <c r="BL16" s="24">
        <v>12</v>
      </c>
      <c r="BM16" s="23">
        <f t="shared" si="15"/>
        <v>4.7867444001227367E-2</v>
      </c>
      <c r="BN16" s="21">
        <f t="shared" si="16"/>
        <v>92</v>
      </c>
      <c r="BO16" s="19">
        <v>16</v>
      </c>
      <c r="BP16" s="19">
        <v>76</v>
      </c>
      <c r="BQ16" s="19">
        <v>72</v>
      </c>
      <c r="BR16" s="19">
        <v>20</v>
      </c>
      <c r="BS16" s="22" t="s">
        <v>195</v>
      </c>
      <c r="BT16" s="19">
        <v>0</v>
      </c>
      <c r="BU16" s="19">
        <v>3</v>
      </c>
      <c r="BV16" s="19">
        <v>29</v>
      </c>
      <c r="BW16" s="19">
        <v>25</v>
      </c>
      <c r="BX16" s="19">
        <v>23</v>
      </c>
      <c r="BY16" s="19">
        <v>11</v>
      </c>
      <c r="BZ16" s="19">
        <v>1</v>
      </c>
      <c r="CA16" s="23">
        <f t="shared" si="17"/>
        <v>2.822951825713409E-2</v>
      </c>
      <c r="CB16" s="21">
        <f t="shared" si="0"/>
        <v>83</v>
      </c>
      <c r="CC16" s="19">
        <v>10</v>
      </c>
      <c r="CD16" s="19">
        <v>73</v>
      </c>
      <c r="CE16" s="19">
        <v>71</v>
      </c>
      <c r="CF16" s="19">
        <v>12</v>
      </c>
      <c r="CG16" s="22">
        <v>38</v>
      </c>
      <c r="CH16" s="19">
        <v>2</v>
      </c>
      <c r="CI16" s="19">
        <v>5</v>
      </c>
      <c r="CJ16" s="19">
        <v>19</v>
      </c>
      <c r="CK16" s="19">
        <v>20</v>
      </c>
      <c r="CL16" s="19">
        <v>17</v>
      </c>
      <c r="CM16" s="19">
        <v>14</v>
      </c>
      <c r="CN16" s="19">
        <v>6</v>
      </c>
      <c r="CO16" s="23">
        <f t="shared" si="1"/>
        <v>2.5467934949370972E-2</v>
      </c>
      <c r="CP16" s="21">
        <f t="shared" si="2"/>
        <v>163</v>
      </c>
      <c r="CQ16" s="19">
        <v>72</v>
      </c>
      <c r="CR16" s="19">
        <v>91</v>
      </c>
      <c r="CS16" s="19">
        <v>88</v>
      </c>
      <c r="CT16" s="19">
        <v>75</v>
      </c>
      <c r="CU16" s="22" t="s">
        <v>196</v>
      </c>
      <c r="CV16" s="19">
        <v>52</v>
      </c>
      <c r="CW16" s="19">
        <v>22</v>
      </c>
      <c r="CX16" s="19">
        <v>36</v>
      </c>
      <c r="CY16" s="19">
        <v>27</v>
      </c>
      <c r="CZ16" s="19">
        <v>14</v>
      </c>
      <c r="DA16" s="19">
        <v>9</v>
      </c>
      <c r="DB16" s="19">
        <v>3</v>
      </c>
      <c r="DC16" s="23">
        <f t="shared" si="18"/>
        <v>5.0015342129487571E-2</v>
      </c>
      <c r="DD16" s="21">
        <f t="shared" si="3"/>
        <v>184</v>
      </c>
      <c r="DE16" s="19">
        <v>3</v>
      </c>
      <c r="DF16" s="19">
        <v>181</v>
      </c>
      <c r="DG16" s="19">
        <v>108</v>
      </c>
      <c r="DH16" s="19">
        <v>76</v>
      </c>
      <c r="DI16" s="22" t="s">
        <v>197</v>
      </c>
      <c r="DJ16" s="19">
        <v>28</v>
      </c>
      <c r="DK16" s="19">
        <v>16</v>
      </c>
      <c r="DL16" s="19">
        <v>33</v>
      </c>
      <c r="DM16" s="19">
        <v>52</v>
      </c>
      <c r="DN16" s="19">
        <v>33</v>
      </c>
      <c r="DO16" s="19">
        <v>20</v>
      </c>
      <c r="DP16" s="19">
        <v>2</v>
      </c>
      <c r="DQ16" s="23">
        <f t="shared" si="19"/>
        <v>5.6459036514268181E-2</v>
      </c>
      <c r="DR16" s="21">
        <f t="shared" si="4"/>
        <v>165</v>
      </c>
      <c r="DS16" s="19">
        <v>15</v>
      </c>
      <c r="DT16" s="19">
        <v>150</v>
      </c>
      <c r="DU16" s="19">
        <v>97</v>
      </c>
      <c r="DV16" s="19">
        <v>68</v>
      </c>
      <c r="DW16" s="22" t="s">
        <v>198</v>
      </c>
      <c r="DX16" s="19">
        <v>26</v>
      </c>
      <c r="DY16" s="19">
        <v>15</v>
      </c>
      <c r="DZ16" s="19">
        <v>39</v>
      </c>
      <c r="EA16" s="19">
        <v>42</v>
      </c>
      <c r="EB16" s="19">
        <v>24</v>
      </c>
      <c r="EC16" s="19">
        <v>16</v>
      </c>
      <c r="ED16" s="19">
        <v>3</v>
      </c>
      <c r="EE16" s="23">
        <f t="shared" si="20"/>
        <v>5.0629027308990486E-2</v>
      </c>
      <c r="EF16" s="21">
        <f t="shared" si="5"/>
        <v>360</v>
      </c>
      <c r="EG16" s="19">
        <v>60</v>
      </c>
      <c r="EH16" s="19">
        <v>300</v>
      </c>
      <c r="EI16" s="19">
        <v>232</v>
      </c>
      <c r="EJ16" s="19">
        <v>128</v>
      </c>
      <c r="EK16" s="19" t="s">
        <v>75</v>
      </c>
      <c r="EL16" s="19">
        <v>34</v>
      </c>
      <c r="EM16" s="19">
        <v>21</v>
      </c>
      <c r="EN16" s="19">
        <v>100</v>
      </c>
      <c r="EO16" s="19">
        <v>98</v>
      </c>
      <c r="EP16" s="19">
        <v>61</v>
      </c>
      <c r="EQ16" s="19">
        <v>37</v>
      </c>
      <c r="ER16" s="19">
        <v>9</v>
      </c>
      <c r="ES16" s="23">
        <f t="shared" si="21"/>
        <v>0.1104633323105247</v>
      </c>
      <c r="ET16" s="21">
        <f t="shared" si="6"/>
        <v>781</v>
      </c>
      <c r="EU16" s="19">
        <v>146</v>
      </c>
      <c r="EV16" s="19">
        <v>635</v>
      </c>
      <c r="EW16" s="19">
        <v>471</v>
      </c>
      <c r="EX16" s="19">
        <v>310</v>
      </c>
      <c r="EY16" s="22" t="s">
        <v>199</v>
      </c>
      <c r="EZ16" s="19">
        <v>101</v>
      </c>
      <c r="FA16" s="19">
        <v>69</v>
      </c>
      <c r="FB16" s="19">
        <v>224</v>
      </c>
      <c r="FC16" s="19">
        <v>193</v>
      </c>
      <c r="FD16" s="19">
        <v>107</v>
      </c>
      <c r="FE16" s="19">
        <v>56</v>
      </c>
      <c r="FF16" s="19">
        <v>31</v>
      </c>
      <c r="FG16" s="23">
        <f t="shared" si="22"/>
        <v>0.2396440625958883</v>
      </c>
      <c r="FH16" s="21">
        <f t="shared" si="7"/>
        <v>311</v>
      </c>
      <c r="FI16" s="19">
        <v>47</v>
      </c>
      <c r="FJ16" s="19">
        <v>264</v>
      </c>
      <c r="FK16" s="19">
        <v>174</v>
      </c>
      <c r="FL16" s="19">
        <v>137</v>
      </c>
      <c r="FM16" s="22" t="s">
        <v>200</v>
      </c>
      <c r="FN16" s="19">
        <v>69</v>
      </c>
      <c r="FO16" s="19">
        <v>20</v>
      </c>
      <c r="FP16" s="19">
        <v>92</v>
      </c>
      <c r="FQ16" s="19">
        <v>76</v>
      </c>
      <c r="FR16" s="19">
        <v>35</v>
      </c>
      <c r="FS16" s="19">
        <v>11</v>
      </c>
      <c r="FT16" s="19">
        <v>8</v>
      </c>
      <c r="FU16" s="23">
        <f t="shared" si="23"/>
        <v>9.5428045412703277E-2</v>
      </c>
    </row>
    <row r="17" spans="1:177" x14ac:dyDescent="0.25">
      <c r="A17" s="1">
        <v>15</v>
      </c>
      <c r="B17" s="18" t="s">
        <v>201</v>
      </c>
      <c r="C17" s="19">
        <v>444730</v>
      </c>
      <c r="D17" s="19">
        <v>122</v>
      </c>
      <c r="E17" s="19">
        <v>558180</v>
      </c>
      <c r="F17" s="19">
        <v>2243</v>
      </c>
      <c r="G17" s="19">
        <v>415</v>
      </c>
      <c r="H17" s="19">
        <f>1471+59</f>
        <v>1530</v>
      </c>
      <c r="I17" s="19">
        <v>277</v>
      </c>
      <c r="J17" s="19">
        <v>786</v>
      </c>
      <c r="K17" s="20">
        <f t="shared" si="8"/>
        <v>1063</v>
      </c>
      <c r="L17" s="19">
        <v>138</v>
      </c>
      <c r="M17" s="19">
        <v>744</v>
      </c>
      <c r="N17" s="20">
        <f t="shared" si="9"/>
        <v>882</v>
      </c>
      <c r="O17" s="19">
        <v>64</v>
      </c>
      <c r="P17" s="19">
        <v>270</v>
      </c>
      <c r="Q17" s="19">
        <v>217</v>
      </c>
      <c r="R17" s="19">
        <v>293</v>
      </c>
      <c r="S17" s="19">
        <v>119</v>
      </c>
      <c r="T17" s="19">
        <v>772</v>
      </c>
      <c r="U17" s="19">
        <v>4</v>
      </c>
      <c r="V17" s="19">
        <v>206</v>
      </c>
      <c r="W17" s="21">
        <f t="shared" si="10"/>
        <v>428</v>
      </c>
      <c r="X17" s="19">
        <v>30</v>
      </c>
      <c r="Y17" s="19">
        <v>398</v>
      </c>
      <c r="Z17" s="19">
        <v>178</v>
      </c>
      <c r="AA17" s="19">
        <v>250</v>
      </c>
      <c r="AB17" s="22" t="s">
        <v>202</v>
      </c>
      <c r="AC17" s="19">
        <v>39</v>
      </c>
      <c r="AD17" s="19">
        <v>18</v>
      </c>
      <c r="AE17" s="19">
        <v>63</v>
      </c>
      <c r="AF17" s="19">
        <v>109</v>
      </c>
      <c r="AG17" s="19">
        <v>130</v>
      </c>
      <c r="AH17" s="19">
        <v>58</v>
      </c>
      <c r="AI17" s="19">
        <v>11</v>
      </c>
      <c r="AJ17" s="23">
        <f t="shared" si="11"/>
        <v>0.19081587160053501</v>
      </c>
      <c r="AK17" s="21">
        <f t="shared" si="12"/>
        <v>174</v>
      </c>
      <c r="AL17" s="19">
        <v>3</v>
      </c>
      <c r="AM17" s="19">
        <v>171</v>
      </c>
      <c r="AN17" s="19">
        <v>63</v>
      </c>
      <c r="AO17" s="19">
        <v>111</v>
      </c>
      <c r="AP17" s="22">
        <v>36.76</v>
      </c>
      <c r="AQ17" s="19">
        <v>8</v>
      </c>
      <c r="AR17" s="19">
        <v>5</v>
      </c>
      <c r="AS17" s="19">
        <v>22</v>
      </c>
      <c r="AT17" s="19">
        <v>38</v>
      </c>
      <c r="AU17" s="19">
        <v>66</v>
      </c>
      <c r="AV17" s="19">
        <v>30</v>
      </c>
      <c r="AW17" s="19">
        <v>5</v>
      </c>
      <c r="AX17" s="23">
        <f t="shared" si="13"/>
        <v>7.7574676772180121E-2</v>
      </c>
      <c r="AY17" s="21">
        <f t="shared" si="14"/>
        <v>56</v>
      </c>
      <c r="AZ17" s="19">
        <v>3</v>
      </c>
      <c r="BA17" s="19">
        <v>53</v>
      </c>
      <c r="BB17" s="19">
        <v>1</v>
      </c>
      <c r="BC17" s="19">
        <v>28</v>
      </c>
      <c r="BD17" s="19">
        <v>29</v>
      </c>
      <c r="BE17" s="22" t="s">
        <v>203</v>
      </c>
      <c r="BF17" s="24">
        <v>9</v>
      </c>
      <c r="BG17" s="24">
        <v>0</v>
      </c>
      <c r="BH17" s="24">
        <v>1</v>
      </c>
      <c r="BI17" s="24">
        <v>15</v>
      </c>
      <c r="BJ17" s="24">
        <v>20</v>
      </c>
      <c r="BK17" s="24">
        <v>8</v>
      </c>
      <c r="BL17" s="24">
        <v>4</v>
      </c>
      <c r="BM17" s="23">
        <f t="shared" si="15"/>
        <v>2.4966562639322336E-2</v>
      </c>
      <c r="BN17" s="21">
        <f t="shared" si="16"/>
        <v>48</v>
      </c>
      <c r="BO17" s="19">
        <v>14</v>
      </c>
      <c r="BP17" s="19">
        <v>34</v>
      </c>
      <c r="BQ17" s="19">
        <v>43</v>
      </c>
      <c r="BR17" s="19">
        <v>5</v>
      </c>
      <c r="BS17" s="22" t="s">
        <v>204</v>
      </c>
      <c r="BT17" s="19">
        <v>3</v>
      </c>
      <c r="BU17" s="19">
        <v>3</v>
      </c>
      <c r="BV17" s="19">
        <v>8</v>
      </c>
      <c r="BW17" s="19">
        <v>13</v>
      </c>
      <c r="BX17" s="19">
        <v>13</v>
      </c>
      <c r="BY17" s="19">
        <v>8</v>
      </c>
      <c r="BZ17" s="19">
        <v>0</v>
      </c>
      <c r="CA17" s="23">
        <f t="shared" si="17"/>
        <v>2.139991083370486E-2</v>
      </c>
      <c r="CB17" s="21">
        <f t="shared" si="0"/>
        <v>64</v>
      </c>
      <c r="CC17" s="19">
        <v>18</v>
      </c>
      <c r="CD17" s="19">
        <v>46</v>
      </c>
      <c r="CE17" s="19">
        <v>54</v>
      </c>
      <c r="CF17" s="19">
        <v>10</v>
      </c>
      <c r="CG17" s="22" t="s">
        <v>205</v>
      </c>
      <c r="CH17" s="19">
        <v>1</v>
      </c>
      <c r="CI17" s="19">
        <v>4</v>
      </c>
      <c r="CJ17" s="19">
        <v>19</v>
      </c>
      <c r="CK17" s="19">
        <v>16</v>
      </c>
      <c r="CL17" s="19">
        <v>13</v>
      </c>
      <c r="CM17" s="19">
        <v>8</v>
      </c>
      <c r="CN17" s="19">
        <v>3</v>
      </c>
      <c r="CO17" s="23">
        <f t="shared" si="1"/>
        <v>2.8533214444939812E-2</v>
      </c>
      <c r="CP17" s="21">
        <f t="shared" si="2"/>
        <v>151</v>
      </c>
      <c r="CQ17" s="19">
        <v>96</v>
      </c>
      <c r="CR17" s="19">
        <v>55</v>
      </c>
      <c r="CS17" s="19">
        <v>86</v>
      </c>
      <c r="CT17" s="19">
        <v>65</v>
      </c>
      <c r="CU17" s="22" t="s">
        <v>206</v>
      </c>
      <c r="CV17" s="19">
        <v>55</v>
      </c>
      <c r="CW17" s="19">
        <v>25</v>
      </c>
      <c r="CX17" s="19">
        <v>33</v>
      </c>
      <c r="CY17" s="19">
        <v>22</v>
      </c>
      <c r="CZ17" s="19">
        <v>7</v>
      </c>
      <c r="DA17" s="19">
        <v>7</v>
      </c>
      <c r="DB17" s="19">
        <v>2</v>
      </c>
      <c r="DC17" s="23">
        <f t="shared" si="18"/>
        <v>6.7320552831029876E-2</v>
      </c>
      <c r="DD17" s="21">
        <f t="shared" si="3"/>
        <v>116</v>
      </c>
      <c r="DE17" s="19">
        <v>4</v>
      </c>
      <c r="DF17" s="19">
        <v>112</v>
      </c>
      <c r="DG17" s="19">
        <v>58</v>
      </c>
      <c r="DH17" s="19">
        <v>58</v>
      </c>
      <c r="DI17" s="22" t="s">
        <v>207</v>
      </c>
      <c r="DJ17" s="19">
        <v>22</v>
      </c>
      <c r="DK17" s="19">
        <v>8</v>
      </c>
      <c r="DL17" s="19">
        <v>17</v>
      </c>
      <c r="DM17" s="19">
        <v>28</v>
      </c>
      <c r="DN17" s="19">
        <v>31</v>
      </c>
      <c r="DO17" s="19">
        <v>5</v>
      </c>
      <c r="DP17" s="19">
        <v>5</v>
      </c>
      <c r="DQ17" s="23">
        <f t="shared" si="19"/>
        <v>5.1716451181453411E-2</v>
      </c>
      <c r="DR17" s="21">
        <f t="shared" si="4"/>
        <v>113</v>
      </c>
      <c r="DS17" s="19">
        <v>15</v>
      </c>
      <c r="DT17" s="19">
        <v>98</v>
      </c>
      <c r="DU17" s="19">
        <v>63</v>
      </c>
      <c r="DV17" s="19">
        <v>50</v>
      </c>
      <c r="DW17" s="22" t="s">
        <v>208</v>
      </c>
      <c r="DX17" s="19">
        <v>27</v>
      </c>
      <c r="DY17" s="19">
        <v>17</v>
      </c>
      <c r="DZ17" s="19">
        <v>24</v>
      </c>
      <c r="EA17" s="19">
        <v>21</v>
      </c>
      <c r="EB17" s="19">
        <v>14</v>
      </c>
      <c r="EC17" s="19">
        <v>4</v>
      </c>
      <c r="ED17" s="19">
        <v>6</v>
      </c>
      <c r="EE17" s="23">
        <f t="shared" si="20"/>
        <v>5.0378956754346858E-2</v>
      </c>
      <c r="EF17" s="21">
        <f t="shared" si="5"/>
        <v>302</v>
      </c>
      <c r="EG17" s="19">
        <v>52</v>
      </c>
      <c r="EH17" s="19">
        <v>250</v>
      </c>
      <c r="EI17" s="19">
        <v>179</v>
      </c>
      <c r="EJ17" s="19">
        <v>123</v>
      </c>
      <c r="EK17" s="19" t="s">
        <v>209</v>
      </c>
      <c r="EL17" s="19">
        <v>32</v>
      </c>
      <c r="EM17" s="19">
        <v>16</v>
      </c>
      <c r="EN17" s="19">
        <v>81</v>
      </c>
      <c r="EO17" s="19">
        <v>86</v>
      </c>
      <c r="EP17" s="19">
        <v>52</v>
      </c>
      <c r="EQ17" s="19">
        <v>25</v>
      </c>
      <c r="ER17" s="19">
        <v>10</v>
      </c>
      <c r="ES17" s="23">
        <f t="shared" si="21"/>
        <v>0.13464110566205975</v>
      </c>
      <c r="ET17" s="21">
        <f t="shared" si="6"/>
        <v>607</v>
      </c>
      <c r="EU17" s="19">
        <v>113</v>
      </c>
      <c r="EV17" s="19">
        <v>494</v>
      </c>
      <c r="EW17" s="19">
        <v>360</v>
      </c>
      <c r="EX17" s="19">
        <v>247</v>
      </c>
      <c r="EY17" s="22" t="s">
        <v>210</v>
      </c>
      <c r="EZ17" s="19">
        <v>79</v>
      </c>
      <c r="FA17" s="19">
        <v>56</v>
      </c>
      <c r="FB17" s="19">
        <v>179</v>
      </c>
      <c r="FC17" s="19">
        <v>138</v>
      </c>
      <c r="FD17" s="19">
        <v>87</v>
      </c>
      <c r="FE17" s="19">
        <v>45</v>
      </c>
      <c r="FF17" s="19">
        <v>23</v>
      </c>
      <c r="FG17" s="23">
        <f t="shared" si="22"/>
        <v>0.27061970575122601</v>
      </c>
      <c r="FH17" s="21">
        <f t="shared" si="7"/>
        <v>352</v>
      </c>
      <c r="FI17" s="19">
        <v>50</v>
      </c>
      <c r="FJ17" s="19">
        <v>302</v>
      </c>
      <c r="FK17" s="19">
        <v>208</v>
      </c>
      <c r="FL17" s="19">
        <v>144</v>
      </c>
      <c r="FM17" s="22" t="s">
        <v>211</v>
      </c>
      <c r="FN17" s="19">
        <v>64</v>
      </c>
      <c r="FO17" s="19">
        <v>31</v>
      </c>
      <c r="FP17" s="19">
        <v>89</v>
      </c>
      <c r="FQ17" s="19">
        <v>88</v>
      </c>
      <c r="FR17" s="19">
        <v>40</v>
      </c>
      <c r="FS17" s="19">
        <v>27</v>
      </c>
      <c r="FT17" s="19">
        <v>13</v>
      </c>
      <c r="FU17" s="23">
        <f t="shared" si="23"/>
        <v>0.15693267944716896</v>
      </c>
    </row>
    <row r="18" spans="1:177" x14ac:dyDescent="0.25">
      <c r="A18" s="1">
        <v>16</v>
      </c>
      <c r="B18" s="18" t="s">
        <v>212</v>
      </c>
      <c r="C18" s="19">
        <v>602543</v>
      </c>
      <c r="D18" s="19">
        <v>128</v>
      </c>
      <c r="E18" s="19">
        <v>750499</v>
      </c>
      <c r="F18" s="19">
        <v>3151</v>
      </c>
      <c r="G18" s="19">
        <v>511</v>
      </c>
      <c r="H18" s="19">
        <f>2177+51</f>
        <v>2228</v>
      </c>
      <c r="I18" s="19">
        <v>355</v>
      </c>
      <c r="J18" s="19">
        <v>1139</v>
      </c>
      <c r="K18" s="20">
        <f t="shared" si="8"/>
        <v>1494</v>
      </c>
      <c r="L18" s="19">
        <v>156</v>
      </c>
      <c r="M18" s="19">
        <v>1089</v>
      </c>
      <c r="N18" s="20">
        <f t="shared" ref="N18:N29" si="24">+SUM(L18:M18)</f>
        <v>1245</v>
      </c>
      <c r="O18" s="19">
        <v>80</v>
      </c>
      <c r="P18" s="19">
        <v>435</v>
      </c>
      <c r="Q18" s="19">
        <v>266</v>
      </c>
      <c r="R18" s="19">
        <v>440</v>
      </c>
      <c r="S18" s="19">
        <v>131</v>
      </c>
      <c r="T18" s="19">
        <v>1077</v>
      </c>
      <c r="U18" s="19">
        <v>3</v>
      </c>
      <c r="V18" s="19">
        <v>307</v>
      </c>
      <c r="W18" s="21">
        <f t="shared" si="10"/>
        <v>490</v>
      </c>
      <c r="X18" s="19">
        <v>24</v>
      </c>
      <c r="Y18" s="19">
        <v>466</v>
      </c>
      <c r="Z18" s="19">
        <v>216</v>
      </c>
      <c r="AA18" s="19">
        <v>274</v>
      </c>
      <c r="AB18" s="22" t="s">
        <v>213</v>
      </c>
      <c r="AC18" s="19">
        <v>36</v>
      </c>
      <c r="AD18" s="19">
        <v>14</v>
      </c>
      <c r="AE18" s="19">
        <v>76</v>
      </c>
      <c r="AF18" s="19">
        <v>120</v>
      </c>
      <c r="AG18" s="19">
        <v>162</v>
      </c>
      <c r="AH18" s="19">
        <v>62</v>
      </c>
      <c r="AI18" s="19">
        <v>20</v>
      </c>
      <c r="AJ18" s="23">
        <f t="shared" si="11"/>
        <v>0.15550618851158363</v>
      </c>
      <c r="AK18" s="21">
        <f t="shared" si="12"/>
        <v>198</v>
      </c>
      <c r="AL18" s="19">
        <v>2</v>
      </c>
      <c r="AM18" s="19">
        <v>196</v>
      </c>
      <c r="AN18" s="19">
        <v>73</v>
      </c>
      <c r="AO18" s="19">
        <v>125</v>
      </c>
      <c r="AP18" s="22">
        <v>40</v>
      </c>
      <c r="AQ18" s="19">
        <v>9</v>
      </c>
      <c r="AR18" s="19">
        <v>6</v>
      </c>
      <c r="AS18" s="19">
        <v>26</v>
      </c>
      <c r="AT18" s="19">
        <v>46</v>
      </c>
      <c r="AU18" s="19">
        <v>75</v>
      </c>
      <c r="AV18" s="19">
        <v>27</v>
      </c>
      <c r="AW18" s="19">
        <v>9</v>
      </c>
      <c r="AX18" s="23">
        <f t="shared" si="13"/>
        <v>6.2837194541415425E-2</v>
      </c>
      <c r="AY18" s="21">
        <f t="shared" si="14"/>
        <v>75</v>
      </c>
      <c r="AZ18" s="19">
        <v>2</v>
      </c>
      <c r="BA18" s="19">
        <v>73</v>
      </c>
      <c r="BB18" s="19">
        <v>1</v>
      </c>
      <c r="BC18" s="19">
        <v>35</v>
      </c>
      <c r="BD18" s="19">
        <v>41</v>
      </c>
      <c r="BE18" s="22" t="s">
        <v>214</v>
      </c>
      <c r="BF18" s="24">
        <v>8</v>
      </c>
      <c r="BG18" s="24">
        <v>1</v>
      </c>
      <c r="BH18" s="24">
        <v>6</v>
      </c>
      <c r="BI18" s="24">
        <v>25</v>
      </c>
      <c r="BJ18" s="24">
        <v>22</v>
      </c>
      <c r="BK18" s="24">
        <v>11</v>
      </c>
      <c r="BL18" s="24">
        <v>3</v>
      </c>
      <c r="BM18" s="23">
        <f t="shared" si="15"/>
        <v>2.3801967629324024E-2</v>
      </c>
      <c r="BN18" s="21">
        <f t="shared" si="16"/>
        <v>70</v>
      </c>
      <c r="BO18" s="19">
        <v>16</v>
      </c>
      <c r="BP18" s="19">
        <v>54</v>
      </c>
      <c r="BQ18" s="19">
        <v>60</v>
      </c>
      <c r="BR18" s="19">
        <v>10</v>
      </c>
      <c r="BS18" s="22" t="s">
        <v>215</v>
      </c>
      <c r="BT18" s="19">
        <v>0</v>
      </c>
      <c r="BU18" s="19">
        <v>4</v>
      </c>
      <c r="BV18" s="19">
        <v>20</v>
      </c>
      <c r="BW18" s="19">
        <v>21</v>
      </c>
      <c r="BX18" s="19">
        <v>15</v>
      </c>
      <c r="BY18" s="19">
        <v>7</v>
      </c>
      <c r="BZ18" s="19">
        <v>3</v>
      </c>
      <c r="CA18" s="23">
        <f t="shared" si="17"/>
        <v>2.221516978736909E-2</v>
      </c>
      <c r="CB18" s="21">
        <f t="shared" si="0"/>
        <v>71</v>
      </c>
      <c r="CC18" s="19">
        <v>11</v>
      </c>
      <c r="CD18" s="19">
        <v>60</v>
      </c>
      <c r="CE18" s="19">
        <v>62</v>
      </c>
      <c r="CF18" s="19">
        <v>9</v>
      </c>
      <c r="CG18" s="22">
        <v>44</v>
      </c>
      <c r="CH18" s="19">
        <v>2</v>
      </c>
      <c r="CI18" s="19">
        <v>2</v>
      </c>
      <c r="CJ18" s="19">
        <v>18</v>
      </c>
      <c r="CK18" s="19">
        <v>24</v>
      </c>
      <c r="CL18" s="19">
        <v>15</v>
      </c>
      <c r="CM18" s="19">
        <v>6</v>
      </c>
      <c r="CN18" s="19">
        <v>4</v>
      </c>
      <c r="CO18" s="23">
        <f t="shared" si="1"/>
        <v>2.2532529355760077E-2</v>
      </c>
      <c r="CP18" s="21">
        <f t="shared" si="2"/>
        <v>192</v>
      </c>
      <c r="CQ18" s="19">
        <v>108</v>
      </c>
      <c r="CR18" s="19">
        <v>84</v>
      </c>
      <c r="CS18" s="19">
        <v>104</v>
      </c>
      <c r="CT18" s="19">
        <v>88</v>
      </c>
      <c r="CU18" s="22" t="s">
        <v>216</v>
      </c>
      <c r="CV18" s="19">
        <v>68</v>
      </c>
      <c r="CW18" s="19">
        <v>17</v>
      </c>
      <c r="CX18" s="19">
        <v>50</v>
      </c>
      <c r="CY18" s="19">
        <v>28</v>
      </c>
      <c r="CZ18" s="19">
        <v>21</v>
      </c>
      <c r="DA18" s="19">
        <v>5</v>
      </c>
      <c r="DB18" s="19">
        <v>3</v>
      </c>
      <c r="DC18" s="23">
        <f t="shared" si="18"/>
        <v>6.0933037131069505E-2</v>
      </c>
      <c r="DD18" s="21">
        <f t="shared" si="3"/>
        <v>185</v>
      </c>
      <c r="DE18" s="19">
        <v>3</v>
      </c>
      <c r="DF18" s="19">
        <v>182</v>
      </c>
      <c r="DG18" s="19">
        <v>102</v>
      </c>
      <c r="DH18" s="19">
        <v>83</v>
      </c>
      <c r="DI18" s="22" t="s">
        <v>83</v>
      </c>
      <c r="DJ18" s="19">
        <v>37</v>
      </c>
      <c r="DK18" s="19">
        <v>20</v>
      </c>
      <c r="DL18" s="19">
        <v>31</v>
      </c>
      <c r="DM18" s="19">
        <v>35</v>
      </c>
      <c r="DN18" s="19">
        <v>39</v>
      </c>
      <c r="DO18" s="19">
        <v>19</v>
      </c>
      <c r="DP18" s="19">
        <v>4</v>
      </c>
      <c r="DQ18" s="23">
        <f t="shared" si="19"/>
        <v>5.8711520152332594E-2</v>
      </c>
      <c r="DR18" s="21">
        <f t="shared" si="4"/>
        <v>165</v>
      </c>
      <c r="DS18" s="19">
        <v>15</v>
      </c>
      <c r="DT18" s="19">
        <v>150</v>
      </c>
      <c r="DU18" s="19">
        <v>99</v>
      </c>
      <c r="DV18" s="19">
        <v>66</v>
      </c>
      <c r="DW18" s="22" t="s">
        <v>217</v>
      </c>
      <c r="DX18" s="19">
        <v>30</v>
      </c>
      <c r="DY18" s="19">
        <v>19</v>
      </c>
      <c r="DZ18" s="19">
        <v>33</v>
      </c>
      <c r="EA18" s="19">
        <v>35</v>
      </c>
      <c r="EB18" s="19">
        <v>27</v>
      </c>
      <c r="EC18" s="19">
        <v>16</v>
      </c>
      <c r="ED18" s="19">
        <v>5</v>
      </c>
      <c r="EE18" s="23">
        <f t="shared" si="20"/>
        <v>5.2364328784512852E-2</v>
      </c>
      <c r="EF18" s="21">
        <f t="shared" si="5"/>
        <v>463</v>
      </c>
      <c r="EG18" s="19">
        <v>82</v>
      </c>
      <c r="EH18" s="19">
        <v>381</v>
      </c>
      <c r="EI18" s="19">
        <v>272</v>
      </c>
      <c r="EJ18" s="19">
        <v>191</v>
      </c>
      <c r="EK18" s="19" t="s">
        <v>74</v>
      </c>
      <c r="EL18" s="19">
        <v>55</v>
      </c>
      <c r="EM18" s="19">
        <v>34</v>
      </c>
      <c r="EN18" s="19">
        <v>112</v>
      </c>
      <c r="EO18" s="19">
        <v>119</v>
      </c>
      <c r="EP18" s="19">
        <v>70</v>
      </c>
      <c r="EQ18" s="19">
        <v>46</v>
      </c>
      <c r="ER18" s="19">
        <v>27</v>
      </c>
      <c r="ES18" s="23">
        <f t="shared" si="21"/>
        <v>0.14693748016502697</v>
      </c>
      <c r="ET18" s="21">
        <f t="shared" si="6"/>
        <v>851</v>
      </c>
      <c r="EU18" s="19">
        <v>152</v>
      </c>
      <c r="EV18" s="19">
        <v>699</v>
      </c>
      <c r="EW18" s="19">
        <v>518</v>
      </c>
      <c r="EX18" s="19">
        <v>333</v>
      </c>
      <c r="EY18" s="22" t="s">
        <v>218</v>
      </c>
      <c r="EZ18" s="19">
        <v>140</v>
      </c>
      <c r="FA18" s="19">
        <v>70</v>
      </c>
      <c r="FB18" s="19">
        <v>225</v>
      </c>
      <c r="FC18" s="19">
        <v>187</v>
      </c>
      <c r="FD18" s="19">
        <v>126</v>
      </c>
      <c r="FE18" s="19">
        <v>67</v>
      </c>
      <c r="FF18" s="19">
        <v>36</v>
      </c>
      <c r="FG18" s="23">
        <f t="shared" si="22"/>
        <v>0.27007299270072993</v>
      </c>
      <c r="FH18" s="21">
        <f t="shared" si="7"/>
        <v>522</v>
      </c>
      <c r="FI18" s="19">
        <v>68</v>
      </c>
      <c r="FJ18" s="19">
        <v>454</v>
      </c>
      <c r="FK18" s="19">
        <v>342</v>
      </c>
      <c r="FL18" s="19">
        <v>254</v>
      </c>
      <c r="FM18" s="22" t="s">
        <v>219</v>
      </c>
      <c r="FN18" s="19">
        <v>130</v>
      </c>
      <c r="FO18" s="19">
        <v>31</v>
      </c>
      <c r="FP18" s="19">
        <v>141</v>
      </c>
      <c r="FQ18" s="19">
        <v>121</v>
      </c>
      <c r="FR18" s="19">
        <v>109</v>
      </c>
      <c r="FS18" s="19">
        <v>42</v>
      </c>
      <c r="FT18" s="19">
        <v>22</v>
      </c>
      <c r="FU18" s="23">
        <f t="shared" si="23"/>
        <v>0.1656616947000952</v>
      </c>
    </row>
    <row r="19" spans="1:177" x14ac:dyDescent="0.25">
      <c r="A19" s="1">
        <v>17</v>
      </c>
      <c r="B19" s="18" t="s">
        <v>220</v>
      </c>
      <c r="C19" s="19">
        <v>612990</v>
      </c>
      <c r="D19" s="19">
        <v>149</v>
      </c>
      <c r="E19" s="19">
        <v>812336</v>
      </c>
      <c r="F19" s="19">
        <v>2777</v>
      </c>
      <c r="G19" s="19">
        <v>301</v>
      </c>
      <c r="H19" s="19">
        <v>2328</v>
      </c>
      <c r="I19" s="19">
        <v>210</v>
      </c>
      <c r="J19" s="19">
        <v>1193</v>
      </c>
      <c r="K19" s="20">
        <f t="shared" si="8"/>
        <v>1403</v>
      </c>
      <c r="L19" s="19">
        <v>91</v>
      </c>
      <c r="M19" s="19">
        <v>1128</v>
      </c>
      <c r="N19" s="20">
        <f t="shared" si="24"/>
        <v>1219</v>
      </c>
      <c r="O19" s="19">
        <v>44</v>
      </c>
      <c r="P19" s="19">
        <v>428</v>
      </c>
      <c r="Q19" s="19">
        <v>163</v>
      </c>
      <c r="R19" s="19">
        <v>446</v>
      </c>
      <c r="S19" s="19">
        <v>96</v>
      </c>
      <c r="T19" s="19">
        <v>1110</v>
      </c>
      <c r="U19" s="19">
        <v>2</v>
      </c>
      <c r="V19" s="19">
        <v>395</v>
      </c>
      <c r="W19" s="21">
        <f t="shared" si="10"/>
        <v>737</v>
      </c>
      <c r="X19" s="19">
        <v>27</v>
      </c>
      <c r="Y19" s="19">
        <v>710</v>
      </c>
      <c r="Z19" s="19">
        <v>302</v>
      </c>
      <c r="AA19" s="19">
        <v>445</v>
      </c>
      <c r="AB19" s="22" t="s">
        <v>221</v>
      </c>
      <c r="AC19" s="19">
        <v>104</v>
      </c>
      <c r="AD19" s="19">
        <v>32</v>
      </c>
      <c r="AE19" s="19">
        <v>102</v>
      </c>
      <c r="AF19" s="19">
        <v>179</v>
      </c>
      <c r="AG19" s="19">
        <v>180</v>
      </c>
      <c r="AH19" s="19">
        <v>112</v>
      </c>
      <c r="AI19" s="19">
        <v>35</v>
      </c>
      <c r="AJ19" s="23">
        <f t="shared" si="11"/>
        <v>0.26539431040691391</v>
      </c>
      <c r="AK19" s="21">
        <f t="shared" si="12"/>
        <v>251</v>
      </c>
      <c r="AL19" s="19">
        <v>2</v>
      </c>
      <c r="AM19" s="19">
        <v>249</v>
      </c>
      <c r="AN19" s="19">
        <v>86</v>
      </c>
      <c r="AO19" s="19">
        <v>170</v>
      </c>
      <c r="AP19" s="22">
        <v>38.979999999999997</v>
      </c>
      <c r="AQ19" s="19">
        <v>14</v>
      </c>
      <c r="AR19" s="19">
        <v>10</v>
      </c>
      <c r="AS19" s="19">
        <v>36</v>
      </c>
      <c r="AT19" s="19">
        <v>62</v>
      </c>
      <c r="AU19" s="19">
        <v>71</v>
      </c>
      <c r="AV19" s="19">
        <v>52</v>
      </c>
      <c r="AW19" s="19">
        <v>10</v>
      </c>
      <c r="AX19" s="23">
        <f t="shared" si="13"/>
        <v>9.0385307886208133E-2</v>
      </c>
      <c r="AY19" s="21">
        <f t="shared" si="14"/>
        <v>113</v>
      </c>
      <c r="AZ19" s="30">
        <v>3</v>
      </c>
      <c r="BA19" s="30">
        <v>110</v>
      </c>
      <c r="BB19" s="19"/>
      <c r="BC19" s="30">
        <v>49</v>
      </c>
      <c r="BD19" s="30">
        <v>73</v>
      </c>
      <c r="BE19" s="31">
        <v>37.92</v>
      </c>
      <c r="BF19" s="30">
        <v>14</v>
      </c>
      <c r="BG19" s="30">
        <v>4</v>
      </c>
      <c r="BH19" s="30">
        <v>16</v>
      </c>
      <c r="BI19" s="30">
        <v>27</v>
      </c>
      <c r="BJ19" s="30">
        <v>31</v>
      </c>
      <c r="BK19" s="30">
        <v>19</v>
      </c>
      <c r="BL19" s="30">
        <v>10</v>
      </c>
      <c r="BM19" s="23">
        <f t="shared" si="15"/>
        <v>4.0691393590205259E-2</v>
      </c>
      <c r="BN19" s="21">
        <f t="shared" si="16"/>
        <v>80</v>
      </c>
      <c r="BO19" s="30">
        <v>12</v>
      </c>
      <c r="BP19" s="30">
        <v>68</v>
      </c>
      <c r="BQ19" s="30">
        <v>78</v>
      </c>
      <c r="BR19" s="30">
        <v>12</v>
      </c>
      <c r="BS19" s="31">
        <v>38.700000000000003</v>
      </c>
      <c r="BT19" s="30">
        <v>3</v>
      </c>
      <c r="BU19" s="30">
        <v>2</v>
      </c>
      <c r="BV19" s="30">
        <v>13</v>
      </c>
      <c r="BW19" s="30">
        <v>31</v>
      </c>
      <c r="BX19" s="30">
        <v>25</v>
      </c>
      <c r="BY19" s="30">
        <v>11</v>
      </c>
      <c r="BZ19" s="30">
        <v>5</v>
      </c>
      <c r="CA19" s="23">
        <f t="shared" si="17"/>
        <v>2.8808066258552395E-2</v>
      </c>
      <c r="CB19" s="21">
        <f t="shared" si="0"/>
        <v>51</v>
      </c>
      <c r="CC19" s="30">
        <v>9</v>
      </c>
      <c r="CD19" s="30">
        <v>42</v>
      </c>
      <c r="CE19" s="30">
        <v>49</v>
      </c>
      <c r="CF19" s="30">
        <v>7</v>
      </c>
      <c r="CG19" s="31">
        <v>39.1</v>
      </c>
      <c r="CH19" s="30">
        <v>0</v>
      </c>
      <c r="CI19" s="30">
        <v>2</v>
      </c>
      <c r="CJ19" s="30">
        <v>13</v>
      </c>
      <c r="CK19" s="30">
        <v>12</v>
      </c>
      <c r="CL19" s="30">
        <v>17</v>
      </c>
      <c r="CM19" s="30">
        <v>9</v>
      </c>
      <c r="CN19" s="30">
        <v>3</v>
      </c>
      <c r="CO19" s="23">
        <f t="shared" si="1"/>
        <v>1.8365142239827152E-2</v>
      </c>
      <c r="CP19" s="21">
        <f t="shared" si="2"/>
        <v>128</v>
      </c>
      <c r="CQ19" s="30">
        <v>53</v>
      </c>
      <c r="CR19" s="30">
        <v>75</v>
      </c>
      <c r="CS19" s="30">
        <v>64</v>
      </c>
      <c r="CT19" s="30">
        <v>65</v>
      </c>
      <c r="CU19" s="31">
        <v>27.2</v>
      </c>
      <c r="CV19" s="30">
        <v>40</v>
      </c>
      <c r="CW19" s="30">
        <v>18</v>
      </c>
      <c r="CX19" s="30">
        <v>24</v>
      </c>
      <c r="CY19" s="30">
        <v>17</v>
      </c>
      <c r="CZ19" s="30">
        <v>15</v>
      </c>
      <c r="DA19" s="30">
        <v>8</v>
      </c>
      <c r="DB19" s="30">
        <v>7</v>
      </c>
      <c r="DC19" s="23">
        <f t="shared" si="18"/>
        <v>4.6092906013683835E-2</v>
      </c>
      <c r="DD19" s="21">
        <f t="shared" si="3"/>
        <v>138</v>
      </c>
      <c r="DE19" s="32">
        <v>3</v>
      </c>
      <c r="DF19" s="32">
        <v>135</v>
      </c>
      <c r="DG19" s="33">
        <v>23</v>
      </c>
      <c r="DH19" s="33">
        <v>19</v>
      </c>
      <c r="DI19" s="34">
        <v>29.74</v>
      </c>
      <c r="DJ19" s="33">
        <v>8</v>
      </c>
      <c r="DK19" s="33">
        <v>7</v>
      </c>
      <c r="DL19" s="33">
        <v>6</v>
      </c>
      <c r="DM19" s="33">
        <v>11</v>
      </c>
      <c r="DN19" s="33">
        <v>5</v>
      </c>
      <c r="DO19" s="33">
        <v>4</v>
      </c>
      <c r="DP19" s="33">
        <v>1</v>
      </c>
      <c r="DQ19" s="23">
        <f t="shared" si="19"/>
        <v>4.9693914296002881E-2</v>
      </c>
      <c r="DR19" s="21">
        <f t="shared" si="4"/>
        <v>146</v>
      </c>
      <c r="DS19" s="30">
        <v>13</v>
      </c>
      <c r="DT19" s="30">
        <v>133</v>
      </c>
      <c r="DU19" s="30">
        <v>26</v>
      </c>
      <c r="DV19" s="30">
        <v>21</v>
      </c>
      <c r="DW19" s="31">
        <v>30.36</v>
      </c>
      <c r="DX19" s="30">
        <v>9</v>
      </c>
      <c r="DY19" s="30">
        <v>4</v>
      </c>
      <c r="DZ19" s="30">
        <v>9</v>
      </c>
      <c r="EA19" s="30">
        <v>12</v>
      </c>
      <c r="EB19" s="30">
        <v>8</v>
      </c>
      <c r="EC19" s="30">
        <v>5</v>
      </c>
      <c r="ED19" s="30">
        <v>0</v>
      </c>
      <c r="EE19" s="23">
        <f t="shared" si="20"/>
        <v>5.2574720921858123E-2</v>
      </c>
      <c r="EF19" s="21">
        <f t="shared" si="5"/>
        <v>301</v>
      </c>
      <c r="EG19" s="30">
        <v>62</v>
      </c>
      <c r="EH19" s="30">
        <v>239</v>
      </c>
      <c r="EI19" s="30">
        <v>217</v>
      </c>
      <c r="EJ19" s="30">
        <v>127</v>
      </c>
      <c r="EK19" s="31">
        <v>36.869999999999997</v>
      </c>
      <c r="EL19" s="30">
        <v>48</v>
      </c>
      <c r="EM19" s="30">
        <v>15</v>
      </c>
      <c r="EN19" s="30">
        <v>66</v>
      </c>
      <c r="EO19" s="30">
        <v>106</v>
      </c>
      <c r="EP19" s="30">
        <v>67</v>
      </c>
      <c r="EQ19" s="30">
        <v>27</v>
      </c>
      <c r="ER19" s="30">
        <v>14</v>
      </c>
      <c r="ES19" s="23">
        <f t="shared" si="21"/>
        <v>0.10839034929780339</v>
      </c>
      <c r="ET19" s="21">
        <f t="shared" si="6"/>
        <v>459</v>
      </c>
      <c r="EU19" s="30">
        <v>65</v>
      </c>
      <c r="EV19" s="30">
        <v>394</v>
      </c>
      <c r="EW19" s="30">
        <v>314</v>
      </c>
      <c r="EX19" s="30">
        <v>218</v>
      </c>
      <c r="EY19" s="31">
        <v>33.83</v>
      </c>
      <c r="EZ19" s="30">
        <v>77</v>
      </c>
      <c r="FA19" s="30">
        <v>39</v>
      </c>
      <c r="FB19" s="30">
        <v>84</v>
      </c>
      <c r="FC19" s="30">
        <v>141</v>
      </c>
      <c r="FD19" s="30">
        <v>105</v>
      </c>
      <c r="FE19" s="30">
        <v>63</v>
      </c>
      <c r="FF19" s="30">
        <v>22</v>
      </c>
      <c r="FG19" s="23">
        <f t="shared" si="22"/>
        <v>0.16528628015844438</v>
      </c>
      <c r="FH19" s="21">
        <f t="shared" si="7"/>
        <v>383</v>
      </c>
      <c r="FI19" s="30">
        <v>40</v>
      </c>
      <c r="FJ19" s="30">
        <v>343</v>
      </c>
      <c r="FK19" s="30">
        <v>253</v>
      </c>
      <c r="FL19" s="30">
        <v>164</v>
      </c>
      <c r="FM19" s="31">
        <v>36.32</v>
      </c>
      <c r="FN19" s="30">
        <v>78</v>
      </c>
      <c r="FO19" s="30">
        <v>27</v>
      </c>
      <c r="FP19" s="30">
        <v>68</v>
      </c>
      <c r="FQ19" s="30">
        <v>77</v>
      </c>
      <c r="FR19" s="30">
        <v>89</v>
      </c>
      <c r="FS19" s="30">
        <v>58</v>
      </c>
      <c r="FT19" s="30">
        <v>19</v>
      </c>
      <c r="FU19" s="23">
        <f t="shared" si="23"/>
        <v>0.13791861721281959</v>
      </c>
    </row>
    <row r="20" spans="1:177" x14ac:dyDescent="0.25">
      <c r="A20" s="1">
        <v>18</v>
      </c>
      <c r="B20" s="18" t="s">
        <v>222</v>
      </c>
      <c r="C20" s="19">
        <v>586183</v>
      </c>
      <c r="D20" s="19">
        <v>123</v>
      </c>
      <c r="E20" s="19">
        <v>767951</v>
      </c>
      <c r="F20" s="19">
        <v>2433</v>
      </c>
      <c r="G20" s="19">
        <v>330</v>
      </c>
      <c r="H20" s="19">
        <v>2015</v>
      </c>
      <c r="I20" s="19">
        <v>220</v>
      </c>
      <c r="J20" s="19">
        <v>1103</v>
      </c>
      <c r="K20" s="20">
        <f t="shared" si="8"/>
        <v>1323</v>
      </c>
      <c r="L20" s="19">
        <v>109</v>
      </c>
      <c r="M20" s="19">
        <v>912</v>
      </c>
      <c r="N20" s="20">
        <f t="shared" si="24"/>
        <v>1021</v>
      </c>
      <c r="O20" s="19">
        <v>38</v>
      </c>
      <c r="P20" s="30">
        <v>348</v>
      </c>
      <c r="Q20" s="19">
        <v>161</v>
      </c>
      <c r="R20" s="19">
        <v>371</v>
      </c>
      <c r="S20" s="19">
        <v>126</v>
      </c>
      <c r="T20" s="30">
        <v>919</v>
      </c>
      <c r="U20" s="19">
        <v>4</v>
      </c>
      <c r="V20" s="30">
        <v>376</v>
      </c>
      <c r="W20" s="21">
        <f t="shared" si="10"/>
        <v>627</v>
      </c>
      <c r="X20" s="35">
        <v>34</v>
      </c>
      <c r="Y20" s="30">
        <v>593</v>
      </c>
      <c r="Z20" s="30">
        <v>288</v>
      </c>
      <c r="AA20" s="30">
        <v>365</v>
      </c>
      <c r="AB20" s="31">
        <v>36.26</v>
      </c>
      <c r="AC20" s="30">
        <v>91</v>
      </c>
      <c r="AD20" s="30">
        <v>26</v>
      </c>
      <c r="AE20" s="30">
        <v>86</v>
      </c>
      <c r="AF20" s="30">
        <v>143</v>
      </c>
      <c r="AG20" s="30">
        <v>172</v>
      </c>
      <c r="AH20" s="30">
        <v>102</v>
      </c>
      <c r="AI20" s="30">
        <v>32</v>
      </c>
      <c r="AJ20" s="23">
        <f t="shared" si="11"/>
        <v>0.25770653514180025</v>
      </c>
      <c r="AK20" s="21">
        <f t="shared" si="12"/>
        <v>145</v>
      </c>
      <c r="AL20" s="19">
        <v>4</v>
      </c>
      <c r="AM20" s="19">
        <v>141</v>
      </c>
      <c r="AN20" s="19">
        <v>65</v>
      </c>
      <c r="AO20" s="19">
        <v>93</v>
      </c>
      <c r="AP20" s="22">
        <v>39.89</v>
      </c>
      <c r="AQ20" s="19">
        <v>6</v>
      </c>
      <c r="AR20" s="19">
        <v>1</v>
      </c>
      <c r="AS20" s="19">
        <v>25</v>
      </c>
      <c r="AT20" s="19">
        <v>41</v>
      </c>
      <c r="AU20" s="19">
        <v>49</v>
      </c>
      <c r="AV20" s="19">
        <v>28</v>
      </c>
      <c r="AW20" s="19">
        <v>8</v>
      </c>
      <c r="AX20" s="23">
        <f t="shared" si="13"/>
        <v>5.9597205096588571E-2</v>
      </c>
      <c r="AY20" s="21">
        <f t="shared" si="14"/>
        <v>136</v>
      </c>
      <c r="AZ20" s="30">
        <v>11</v>
      </c>
      <c r="BA20" s="30">
        <v>125</v>
      </c>
      <c r="BB20" s="19"/>
      <c r="BC20" s="30">
        <v>64</v>
      </c>
      <c r="BD20" s="30">
        <v>80</v>
      </c>
      <c r="BE20" s="31">
        <v>37.700000000000003</v>
      </c>
      <c r="BF20" s="30">
        <v>22</v>
      </c>
      <c r="BG20" s="30">
        <v>4</v>
      </c>
      <c r="BH20" s="30">
        <v>13</v>
      </c>
      <c r="BI20" s="30">
        <v>33</v>
      </c>
      <c r="BJ20" s="30">
        <v>34</v>
      </c>
      <c r="BK20" s="30">
        <v>31</v>
      </c>
      <c r="BL20" s="30">
        <v>7</v>
      </c>
      <c r="BM20" s="23">
        <f t="shared" si="15"/>
        <v>5.5898068228524458E-2</v>
      </c>
      <c r="BN20" s="21">
        <f t="shared" si="16"/>
        <v>68</v>
      </c>
      <c r="BO20" s="30">
        <v>14</v>
      </c>
      <c r="BP20" s="30">
        <v>54</v>
      </c>
      <c r="BQ20" s="30">
        <v>58</v>
      </c>
      <c r="BR20" s="30">
        <v>10</v>
      </c>
      <c r="BS20" s="31" t="s">
        <v>223</v>
      </c>
      <c r="BT20" s="30">
        <v>2</v>
      </c>
      <c r="BU20" s="30">
        <v>1</v>
      </c>
      <c r="BV20" s="30">
        <v>11</v>
      </c>
      <c r="BW20" s="30">
        <v>21</v>
      </c>
      <c r="BX20" s="30">
        <v>16</v>
      </c>
      <c r="BY20" s="30">
        <v>13</v>
      </c>
      <c r="BZ20" s="30">
        <v>4</v>
      </c>
      <c r="CA20" s="23">
        <f t="shared" si="17"/>
        <v>2.7949034114262229E-2</v>
      </c>
      <c r="CB20" s="21">
        <f t="shared" si="0"/>
        <v>72</v>
      </c>
      <c r="CC20" s="30">
        <v>5</v>
      </c>
      <c r="CD20" s="24">
        <v>67</v>
      </c>
      <c r="CE20" s="30">
        <v>104</v>
      </c>
      <c r="CF20" s="30">
        <v>22</v>
      </c>
      <c r="CG20" s="31">
        <v>40.520000000000003</v>
      </c>
      <c r="CH20" s="30">
        <v>0</v>
      </c>
      <c r="CI20" s="30">
        <v>2</v>
      </c>
      <c r="CJ20" s="30">
        <v>9</v>
      </c>
      <c r="CK20" s="30">
        <v>16</v>
      </c>
      <c r="CL20" s="30">
        <v>13</v>
      </c>
      <c r="CM20" s="30">
        <v>15</v>
      </c>
      <c r="CN20" s="30">
        <v>3</v>
      </c>
      <c r="CO20" s="23">
        <f t="shared" si="1"/>
        <v>2.9593094944512947E-2</v>
      </c>
      <c r="CP20" s="21">
        <f t="shared" si="2"/>
        <v>112</v>
      </c>
      <c r="CQ20" s="30">
        <v>48</v>
      </c>
      <c r="CR20" s="30">
        <v>64</v>
      </c>
      <c r="CS20" s="30">
        <v>60</v>
      </c>
      <c r="CT20" s="30">
        <v>57</v>
      </c>
      <c r="CU20" s="31">
        <v>28.03</v>
      </c>
      <c r="CV20" s="30">
        <v>35</v>
      </c>
      <c r="CW20" s="30">
        <v>14</v>
      </c>
      <c r="CX20" s="30">
        <v>19</v>
      </c>
      <c r="CY20" s="30">
        <v>22</v>
      </c>
      <c r="CZ20" s="30">
        <v>10</v>
      </c>
      <c r="DA20" s="30">
        <v>13</v>
      </c>
      <c r="DB20" s="30">
        <v>4</v>
      </c>
      <c r="DC20" s="23">
        <f t="shared" si="18"/>
        <v>4.6033703247020143E-2</v>
      </c>
      <c r="DD20" s="21">
        <f t="shared" si="3"/>
        <v>147</v>
      </c>
      <c r="DE20" s="30">
        <v>10</v>
      </c>
      <c r="DF20" s="30">
        <v>137</v>
      </c>
      <c r="DG20" s="30">
        <v>92</v>
      </c>
      <c r="DH20" s="30">
        <v>61</v>
      </c>
      <c r="DI20" s="31">
        <v>32.96</v>
      </c>
      <c r="DJ20" s="35">
        <v>28</v>
      </c>
      <c r="DK20" s="30">
        <v>19</v>
      </c>
      <c r="DL20" s="30">
        <v>23</v>
      </c>
      <c r="DM20" s="30">
        <v>29</v>
      </c>
      <c r="DN20" s="30">
        <v>23</v>
      </c>
      <c r="DO20" s="30">
        <v>21</v>
      </c>
      <c r="DP20" s="30">
        <v>10</v>
      </c>
      <c r="DQ20" s="23">
        <f t="shared" si="19"/>
        <v>6.0419235511713937E-2</v>
      </c>
      <c r="DR20" s="21">
        <f t="shared" si="4"/>
        <v>114</v>
      </c>
      <c r="DS20" s="35">
        <v>9</v>
      </c>
      <c r="DT20" s="35">
        <v>105</v>
      </c>
      <c r="DU20" s="30">
        <v>66</v>
      </c>
      <c r="DV20" s="30">
        <v>48</v>
      </c>
      <c r="DW20" s="31">
        <v>32.11</v>
      </c>
      <c r="DX20" s="30">
        <v>28</v>
      </c>
      <c r="DY20" s="30">
        <v>3</v>
      </c>
      <c r="DZ20" s="30">
        <v>25</v>
      </c>
      <c r="EA20" s="30">
        <v>20</v>
      </c>
      <c r="EB20" s="30">
        <v>15</v>
      </c>
      <c r="EC20" s="30">
        <v>15</v>
      </c>
      <c r="ED20" s="30">
        <v>8</v>
      </c>
      <c r="EE20" s="23">
        <f t="shared" si="20"/>
        <v>4.6855733662145502E-2</v>
      </c>
      <c r="EF20" s="21">
        <f t="shared" si="5"/>
        <v>202</v>
      </c>
      <c r="EG20" s="30">
        <v>42</v>
      </c>
      <c r="EH20" s="30">
        <v>160</v>
      </c>
      <c r="EI20" s="30">
        <v>140</v>
      </c>
      <c r="EJ20" s="30">
        <v>89</v>
      </c>
      <c r="EK20" s="31">
        <v>34.69</v>
      </c>
      <c r="EL20" s="30">
        <v>25</v>
      </c>
      <c r="EM20" s="30">
        <v>14</v>
      </c>
      <c r="EN20" s="30">
        <v>41</v>
      </c>
      <c r="EO20" s="30">
        <v>70</v>
      </c>
      <c r="EP20" s="30">
        <v>39</v>
      </c>
      <c r="EQ20" s="30">
        <v>29</v>
      </c>
      <c r="ER20" s="30">
        <v>11</v>
      </c>
      <c r="ES20" s="23">
        <f t="shared" si="21"/>
        <v>8.3025071927661329E-2</v>
      </c>
      <c r="ET20" s="21">
        <f t="shared" si="6"/>
        <v>745</v>
      </c>
      <c r="EU20" s="30">
        <v>111</v>
      </c>
      <c r="EV20" s="30">
        <v>634</v>
      </c>
      <c r="EW20" s="30">
        <v>508</v>
      </c>
      <c r="EX20" s="30">
        <v>353</v>
      </c>
      <c r="EY20" s="31">
        <v>31.96</v>
      </c>
      <c r="EZ20" s="30">
        <v>180</v>
      </c>
      <c r="FA20" s="30">
        <v>56</v>
      </c>
      <c r="FB20" s="30">
        <v>156</v>
      </c>
      <c r="FC20" s="30">
        <v>177</v>
      </c>
      <c r="FD20" s="30">
        <v>156</v>
      </c>
      <c r="FE20" s="30">
        <v>104</v>
      </c>
      <c r="FF20" s="30">
        <v>33</v>
      </c>
      <c r="FG20" s="23">
        <f t="shared" si="22"/>
        <v>0.30620632963419647</v>
      </c>
      <c r="FH20" s="21">
        <f t="shared" si="7"/>
        <v>210</v>
      </c>
      <c r="FI20" s="30">
        <v>44</v>
      </c>
      <c r="FJ20" s="30">
        <v>166</v>
      </c>
      <c r="FK20" s="30">
        <v>152</v>
      </c>
      <c r="FL20" s="30">
        <v>89</v>
      </c>
      <c r="FM20" s="31">
        <v>26.63</v>
      </c>
      <c r="FN20" s="30">
        <v>70</v>
      </c>
      <c r="FO20" s="30">
        <v>27</v>
      </c>
      <c r="FP20" s="30">
        <v>54</v>
      </c>
      <c r="FQ20" s="30">
        <v>37</v>
      </c>
      <c r="FR20" s="30">
        <v>28</v>
      </c>
      <c r="FS20" s="30">
        <v>18</v>
      </c>
      <c r="FT20" s="30">
        <v>7</v>
      </c>
      <c r="FU20" s="23">
        <f t="shared" si="23"/>
        <v>8.6313193588162765E-2</v>
      </c>
    </row>
    <row r="21" spans="1:177" x14ac:dyDescent="0.25">
      <c r="A21" s="36">
        <v>19</v>
      </c>
      <c r="B21" s="37" t="s">
        <v>224</v>
      </c>
      <c r="C21" s="38">
        <v>566304</v>
      </c>
      <c r="D21" s="38">
        <v>150</v>
      </c>
      <c r="E21" s="38">
        <v>776274</v>
      </c>
      <c r="F21" s="39">
        <v>3234</v>
      </c>
      <c r="G21" s="39">
        <v>541</v>
      </c>
      <c r="H21" s="39">
        <v>2432</v>
      </c>
      <c r="I21" s="39">
        <v>369</v>
      </c>
      <c r="J21" s="39">
        <v>1247</v>
      </c>
      <c r="K21" s="40">
        <f t="shared" si="8"/>
        <v>1616</v>
      </c>
      <c r="L21" s="39">
        <v>172</v>
      </c>
      <c r="M21" s="38">
        <v>1185</v>
      </c>
      <c r="N21" s="41">
        <f t="shared" si="24"/>
        <v>1357</v>
      </c>
      <c r="O21" s="38">
        <v>58</v>
      </c>
      <c r="P21" s="38">
        <v>351</v>
      </c>
      <c r="Q21" s="38">
        <v>292</v>
      </c>
      <c r="R21" s="38">
        <v>520</v>
      </c>
      <c r="S21" s="38">
        <v>182</v>
      </c>
      <c r="T21" s="38">
        <v>932</v>
      </c>
      <c r="U21" s="38">
        <v>9</v>
      </c>
      <c r="V21" s="38">
        <v>628</v>
      </c>
      <c r="W21" s="21">
        <v>607</v>
      </c>
      <c r="X21" s="38">
        <v>34</v>
      </c>
      <c r="Y21" s="38">
        <v>571</v>
      </c>
      <c r="Z21" s="38">
        <v>243</v>
      </c>
      <c r="AA21" s="38">
        <v>364</v>
      </c>
      <c r="AB21" s="42" t="e">
        <f t="shared" ref="AB21:AB28" si="25">AC21*$AD$1/W21+AD21*$AE$1/W21+AE21*$AF$1/W21+AF21*$AG$1/W21+AG21*$AH$1/W21+AH21*$AI$1/W21+AI21*$AJ$1/W21</f>
        <v>#VALUE!</v>
      </c>
      <c r="AC21" s="38">
        <v>98</v>
      </c>
      <c r="AD21" s="38">
        <v>54</v>
      </c>
      <c r="AE21" s="38">
        <v>92</v>
      </c>
      <c r="AF21" s="38">
        <v>138</v>
      </c>
      <c r="AG21" s="38">
        <v>177</v>
      </c>
      <c r="AH21" s="38">
        <v>130</v>
      </c>
      <c r="AI21" s="38">
        <v>51</v>
      </c>
      <c r="AJ21" s="23">
        <f t="shared" si="11"/>
        <v>0.18769325912183055</v>
      </c>
      <c r="AK21" s="38">
        <v>318</v>
      </c>
      <c r="AL21" s="38">
        <v>10</v>
      </c>
      <c r="AM21" s="38">
        <v>304</v>
      </c>
      <c r="AN21" s="38">
        <v>119</v>
      </c>
      <c r="AO21" s="38">
        <v>199</v>
      </c>
      <c r="AP21" s="42" t="e">
        <f t="shared" ref="AP21:AP27" si="26">AQ21*$AD$1/AK21+AR21*$AE$1/AK21+AS21*$AF$1/AK21+AT21*$AG$1/AK21+AU21*$AH$1/AK21+AV21*$AI$1/AK21+AW21*$AJ$1/AK21</f>
        <v>#VALUE!</v>
      </c>
      <c r="AQ21" s="38">
        <v>14</v>
      </c>
      <c r="AR21" s="38">
        <v>14</v>
      </c>
      <c r="AS21" s="38">
        <v>37</v>
      </c>
      <c r="AT21" s="38">
        <v>69</v>
      </c>
      <c r="AU21" s="38">
        <v>96</v>
      </c>
      <c r="AV21" s="38">
        <v>73</v>
      </c>
      <c r="AW21" s="38">
        <v>47</v>
      </c>
      <c r="AX21" s="23">
        <f t="shared" si="13"/>
        <v>9.8330241187384038E-2</v>
      </c>
      <c r="AY21" s="38">
        <v>130</v>
      </c>
      <c r="AZ21" s="38">
        <v>5</v>
      </c>
      <c r="BA21" s="38">
        <v>125</v>
      </c>
      <c r="BB21" s="38">
        <v>0</v>
      </c>
      <c r="BC21" s="38">
        <v>60</v>
      </c>
      <c r="BD21" s="38">
        <v>70</v>
      </c>
      <c r="BE21" s="42" t="e">
        <f t="shared" ref="BE21:BE27" si="27">BF21*$AD$1/AY21+BG21*$AE$1/AY21+BH21*$AF$1/AY21+BI21*$AG$1/AY21+BJ21*$AH$1/AY21+BK21*$AI$1/AY21+BL21*$AJ$1/AY21</f>
        <v>#VALUE!</v>
      </c>
      <c r="BF21" s="38">
        <v>25</v>
      </c>
      <c r="BG21" s="38">
        <v>6</v>
      </c>
      <c r="BH21" s="38">
        <v>7</v>
      </c>
      <c r="BI21" s="38">
        <v>23</v>
      </c>
      <c r="BJ21" s="38">
        <v>29</v>
      </c>
      <c r="BK21" s="38">
        <v>33</v>
      </c>
      <c r="BL21" s="38">
        <v>10</v>
      </c>
      <c r="BM21" s="23">
        <f t="shared" si="15"/>
        <v>4.0197897340754483E-2</v>
      </c>
      <c r="BN21" s="38">
        <v>75</v>
      </c>
      <c r="BO21" s="38">
        <v>20</v>
      </c>
      <c r="BP21" s="38">
        <v>54</v>
      </c>
      <c r="BQ21" s="38">
        <v>64</v>
      </c>
      <c r="BR21" s="38">
        <v>11</v>
      </c>
      <c r="BS21" s="42" t="e">
        <f t="shared" ref="BS21:BS27" si="28">BT21*$AD$1/BN21+BU21*$AE$1/BN21+BV21*$AF$1/BN21+BW21*$AG$1/BN21+BX21*$AH$1/BN21+BY21*$AI$1/BN21+BZ21*$AJ$1/BN21</f>
        <v>#VALUE!</v>
      </c>
      <c r="BT21" s="38">
        <v>9</v>
      </c>
      <c r="BU21" s="38">
        <v>5</v>
      </c>
      <c r="BV21" s="38">
        <v>14</v>
      </c>
      <c r="BW21" s="38">
        <v>24</v>
      </c>
      <c r="BX21" s="38">
        <v>19</v>
      </c>
      <c r="BY21" s="38">
        <v>12</v>
      </c>
      <c r="BZ21" s="38">
        <v>7</v>
      </c>
      <c r="CA21" s="23">
        <f t="shared" si="17"/>
        <v>2.3191094619666047E-2</v>
      </c>
      <c r="CB21" s="38">
        <v>54</v>
      </c>
      <c r="CC21" s="38">
        <v>11</v>
      </c>
      <c r="CD21" s="38">
        <v>43</v>
      </c>
      <c r="CE21" s="38">
        <v>45</v>
      </c>
      <c r="CF21" s="38">
        <v>9</v>
      </c>
      <c r="CG21" s="42" t="e">
        <f t="shared" ref="CG21:CG28" si="29">CH21*$AD$1/CB21+CI21*$AE$1/CB21+CJ21*$AF$1/CB21+CK21*$AG$1/CB21+CL21*$AH$1/CB21+CM21*$AI$1/CB21+CN21*$AJ$1/CB21</f>
        <v>#VALUE!</v>
      </c>
      <c r="CH21" s="38">
        <v>3</v>
      </c>
      <c r="CI21" s="38">
        <v>0</v>
      </c>
      <c r="CJ21" s="38">
        <v>8</v>
      </c>
      <c r="CK21" s="38">
        <v>16</v>
      </c>
      <c r="CL21" s="38">
        <v>10</v>
      </c>
      <c r="CM21" s="38">
        <v>11</v>
      </c>
      <c r="CN21" s="38">
        <v>10</v>
      </c>
      <c r="CO21" s="23">
        <f t="shared" si="1"/>
        <v>1.6697588126159554E-2</v>
      </c>
      <c r="CP21" s="38">
        <v>164</v>
      </c>
      <c r="CQ21" s="38">
        <v>64</v>
      </c>
      <c r="CR21" s="38">
        <v>100</v>
      </c>
      <c r="CS21" s="38">
        <v>100</v>
      </c>
      <c r="CT21" s="38">
        <v>64</v>
      </c>
      <c r="CU21" s="42" t="e">
        <f t="shared" ref="CU21:CU28" si="30">CV21*$AD$1/CP21+CW21*$AE$1/CP21+CX21*$AF$1/CP21+CY21*$AG$1/CP21+CZ21*$AH$1/CP21+DA21*$AI$1/CP21+DB21*$AJ$1/CP21</f>
        <v>#VALUE!</v>
      </c>
      <c r="CV21" s="38">
        <v>25</v>
      </c>
      <c r="CW21" s="38">
        <v>50</v>
      </c>
      <c r="CX21" s="38">
        <v>27</v>
      </c>
      <c r="CY21" s="38">
        <v>26</v>
      </c>
      <c r="CZ21" s="38">
        <v>13</v>
      </c>
      <c r="DA21" s="38">
        <v>6</v>
      </c>
      <c r="DB21" s="38">
        <v>17</v>
      </c>
      <c r="DC21" s="23">
        <f t="shared" si="18"/>
        <v>5.0711193568336428E-2</v>
      </c>
      <c r="DD21" s="38">
        <v>253</v>
      </c>
      <c r="DE21" s="38">
        <v>19</v>
      </c>
      <c r="DF21" s="38">
        <v>234</v>
      </c>
      <c r="DG21" s="38">
        <v>157</v>
      </c>
      <c r="DH21" s="38">
        <v>96</v>
      </c>
      <c r="DI21" s="42" t="e">
        <f t="shared" ref="DI21:DI28" si="31">DJ21*$AD$1/DD21+DK21*$AE$1/DD21+DL21*$AF$1/DD21+DM21*$AG$1/DD21+DN21*$AH$1/DD21+DO21*$AI$1/DD21+DP21*$AJ$1/DD21</f>
        <v>#VALUE!</v>
      </c>
      <c r="DJ21" s="38">
        <v>25</v>
      </c>
      <c r="DK21" s="38">
        <v>46</v>
      </c>
      <c r="DL21" s="38">
        <v>42</v>
      </c>
      <c r="DM21" s="38">
        <v>45</v>
      </c>
      <c r="DN21" s="38">
        <v>46</v>
      </c>
      <c r="DO21" s="38">
        <v>24</v>
      </c>
      <c r="DP21" s="38">
        <v>13</v>
      </c>
      <c r="DQ21" s="23">
        <f t="shared" si="19"/>
        <v>7.8231292517006806E-2</v>
      </c>
      <c r="DR21" s="38">
        <v>144</v>
      </c>
      <c r="DS21" s="38">
        <v>16</v>
      </c>
      <c r="DT21" s="38">
        <v>128</v>
      </c>
      <c r="DU21" s="38">
        <v>86</v>
      </c>
      <c r="DV21" s="38">
        <v>58</v>
      </c>
      <c r="DW21" s="42" t="e">
        <f t="shared" ref="DW21:DW28" si="32">DX21*$AD$1/DR21+DY21*$AE$1/DR21+DZ21*$AF$1/DR21+EA21*$AG$1/DR21+EB21*$AH$1/DR21+EC21*$AI$1/DR21+ED21*$AJ$1/DR21</f>
        <v>#VALUE!</v>
      </c>
      <c r="DX21" s="38">
        <v>15</v>
      </c>
      <c r="DY21" s="38">
        <v>18</v>
      </c>
      <c r="DZ21" s="38">
        <v>30</v>
      </c>
      <c r="EA21" s="38">
        <v>27</v>
      </c>
      <c r="EB21" s="38">
        <v>28</v>
      </c>
      <c r="EC21" s="38">
        <v>11</v>
      </c>
      <c r="ED21" s="38">
        <v>15</v>
      </c>
      <c r="EE21" s="23">
        <f t="shared" si="20"/>
        <v>4.4526901669758812E-2</v>
      </c>
      <c r="EF21" s="38">
        <v>217</v>
      </c>
      <c r="EG21" s="38">
        <v>67</v>
      </c>
      <c r="EH21" s="38">
        <f>EF21-EG21</f>
        <v>150</v>
      </c>
      <c r="EI21" s="38">
        <v>152</v>
      </c>
      <c r="EJ21" s="38">
        <v>65</v>
      </c>
      <c r="EK21" s="42" t="e">
        <f t="shared" ref="EK21:EK28" si="33">EL21*$AD$1/EF21+EM21*$AE$1/EF21+EN21*$AF$1/EF21+EO21*$AG$1/EF21+EP21*$AH$1/EF21+EQ21*$AI$1/EF21+ER21*$AJ$1/EF21</f>
        <v>#VALUE!</v>
      </c>
      <c r="EL21" s="38">
        <v>12</v>
      </c>
      <c r="EM21" s="38">
        <v>17</v>
      </c>
      <c r="EN21" s="38">
        <v>38</v>
      </c>
      <c r="EO21" s="38">
        <v>58</v>
      </c>
      <c r="EP21" s="38">
        <v>35</v>
      </c>
      <c r="EQ21" s="38">
        <v>36</v>
      </c>
      <c r="ER21" s="38">
        <v>21</v>
      </c>
      <c r="ES21" s="23">
        <f t="shared" si="21"/>
        <v>6.7099567099567103E-2</v>
      </c>
      <c r="ET21" s="38">
        <v>553</v>
      </c>
      <c r="EU21" s="38">
        <v>86</v>
      </c>
      <c r="EV21" s="38">
        <v>271</v>
      </c>
      <c r="EW21" s="38">
        <v>309</v>
      </c>
      <c r="EX21" s="38">
        <v>244</v>
      </c>
      <c r="EY21" s="42" t="e">
        <f t="shared" ref="EY21:EY28" si="34">EZ21*$AD$1/ET21+FA21*$AE$1/ET21+FB21*$AF$1/ET21+FC21*$AG$1/ET21+FD21*$AH$1/ET21+FE21*$AI$1/ET21+FF21*$AJ$1/ET21</f>
        <v>#VALUE!</v>
      </c>
      <c r="EZ21" s="38">
        <v>90</v>
      </c>
      <c r="FA21" s="38">
        <v>112</v>
      </c>
      <c r="FB21" s="38">
        <v>113</v>
      </c>
      <c r="FC21" s="38">
        <v>75</v>
      </c>
      <c r="FD21" s="38">
        <v>83</v>
      </c>
      <c r="FE21" s="38">
        <v>53</v>
      </c>
      <c r="FF21" s="38">
        <v>27</v>
      </c>
      <c r="FG21" s="23">
        <f t="shared" si="22"/>
        <v>0.17099567099567101</v>
      </c>
      <c r="FH21" s="38">
        <v>241</v>
      </c>
      <c r="FI21" s="38">
        <v>64</v>
      </c>
      <c r="FJ21" s="38">
        <v>177</v>
      </c>
      <c r="FK21" s="38">
        <v>125</v>
      </c>
      <c r="FL21" s="38">
        <v>130</v>
      </c>
      <c r="FM21" s="42" t="e">
        <f t="shared" ref="FM21:FM28" si="35">FN21*$AD$1/FH21+FO21*$AE$1/FH21+FP21*$AF$1/FH21+FQ21*$AG$1/FH21+FR21*$AH$1/FH21+FS21*$AI$1/FH21+FT21*$AJ$1/FH21</f>
        <v>#VALUE!</v>
      </c>
      <c r="FN21" s="38">
        <v>67</v>
      </c>
      <c r="FO21" s="38">
        <v>37</v>
      </c>
      <c r="FP21" s="38">
        <v>48</v>
      </c>
      <c r="FQ21" s="38">
        <v>45</v>
      </c>
      <c r="FR21" s="38">
        <v>29</v>
      </c>
      <c r="FS21" s="38">
        <v>19</v>
      </c>
      <c r="FT21" s="38">
        <v>10</v>
      </c>
      <c r="FU21" s="23">
        <f t="shared" si="23"/>
        <v>7.4520717377860229E-2</v>
      </c>
    </row>
    <row r="22" spans="1:177" x14ac:dyDescent="0.25">
      <c r="A22" s="43">
        <v>20</v>
      </c>
      <c r="B22" s="44" t="s">
        <v>225</v>
      </c>
      <c r="C22" s="32">
        <v>598440</v>
      </c>
      <c r="D22" s="32">
        <v>112</v>
      </c>
      <c r="E22" s="32">
        <v>765191</v>
      </c>
      <c r="F22" s="32">
        <v>2782</v>
      </c>
      <c r="G22" s="32">
        <v>560</v>
      </c>
      <c r="H22" s="32">
        <v>2107</v>
      </c>
      <c r="I22" s="32">
        <v>402</v>
      </c>
      <c r="J22" s="32">
        <v>1085</v>
      </c>
      <c r="K22" s="45">
        <f t="shared" si="8"/>
        <v>1487</v>
      </c>
      <c r="L22" s="32">
        <v>158</v>
      </c>
      <c r="M22" s="32">
        <v>1022</v>
      </c>
      <c r="N22" s="45">
        <f t="shared" si="24"/>
        <v>1180</v>
      </c>
      <c r="O22" s="32">
        <v>65</v>
      </c>
      <c r="P22" s="32">
        <v>346</v>
      </c>
      <c r="Q22" s="32">
        <v>305</v>
      </c>
      <c r="R22" s="32">
        <v>409</v>
      </c>
      <c r="S22" s="32">
        <v>182</v>
      </c>
      <c r="T22" s="32">
        <v>867</v>
      </c>
      <c r="U22" s="32">
        <v>4</v>
      </c>
      <c r="V22" s="32">
        <v>432</v>
      </c>
      <c r="W22" s="21">
        <v>616</v>
      </c>
      <c r="X22" s="32">
        <v>26</v>
      </c>
      <c r="Y22" s="32">
        <v>592</v>
      </c>
      <c r="Z22" s="32">
        <v>246</v>
      </c>
      <c r="AA22" s="32">
        <v>370</v>
      </c>
      <c r="AB22" s="42" t="e">
        <f t="shared" si="25"/>
        <v>#VALUE!</v>
      </c>
      <c r="AC22" s="32">
        <v>88</v>
      </c>
      <c r="AD22" s="32">
        <v>53</v>
      </c>
      <c r="AE22" s="32">
        <v>73</v>
      </c>
      <c r="AF22" s="32">
        <v>121</v>
      </c>
      <c r="AG22" s="32">
        <v>195</v>
      </c>
      <c r="AH22" s="32">
        <v>98</v>
      </c>
      <c r="AI22" s="32">
        <v>36</v>
      </c>
      <c r="AJ22" s="23">
        <f t="shared" si="11"/>
        <v>0.22142343637670742</v>
      </c>
      <c r="AK22" s="38">
        <v>370</v>
      </c>
      <c r="AL22" s="32">
        <v>12</v>
      </c>
      <c r="AM22" s="32">
        <v>355</v>
      </c>
      <c r="AN22" s="32">
        <v>139</v>
      </c>
      <c r="AO22" s="32">
        <v>231</v>
      </c>
      <c r="AP22" s="42" t="e">
        <f t="shared" si="26"/>
        <v>#VALUE!</v>
      </c>
      <c r="AQ22" s="32">
        <v>23</v>
      </c>
      <c r="AR22" s="32">
        <v>18</v>
      </c>
      <c r="AS22" s="32">
        <v>50</v>
      </c>
      <c r="AT22" s="32">
        <v>73</v>
      </c>
      <c r="AU22" s="32">
        <v>134</v>
      </c>
      <c r="AV22" s="32">
        <v>63</v>
      </c>
      <c r="AW22" s="32">
        <v>23</v>
      </c>
      <c r="AX22" s="23">
        <f t="shared" si="13"/>
        <v>0.13299784327821712</v>
      </c>
      <c r="AY22" s="32">
        <v>162</v>
      </c>
      <c r="AZ22" s="32">
        <v>10</v>
      </c>
      <c r="BA22" s="32">
        <v>152</v>
      </c>
      <c r="BB22" s="32">
        <v>0</v>
      </c>
      <c r="BC22" s="32">
        <v>62</v>
      </c>
      <c r="BD22" s="32">
        <v>95</v>
      </c>
      <c r="BE22" s="42" t="e">
        <f t="shared" si="27"/>
        <v>#VALUE!</v>
      </c>
      <c r="BF22" s="32">
        <v>18</v>
      </c>
      <c r="BG22" s="32">
        <v>3</v>
      </c>
      <c r="BH22" s="32">
        <v>22</v>
      </c>
      <c r="BI22" s="32">
        <v>20</v>
      </c>
      <c r="BJ22" s="32">
        <v>42</v>
      </c>
      <c r="BK22" s="32">
        <v>32</v>
      </c>
      <c r="BL22" s="32">
        <v>20</v>
      </c>
      <c r="BM22" s="23">
        <f t="shared" si="15"/>
        <v>5.8231488138030196E-2</v>
      </c>
      <c r="BN22" s="32">
        <v>63</v>
      </c>
      <c r="BO22" s="32">
        <v>15</v>
      </c>
      <c r="BP22" s="32">
        <v>47</v>
      </c>
      <c r="BQ22" s="32">
        <v>49</v>
      </c>
      <c r="BR22" s="32">
        <v>14</v>
      </c>
      <c r="BS22" s="42" t="e">
        <f t="shared" si="28"/>
        <v>#VALUE!</v>
      </c>
      <c r="BT22" s="32">
        <v>2</v>
      </c>
      <c r="BU22" s="32">
        <v>2</v>
      </c>
      <c r="BV22" s="32">
        <v>14</v>
      </c>
      <c r="BW22" s="32">
        <v>18</v>
      </c>
      <c r="BX22" s="32">
        <v>19</v>
      </c>
      <c r="BY22" s="32">
        <v>10</v>
      </c>
      <c r="BZ22" s="32">
        <v>4</v>
      </c>
      <c r="CA22" s="23">
        <f t="shared" si="17"/>
        <v>2.2645578720345075E-2</v>
      </c>
      <c r="CB22" s="32">
        <v>52</v>
      </c>
      <c r="CC22" s="32">
        <v>8</v>
      </c>
      <c r="CD22" s="32">
        <v>44</v>
      </c>
      <c r="CE22" s="32">
        <v>40</v>
      </c>
      <c r="CF22" s="32">
        <v>12</v>
      </c>
      <c r="CG22" s="42" t="e">
        <f t="shared" si="29"/>
        <v>#VALUE!</v>
      </c>
      <c r="CH22" s="32">
        <v>0</v>
      </c>
      <c r="CI22" s="32">
        <v>4</v>
      </c>
      <c r="CJ22" s="32">
        <v>6</v>
      </c>
      <c r="CK22" s="32">
        <v>13</v>
      </c>
      <c r="CL22" s="32">
        <v>14</v>
      </c>
      <c r="CM22" s="32">
        <v>11</v>
      </c>
      <c r="CN22" s="32">
        <v>4</v>
      </c>
      <c r="CO22" s="23">
        <f t="shared" si="1"/>
        <v>1.8691588785046728E-2</v>
      </c>
      <c r="CP22" s="32">
        <v>137</v>
      </c>
      <c r="CQ22" s="32">
        <v>72</v>
      </c>
      <c r="CR22" s="32">
        <v>65</v>
      </c>
      <c r="CS22" s="32">
        <v>75</v>
      </c>
      <c r="CT22" s="32">
        <v>62</v>
      </c>
      <c r="CU22" s="42" t="e">
        <f t="shared" si="30"/>
        <v>#VALUE!</v>
      </c>
      <c r="CV22" s="32">
        <v>28</v>
      </c>
      <c r="CW22" s="32">
        <v>37</v>
      </c>
      <c r="CX22" s="32">
        <v>19</v>
      </c>
      <c r="CY22" s="32">
        <v>21</v>
      </c>
      <c r="CZ22" s="32">
        <v>16</v>
      </c>
      <c r="DA22" s="32">
        <v>15</v>
      </c>
      <c r="DB22" s="32">
        <v>1</v>
      </c>
      <c r="DC22" s="23">
        <f t="shared" si="18"/>
        <v>4.92451473759885E-2</v>
      </c>
      <c r="DD22" s="32">
        <v>169</v>
      </c>
      <c r="DE22" s="32">
        <v>8</v>
      </c>
      <c r="DF22" s="32">
        <v>161</v>
      </c>
      <c r="DG22" s="32">
        <v>90</v>
      </c>
      <c r="DH22" s="32">
        <v>79</v>
      </c>
      <c r="DI22" s="42" t="e">
        <f t="shared" si="31"/>
        <v>#VALUE!</v>
      </c>
      <c r="DJ22" s="32">
        <v>28</v>
      </c>
      <c r="DK22" s="32">
        <v>31</v>
      </c>
      <c r="DL22" s="32">
        <v>29</v>
      </c>
      <c r="DM22" s="32">
        <v>29</v>
      </c>
      <c r="DN22" s="32">
        <v>19</v>
      </c>
      <c r="DO22" s="32">
        <v>21</v>
      </c>
      <c r="DP22" s="32">
        <v>12</v>
      </c>
      <c r="DQ22" s="23">
        <f t="shared" si="19"/>
        <v>6.0747663551401869E-2</v>
      </c>
      <c r="DR22" s="32">
        <v>121</v>
      </c>
      <c r="DS22" s="32">
        <v>13</v>
      </c>
      <c r="DT22" s="32">
        <v>108</v>
      </c>
      <c r="DU22" s="32">
        <v>76</v>
      </c>
      <c r="DV22" s="32">
        <v>45</v>
      </c>
      <c r="DW22" s="42" t="e">
        <f t="shared" si="32"/>
        <v>#VALUE!</v>
      </c>
      <c r="DX22" s="32">
        <v>28</v>
      </c>
      <c r="DY22" s="32">
        <v>10</v>
      </c>
      <c r="DZ22" s="32">
        <v>22</v>
      </c>
      <c r="EA22" s="32">
        <v>21</v>
      </c>
      <c r="EB22" s="32">
        <v>22</v>
      </c>
      <c r="EC22" s="32">
        <v>11</v>
      </c>
      <c r="ED22" s="32">
        <v>7</v>
      </c>
      <c r="EE22" s="23">
        <f t="shared" si="20"/>
        <v>4.3493889288281809E-2</v>
      </c>
      <c r="EF22" s="32">
        <v>168</v>
      </c>
      <c r="EG22" s="32">
        <v>61</v>
      </c>
      <c r="EH22" s="24">
        <f>EF22-EG22</f>
        <v>107</v>
      </c>
      <c r="EI22" s="32">
        <v>115</v>
      </c>
      <c r="EJ22" s="32">
        <v>53</v>
      </c>
      <c r="EK22" s="42" t="e">
        <f t="shared" si="33"/>
        <v>#VALUE!</v>
      </c>
      <c r="EL22" s="32">
        <v>18</v>
      </c>
      <c r="EM22" s="32">
        <v>19</v>
      </c>
      <c r="EN22" s="32">
        <v>21</v>
      </c>
      <c r="EO22" s="32">
        <v>40</v>
      </c>
      <c r="EP22" s="32">
        <v>31</v>
      </c>
      <c r="EQ22" s="32">
        <v>28</v>
      </c>
      <c r="ER22" s="32">
        <v>11</v>
      </c>
      <c r="ES22" s="23">
        <f t="shared" si="21"/>
        <v>6.0388209920920199E-2</v>
      </c>
      <c r="ET22" s="32">
        <v>430</v>
      </c>
      <c r="EU22" s="32">
        <v>68</v>
      </c>
      <c r="EV22" s="32">
        <v>262</v>
      </c>
      <c r="EW22" s="32">
        <v>243</v>
      </c>
      <c r="EX22" s="32">
        <v>187</v>
      </c>
      <c r="EY22" s="42" t="e">
        <f t="shared" si="34"/>
        <v>#VALUE!</v>
      </c>
      <c r="EZ22" s="32">
        <v>89</v>
      </c>
      <c r="FA22" s="32">
        <v>89</v>
      </c>
      <c r="FB22" s="32">
        <v>76</v>
      </c>
      <c r="FC22" s="32">
        <v>77</v>
      </c>
      <c r="FD22" s="32">
        <v>51</v>
      </c>
      <c r="FE22" s="32">
        <v>37</v>
      </c>
      <c r="FF22" s="32">
        <v>11</v>
      </c>
      <c r="FG22" s="23">
        <f t="shared" si="22"/>
        <v>0.15456506110711718</v>
      </c>
      <c r="FH22" s="32">
        <v>189</v>
      </c>
      <c r="FI22" s="32">
        <v>44</v>
      </c>
      <c r="FJ22" s="32">
        <v>145</v>
      </c>
      <c r="FK22" s="32">
        <v>117</v>
      </c>
      <c r="FL22" s="32">
        <v>87</v>
      </c>
      <c r="FM22" s="42" t="e">
        <f t="shared" si="35"/>
        <v>#VALUE!</v>
      </c>
      <c r="FN22" s="32">
        <v>57</v>
      </c>
      <c r="FO22" s="32">
        <v>34</v>
      </c>
      <c r="FP22" s="32">
        <v>38</v>
      </c>
      <c r="FQ22" s="32">
        <v>38</v>
      </c>
      <c r="FR22" s="32">
        <v>17</v>
      </c>
      <c r="FS22" s="32">
        <v>15</v>
      </c>
      <c r="FT22" s="32">
        <v>5</v>
      </c>
      <c r="FU22" s="23">
        <f t="shared" si="23"/>
        <v>6.7936736161035224E-2</v>
      </c>
    </row>
    <row r="23" spans="1:177" x14ac:dyDescent="0.25">
      <c r="A23" s="1">
        <v>21</v>
      </c>
      <c r="B23" s="18" t="s">
        <v>226</v>
      </c>
      <c r="C23" s="19">
        <v>601964</v>
      </c>
      <c r="D23" s="19">
        <v>141</v>
      </c>
      <c r="E23" s="19">
        <v>784339</v>
      </c>
      <c r="F23" s="19">
        <v>2729</v>
      </c>
      <c r="G23" s="19">
        <v>316</v>
      </c>
      <c r="H23" s="19">
        <v>2212</v>
      </c>
      <c r="I23" s="19">
        <v>219</v>
      </c>
      <c r="J23" s="19">
        <v>1165</v>
      </c>
      <c r="K23" s="20">
        <f t="shared" si="8"/>
        <v>1384</v>
      </c>
      <c r="L23" s="19">
        <v>97</v>
      </c>
      <c r="M23" s="19">
        <v>1047</v>
      </c>
      <c r="N23" s="20">
        <f t="shared" si="24"/>
        <v>1144</v>
      </c>
      <c r="O23" s="19">
        <v>49</v>
      </c>
      <c r="P23" s="19">
        <v>456</v>
      </c>
      <c r="Q23" s="19">
        <v>140</v>
      </c>
      <c r="R23" s="19">
        <v>382</v>
      </c>
      <c r="S23" s="19">
        <v>114</v>
      </c>
      <c r="T23" s="19">
        <v>829</v>
      </c>
      <c r="U23" s="19">
        <v>4</v>
      </c>
      <c r="V23" s="19">
        <v>491</v>
      </c>
      <c r="W23" s="21">
        <v>660</v>
      </c>
      <c r="X23" s="19">
        <v>27</v>
      </c>
      <c r="Y23" s="19">
        <v>624</v>
      </c>
      <c r="Z23" s="19">
        <v>290</v>
      </c>
      <c r="AA23" s="19">
        <v>370</v>
      </c>
      <c r="AB23" s="42" t="e">
        <f t="shared" si="25"/>
        <v>#VALUE!</v>
      </c>
      <c r="AC23" s="19">
        <v>117</v>
      </c>
      <c r="AD23" s="19">
        <v>26</v>
      </c>
      <c r="AE23" s="19">
        <v>80</v>
      </c>
      <c r="AF23" s="19">
        <v>154</v>
      </c>
      <c r="AG23" s="19">
        <v>165</v>
      </c>
      <c r="AH23" s="19">
        <v>142</v>
      </c>
      <c r="AI23" s="19">
        <v>32</v>
      </c>
      <c r="AJ23" s="23">
        <f t="shared" si="11"/>
        <v>0.24184683034078416</v>
      </c>
      <c r="AK23" s="21">
        <v>353</v>
      </c>
      <c r="AL23" s="19">
        <v>6</v>
      </c>
      <c r="AM23" s="19">
        <v>339</v>
      </c>
      <c r="AN23" s="19">
        <v>143</v>
      </c>
      <c r="AO23" s="19">
        <v>210</v>
      </c>
      <c r="AP23" s="42" t="e">
        <f t="shared" si="26"/>
        <v>#VALUE!</v>
      </c>
      <c r="AQ23" s="19">
        <v>31</v>
      </c>
      <c r="AR23" s="19">
        <v>11</v>
      </c>
      <c r="AS23" s="19">
        <v>36</v>
      </c>
      <c r="AT23" s="19">
        <v>98</v>
      </c>
      <c r="AU23" s="19">
        <v>90</v>
      </c>
      <c r="AV23" s="19">
        <v>93</v>
      </c>
      <c r="AW23" s="19">
        <v>21</v>
      </c>
      <c r="AX23" s="23">
        <f t="shared" si="13"/>
        <v>0.12935141077317699</v>
      </c>
      <c r="AY23" s="21">
        <v>149</v>
      </c>
      <c r="AZ23" s="19">
        <v>5</v>
      </c>
      <c r="BA23" s="19">
        <v>144</v>
      </c>
      <c r="BB23" s="19">
        <v>0</v>
      </c>
      <c r="BC23" s="19">
        <v>61</v>
      </c>
      <c r="BD23" s="19">
        <v>88</v>
      </c>
      <c r="BE23" s="42" t="e">
        <f t="shared" si="27"/>
        <v>#VALUE!</v>
      </c>
      <c r="BF23" s="19">
        <v>27</v>
      </c>
      <c r="BG23" s="19">
        <v>2</v>
      </c>
      <c r="BH23" s="19">
        <v>15</v>
      </c>
      <c r="BI23" s="19">
        <v>24</v>
      </c>
      <c r="BJ23" s="19">
        <v>40</v>
      </c>
      <c r="BK23" s="19">
        <v>33</v>
      </c>
      <c r="BL23" s="19">
        <v>14</v>
      </c>
      <c r="BM23" s="23">
        <f t="shared" si="15"/>
        <v>5.4598754122389154E-2</v>
      </c>
      <c r="BN23" s="21">
        <v>43</v>
      </c>
      <c r="BO23" s="19">
        <v>10</v>
      </c>
      <c r="BP23" s="19">
        <v>32</v>
      </c>
      <c r="BQ23" s="19">
        <v>30</v>
      </c>
      <c r="BR23" s="19">
        <v>13</v>
      </c>
      <c r="BS23" s="42" t="e">
        <f t="shared" si="28"/>
        <v>#VALUE!</v>
      </c>
      <c r="BT23" s="19">
        <v>3</v>
      </c>
      <c r="BU23" s="19">
        <v>3</v>
      </c>
      <c r="BV23" s="19">
        <v>15</v>
      </c>
      <c r="BW23" s="19">
        <v>12</v>
      </c>
      <c r="BX23" s="19">
        <v>12</v>
      </c>
      <c r="BY23" s="19">
        <v>5</v>
      </c>
      <c r="BZ23" s="19">
        <v>2</v>
      </c>
      <c r="CA23" s="23">
        <f t="shared" si="17"/>
        <v>1.5756687431293513E-2</v>
      </c>
      <c r="CB23" s="21">
        <v>62</v>
      </c>
      <c r="CC23" s="19">
        <v>14</v>
      </c>
      <c r="CD23" s="19">
        <v>48</v>
      </c>
      <c r="CE23" s="19">
        <v>51</v>
      </c>
      <c r="CF23" s="19">
        <v>11</v>
      </c>
      <c r="CG23" s="42" t="e">
        <f t="shared" si="29"/>
        <v>#VALUE!</v>
      </c>
      <c r="CH23" s="19">
        <v>7</v>
      </c>
      <c r="CI23" s="19">
        <v>2</v>
      </c>
      <c r="CJ23" s="19">
        <v>22</v>
      </c>
      <c r="CK23" s="19">
        <v>14</v>
      </c>
      <c r="CL23" s="19">
        <v>6</v>
      </c>
      <c r="CM23" s="19">
        <v>6</v>
      </c>
      <c r="CN23" s="19">
        <v>5</v>
      </c>
      <c r="CO23" s="23">
        <f t="shared" si="1"/>
        <v>2.2718944668376696E-2</v>
      </c>
      <c r="CP23" s="21">
        <v>106</v>
      </c>
      <c r="CQ23" s="19">
        <v>56</v>
      </c>
      <c r="CR23" s="19">
        <v>50</v>
      </c>
      <c r="CS23" s="19">
        <v>51</v>
      </c>
      <c r="CT23" s="19">
        <v>55</v>
      </c>
      <c r="CU23" s="42" t="e">
        <f t="shared" si="30"/>
        <v>#VALUE!</v>
      </c>
      <c r="CV23" s="19">
        <v>33</v>
      </c>
      <c r="CW23" s="19">
        <v>16</v>
      </c>
      <c r="CX23" s="19">
        <v>20</v>
      </c>
      <c r="CY23" s="19">
        <v>13</v>
      </c>
      <c r="CZ23" s="19">
        <v>7</v>
      </c>
      <c r="DA23" s="19">
        <v>13</v>
      </c>
      <c r="DB23" s="19">
        <v>4</v>
      </c>
      <c r="DC23" s="23">
        <f t="shared" si="18"/>
        <v>3.8842066691095641E-2</v>
      </c>
      <c r="DD23" s="46">
        <v>171</v>
      </c>
      <c r="DE23" s="19">
        <v>7</v>
      </c>
      <c r="DF23" s="19">
        <v>164</v>
      </c>
      <c r="DG23" s="19">
        <v>95</v>
      </c>
      <c r="DH23" s="19">
        <v>76</v>
      </c>
      <c r="DI23" s="42" t="e">
        <f t="shared" si="31"/>
        <v>#VALUE!</v>
      </c>
      <c r="DJ23" s="19">
        <v>39</v>
      </c>
      <c r="DK23" s="19">
        <v>16</v>
      </c>
      <c r="DL23" s="19">
        <v>20</v>
      </c>
      <c r="DM23" s="19">
        <v>21</v>
      </c>
      <c r="DN23" s="19">
        <v>45</v>
      </c>
      <c r="DO23" s="19">
        <v>19</v>
      </c>
      <c r="DP23" s="19">
        <v>10</v>
      </c>
      <c r="DQ23" s="23">
        <f t="shared" si="19"/>
        <v>6.2660315133748631E-2</v>
      </c>
      <c r="DR23" s="46">
        <v>96</v>
      </c>
      <c r="DS23" s="19">
        <v>8</v>
      </c>
      <c r="DT23" s="19">
        <v>88</v>
      </c>
      <c r="DU23" s="19">
        <v>55</v>
      </c>
      <c r="DV23" s="19">
        <v>41</v>
      </c>
      <c r="DW23" s="42" t="e">
        <f t="shared" si="32"/>
        <v>#VALUE!</v>
      </c>
      <c r="DX23" s="19">
        <v>24</v>
      </c>
      <c r="DY23" s="19">
        <v>14</v>
      </c>
      <c r="DZ23" s="19">
        <v>18</v>
      </c>
      <c r="EA23" s="19">
        <v>17</v>
      </c>
      <c r="EB23" s="19">
        <v>9</v>
      </c>
      <c r="EC23" s="19">
        <v>10</v>
      </c>
      <c r="ED23" s="19">
        <v>4</v>
      </c>
      <c r="EE23" s="23">
        <f t="shared" si="20"/>
        <v>3.5177720776841337E-2</v>
      </c>
      <c r="EF23" s="46">
        <v>204</v>
      </c>
      <c r="EG23" s="19">
        <v>52</v>
      </c>
      <c r="EH23" s="24">
        <f>EF23-EG23</f>
        <v>152</v>
      </c>
      <c r="EI23" s="19">
        <v>136</v>
      </c>
      <c r="EJ23" s="19">
        <v>68</v>
      </c>
      <c r="EK23" s="42" t="e">
        <f t="shared" si="33"/>
        <v>#VALUE!</v>
      </c>
      <c r="EL23" s="19">
        <v>31</v>
      </c>
      <c r="EM23" s="19">
        <v>15</v>
      </c>
      <c r="EN23" s="19">
        <v>32</v>
      </c>
      <c r="EO23" s="19">
        <v>45</v>
      </c>
      <c r="EP23" s="19">
        <v>32</v>
      </c>
      <c r="EQ23" s="19">
        <v>36</v>
      </c>
      <c r="ER23" s="19">
        <v>13</v>
      </c>
      <c r="ES23" s="23">
        <f t="shared" si="21"/>
        <v>7.4752656650787841E-2</v>
      </c>
      <c r="ET23" s="46">
        <v>338</v>
      </c>
      <c r="EU23" s="19">
        <v>38</v>
      </c>
      <c r="EV23" s="19">
        <v>254</v>
      </c>
      <c r="EW23" s="19">
        <v>191</v>
      </c>
      <c r="EX23" s="19">
        <v>147</v>
      </c>
      <c r="EY23" s="42" t="e">
        <f t="shared" si="34"/>
        <v>#VALUE!</v>
      </c>
      <c r="EZ23" s="19">
        <v>90</v>
      </c>
      <c r="FA23" s="19">
        <v>27</v>
      </c>
      <c r="FB23" s="19">
        <v>54</v>
      </c>
      <c r="FC23" s="19">
        <v>52</v>
      </c>
      <c r="FD23" s="19">
        <v>55</v>
      </c>
      <c r="FE23" s="19">
        <v>43</v>
      </c>
      <c r="FF23" s="19">
        <v>17</v>
      </c>
      <c r="FG23" s="23">
        <f t="shared" si="22"/>
        <v>0.12385489190179554</v>
      </c>
      <c r="FH23" s="19">
        <v>202</v>
      </c>
      <c r="FI23" s="19">
        <v>23</v>
      </c>
      <c r="FJ23" s="19">
        <v>179</v>
      </c>
      <c r="FK23" s="19">
        <v>120</v>
      </c>
      <c r="FL23" s="19">
        <v>97</v>
      </c>
      <c r="FM23" s="42" t="e">
        <f t="shared" si="35"/>
        <v>#VALUE!</v>
      </c>
      <c r="FN23" s="19">
        <v>77</v>
      </c>
      <c r="FO23" s="19">
        <v>25</v>
      </c>
      <c r="FP23" s="19">
        <v>43</v>
      </c>
      <c r="FQ23" s="19">
        <v>31</v>
      </c>
      <c r="FR23" s="19">
        <v>14</v>
      </c>
      <c r="FS23" s="19">
        <v>21</v>
      </c>
      <c r="FT23" s="19">
        <v>6</v>
      </c>
      <c r="FU23" s="23">
        <f t="shared" si="23"/>
        <v>7.4019787467936971E-2</v>
      </c>
    </row>
    <row r="24" spans="1:177" x14ac:dyDescent="0.25">
      <c r="A24" s="1">
        <v>22</v>
      </c>
      <c r="B24" s="18" t="s">
        <v>227</v>
      </c>
      <c r="C24" s="19">
        <v>584748</v>
      </c>
      <c r="D24" s="19">
        <v>150</v>
      </c>
      <c r="E24" s="19">
        <v>772555</v>
      </c>
      <c r="F24" s="19">
        <f>H24+G24</f>
        <v>2340</v>
      </c>
      <c r="G24" s="19">
        <v>265</v>
      </c>
      <c r="H24" s="19">
        <v>2075</v>
      </c>
      <c r="I24" s="19">
        <v>269</v>
      </c>
      <c r="J24" s="19">
        <v>1288</v>
      </c>
      <c r="K24" s="20">
        <f t="shared" si="8"/>
        <v>1557</v>
      </c>
      <c r="L24" s="19">
        <v>115</v>
      </c>
      <c r="M24" s="19">
        <v>1186</v>
      </c>
      <c r="N24" s="20">
        <f t="shared" si="24"/>
        <v>1301</v>
      </c>
      <c r="O24" s="19">
        <v>93</v>
      </c>
      <c r="P24" s="19">
        <v>575</v>
      </c>
      <c r="Q24" s="19">
        <v>150</v>
      </c>
      <c r="R24" s="19">
        <v>422</v>
      </c>
      <c r="S24" s="19">
        <v>123</v>
      </c>
      <c r="T24" s="19">
        <v>932</v>
      </c>
      <c r="U24" s="19">
        <v>7</v>
      </c>
      <c r="V24" s="19">
        <v>490</v>
      </c>
      <c r="W24" s="21">
        <v>655</v>
      </c>
      <c r="X24" s="19">
        <v>23</v>
      </c>
      <c r="Y24" s="19">
        <v>628</v>
      </c>
      <c r="Z24" s="19">
        <v>290</v>
      </c>
      <c r="AA24" s="19">
        <v>365</v>
      </c>
      <c r="AB24" s="42" t="e">
        <f t="shared" si="25"/>
        <v>#VALUE!</v>
      </c>
      <c r="AC24" s="19">
        <v>175</v>
      </c>
      <c r="AD24" s="19">
        <v>55</v>
      </c>
      <c r="AE24" s="19">
        <v>90</v>
      </c>
      <c r="AF24" s="19">
        <v>146</v>
      </c>
      <c r="AG24" s="19">
        <v>189</v>
      </c>
      <c r="AH24" s="19">
        <v>107</v>
      </c>
      <c r="AI24" s="19">
        <v>46</v>
      </c>
      <c r="AJ24" s="23">
        <f t="shared" si="11"/>
        <v>0.27991452991452992</v>
      </c>
      <c r="AK24" s="21">
        <v>319</v>
      </c>
      <c r="AL24" s="19">
        <v>5</v>
      </c>
      <c r="AM24" s="19">
        <v>310</v>
      </c>
      <c r="AN24" s="19">
        <v>117</v>
      </c>
      <c r="AO24" s="19">
        <v>202</v>
      </c>
      <c r="AP24" s="42" t="e">
        <f t="shared" si="26"/>
        <v>#VALUE!</v>
      </c>
      <c r="AQ24" s="19">
        <v>28</v>
      </c>
      <c r="AR24" s="19">
        <v>22</v>
      </c>
      <c r="AS24" s="19">
        <v>46</v>
      </c>
      <c r="AT24" s="19">
        <v>74</v>
      </c>
      <c r="AU24" s="19">
        <v>106</v>
      </c>
      <c r="AV24" s="19">
        <v>62</v>
      </c>
      <c r="AW24" s="19">
        <v>21</v>
      </c>
      <c r="AX24" s="23">
        <f t="shared" si="13"/>
        <v>0.13632478632478631</v>
      </c>
      <c r="AY24" s="21">
        <v>199</v>
      </c>
      <c r="AZ24" s="19">
        <v>7</v>
      </c>
      <c r="BA24" s="19">
        <v>192</v>
      </c>
      <c r="BB24" s="19">
        <v>0</v>
      </c>
      <c r="BC24" s="19">
        <v>91</v>
      </c>
      <c r="BD24" s="19">
        <v>108</v>
      </c>
      <c r="BE24" s="42" t="e">
        <f t="shared" si="27"/>
        <v>#VALUE!</v>
      </c>
      <c r="BF24" s="19">
        <v>37</v>
      </c>
      <c r="BG24" s="19">
        <v>4</v>
      </c>
      <c r="BH24" s="19">
        <v>18</v>
      </c>
      <c r="BI24" s="19">
        <v>43</v>
      </c>
      <c r="BJ24" s="19">
        <v>46</v>
      </c>
      <c r="BK24" s="19">
        <v>36</v>
      </c>
      <c r="BL24" s="19">
        <v>16</v>
      </c>
      <c r="BM24" s="23">
        <f t="shared" si="15"/>
        <v>8.5042735042735046E-2</v>
      </c>
      <c r="BN24" s="21">
        <v>50</v>
      </c>
      <c r="BO24" s="19">
        <v>11</v>
      </c>
      <c r="BP24" s="19">
        <v>40</v>
      </c>
      <c r="BQ24" s="19">
        <v>41</v>
      </c>
      <c r="BR24" s="19">
        <v>9</v>
      </c>
      <c r="BS24" s="42" t="e">
        <f t="shared" si="28"/>
        <v>#VALUE!</v>
      </c>
      <c r="BT24" s="19">
        <v>2</v>
      </c>
      <c r="BU24" s="19">
        <v>1</v>
      </c>
      <c r="BV24" s="19">
        <v>14</v>
      </c>
      <c r="BW24" s="19">
        <v>17</v>
      </c>
      <c r="BX24" s="19">
        <v>13</v>
      </c>
      <c r="BY24" s="19">
        <v>9</v>
      </c>
      <c r="BZ24" s="19">
        <v>4</v>
      </c>
      <c r="CA24" s="23">
        <f t="shared" si="17"/>
        <v>2.1367521367521368E-2</v>
      </c>
      <c r="CB24" s="21">
        <v>63</v>
      </c>
      <c r="CC24" s="19">
        <v>14</v>
      </c>
      <c r="CD24" s="19">
        <v>49</v>
      </c>
      <c r="CE24" s="19">
        <v>55</v>
      </c>
      <c r="CF24" s="19">
        <v>8</v>
      </c>
      <c r="CG24" s="42" t="e">
        <f t="shared" si="29"/>
        <v>#VALUE!</v>
      </c>
      <c r="CH24" s="19">
        <v>1</v>
      </c>
      <c r="CI24" s="19">
        <v>2</v>
      </c>
      <c r="CJ24" s="19">
        <v>18</v>
      </c>
      <c r="CK24" s="19">
        <v>22</v>
      </c>
      <c r="CL24" s="19">
        <v>13</v>
      </c>
      <c r="CM24" s="19">
        <v>4</v>
      </c>
      <c r="CN24" s="19">
        <v>3</v>
      </c>
      <c r="CO24" s="23">
        <f t="shared" si="1"/>
        <v>2.6923076923076925E-2</v>
      </c>
      <c r="CP24" s="21">
        <v>110</v>
      </c>
      <c r="CQ24" s="19">
        <v>52</v>
      </c>
      <c r="CR24" s="19">
        <v>58</v>
      </c>
      <c r="CS24" s="19">
        <v>65</v>
      </c>
      <c r="CT24" s="19">
        <v>45</v>
      </c>
      <c r="CU24" s="42" t="e">
        <f t="shared" si="30"/>
        <v>#VALUE!</v>
      </c>
      <c r="CV24" s="19">
        <v>50</v>
      </c>
      <c r="CW24" s="19">
        <v>6</v>
      </c>
      <c r="CX24" s="19">
        <v>15</v>
      </c>
      <c r="CY24" s="19">
        <v>18</v>
      </c>
      <c r="CZ24" s="19">
        <v>9</v>
      </c>
      <c r="DA24" s="19">
        <v>7</v>
      </c>
      <c r="DB24" s="19">
        <v>5</v>
      </c>
      <c r="DC24" s="23">
        <f t="shared" si="18"/>
        <v>4.7008547008547008E-2</v>
      </c>
      <c r="DD24" s="46">
        <v>151</v>
      </c>
      <c r="DE24" s="19">
        <v>13</v>
      </c>
      <c r="DF24" s="19">
        <v>138</v>
      </c>
      <c r="DG24" s="19">
        <v>82</v>
      </c>
      <c r="DH24" s="19">
        <v>69</v>
      </c>
      <c r="DI24" s="42" t="e">
        <f t="shared" si="31"/>
        <v>#VALUE!</v>
      </c>
      <c r="DJ24" s="19">
        <v>36</v>
      </c>
      <c r="DK24" s="19">
        <v>15</v>
      </c>
      <c r="DL24" s="19">
        <v>26</v>
      </c>
      <c r="DM24" s="19">
        <v>19</v>
      </c>
      <c r="DN24" s="19">
        <v>25</v>
      </c>
      <c r="DO24" s="19">
        <v>25</v>
      </c>
      <c r="DP24" s="19">
        <v>5</v>
      </c>
      <c r="DQ24" s="23">
        <f t="shared" si="19"/>
        <v>6.4529914529914537E-2</v>
      </c>
      <c r="DR24" s="46">
        <v>123</v>
      </c>
      <c r="DS24" s="19">
        <v>12</v>
      </c>
      <c r="DT24" s="19">
        <v>111</v>
      </c>
      <c r="DU24" s="19">
        <v>77</v>
      </c>
      <c r="DV24" s="19">
        <v>46</v>
      </c>
      <c r="DW24" s="42" t="e">
        <f t="shared" si="32"/>
        <v>#VALUE!</v>
      </c>
      <c r="DX24" s="19">
        <v>30</v>
      </c>
      <c r="DY24" s="19">
        <v>6</v>
      </c>
      <c r="DZ24" s="19">
        <v>17</v>
      </c>
      <c r="EA24" s="19">
        <v>29</v>
      </c>
      <c r="EB24" s="19">
        <v>18</v>
      </c>
      <c r="EC24" s="19">
        <v>12</v>
      </c>
      <c r="ED24" s="19">
        <v>11</v>
      </c>
      <c r="EE24" s="23">
        <f t="shared" si="20"/>
        <v>5.2564102564102565E-2</v>
      </c>
      <c r="EF24" s="46">
        <v>197</v>
      </c>
      <c r="EG24" s="19">
        <v>40</v>
      </c>
      <c r="EH24" s="24">
        <f>EF24-EG24</f>
        <v>157</v>
      </c>
      <c r="EI24" s="19">
        <v>136</v>
      </c>
      <c r="EJ24" s="19">
        <v>61</v>
      </c>
      <c r="EK24" s="42" t="e">
        <f t="shared" si="33"/>
        <v>#VALUE!</v>
      </c>
      <c r="EL24" s="19">
        <v>27</v>
      </c>
      <c r="EM24" s="19">
        <v>9</v>
      </c>
      <c r="EN24" s="19">
        <v>19</v>
      </c>
      <c r="EO24" s="19">
        <v>39</v>
      </c>
      <c r="EP24" s="19">
        <v>49</v>
      </c>
      <c r="EQ24" s="19">
        <v>31</v>
      </c>
      <c r="ER24" s="19">
        <v>23</v>
      </c>
      <c r="ES24" s="23">
        <f t="shared" si="21"/>
        <v>8.4188034188034194E-2</v>
      </c>
      <c r="ET24" s="46">
        <v>319</v>
      </c>
      <c r="EU24" s="19">
        <v>48</v>
      </c>
      <c r="EV24" s="19">
        <v>220</v>
      </c>
      <c r="EW24" s="19">
        <v>188</v>
      </c>
      <c r="EX24" s="19">
        <v>131</v>
      </c>
      <c r="EY24" s="42" t="e">
        <f t="shared" si="34"/>
        <v>#VALUE!</v>
      </c>
      <c r="EZ24" s="19">
        <v>94</v>
      </c>
      <c r="FA24" s="19">
        <v>35</v>
      </c>
      <c r="FB24" s="19">
        <v>43</v>
      </c>
      <c r="FC24" s="19">
        <v>63</v>
      </c>
      <c r="FD24" s="19">
        <v>44</v>
      </c>
      <c r="FE24" s="19">
        <v>27</v>
      </c>
      <c r="FF24" s="19">
        <v>13</v>
      </c>
      <c r="FG24" s="23">
        <f t="shared" si="22"/>
        <v>0.13632478632478631</v>
      </c>
      <c r="FH24" s="19">
        <v>162</v>
      </c>
      <c r="FI24" s="19">
        <v>20</v>
      </c>
      <c r="FJ24" s="19">
        <v>142</v>
      </c>
      <c r="FK24" s="19">
        <v>109</v>
      </c>
      <c r="FL24" s="19">
        <v>80</v>
      </c>
      <c r="FM24" s="42" t="e">
        <f t="shared" si="35"/>
        <v>#VALUE!</v>
      </c>
      <c r="FN24" s="19">
        <v>73</v>
      </c>
      <c r="FO24" s="19">
        <v>23</v>
      </c>
      <c r="FP24" s="19">
        <v>27</v>
      </c>
      <c r="FQ24" s="19">
        <v>25</v>
      </c>
      <c r="FR24" s="19">
        <v>20</v>
      </c>
      <c r="FS24" s="19">
        <v>11</v>
      </c>
      <c r="FT24" s="19">
        <v>10</v>
      </c>
      <c r="FU24" s="23">
        <f t="shared" si="23"/>
        <v>6.9230769230769235E-2</v>
      </c>
    </row>
    <row r="25" spans="1:177" x14ac:dyDescent="0.25">
      <c r="A25" s="1">
        <v>23</v>
      </c>
      <c r="B25" s="18" t="s">
        <v>228</v>
      </c>
      <c r="C25" s="19">
        <v>615780</v>
      </c>
      <c r="D25" s="19">
        <v>128</v>
      </c>
      <c r="E25" s="19">
        <v>793822</v>
      </c>
      <c r="F25" s="19">
        <v>2514</v>
      </c>
      <c r="G25" s="19">
        <v>245</v>
      </c>
      <c r="H25" s="19">
        <v>2007</v>
      </c>
      <c r="I25" s="19">
        <v>172</v>
      </c>
      <c r="J25" s="19">
        <v>1069</v>
      </c>
      <c r="K25" s="20">
        <f t="shared" si="8"/>
        <v>1241</v>
      </c>
      <c r="L25" s="19">
        <v>73</v>
      </c>
      <c r="M25" s="19">
        <v>938</v>
      </c>
      <c r="N25" s="20">
        <f t="shared" si="24"/>
        <v>1011</v>
      </c>
      <c r="O25" s="19">
        <v>56</v>
      </c>
      <c r="P25" s="19">
        <v>366</v>
      </c>
      <c r="Q25" s="19">
        <v>82</v>
      </c>
      <c r="R25" s="19">
        <v>310</v>
      </c>
      <c r="S25" s="19">
        <v>95</v>
      </c>
      <c r="T25" s="19">
        <v>833</v>
      </c>
      <c r="U25" s="19">
        <v>5</v>
      </c>
      <c r="V25" s="19">
        <v>458</v>
      </c>
      <c r="W25" s="21">
        <v>590</v>
      </c>
      <c r="X25" s="19">
        <v>19</v>
      </c>
      <c r="Y25" s="19">
        <v>542</v>
      </c>
      <c r="Z25" s="19">
        <v>231</v>
      </c>
      <c r="AA25" s="19">
        <v>359</v>
      </c>
      <c r="AB25" s="42" t="e">
        <f t="shared" si="25"/>
        <v>#VALUE!</v>
      </c>
      <c r="AC25" s="19">
        <v>92</v>
      </c>
      <c r="AD25" s="19">
        <v>27</v>
      </c>
      <c r="AE25" s="19">
        <v>74</v>
      </c>
      <c r="AF25" s="19">
        <v>113</v>
      </c>
      <c r="AG25" s="19">
        <v>166</v>
      </c>
      <c r="AH25" s="19">
        <v>73</v>
      </c>
      <c r="AI25" s="19">
        <v>31</v>
      </c>
      <c r="AJ25" s="23">
        <f t="shared" si="11"/>
        <v>0.2346857597454256</v>
      </c>
      <c r="AK25" s="21">
        <v>233</v>
      </c>
      <c r="AL25" s="19">
        <v>3</v>
      </c>
      <c r="AM25" s="19">
        <v>230</v>
      </c>
      <c r="AN25" s="19">
        <v>82</v>
      </c>
      <c r="AO25" s="19">
        <v>151</v>
      </c>
      <c r="AP25" s="42" t="e">
        <f t="shared" si="26"/>
        <v>#VALUE!</v>
      </c>
      <c r="AQ25" s="19">
        <v>6</v>
      </c>
      <c r="AR25" s="19">
        <v>10</v>
      </c>
      <c r="AS25" s="19">
        <v>25</v>
      </c>
      <c r="AT25" s="19">
        <v>57</v>
      </c>
      <c r="AU25" s="19">
        <v>82</v>
      </c>
      <c r="AV25" s="19">
        <v>36</v>
      </c>
      <c r="AW25" s="19">
        <v>17</v>
      </c>
      <c r="AX25" s="23">
        <f t="shared" si="13"/>
        <v>9.2680986475735874E-2</v>
      </c>
      <c r="AY25" s="21">
        <v>213</v>
      </c>
      <c r="AZ25" s="19">
        <v>6</v>
      </c>
      <c r="BA25" s="19">
        <v>204</v>
      </c>
      <c r="BB25" s="19">
        <v>3</v>
      </c>
      <c r="BC25" s="19">
        <v>85</v>
      </c>
      <c r="BD25" s="19">
        <v>128</v>
      </c>
      <c r="BE25" s="42" t="e">
        <f t="shared" si="27"/>
        <v>#VALUE!</v>
      </c>
      <c r="BF25" s="19">
        <v>29</v>
      </c>
      <c r="BG25" s="19">
        <v>6</v>
      </c>
      <c r="BH25" s="19">
        <v>21</v>
      </c>
      <c r="BI25" s="19">
        <v>28</v>
      </c>
      <c r="BJ25" s="19">
        <v>53</v>
      </c>
      <c r="BK25" s="19">
        <v>41</v>
      </c>
      <c r="BL25" s="19">
        <v>25</v>
      </c>
      <c r="BM25" s="23">
        <f t="shared" si="15"/>
        <v>8.4725536992840092E-2</v>
      </c>
      <c r="BN25" s="21">
        <v>35</v>
      </c>
      <c r="BO25" s="19">
        <v>6</v>
      </c>
      <c r="BP25" s="19">
        <v>28</v>
      </c>
      <c r="BQ25" s="19">
        <v>29</v>
      </c>
      <c r="BR25" s="19">
        <v>6</v>
      </c>
      <c r="BS25" s="42" t="e">
        <f t="shared" si="28"/>
        <v>#VALUE!</v>
      </c>
      <c r="BT25" s="19">
        <v>1</v>
      </c>
      <c r="BU25" s="19">
        <v>1</v>
      </c>
      <c r="BV25" s="19">
        <v>2</v>
      </c>
      <c r="BW25" s="19">
        <v>8</v>
      </c>
      <c r="BX25" s="19">
        <v>9</v>
      </c>
      <c r="BY25" s="19">
        <v>7</v>
      </c>
      <c r="BZ25" s="19">
        <v>6</v>
      </c>
      <c r="CA25" s="23">
        <f t="shared" si="17"/>
        <v>1.3922036595067621E-2</v>
      </c>
      <c r="CB25" s="47">
        <v>59</v>
      </c>
      <c r="CC25" s="19">
        <v>10</v>
      </c>
      <c r="CD25" s="19">
        <v>46</v>
      </c>
      <c r="CE25" s="19">
        <v>54</v>
      </c>
      <c r="CF25" s="19">
        <v>5</v>
      </c>
      <c r="CG25" s="42" t="e">
        <f t="shared" si="29"/>
        <v>#VALUE!</v>
      </c>
      <c r="CH25" s="9">
        <v>0</v>
      </c>
      <c r="CI25" s="19">
        <v>3</v>
      </c>
      <c r="CJ25" s="19">
        <v>11</v>
      </c>
      <c r="CK25" s="19">
        <v>10</v>
      </c>
      <c r="CL25" s="19">
        <v>12</v>
      </c>
      <c r="CM25" s="19">
        <v>13</v>
      </c>
      <c r="CN25" s="19">
        <v>8</v>
      </c>
      <c r="CO25" s="23">
        <f t="shared" si="1"/>
        <v>2.3468575974542563E-2</v>
      </c>
      <c r="CP25" s="21">
        <v>101</v>
      </c>
      <c r="CQ25" s="19">
        <v>45</v>
      </c>
      <c r="CR25" s="19">
        <v>95</v>
      </c>
      <c r="CS25" s="19">
        <v>56</v>
      </c>
      <c r="CT25" s="19">
        <v>45</v>
      </c>
      <c r="CU25" s="42" t="e">
        <f t="shared" si="30"/>
        <v>#VALUE!</v>
      </c>
      <c r="CV25" s="19">
        <v>40</v>
      </c>
      <c r="CW25" s="19">
        <v>9</v>
      </c>
      <c r="CX25" s="19">
        <v>11</v>
      </c>
      <c r="CY25" s="19">
        <v>11</v>
      </c>
      <c r="CZ25" s="19">
        <v>11</v>
      </c>
      <c r="DA25" s="19">
        <v>13</v>
      </c>
      <c r="DB25" s="19">
        <v>4</v>
      </c>
      <c r="DC25" s="23">
        <f t="shared" si="18"/>
        <v>4.0175019888623709E-2</v>
      </c>
      <c r="DD25" s="46">
        <v>130</v>
      </c>
      <c r="DE25" s="19">
        <v>9</v>
      </c>
      <c r="DF25" s="19">
        <v>110</v>
      </c>
      <c r="DG25" s="19">
        <v>71</v>
      </c>
      <c r="DH25" s="19">
        <v>59</v>
      </c>
      <c r="DI25" s="42" t="e">
        <f t="shared" si="31"/>
        <v>#VALUE!</v>
      </c>
      <c r="DJ25" s="19">
        <v>27</v>
      </c>
      <c r="DK25" s="19">
        <v>6</v>
      </c>
      <c r="DL25" s="19">
        <v>14</v>
      </c>
      <c r="DM25" s="19">
        <v>25</v>
      </c>
      <c r="DN25" s="19">
        <v>33</v>
      </c>
      <c r="DO25" s="19">
        <v>12</v>
      </c>
      <c r="DP25" s="19">
        <v>7</v>
      </c>
      <c r="DQ25" s="23">
        <f t="shared" si="19"/>
        <v>5.1710421638822592E-2</v>
      </c>
      <c r="DR25" s="46">
        <v>99</v>
      </c>
      <c r="DS25" s="19">
        <v>10</v>
      </c>
      <c r="DT25" s="19">
        <v>89</v>
      </c>
      <c r="DU25" s="19">
        <v>63</v>
      </c>
      <c r="DV25" s="19">
        <v>33</v>
      </c>
      <c r="DW25" s="42" t="e">
        <f t="shared" si="32"/>
        <v>#VALUE!</v>
      </c>
      <c r="DX25" s="19">
        <v>19</v>
      </c>
      <c r="DY25" s="19">
        <v>4</v>
      </c>
      <c r="DZ25" s="19">
        <v>18</v>
      </c>
      <c r="EA25" s="19">
        <v>18</v>
      </c>
      <c r="EB25" s="19">
        <v>19</v>
      </c>
      <c r="EC25" s="19">
        <v>9</v>
      </c>
      <c r="ED25" s="19">
        <v>9</v>
      </c>
      <c r="EE25" s="23">
        <f t="shared" si="20"/>
        <v>3.9379474940334128E-2</v>
      </c>
      <c r="EF25" s="46">
        <v>199</v>
      </c>
      <c r="EG25" s="19">
        <v>27</v>
      </c>
      <c r="EH25" s="19">
        <v>158</v>
      </c>
      <c r="EI25" s="19">
        <v>144</v>
      </c>
      <c r="EJ25" s="19">
        <v>55</v>
      </c>
      <c r="EK25" s="42" t="e">
        <f t="shared" si="33"/>
        <v>#VALUE!</v>
      </c>
      <c r="EL25" s="19">
        <v>23</v>
      </c>
      <c r="EM25" s="19">
        <v>8</v>
      </c>
      <c r="EN25" s="19">
        <v>25</v>
      </c>
      <c r="EO25" s="19">
        <v>38</v>
      </c>
      <c r="EP25" s="19">
        <v>45</v>
      </c>
      <c r="EQ25" s="19">
        <v>40</v>
      </c>
      <c r="ER25" s="19">
        <v>15</v>
      </c>
      <c r="ES25" s="23">
        <f t="shared" si="21"/>
        <v>7.9156722354813053E-2</v>
      </c>
      <c r="ET25" s="46">
        <v>341</v>
      </c>
      <c r="EU25" s="19">
        <v>40</v>
      </c>
      <c r="EV25" s="19">
        <v>245</v>
      </c>
      <c r="EW25" s="19">
        <v>185</v>
      </c>
      <c r="EX25" s="19">
        <v>156</v>
      </c>
      <c r="EY25" s="42" t="e">
        <f t="shared" si="34"/>
        <v>#VALUE!</v>
      </c>
      <c r="EZ25" s="19">
        <v>87</v>
      </c>
      <c r="FA25" s="19">
        <v>22</v>
      </c>
      <c r="FB25" s="19">
        <v>54</v>
      </c>
      <c r="FC25" s="19">
        <v>47</v>
      </c>
      <c r="FD25" s="19">
        <v>68</v>
      </c>
      <c r="FE25" s="19">
        <v>39</v>
      </c>
      <c r="FF25" s="19">
        <v>19</v>
      </c>
      <c r="FG25" s="23">
        <f t="shared" si="22"/>
        <v>0.13564041368337312</v>
      </c>
      <c r="FH25" s="19">
        <v>162</v>
      </c>
      <c r="FI25" s="19">
        <v>20</v>
      </c>
      <c r="FJ25" s="19">
        <v>142</v>
      </c>
      <c r="FK25" s="19">
        <v>107</v>
      </c>
      <c r="FL25" s="19">
        <v>88</v>
      </c>
      <c r="FM25" s="42" t="e">
        <f t="shared" si="35"/>
        <v>#VALUE!</v>
      </c>
      <c r="FN25" s="19">
        <v>45</v>
      </c>
      <c r="FO25" s="19">
        <v>13</v>
      </c>
      <c r="FP25" s="19">
        <v>26</v>
      </c>
      <c r="FQ25" s="19">
        <v>37</v>
      </c>
      <c r="FR25" s="19">
        <v>35</v>
      </c>
      <c r="FS25" s="19">
        <v>24</v>
      </c>
      <c r="FT25" s="19">
        <v>9</v>
      </c>
      <c r="FU25" s="23">
        <f t="shared" si="23"/>
        <v>6.4439140811455853E-2</v>
      </c>
    </row>
    <row r="26" spans="1:177" x14ac:dyDescent="0.25">
      <c r="A26" s="1">
        <v>24</v>
      </c>
      <c r="B26" s="18" t="s">
        <v>229</v>
      </c>
      <c r="C26" s="19"/>
      <c r="D26" s="19">
        <v>128</v>
      </c>
      <c r="E26" s="19">
        <v>888773</v>
      </c>
      <c r="F26" s="19">
        <v>2951</v>
      </c>
      <c r="G26" s="19">
        <v>248</v>
      </c>
      <c r="H26" s="19">
        <v>2546</v>
      </c>
      <c r="I26" s="19">
        <v>178</v>
      </c>
      <c r="J26" s="19">
        <v>1340</v>
      </c>
      <c r="K26" s="20">
        <f t="shared" si="8"/>
        <v>1518</v>
      </c>
      <c r="L26" s="19">
        <v>70</v>
      </c>
      <c r="M26" s="19">
        <v>1206</v>
      </c>
      <c r="N26" s="20">
        <f t="shared" si="24"/>
        <v>1276</v>
      </c>
      <c r="O26" s="19">
        <v>50</v>
      </c>
      <c r="P26" s="19">
        <v>512</v>
      </c>
      <c r="Q26" s="19">
        <v>84</v>
      </c>
      <c r="R26" s="19">
        <v>383</v>
      </c>
      <c r="S26" s="19">
        <v>109</v>
      </c>
      <c r="T26" s="19">
        <v>1023</v>
      </c>
      <c r="U26" s="19">
        <v>5</v>
      </c>
      <c r="V26" s="19">
        <v>593</v>
      </c>
      <c r="W26" s="21">
        <v>730</v>
      </c>
      <c r="X26" s="19">
        <v>24</v>
      </c>
      <c r="Y26" s="19">
        <v>706</v>
      </c>
      <c r="Z26" s="19">
        <v>307</v>
      </c>
      <c r="AA26" s="19">
        <v>423</v>
      </c>
      <c r="AB26" s="22" t="e">
        <f t="shared" si="25"/>
        <v>#VALUE!</v>
      </c>
      <c r="AC26" s="19">
        <v>102</v>
      </c>
      <c r="AD26" s="19">
        <v>40</v>
      </c>
      <c r="AE26" s="19">
        <v>73</v>
      </c>
      <c r="AF26" s="19">
        <v>117</v>
      </c>
      <c r="AG26" s="19">
        <v>219</v>
      </c>
      <c r="AH26" s="19">
        <v>120</v>
      </c>
      <c r="AI26" s="19">
        <v>49</v>
      </c>
      <c r="AJ26" s="23">
        <f t="shared" si="11"/>
        <v>0.24737377160284649</v>
      </c>
      <c r="AK26" s="21">
        <v>372</v>
      </c>
      <c r="AL26" s="19">
        <v>3</v>
      </c>
      <c r="AM26" s="19">
        <v>369</v>
      </c>
      <c r="AN26" s="19">
        <v>130</v>
      </c>
      <c r="AO26" s="19">
        <v>242</v>
      </c>
      <c r="AP26" s="42" t="e">
        <f t="shared" si="26"/>
        <v>#VALUE!</v>
      </c>
      <c r="AQ26" s="19">
        <v>22</v>
      </c>
      <c r="AR26" s="19">
        <v>20</v>
      </c>
      <c r="AS26" s="19">
        <v>23</v>
      </c>
      <c r="AT26" s="19">
        <v>57</v>
      </c>
      <c r="AU26" s="19">
        <v>137</v>
      </c>
      <c r="AV26" s="19">
        <v>79</v>
      </c>
      <c r="AW26" s="19">
        <v>26</v>
      </c>
      <c r="AX26" s="23">
        <f t="shared" si="13"/>
        <v>0.12605896306336836</v>
      </c>
      <c r="AY26" s="21">
        <v>153</v>
      </c>
      <c r="AZ26" s="19">
        <v>2</v>
      </c>
      <c r="BA26" s="19">
        <v>149</v>
      </c>
      <c r="BB26" s="19">
        <v>2</v>
      </c>
      <c r="BC26" s="19">
        <v>67</v>
      </c>
      <c r="BD26" s="19">
        <v>86</v>
      </c>
      <c r="BE26" s="42" t="e">
        <f t="shared" si="27"/>
        <v>#VALUE!</v>
      </c>
      <c r="BF26" s="19">
        <v>22</v>
      </c>
      <c r="BG26" s="19">
        <v>2</v>
      </c>
      <c r="BH26" s="19">
        <v>8</v>
      </c>
      <c r="BI26" s="19">
        <v>17</v>
      </c>
      <c r="BJ26" s="19">
        <v>33</v>
      </c>
      <c r="BK26" s="19">
        <v>35</v>
      </c>
      <c r="BL26" s="19">
        <v>20</v>
      </c>
      <c r="BM26" s="23">
        <f t="shared" si="15"/>
        <v>5.1846831582514401E-2</v>
      </c>
      <c r="BN26" s="21">
        <v>52</v>
      </c>
      <c r="BO26" s="19">
        <v>12</v>
      </c>
      <c r="BP26" s="19">
        <v>40</v>
      </c>
      <c r="BQ26" s="19">
        <v>45</v>
      </c>
      <c r="BR26" s="19">
        <v>7</v>
      </c>
      <c r="BS26" s="42" t="e">
        <f t="shared" si="28"/>
        <v>#VALUE!</v>
      </c>
      <c r="BT26" s="19">
        <v>2</v>
      </c>
      <c r="BU26" s="19">
        <v>3</v>
      </c>
      <c r="BV26" s="19">
        <v>7</v>
      </c>
      <c r="BW26" s="19">
        <v>11</v>
      </c>
      <c r="BX26" s="19">
        <v>13</v>
      </c>
      <c r="BY26" s="19">
        <v>7</v>
      </c>
      <c r="BZ26" s="19">
        <v>8</v>
      </c>
      <c r="CA26" s="23">
        <f t="shared" si="17"/>
        <v>1.7621145374449341E-2</v>
      </c>
      <c r="CB26" s="47">
        <v>62</v>
      </c>
      <c r="CC26" s="19">
        <v>6</v>
      </c>
      <c r="CD26" s="19">
        <v>57</v>
      </c>
      <c r="CE26" s="19">
        <v>50</v>
      </c>
      <c r="CF26" s="19">
        <v>12</v>
      </c>
      <c r="CG26" s="22" t="e">
        <f t="shared" si="29"/>
        <v>#VALUE!</v>
      </c>
      <c r="CH26" s="19">
        <v>3</v>
      </c>
      <c r="CI26" s="19">
        <v>3</v>
      </c>
      <c r="CJ26" s="19">
        <v>13</v>
      </c>
      <c r="CK26" s="19">
        <v>14</v>
      </c>
      <c r="CL26" s="19">
        <v>10</v>
      </c>
      <c r="CM26" s="19">
        <v>10</v>
      </c>
      <c r="CN26" s="19">
        <v>9</v>
      </c>
      <c r="CO26" s="23">
        <f t="shared" si="1"/>
        <v>2.1009827177228057E-2</v>
      </c>
      <c r="CP26" s="21">
        <v>114</v>
      </c>
      <c r="CQ26" s="19">
        <v>40</v>
      </c>
      <c r="CR26" s="19">
        <v>75</v>
      </c>
      <c r="CS26" s="19">
        <v>63</v>
      </c>
      <c r="CT26" s="19">
        <v>51</v>
      </c>
      <c r="CU26" s="42" t="e">
        <f t="shared" si="30"/>
        <v>#VALUE!</v>
      </c>
      <c r="CV26" s="19">
        <v>46</v>
      </c>
      <c r="CW26" s="19">
        <v>11</v>
      </c>
      <c r="CX26" s="19">
        <v>15</v>
      </c>
      <c r="CY26" s="19">
        <v>14</v>
      </c>
      <c r="CZ26" s="19">
        <v>10</v>
      </c>
      <c r="DA26" s="19">
        <v>12</v>
      </c>
      <c r="DB26" s="19">
        <v>4</v>
      </c>
      <c r="DC26" s="23">
        <f t="shared" si="18"/>
        <v>3.8630972551677398E-2</v>
      </c>
      <c r="DD26" s="46">
        <v>131</v>
      </c>
      <c r="DE26" s="19">
        <v>4</v>
      </c>
      <c r="DF26" s="19">
        <v>127</v>
      </c>
      <c r="DG26" s="19">
        <v>80</v>
      </c>
      <c r="DH26" s="19">
        <v>51</v>
      </c>
      <c r="DI26" s="42" t="e">
        <f t="shared" si="31"/>
        <v>#VALUE!</v>
      </c>
      <c r="DJ26" s="19">
        <v>22</v>
      </c>
      <c r="DK26" s="19">
        <v>14</v>
      </c>
      <c r="DL26" s="19">
        <v>18</v>
      </c>
      <c r="DM26" s="19">
        <v>24</v>
      </c>
      <c r="DN26" s="19">
        <v>31</v>
      </c>
      <c r="DO26" s="19">
        <v>16</v>
      </c>
      <c r="DP26" s="19">
        <v>4</v>
      </c>
      <c r="DQ26" s="23">
        <f t="shared" si="19"/>
        <v>4.4391731616401219E-2</v>
      </c>
      <c r="DR26" s="46">
        <v>103</v>
      </c>
      <c r="DS26" s="19">
        <v>6</v>
      </c>
      <c r="DT26" s="19">
        <v>97</v>
      </c>
      <c r="DU26" s="19">
        <v>59</v>
      </c>
      <c r="DV26" s="19">
        <v>44</v>
      </c>
      <c r="DW26" s="42" t="e">
        <f t="shared" si="32"/>
        <v>#VALUE!</v>
      </c>
      <c r="DX26" s="19">
        <v>31</v>
      </c>
      <c r="DY26" s="19">
        <v>6</v>
      </c>
      <c r="DZ26" s="19">
        <v>15</v>
      </c>
      <c r="EA26" s="19">
        <v>14</v>
      </c>
      <c r="EB26" s="19">
        <v>12</v>
      </c>
      <c r="EC26" s="19">
        <v>13</v>
      </c>
      <c r="ED26" s="19">
        <v>7</v>
      </c>
      <c r="EE26" s="23">
        <f t="shared" si="20"/>
        <v>3.4903422568620807E-2</v>
      </c>
      <c r="EF26" s="46">
        <v>200</v>
      </c>
      <c r="EG26" s="19">
        <v>27</v>
      </c>
      <c r="EH26" s="19">
        <v>175</v>
      </c>
      <c r="EI26" s="19">
        <v>137</v>
      </c>
      <c r="EJ26" s="19">
        <v>63</v>
      </c>
      <c r="EK26" s="42" t="e">
        <f t="shared" si="33"/>
        <v>#VALUE!</v>
      </c>
      <c r="EL26" s="19">
        <v>26</v>
      </c>
      <c r="EM26" s="19">
        <v>10</v>
      </c>
      <c r="EN26" s="19">
        <v>19</v>
      </c>
      <c r="EO26" s="19">
        <v>27</v>
      </c>
      <c r="EP26" s="19">
        <v>53</v>
      </c>
      <c r="EQ26" s="19">
        <v>44</v>
      </c>
      <c r="ER26" s="19">
        <v>18</v>
      </c>
      <c r="ES26" s="23">
        <f t="shared" si="21"/>
        <v>6.7773636055574377E-2</v>
      </c>
      <c r="ET26" s="46">
        <v>259</v>
      </c>
      <c r="EU26" s="48">
        <v>42</v>
      </c>
      <c r="EV26" s="19">
        <v>220</v>
      </c>
      <c r="EW26" s="19">
        <v>150</v>
      </c>
      <c r="EX26" s="19">
        <v>109</v>
      </c>
      <c r="EY26" s="42" t="e">
        <f t="shared" si="34"/>
        <v>#VALUE!</v>
      </c>
      <c r="EZ26" s="19">
        <v>75</v>
      </c>
      <c r="FA26" s="19">
        <v>28</v>
      </c>
      <c r="FB26" s="19">
        <v>45</v>
      </c>
      <c r="FC26" s="19">
        <v>40</v>
      </c>
      <c r="FD26" s="19">
        <v>40</v>
      </c>
      <c r="FE26" s="19">
        <v>18</v>
      </c>
      <c r="FF26" s="19">
        <v>12</v>
      </c>
      <c r="FG26" s="23">
        <f t="shared" si="22"/>
        <v>8.7766858691968819E-2</v>
      </c>
      <c r="FH26" s="19">
        <v>231</v>
      </c>
      <c r="FI26" s="19">
        <v>23</v>
      </c>
      <c r="FJ26" s="19">
        <v>208</v>
      </c>
      <c r="FK26" s="19">
        <v>128</v>
      </c>
      <c r="FL26" s="19">
        <v>101</v>
      </c>
      <c r="FM26" s="42" t="e">
        <f t="shared" si="35"/>
        <v>#VALUE!</v>
      </c>
      <c r="FN26" s="19">
        <v>81</v>
      </c>
      <c r="FO26" s="19">
        <v>19</v>
      </c>
      <c r="FP26" s="19">
        <v>21</v>
      </c>
      <c r="FQ26" s="19">
        <v>43</v>
      </c>
      <c r="FR26" s="19">
        <v>33</v>
      </c>
      <c r="FS26" s="19">
        <v>26</v>
      </c>
      <c r="FT26" s="19">
        <v>5</v>
      </c>
      <c r="FU26" s="23">
        <f t="shared" si="23"/>
        <v>7.8278549644188414E-2</v>
      </c>
    </row>
    <row r="27" spans="1:177" x14ac:dyDescent="0.25">
      <c r="A27" s="1">
        <v>25</v>
      </c>
      <c r="B27" s="9" t="s">
        <v>230</v>
      </c>
      <c r="C27" s="19"/>
      <c r="D27" s="19">
        <v>143</v>
      </c>
      <c r="E27" s="19">
        <v>808120</v>
      </c>
      <c r="F27" s="19">
        <v>2528</v>
      </c>
      <c r="G27" s="19">
        <v>240</v>
      </c>
      <c r="H27" s="19">
        <v>2219</v>
      </c>
      <c r="I27" s="19">
        <v>170</v>
      </c>
      <c r="J27" s="19">
        <v>1190</v>
      </c>
      <c r="K27" s="19">
        <f t="shared" si="8"/>
        <v>1360</v>
      </c>
      <c r="L27" s="19">
        <v>70</v>
      </c>
      <c r="M27" s="19">
        <v>1029</v>
      </c>
      <c r="N27" s="20">
        <f t="shared" si="24"/>
        <v>1099</v>
      </c>
      <c r="O27" s="19">
        <v>74</v>
      </c>
      <c r="P27" s="19">
        <v>487</v>
      </c>
      <c r="Q27" s="19">
        <v>75</v>
      </c>
      <c r="R27" s="19">
        <v>343</v>
      </c>
      <c r="S27" s="19">
        <v>83</v>
      </c>
      <c r="T27" s="19">
        <v>826</v>
      </c>
      <c r="U27" s="19">
        <v>6</v>
      </c>
      <c r="V27" s="19">
        <v>541</v>
      </c>
      <c r="W27" s="21">
        <v>662</v>
      </c>
      <c r="X27" s="19">
        <v>13</v>
      </c>
      <c r="Y27" s="19">
        <v>649</v>
      </c>
      <c r="Z27" s="19">
        <v>281</v>
      </c>
      <c r="AA27" s="19">
        <v>420</v>
      </c>
      <c r="AB27" s="22" t="e">
        <f t="shared" si="25"/>
        <v>#VALUE!</v>
      </c>
      <c r="AC27" s="19">
        <v>120</v>
      </c>
      <c r="AD27" s="19">
        <v>30</v>
      </c>
      <c r="AE27" s="19">
        <v>61</v>
      </c>
      <c r="AF27" s="19">
        <v>91</v>
      </c>
      <c r="AG27" s="19">
        <v>216</v>
      </c>
      <c r="AH27" s="19">
        <v>131</v>
      </c>
      <c r="AI27" s="19">
        <v>44</v>
      </c>
      <c r="AJ27" s="23">
        <f t="shared" si="11"/>
        <v>0.26186708860759494</v>
      </c>
      <c r="AK27" s="21">
        <v>389</v>
      </c>
      <c r="AL27" s="19">
        <v>4</v>
      </c>
      <c r="AM27" s="19">
        <v>385</v>
      </c>
      <c r="AN27" s="19">
        <v>137</v>
      </c>
      <c r="AO27" s="19">
        <v>252</v>
      </c>
      <c r="AP27" s="42" t="e">
        <f t="shared" si="26"/>
        <v>#VALUE!</v>
      </c>
      <c r="AQ27" s="19">
        <v>11</v>
      </c>
      <c r="AR27" s="19">
        <v>10</v>
      </c>
      <c r="AS27" s="19">
        <v>34</v>
      </c>
      <c r="AT27" s="19">
        <v>55</v>
      </c>
      <c r="AU27" s="19">
        <v>146</v>
      </c>
      <c r="AV27" s="19">
        <v>97</v>
      </c>
      <c r="AW27" s="19">
        <v>32</v>
      </c>
      <c r="AX27" s="23">
        <f t="shared" si="13"/>
        <v>0.153876582278481</v>
      </c>
      <c r="AY27" s="49">
        <f>AZ27+BA27+BB27</f>
        <v>95</v>
      </c>
      <c r="AZ27" s="19">
        <v>4</v>
      </c>
      <c r="BA27" s="19">
        <v>91</v>
      </c>
      <c r="BB27" s="19">
        <v>0</v>
      </c>
      <c r="BC27" s="19">
        <v>41</v>
      </c>
      <c r="BD27" s="19">
        <v>55</v>
      </c>
      <c r="BE27" s="42" t="e">
        <f t="shared" si="27"/>
        <v>#VALUE!</v>
      </c>
      <c r="BF27" s="19">
        <v>26</v>
      </c>
      <c r="BG27" s="19">
        <v>4</v>
      </c>
      <c r="BH27" s="19">
        <v>6</v>
      </c>
      <c r="BI27" s="19">
        <v>7</v>
      </c>
      <c r="BJ27" s="19">
        <v>19</v>
      </c>
      <c r="BK27" s="19">
        <v>20</v>
      </c>
      <c r="BL27" s="19">
        <v>14</v>
      </c>
      <c r="BM27" s="23">
        <f t="shared" si="15"/>
        <v>3.7579113924050632E-2</v>
      </c>
      <c r="BN27" s="21">
        <f>BO27+BP27</f>
        <v>51</v>
      </c>
      <c r="BO27" s="19">
        <v>8</v>
      </c>
      <c r="BP27" s="19">
        <v>43</v>
      </c>
      <c r="BQ27" s="19">
        <v>41</v>
      </c>
      <c r="BR27" s="19">
        <v>10</v>
      </c>
      <c r="BS27" s="42" t="e">
        <f t="shared" si="28"/>
        <v>#VALUE!</v>
      </c>
      <c r="BT27" s="19">
        <v>1</v>
      </c>
      <c r="BU27" s="19">
        <v>5</v>
      </c>
      <c r="BV27" s="19">
        <v>5</v>
      </c>
      <c r="BW27" s="19">
        <v>9</v>
      </c>
      <c r="BX27" s="19">
        <v>15</v>
      </c>
      <c r="BY27" s="19">
        <v>8</v>
      </c>
      <c r="BZ27" s="19">
        <v>7</v>
      </c>
      <c r="CA27" s="23">
        <f>BN27/F27</f>
        <v>2.0174050632911392E-2</v>
      </c>
      <c r="CB27" s="47">
        <v>63</v>
      </c>
      <c r="CC27" s="19">
        <v>8</v>
      </c>
      <c r="CD27" s="19">
        <v>55</v>
      </c>
      <c r="CE27" s="19">
        <v>57</v>
      </c>
      <c r="CF27" s="19">
        <v>6</v>
      </c>
      <c r="CG27" s="22" t="e">
        <f t="shared" si="29"/>
        <v>#VALUE!</v>
      </c>
      <c r="CH27" s="19">
        <v>0</v>
      </c>
      <c r="CI27" s="19">
        <v>4</v>
      </c>
      <c r="CJ27" s="19">
        <v>15</v>
      </c>
      <c r="CK27" s="19">
        <v>9</v>
      </c>
      <c r="CL27" s="19">
        <v>14</v>
      </c>
      <c r="CM27" s="19">
        <v>9</v>
      </c>
      <c r="CN27" s="19">
        <v>12</v>
      </c>
      <c r="CO27" s="50">
        <f t="shared" si="1"/>
        <v>2.4920886075949368E-2</v>
      </c>
      <c r="CP27" s="21">
        <v>119</v>
      </c>
      <c r="CQ27" s="19">
        <v>57</v>
      </c>
      <c r="CR27" s="19">
        <v>63</v>
      </c>
      <c r="CS27" s="19">
        <v>71</v>
      </c>
      <c r="CT27" s="19">
        <v>48</v>
      </c>
      <c r="CU27" s="22" t="e">
        <f t="shared" si="30"/>
        <v>#VALUE!</v>
      </c>
      <c r="CV27" s="19">
        <v>73</v>
      </c>
      <c r="CW27" s="19">
        <v>11</v>
      </c>
      <c r="CX27" s="19">
        <v>10</v>
      </c>
      <c r="CY27" s="19">
        <v>10</v>
      </c>
      <c r="CZ27" s="19">
        <v>11</v>
      </c>
      <c r="DA27" s="19">
        <v>3</v>
      </c>
      <c r="DB27" s="19">
        <v>1</v>
      </c>
      <c r="DC27" s="23">
        <f t="shared" si="18"/>
        <v>4.7072784810126583E-2</v>
      </c>
      <c r="DD27" s="46">
        <v>131</v>
      </c>
      <c r="DE27" s="19">
        <v>3</v>
      </c>
      <c r="DF27" s="19">
        <v>128</v>
      </c>
      <c r="DG27" s="19">
        <v>85</v>
      </c>
      <c r="DH27" s="19">
        <v>43</v>
      </c>
      <c r="DI27" s="42" t="e">
        <f t="shared" si="31"/>
        <v>#VALUE!</v>
      </c>
      <c r="DJ27" s="19">
        <v>24</v>
      </c>
      <c r="DK27" s="19">
        <v>12</v>
      </c>
      <c r="DL27" s="19">
        <v>15</v>
      </c>
      <c r="DM27" s="19">
        <v>17</v>
      </c>
      <c r="DN27" s="19">
        <v>17</v>
      </c>
      <c r="DO27" s="19">
        <v>27</v>
      </c>
      <c r="DP27" s="19">
        <v>14</v>
      </c>
      <c r="DQ27" s="23">
        <f t="shared" si="19"/>
        <v>5.1819620253164556E-2</v>
      </c>
      <c r="DR27" s="46">
        <v>86</v>
      </c>
      <c r="DS27" s="19">
        <v>10</v>
      </c>
      <c r="DT27" s="19">
        <v>76</v>
      </c>
      <c r="DU27" s="19">
        <v>53</v>
      </c>
      <c r="DV27" s="19">
        <v>31</v>
      </c>
      <c r="DW27" s="22" t="e">
        <f t="shared" si="32"/>
        <v>#VALUE!</v>
      </c>
      <c r="DX27" s="19">
        <v>26</v>
      </c>
      <c r="DY27" s="19">
        <v>8</v>
      </c>
      <c r="DZ27" s="19">
        <v>4</v>
      </c>
      <c r="EA27" s="19">
        <v>14</v>
      </c>
      <c r="EB27" s="19">
        <v>17</v>
      </c>
      <c r="EC27" s="19">
        <v>8</v>
      </c>
      <c r="ED27" s="19">
        <v>6</v>
      </c>
      <c r="EE27" s="23">
        <f t="shared" si="20"/>
        <v>3.4018987341772153E-2</v>
      </c>
      <c r="EF27" s="46">
        <v>167</v>
      </c>
      <c r="EG27" s="19">
        <v>27</v>
      </c>
      <c r="EH27" s="19">
        <v>143</v>
      </c>
      <c r="EI27" s="19">
        <v>105</v>
      </c>
      <c r="EJ27" s="19">
        <v>62</v>
      </c>
      <c r="EK27" s="22" t="e">
        <f t="shared" si="33"/>
        <v>#VALUE!</v>
      </c>
      <c r="EL27" s="19">
        <v>15</v>
      </c>
      <c r="EM27" s="19">
        <v>4</v>
      </c>
      <c r="EN27" s="19">
        <v>16</v>
      </c>
      <c r="EO27" s="19">
        <v>24</v>
      </c>
      <c r="EP27" s="19">
        <v>45</v>
      </c>
      <c r="EQ27" s="19">
        <v>45</v>
      </c>
      <c r="ER27" s="19">
        <v>13</v>
      </c>
      <c r="ES27" s="23">
        <f t="shared" si="21"/>
        <v>6.6060126582278486E-2</v>
      </c>
      <c r="ET27" s="46">
        <v>283</v>
      </c>
      <c r="EU27" s="19">
        <v>44</v>
      </c>
      <c r="EV27" s="19">
        <v>239</v>
      </c>
      <c r="EW27" s="19">
        <v>157</v>
      </c>
      <c r="EX27" s="19">
        <v>126</v>
      </c>
      <c r="EY27" s="22" t="e">
        <f t="shared" si="34"/>
        <v>#VALUE!</v>
      </c>
      <c r="EZ27" s="19">
        <v>78</v>
      </c>
      <c r="FA27" s="19">
        <v>39</v>
      </c>
      <c r="FB27" s="19">
        <v>41</v>
      </c>
      <c r="FC27" s="19">
        <v>27</v>
      </c>
      <c r="FD27" s="19">
        <v>54</v>
      </c>
      <c r="FE27" s="19">
        <v>25</v>
      </c>
      <c r="FF27" s="19">
        <v>16</v>
      </c>
      <c r="FG27" s="23">
        <f t="shared" si="22"/>
        <v>0.11194620253164557</v>
      </c>
      <c r="FH27" s="19">
        <v>220</v>
      </c>
      <c r="FI27" s="19">
        <v>16</v>
      </c>
      <c r="FJ27" s="19">
        <v>204</v>
      </c>
      <c r="FK27" s="19">
        <v>114</v>
      </c>
      <c r="FL27" s="19">
        <v>90</v>
      </c>
      <c r="FM27" s="22" t="e">
        <f t="shared" si="35"/>
        <v>#VALUE!</v>
      </c>
      <c r="FN27" s="19">
        <v>88</v>
      </c>
      <c r="FO27" s="19">
        <v>20</v>
      </c>
      <c r="FP27" s="19">
        <v>30</v>
      </c>
      <c r="FQ27" s="19">
        <v>13</v>
      </c>
      <c r="FR27" s="19">
        <v>27</v>
      </c>
      <c r="FS27" s="19">
        <v>18</v>
      </c>
      <c r="FT27" s="19">
        <v>0</v>
      </c>
      <c r="FU27" s="23">
        <f t="shared" si="23"/>
        <v>8.7025316455696208E-2</v>
      </c>
    </row>
    <row r="28" spans="1:177" x14ac:dyDescent="0.25">
      <c r="A28" s="1">
        <v>26</v>
      </c>
      <c r="B28" s="9" t="s">
        <v>231</v>
      </c>
      <c r="C28" s="19"/>
      <c r="D28" s="19">
        <v>142</v>
      </c>
      <c r="E28" s="19">
        <v>887246</v>
      </c>
      <c r="F28" s="19">
        <v>2555</v>
      </c>
      <c r="G28" s="19">
        <v>260</v>
      </c>
      <c r="H28" s="19">
        <v>2306</v>
      </c>
      <c r="I28" s="19">
        <v>162</v>
      </c>
      <c r="J28" s="19">
        <v>1140</v>
      </c>
      <c r="K28" s="19">
        <f t="shared" si="8"/>
        <v>1302</v>
      </c>
      <c r="L28" s="19">
        <v>98</v>
      </c>
      <c r="M28" s="19">
        <v>1159</v>
      </c>
      <c r="N28" s="20">
        <f t="shared" si="24"/>
        <v>1257</v>
      </c>
      <c r="O28" s="19">
        <v>38</v>
      </c>
      <c r="P28" s="19">
        <v>452</v>
      </c>
      <c r="Q28" s="19">
        <v>101</v>
      </c>
      <c r="R28" s="19">
        <v>375</v>
      </c>
      <c r="S28" s="19">
        <v>113</v>
      </c>
      <c r="T28" s="19">
        <v>848</v>
      </c>
      <c r="U28" s="19">
        <v>8</v>
      </c>
      <c r="V28" s="19">
        <v>613</v>
      </c>
      <c r="W28" s="51">
        <v>699</v>
      </c>
      <c r="X28" s="19">
        <v>25</v>
      </c>
      <c r="Y28" s="19">
        <v>670</v>
      </c>
      <c r="Z28" s="51">
        <v>259</v>
      </c>
      <c r="AA28" s="51">
        <v>440</v>
      </c>
      <c r="AB28" s="22" t="e">
        <f t="shared" si="25"/>
        <v>#VALUE!</v>
      </c>
      <c r="AC28" s="51">
        <v>80</v>
      </c>
      <c r="AD28" s="51">
        <v>27</v>
      </c>
      <c r="AE28" s="51">
        <v>83</v>
      </c>
      <c r="AF28" s="51">
        <v>99</v>
      </c>
      <c r="AG28" s="51">
        <v>185</v>
      </c>
      <c r="AH28" s="51">
        <v>160</v>
      </c>
      <c r="AI28" s="51">
        <v>65</v>
      </c>
      <c r="AJ28" s="23">
        <f t="shared" si="11"/>
        <v>0.27358121330724072</v>
      </c>
      <c r="AK28" s="21">
        <v>411</v>
      </c>
      <c r="AL28" s="19">
        <v>4</v>
      </c>
      <c r="AM28" s="19">
        <v>406</v>
      </c>
      <c r="AN28" s="19">
        <v>124</v>
      </c>
      <c r="AO28" s="19">
        <v>287</v>
      </c>
      <c r="AP28" s="42">
        <v>44</v>
      </c>
      <c r="AQ28" s="51">
        <v>7</v>
      </c>
      <c r="AR28" s="51">
        <v>13</v>
      </c>
      <c r="AS28" s="51">
        <v>43</v>
      </c>
      <c r="AT28" s="51">
        <v>61</v>
      </c>
      <c r="AU28" s="51">
        <v>129</v>
      </c>
      <c r="AV28" s="51">
        <v>112</v>
      </c>
      <c r="AW28" s="51">
        <v>46</v>
      </c>
      <c r="AX28" s="23">
        <f t="shared" si="13"/>
        <v>0.16086105675146772</v>
      </c>
      <c r="AY28" s="21">
        <v>186</v>
      </c>
      <c r="AZ28" s="19">
        <v>5</v>
      </c>
      <c r="BA28" s="19">
        <v>183</v>
      </c>
      <c r="BB28" s="19">
        <v>0</v>
      </c>
      <c r="BC28" s="19">
        <v>68</v>
      </c>
      <c r="BD28" s="19">
        <v>118</v>
      </c>
      <c r="BE28" s="42">
        <v>40.92</v>
      </c>
      <c r="BF28" s="19">
        <v>28</v>
      </c>
      <c r="BG28" s="19">
        <v>11</v>
      </c>
      <c r="BH28" s="19">
        <v>14</v>
      </c>
      <c r="BI28" s="19">
        <v>14</v>
      </c>
      <c r="BJ28" s="19">
        <v>41</v>
      </c>
      <c r="BK28" s="19">
        <v>58</v>
      </c>
      <c r="BL28" s="19">
        <v>20</v>
      </c>
      <c r="BM28" s="23">
        <f t="shared" si="15"/>
        <v>7.2798434442270063E-2</v>
      </c>
      <c r="BN28" s="51">
        <v>47</v>
      </c>
      <c r="BO28" s="19">
        <v>11</v>
      </c>
      <c r="BP28" s="19">
        <v>36</v>
      </c>
      <c r="BQ28" s="51">
        <v>34</v>
      </c>
      <c r="BR28" s="51">
        <v>11</v>
      </c>
      <c r="BS28" s="42">
        <v>44.79</v>
      </c>
      <c r="BT28" s="51">
        <v>0</v>
      </c>
      <c r="BU28" s="51">
        <v>1</v>
      </c>
      <c r="BV28" s="51">
        <v>11</v>
      </c>
      <c r="BW28" s="51">
        <v>9</v>
      </c>
      <c r="BX28" s="51">
        <v>10</v>
      </c>
      <c r="BY28" s="51">
        <v>8</v>
      </c>
      <c r="BZ28" s="51">
        <v>6</v>
      </c>
      <c r="CA28" s="23">
        <f>BN28/F28</f>
        <v>1.8395303326810174E-2</v>
      </c>
      <c r="CB28" s="47">
        <v>47</v>
      </c>
      <c r="CC28" s="19">
        <v>14</v>
      </c>
      <c r="CD28" s="19">
        <v>33</v>
      </c>
      <c r="CE28" s="19">
        <v>37</v>
      </c>
      <c r="CF28" s="19">
        <v>10</v>
      </c>
      <c r="CG28" s="22" t="e">
        <f t="shared" si="29"/>
        <v>#VALUE!</v>
      </c>
      <c r="CH28" s="19">
        <v>2</v>
      </c>
      <c r="CI28" s="19">
        <v>0</v>
      </c>
      <c r="CJ28" s="19">
        <v>15</v>
      </c>
      <c r="CK28" s="19">
        <v>6</v>
      </c>
      <c r="CL28" s="19">
        <v>13</v>
      </c>
      <c r="CM28" s="19">
        <v>8</v>
      </c>
      <c r="CN28" s="19">
        <v>3</v>
      </c>
      <c r="CO28" s="50">
        <f t="shared" si="1"/>
        <v>1.8395303326810174E-2</v>
      </c>
      <c r="CP28" s="21">
        <v>83</v>
      </c>
      <c r="CQ28" s="19">
        <v>30</v>
      </c>
      <c r="CR28" s="19">
        <v>60</v>
      </c>
      <c r="CS28" s="19">
        <v>38</v>
      </c>
      <c r="CT28" s="19">
        <v>45</v>
      </c>
      <c r="CU28" s="22" t="e">
        <f t="shared" si="30"/>
        <v>#VALUE!</v>
      </c>
      <c r="CV28" s="19">
        <v>22</v>
      </c>
      <c r="CW28" s="19">
        <v>9</v>
      </c>
      <c r="CX28" s="19">
        <v>11</v>
      </c>
      <c r="CY28" s="19">
        <v>12</v>
      </c>
      <c r="CZ28" s="19">
        <v>12</v>
      </c>
      <c r="DA28" s="19">
        <v>9</v>
      </c>
      <c r="DB28" s="19">
        <v>8</v>
      </c>
      <c r="DC28" s="23">
        <f t="shared" si="18"/>
        <v>3.2485322896281803E-2</v>
      </c>
      <c r="DD28" s="46">
        <v>106</v>
      </c>
      <c r="DE28" s="19">
        <v>2</v>
      </c>
      <c r="DF28" s="19">
        <v>104</v>
      </c>
      <c r="DG28" s="19">
        <v>58</v>
      </c>
      <c r="DH28" s="19">
        <v>48</v>
      </c>
      <c r="DI28" s="42" t="e">
        <f t="shared" si="31"/>
        <v>#VALUE!</v>
      </c>
      <c r="DJ28" s="19">
        <v>17</v>
      </c>
      <c r="DK28" s="19">
        <v>9</v>
      </c>
      <c r="DL28" s="19">
        <v>15</v>
      </c>
      <c r="DM28" s="19">
        <v>22</v>
      </c>
      <c r="DN28" s="19">
        <v>24</v>
      </c>
      <c r="DO28" s="19">
        <v>11</v>
      </c>
      <c r="DP28" s="19">
        <v>8</v>
      </c>
      <c r="DQ28" s="23">
        <f t="shared" si="19"/>
        <v>4.1487279843444226E-2</v>
      </c>
      <c r="DR28" s="46">
        <v>103</v>
      </c>
      <c r="DS28" s="19">
        <v>8</v>
      </c>
      <c r="DT28" s="19">
        <v>95</v>
      </c>
      <c r="DU28" s="19">
        <v>59</v>
      </c>
      <c r="DV28" s="19">
        <v>44</v>
      </c>
      <c r="DW28" s="22" t="e">
        <f t="shared" si="32"/>
        <v>#VALUE!</v>
      </c>
      <c r="DX28" s="19">
        <v>25</v>
      </c>
      <c r="DY28" s="19">
        <v>13</v>
      </c>
      <c r="DZ28" s="19">
        <v>17</v>
      </c>
      <c r="EA28" s="19">
        <v>11</v>
      </c>
      <c r="EB28" s="19">
        <v>15</v>
      </c>
      <c r="EC28" s="19">
        <v>14</v>
      </c>
      <c r="ED28" s="19">
        <v>8</v>
      </c>
      <c r="EE28" s="23">
        <f t="shared" si="20"/>
        <v>4.031311154598826E-2</v>
      </c>
      <c r="EF28" s="46">
        <v>154</v>
      </c>
      <c r="EG28" s="19">
        <v>23</v>
      </c>
      <c r="EH28" s="19">
        <v>131</v>
      </c>
      <c r="EI28" s="19">
        <v>87</v>
      </c>
      <c r="EJ28" s="19">
        <v>58</v>
      </c>
      <c r="EK28" s="22" t="e">
        <f t="shared" si="33"/>
        <v>#VALUE!</v>
      </c>
      <c r="EL28" s="19">
        <v>18</v>
      </c>
      <c r="EM28" s="19">
        <v>5</v>
      </c>
      <c r="EN28" s="19">
        <v>11</v>
      </c>
      <c r="EO28" s="19">
        <v>22</v>
      </c>
      <c r="EP28" s="19">
        <v>41</v>
      </c>
      <c r="EQ28" s="19">
        <v>25</v>
      </c>
      <c r="ER28" s="19">
        <v>23</v>
      </c>
      <c r="ES28" s="23">
        <f t="shared" si="21"/>
        <v>6.0273972602739728E-2</v>
      </c>
      <c r="ET28" s="46">
        <v>293</v>
      </c>
      <c r="EU28" s="19">
        <v>40</v>
      </c>
      <c r="EV28" s="19">
        <v>253</v>
      </c>
      <c r="EW28" s="19">
        <v>170</v>
      </c>
      <c r="EX28" s="19">
        <v>123</v>
      </c>
      <c r="EY28" s="22" t="e">
        <f t="shared" si="34"/>
        <v>#VALUE!</v>
      </c>
      <c r="EZ28" s="19">
        <v>72</v>
      </c>
      <c r="FA28" s="19">
        <v>29</v>
      </c>
      <c r="FB28" s="19">
        <v>46</v>
      </c>
      <c r="FC28" s="19">
        <v>37</v>
      </c>
      <c r="FD28" s="19">
        <v>51</v>
      </c>
      <c r="FE28" s="19">
        <v>33</v>
      </c>
      <c r="FF28" s="19">
        <v>25</v>
      </c>
      <c r="FG28" s="23">
        <f t="shared" si="22"/>
        <v>0.11467710371819961</v>
      </c>
      <c r="FH28" s="19">
        <v>198</v>
      </c>
      <c r="FI28" s="19">
        <v>21</v>
      </c>
      <c r="FJ28" s="19">
        <v>177</v>
      </c>
      <c r="FK28" s="19">
        <v>105</v>
      </c>
      <c r="FL28" s="19">
        <v>91</v>
      </c>
      <c r="FM28" s="22" t="e">
        <f t="shared" si="35"/>
        <v>#VALUE!</v>
      </c>
      <c r="FN28" s="19">
        <v>89</v>
      </c>
      <c r="FO28" s="19">
        <v>9</v>
      </c>
      <c r="FP28" s="19">
        <v>32</v>
      </c>
      <c r="FQ28" s="19">
        <v>24</v>
      </c>
      <c r="FR28" s="19">
        <v>24</v>
      </c>
      <c r="FS28" s="19">
        <v>10</v>
      </c>
      <c r="FT28" s="19">
        <v>8</v>
      </c>
      <c r="FU28" s="23">
        <f t="shared" si="23"/>
        <v>7.749510763209394E-2</v>
      </c>
    </row>
    <row r="29" spans="1:177" x14ac:dyDescent="0.25">
      <c r="A29" s="1">
        <v>27</v>
      </c>
      <c r="B29" s="9" t="s">
        <v>232</v>
      </c>
      <c r="C29" s="19"/>
      <c r="D29" s="19">
        <v>143</v>
      </c>
      <c r="E29" s="19">
        <v>876008</v>
      </c>
      <c r="F29" s="19">
        <v>2763</v>
      </c>
      <c r="G29" s="19">
        <v>346</v>
      </c>
      <c r="H29" s="19">
        <v>2352</v>
      </c>
      <c r="I29" s="19">
        <v>245</v>
      </c>
      <c r="J29" s="19">
        <v>1242</v>
      </c>
      <c r="K29" s="19">
        <f t="shared" si="8"/>
        <v>1487</v>
      </c>
      <c r="L29" s="19">
        <v>101</v>
      </c>
      <c r="M29" s="19">
        <v>1110</v>
      </c>
      <c r="N29" s="20">
        <f t="shared" si="24"/>
        <v>1211</v>
      </c>
      <c r="O29" s="19">
        <v>91</v>
      </c>
      <c r="P29" s="19">
        <v>479</v>
      </c>
      <c r="Q29" s="19">
        <v>122</v>
      </c>
      <c r="R29" s="19">
        <v>386</v>
      </c>
      <c r="S29" s="19">
        <v>116</v>
      </c>
      <c r="T29" s="19">
        <v>846</v>
      </c>
      <c r="U29" s="19">
        <v>17</v>
      </c>
      <c r="V29" s="19">
        <v>641</v>
      </c>
      <c r="W29" s="51">
        <v>586</v>
      </c>
      <c r="X29" s="19">
        <v>13</v>
      </c>
      <c r="Y29" s="19">
        <v>575</v>
      </c>
      <c r="Z29" s="51">
        <v>236</v>
      </c>
      <c r="AA29" s="51">
        <v>350</v>
      </c>
      <c r="AB29" s="22">
        <v>39.21</v>
      </c>
      <c r="AC29" s="51">
        <v>66</v>
      </c>
      <c r="AD29" s="51">
        <v>31</v>
      </c>
      <c r="AE29" s="51">
        <v>74</v>
      </c>
      <c r="AF29" s="51">
        <v>77</v>
      </c>
      <c r="AG29" s="51">
        <v>168</v>
      </c>
      <c r="AH29" s="51">
        <v>117</v>
      </c>
      <c r="AI29" s="51">
        <v>53</v>
      </c>
      <c r="AJ29" s="23">
        <f t="shared" si="11"/>
        <v>0.21208830980817953</v>
      </c>
      <c r="AK29" s="21">
        <v>417</v>
      </c>
      <c r="AL29" s="19">
        <v>6</v>
      </c>
      <c r="AM29" s="19">
        <v>413</v>
      </c>
      <c r="AN29" s="19">
        <v>148</v>
      </c>
      <c r="AO29" s="19">
        <v>269</v>
      </c>
      <c r="AP29" s="42">
        <v>42.63</v>
      </c>
      <c r="AQ29" s="51">
        <v>12</v>
      </c>
      <c r="AR29" s="51">
        <v>18</v>
      </c>
      <c r="AS29" s="51">
        <v>54</v>
      </c>
      <c r="AT29" s="51">
        <v>62</v>
      </c>
      <c r="AU29" s="51">
        <v>133</v>
      </c>
      <c r="AV29" s="51">
        <v>96</v>
      </c>
      <c r="AW29" s="51">
        <v>42</v>
      </c>
      <c r="AX29" s="23">
        <f t="shared" si="13"/>
        <v>0.15092290988056462</v>
      </c>
      <c r="AY29" s="21">
        <v>182</v>
      </c>
      <c r="AZ29" s="19">
        <v>3</v>
      </c>
      <c r="BA29" s="19">
        <v>179</v>
      </c>
      <c r="BB29" s="19">
        <v>0</v>
      </c>
      <c r="BC29" s="19">
        <v>65</v>
      </c>
      <c r="BD29" s="19">
        <v>117</v>
      </c>
      <c r="BE29" s="42">
        <v>42.68</v>
      </c>
      <c r="BF29" s="19">
        <v>26</v>
      </c>
      <c r="BG29" s="19">
        <v>5</v>
      </c>
      <c r="BH29" s="19">
        <v>13</v>
      </c>
      <c r="BI29" s="19">
        <v>22</v>
      </c>
      <c r="BJ29" s="19">
        <v>39</v>
      </c>
      <c r="BK29" s="19">
        <v>40</v>
      </c>
      <c r="BL29" s="19">
        <v>37</v>
      </c>
      <c r="BM29" s="23">
        <f t="shared" si="15"/>
        <v>6.5870430691277598E-2</v>
      </c>
      <c r="BN29" s="51">
        <v>47</v>
      </c>
      <c r="BO29" s="19">
        <v>15</v>
      </c>
      <c r="BP29" s="19">
        <v>47</v>
      </c>
      <c r="BQ29" s="51">
        <v>37</v>
      </c>
      <c r="BR29" s="51">
        <v>10</v>
      </c>
      <c r="BS29" s="42">
        <v>44.7</v>
      </c>
      <c r="BT29" s="51">
        <v>1</v>
      </c>
      <c r="BU29" s="51">
        <v>1</v>
      </c>
      <c r="BV29" s="51">
        <v>7</v>
      </c>
      <c r="BW29" s="51">
        <v>7</v>
      </c>
      <c r="BX29" s="51">
        <v>12</v>
      </c>
      <c r="BY29" s="51">
        <v>12</v>
      </c>
      <c r="BZ29" s="51">
        <v>7</v>
      </c>
      <c r="CA29" s="23">
        <f>BN29/F29</f>
        <v>1.7010495837857402E-2</v>
      </c>
      <c r="CB29" s="47">
        <v>47</v>
      </c>
      <c r="CC29" s="19">
        <v>12</v>
      </c>
      <c r="CD29" s="19">
        <v>36</v>
      </c>
      <c r="CE29" s="19">
        <v>42</v>
      </c>
      <c r="CF29" s="19">
        <v>5</v>
      </c>
      <c r="CG29" s="22">
        <v>37.380000000000003</v>
      </c>
      <c r="CH29" s="19">
        <v>0</v>
      </c>
      <c r="CI29" s="19">
        <v>3</v>
      </c>
      <c r="CJ29" s="19">
        <v>19</v>
      </c>
      <c r="CK29" s="19">
        <v>5</v>
      </c>
      <c r="CL29" s="19">
        <v>8</v>
      </c>
      <c r="CM29" s="19">
        <v>8</v>
      </c>
      <c r="CN29" s="19">
        <v>4</v>
      </c>
      <c r="CO29" s="50">
        <f t="shared" si="1"/>
        <v>1.7010495837857402E-2</v>
      </c>
      <c r="CP29" s="21">
        <v>137</v>
      </c>
      <c r="CQ29" s="19">
        <v>74</v>
      </c>
      <c r="CR29" s="19">
        <v>64</v>
      </c>
      <c r="CS29" s="19">
        <v>78</v>
      </c>
      <c r="CT29" s="19">
        <v>59</v>
      </c>
      <c r="CU29" s="22">
        <v>24.95</v>
      </c>
      <c r="CV29" s="19">
        <v>70</v>
      </c>
      <c r="CW29" s="19">
        <v>12</v>
      </c>
      <c r="CX29" s="19">
        <v>10</v>
      </c>
      <c r="CY29" s="19">
        <v>10</v>
      </c>
      <c r="CZ29" s="19">
        <v>16</v>
      </c>
      <c r="DA29" s="19">
        <v>16</v>
      </c>
      <c r="DB29" s="19">
        <v>3</v>
      </c>
      <c r="DC29" s="23">
        <f t="shared" si="18"/>
        <v>4.9583785740137533E-2</v>
      </c>
      <c r="DD29" s="46">
        <v>94</v>
      </c>
      <c r="DE29" s="19">
        <v>4</v>
      </c>
      <c r="DF29" s="19">
        <v>90</v>
      </c>
      <c r="DG29" s="19">
        <v>49</v>
      </c>
      <c r="DH29" s="19">
        <v>45</v>
      </c>
      <c r="DI29" s="42">
        <v>33.340000000000003</v>
      </c>
      <c r="DJ29" s="19">
        <v>25</v>
      </c>
      <c r="DK29" s="19">
        <v>6</v>
      </c>
      <c r="DL29" s="19">
        <v>14</v>
      </c>
      <c r="DM29" s="19">
        <v>12</v>
      </c>
      <c r="DN29" s="19">
        <v>15</v>
      </c>
      <c r="DO29" s="19">
        <v>17</v>
      </c>
      <c r="DP29" s="19">
        <v>5</v>
      </c>
      <c r="DQ29" s="23">
        <f t="shared" si="19"/>
        <v>3.4020991675714804E-2</v>
      </c>
      <c r="DR29" s="46">
        <v>96</v>
      </c>
      <c r="DS29" s="19">
        <v>11</v>
      </c>
      <c r="DT29" s="19">
        <v>85</v>
      </c>
      <c r="DU29" s="19">
        <v>57</v>
      </c>
      <c r="DV29" s="19">
        <v>39</v>
      </c>
      <c r="DW29" s="22">
        <v>31.57</v>
      </c>
      <c r="DX29" s="19">
        <v>29</v>
      </c>
      <c r="DY29" s="19">
        <v>8</v>
      </c>
      <c r="DZ29" s="19">
        <v>15</v>
      </c>
      <c r="EA29" s="19">
        <v>6</v>
      </c>
      <c r="EB29" s="19">
        <v>18</v>
      </c>
      <c r="EC29" s="19">
        <v>13</v>
      </c>
      <c r="ED29" s="19">
        <v>7</v>
      </c>
      <c r="EE29" s="23">
        <f t="shared" si="20"/>
        <v>3.4744842562432141E-2</v>
      </c>
      <c r="EF29" s="46">
        <v>157</v>
      </c>
      <c r="EG29" s="19">
        <v>21</v>
      </c>
      <c r="EH29" s="19">
        <v>136</v>
      </c>
      <c r="EI29" s="19">
        <v>102</v>
      </c>
      <c r="EJ29" s="19">
        <v>55</v>
      </c>
      <c r="EK29" s="22" t="s">
        <v>233</v>
      </c>
      <c r="EL29" s="19">
        <v>24</v>
      </c>
      <c r="EM29" s="19">
        <v>7</v>
      </c>
      <c r="EN29" s="19">
        <v>17</v>
      </c>
      <c r="EO29" s="19">
        <v>20</v>
      </c>
      <c r="EP29" s="19">
        <v>40</v>
      </c>
      <c r="EQ29" s="19">
        <v>29</v>
      </c>
      <c r="ER29" s="19">
        <v>20</v>
      </c>
      <c r="ES29" s="23">
        <f t="shared" si="21"/>
        <v>5.6822294607310891E-2</v>
      </c>
      <c r="ET29" s="46">
        <v>331</v>
      </c>
      <c r="EU29" s="19">
        <v>64</v>
      </c>
      <c r="EV29" s="19">
        <v>267</v>
      </c>
      <c r="EW29" s="19">
        <v>205</v>
      </c>
      <c r="EX29" s="19">
        <v>126</v>
      </c>
      <c r="EY29" s="22">
        <v>31.13</v>
      </c>
      <c r="EZ29" s="19">
        <v>83</v>
      </c>
      <c r="FA29" s="19">
        <v>20</v>
      </c>
      <c r="FB29" s="19">
        <v>59</v>
      </c>
      <c r="FC29" s="19">
        <v>47</v>
      </c>
      <c r="FD29" s="19">
        <v>71</v>
      </c>
      <c r="FE29" s="19">
        <v>41</v>
      </c>
      <c r="FF29" s="19">
        <v>10</v>
      </c>
      <c r="FG29" s="23">
        <f t="shared" si="22"/>
        <v>0.11979732175171914</v>
      </c>
      <c r="FH29" s="19">
        <v>195</v>
      </c>
      <c r="FI29" s="19">
        <v>18</v>
      </c>
      <c r="FJ29" s="19">
        <v>177</v>
      </c>
      <c r="FK29" s="19">
        <v>105</v>
      </c>
      <c r="FL29" s="19">
        <v>90</v>
      </c>
      <c r="FM29" s="22">
        <v>27.09</v>
      </c>
      <c r="FN29" s="19">
        <v>74</v>
      </c>
      <c r="FO29" s="19">
        <v>16</v>
      </c>
      <c r="FP29" s="19">
        <v>24</v>
      </c>
      <c r="FQ29" s="19">
        <v>24</v>
      </c>
      <c r="FR29" s="19">
        <v>33</v>
      </c>
      <c r="FS29" s="19">
        <v>16</v>
      </c>
      <c r="FT29" s="19">
        <v>8</v>
      </c>
      <c r="FU29" s="23">
        <f t="shared" si="23"/>
        <v>7.0575461454940286E-2</v>
      </c>
    </row>
    <row r="30" spans="1:177" x14ac:dyDescent="0.25">
      <c r="A30" s="1">
        <v>28</v>
      </c>
      <c r="B30" s="9" t="s">
        <v>234</v>
      </c>
      <c r="C30" s="19"/>
      <c r="D30" s="19">
        <v>112</v>
      </c>
      <c r="E30" s="19">
        <v>813683</v>
      </c>
      <c r="F30" s="19">
        <v>2688</v>
      </c>
      <c r="G30" s="19">
        <v>306</v>
      </c>
      <c r="H30" s="19">
        <v>2213</v>
      </c>
      <c r="I30" s="19">
        <v>206</v>
      </c>
      <c r="J30" s="19">
        <v>1158</v>
      </c>
      <c r="K30" s="19">
        <v>1352</v>
      </c>
      <c r="L30" s="19">
        <v>100</v>
      </c>
      <c r="M30" s="19">
        <v>1055</v>
      </c>
      <c r="N30" s="20">
        <v>1145</v>
      </c>
      <c r="O30" s="19">
        <v>63</v>
      </c>
      <c r="P30" s="19">
        <v>419</v>
      </c>
      <c r="Q30" s="19">
        <v>101</v>
      </c>
      <c r="R30" s="19">
        <v>394</v>
      </c>
      <c r="S30" s="19">
        <v>126</v>
      </c>
      <c r="T30" s="19">
        <v>740</v>
      </c>
      <c r="U30" s="19"/>
      <c r="V30" s="19">
        <v>660</v>
      </c>
      <c r="W30" s="51">
        <v>661</v>
      </c>
      <c r="X30" s="19">
        <v>24</v>
      </c>
      <c r="Y30" s="19">
        <v>639</v>
      </c>
      <c r="Z30" s="51">
        <v>253</v>
      </c>
      <c r="AA30" s="51">
        <v>408</v>
      </c>
      <c r="AB30" s="22" t="s">
        <v>235</v>
      </c>
      <c r="AC30" s="51">
        <v>88</v>
      </c>
      <c r="AD30" s="51">
        <v>32</v>
      </c>
      <c r="AE30" s="51">
        <v>98</v>
      </c>
      <c r="AF30" s="51">
        <v>89</v>
      </c>
      <c r="AG30" s="51">
        <v>168</v>
      </c>
      <c r="AH30" s="51">
        <v>136</v>
      </c>
      <c r="AI30" s="51">
        <v>50</v>
      </c>
      <c r="AJ30" s="23">
        <f t="shared" si="11"/>
        <v>0.24590773809523808</v>
      </c>
      <c r="AK30" s="21">
        <v>395</v>
      </c>
      <c r="AL30" s="19">
        <v>8</v>
      </c>
      <c r="AM30" s="19">
        <v>388</v>
      </c>
      <c r="AN30" s="19">
        <v>131</v>
      </c>
      <c r="AO30" s="19">
        <v>264</v>
      </c>
      <c r="AP30" s="42" t="s">
        <v>236</v>
      </c>
      <c r="AQ30" s="51">
        <v>21</v>
      </c>
      <c r="AR30" s="51">
        <v>24</v>
      </c>
      <c r="AS30" s="51">
        <v>56</v>
      </c>
      <c r="AT30" s="51">
        <v>58</v>
      </c>
      <c r="AU30" s="51">
        <v>109</v>
      </c>
      <c r="AV30" s="51">
        <v>94</v>
      </c>
      <c r="AW30" s="51">
        <v>33</v>
      </c>
      <c r="AX30" s="23">
        <f t="shared" si="13"/>
        <v>0.14694940476190477</v>
      </c>
      <c r="AY30" s="21">
        <v>151</v>
      </c>
      <c r="AZ30" s="19">
        <v>5</v>
      </c>
      <c r="BA30" s="19">
        <v>147</v>
      </c>
      <c r="BB30" s="19">
        <v>0</v>
      </c>
      <c r="BC30" s="19">
        <v>54</v>
      </c>
      <c r="BD30" s="19">
        <v>97</v>
      </c>
      <c r="BE30" s="42" t="s">
        <v>237</v>
      </c>
      <c r="BF30" s="19">
        <v>12</v>
      </c>
      <c r="BG30" s="19">
        <v>8</v>
      </c>
      <c r="BH30" s="19">
        <v>21</v>
      </c>
      <c r="BI30" s="19">
        <v>20</v>
      </c>
      <c r="BJ30" s="19">
        <v>34</v>
      </c>
      <c r="BK30" s="19">
        <v>44</v>
      </c>
      <c r="BL30" s="19">
        <v>12</v>
      </c>
      <c r="BM30" s="23">
        <f t="shared" si="15"/>
        <v>5.617559523809524E-2</v>
      </c>
      <c r="BN30" s="51">
        <v>67</v>
      </c>
      <c r="BO30" s="19">
        <v>17</v>
      </c>
      <c r="BP30" s="19">
        <v>50</v>
      </c>
      <c r="BQ30" s="51">
        <v>51</v>
      </c>
      <c r="BR30" s="51">
        <v>16</v>
      </c>
      <c r="BS30" s="42" t="s">
        <v>238</v>
      </c>
      <c r="BT30" s="51">
        <v>7</v>
      </c>
      <c r="BU30" s="51">
        <v>4</v>
      </c>
      <c r="BV30" s="51">
        <v>11</v>
      </c>
      <c r="BW30" s="51">
        <v>18</v>
      </c>
      <c r="BX30" s="51">
        <v>15</v>
      </c>
      <c r="BY30" s="51">
        <v>9</v>
      </c>
      <c r="BZ30" s="51">
        <v>3</v>
      </c>
      <c r="CA30" s="23">
        <f>BN30/F30</f>
        <v>2.492559523809524E-2</v>
      </c>
      <c r="CB30" s="47">
        <v>62</v>
      </c>
      <c r="CC30" s="19">
        <v>10</v>
      </c>
      <c r="CD30" s="19">
        <v>53</v>
      </c>
      <c r="CE30" s="19">
        <v>52</v>
      </c>
      <c r="CF30" s="19">
        <v>10</v>
      </c>
      <c r="CG30" s="22">
        <v>40.450000000000003</v>
      </c>
      <c r="CH30" s="19">
        <v>1</v>
      </c>
      <c r="CI30" s="19">
        <v>4</v>
      </c>
      <c r="CJ30" s="19">
        <v>13</v>
      </c>
      <c r="CK30" s="19">
        <v>9</v>
      </c>
      <c r="CL30" s="19">
        <v>17</v>
      </c>
      <c r="CM30" s="19">
        <v>12</v>
      </c>
      <c r="CN30" s="19">
        <v>6</v>
      </c>
      <c r="CO30" s="50">
        <f t="shared" si="1"/>
        <v>2.3065476190476192E-2</v>
      </c>
      <c r="CP30" s="21">
        <v>98</v>
      </c>
      <c r="CQ30" s="19">
        <v>38</v>
      </c>
      <c r="CR30" s="19">
        <v>62</v>
      </c>
      <c r="CS30" s="19">
        <v>56</v>
      </c>
      <c r="CT30" s="19">
        <v>42</v>
      </c>
      <c r="CU30" s="22" t="s">
        <v>239</v>
      </c>
      <c r="CV30" s="19">
        <v>47</v>
      </c>
      <c r="CW30" s="19">
        <v>13</v>
      </c>
      <c r="CX30" s="19">
        <v>9</v>
      </c>
      <c r="CY30" s="19">
        <v>7</v>
      </c>
      <c r="CZ30" s="19">
        <v>6</v>
      </c>
      <c r="DA30" s="19">
        <v>11</v>
      </c>
      <c r="DB30" s="19">
        <v>5</v>
      </c>
      <c r="DC30" s="23">
        <f t="shared" si="18"/>
        <v>3.6458333333333336E-2</v>
      </c>
      <c r="DD30" s="46">
        <v>102</v>
      </c>
      <c r="DE30" s="19">
        <v>6</v>
      </c>
      <c r="DF30" s="19">
        <v>96</v>
      </c>
      <c r="DG30" s="19">
        <v>47</v>
      </c>
      <c r="DH30" s="19">
        <v>55</v>
      </c>
      <c r="DI30" s="42" t="s">
        <v>240</v>
      </c>
      <c r="DJ30" s="19">
        <v>25</v>
      </c>
      <c r="DK30" s="19">
        <v>4</v>
      </c>
      <c r="DL30" s="19">
        <v>9</v>
      </c>
      <c r="DM30" s="19">
        <v>18</v>
      </c>
      <c r="DN30" s="19">
        <v>23</v>
      </c>
      <c r="DO30" s="19">
        <v>18</v>
      </c>
      <c r="DP30" s="19">
        <v>5</v>
      </c>
      <c r="DQ30" s="23">
        <f t="shared" si="19"/>
        <v>3.7946428571428568E-2</v>
      </c>
      <c r="DR30" s="46">
        <v>88</v>
      </c>
      <c r="DS30" s="19">
        <v>9</v>
      </c>
      <c r="DT30" s="19">
        <v>79</v>
      </c>
      <c r="DU30" s="19">
        <v>52</v>
      </c>
      <c r="DV30" s="19">
        <v>36</v>
      </c>
      <c r="DW30" s="22" t="s">
        <v>241</v>
      </c>
      <c r="DX30" s="19">
        <v>21</v>
      </c>
      <c r="DY30" s="19">
        <v>12</v>
      </c>
      <c r="DZ30" s="19">
        <v>7</v>
      </c>
      <c r="EA30" s="19">
        <v>10</v>
      </c>
      <c r="EB30" s="19">
        <v>11</v>
      </c>
      <c r="EC30" s="19">
        <v>13</v>
      </c>
      <c r="ED30" s="19">
        <v>14</v>
      </c>
      <c r="EE30" s="23">
        <f t="shared" si="20"/>
        <v>3.273809523809524E-2</v>
      </c>
      <c r="EF30" s="46">
        <v>189</v>
      </c>
      <c r="EG30" s="19">
        <v>34</v>
      </c>
      <c r="EH30" s="19">
        <v>159</v>
      </c>
      <c r="EI30" s="19">
        <v>121</v>
      </c>
      <c r="EJ30" s="19">
        <v>68</v>
      </c>
      <c r="EK30" s="22" t="s">
        <v>242</v>
      </c>
      <c r="EL30" s="19">
        <v>21</v>
      </c>
      <c r="EM30" s="19">
        <v>7</v>
      </c>
      <c r="EN30" s="19">
        <v>18</v>
      </c>
      <c r="EO30" s="19">
        <v>35</v>
      </c>
      <c r="EP30" s="19">
        <v>53</v>
      </c>
      <c r="EQ30" s="19">
        <v>33</v>
      </c>
      <c r="ER30" s="19">
        <v>22</v>
      </c>
      <c r="ES30" s="23">
        <f t="shared" si="21"/>
        <v>7.03125E-2</v>
      </c>
      <c r="ET30" s="46">
        <v>305</v>
      </c>
      <c r="EU30" s="19">
        <v>59</v>
      </c>
      <c r="EV30" s="19">
        <v>248</v>
      </c>
      <c r="EW30" s="19">
        <v>181</v>
      </c>
      <c r="EX30" s="19">
        <v>124</v>
      </c>
      <c r="EY30" s="22" t="s">
        <v>243</v>
      </c>
      <c r="EZ30" s="19">
        <v>84</v>
      </c>
      <c r="FA30" s="19">
        <v>20</v>
      </c>
      <c r="FB30" s="19">
        <v>47</v>
      </c>
      <c r="FC30" s="19">
        <v>37</v>
      </c>
      <c r="FD30" s="19">
        <v>42</v>
      </c>
      <c r="FE30" s="19">
        <v>54</v>
      </c>
      <c r="FF30" s="19">
        <v>21</v>
      </c>
      <c r="FG30" s="23">
        <f t="shared" si="22"/>
        <v>0.1134672619047619</v>
      </c>
      <c r="FH30" s="19">
        <v>207</v>
      </c>
      <c r="FI30" s="19">
        <v>24</v>
      </c>
      <c r="FJ30" s="19">
        <v>183</v>
      </c>
      <c r="FK30" s="19">
        <v>99</v>
      </c>
      <c r="FL30" s="19">
        <v>108</v>
      </c>
      <c r="FM30" s="22" t="s">
        <v>244</v>
      </c>
      <c r="FN30" s="19">
        <v>74</v>
      </c>
      <c r="FO30" s="19">
        <v>15</v>
      </c>
      <c r="FP30" s="19">
        <v>26</v>
      </c>
      <c r="FQ30" s="19">
        <v>24</v>
      </c>
      <c r="FR30" s="19">
        <v>35</v>
      </c>
      <c r="FS30" s="19">
        <v>22</v>
      </c>
      <c r="FT30" s="19">
        <v>11</v>
      </c>
      <c r="FU30" s="23">
        <f t="shared" si="23"/>
        <v>7.7008928571428575E-2</v>
      </c>
    </row>
    <row r="31" spans="1:177" x14ac:dyDescent="0.25">
      <c r="A31" s="1" t="s">
        <v>9</v>
      </c>
      <c r="B31" s="9"/>
      <c r="C31" s="52">
        <f t="shared" ref="C31:AB31" si="36">SUM(C3:C29)</f>
        <v>6726767</v>
      </c>
      <c r="D31" s="52">
        <f t="shared" ref="D31:J31" si="37">SUM(D3:D30)</f>
        <v>2148</v>
      </c>
      <c r="E31" s="52">
        <f t="shared" si="37"/>
        <v>20842620</v>
      </c>
      <c r="F31" s="52">
        <f t="shared" si="37"/>
        <v>71627</v>
      </c>
      <c r="G31" s="52">
        <f t="shared" si="37"/>
        <v>8819</v>
      </c>
      <c r="H31" s="52">
        <f t="shared" si="37"/>
        <v>56265</v>
      </c>
      <c r="I31" s="52">
        <f t="shared" si="37"/>
        <v>6083</v>
      </c>
      <c r="J31" s="52">
        <f t="shared" si="37"/>
        <v>29491</v>
      </c>
      <c r="K31" s="52">
        <f t="shared" si="36"/>
        <v>34210</v>
      </c>
      <c r="L31" s="52">
        <f>SUM(L3:L30)</f>
        <v>2659</v>
      </c>
      <c r="M31" s="52">
        <f>SUM(M3:M30)</f>
        <v>26934</v>
      </c>
      <c r="N31" s="52">
        <f t="shared" si="36"/>
        <v>28438</v>
      </c>
      <c r="O31" s="52">
        <f t="shared" ref="O31:T31" si="38">SUM(O3:O30)</f>
        <v>1471</v>
      </c>
      <c r="P31" s="52">
        <f t="shared" si="38"/>
        <v>9724</v>
      </c>
      <c r="Q31" s="52">
        <f t="shared" si="38"/>
        <v>4817</v>
      </c>
      <c r="R31" s="52">
        <f t="shared" si="38"/>
        <v>11653</v>
      </c>
      <c r="S31" s="52">
        <f t="shared" si="38"/>
        <v>2710</v>
      </c>
      <c r="T31" s="52">
        <f t="shared" si="38"/>
        <v>24853</v>
      </c>
      <c r="U31" s="52">
        <f t="shared" si="36"/>
        <v>124</v>
      </c>
      <c r="V31" s="52">
        <f t="shared" ref="V31:AA31" si="39">SUM(V3:V30)</f>
        <v>9556</v>
      </c>
      <c r="W31" s="52">
        <f t="shared" si="39"/>
        <v>17442</v>
      </c>
      <c r="X31" s="52">
        <f t="shared" si="39"/>
        <v>668</v>
      </c>
      <c r="Y31" s="52">
        <f t="shared" si="39"/>
        <v>16732</v>
      </c>
      <c r="Z31" s="52">
        <f t="shared" si="39"/>
        <v>7141</v>
      </c>
      <c r="AA31" s="52">
        <f t="shared" si="39"/>
        <v>10376</v>
      </c>
      <c r="AB31" s="52" t="e">
        <f t="shared" si="36"/>
        <v>#VALUE!</v>
      </c>
      <c r="AC31" s="52">
        <f t="shared" ref="AC31:AI31" si="40">SUM(AC3:AC30)</f>
        <v>2046</v>
      </c>
      <c r="AD31" s="52">
        <f t="shared" si="40"/>
        <v>902</v>
      </c>
      <c r="AE31" s="52">
        <f t="shared" si="40"/>
        <v>3022</v>
      </c>
      <c r="AF31" s="52">
        <f t="shared" si="40"/>
        <v>4139</v>
      </c>
      <c r="AG31" s="52">
        <f t="shared" si="40"/>
        <v>4580</v>
      </c>
      <c r="AH31" s="52">
        <f t="shared" si="40"/>
        <v>2461</v>
      </c>
      <c r="AI31" s="52">
        <f t="shared" si="40"/>
        <v>721</v>
      </c>
      <c r="AJ31" s="52"/>
      <c r="AK31" s="52">
        <f>SUM(AK3:AK30)</f>
        <v>7798</v>
      </c>
      <c r="AL31" s="52">
        <f>SUM(AL3:AL30)</f>
        <v>136</v>
      </c>
      <c r="AM31" s="52">
        <f>SUM(AM3:AM30)</f>
        <v>7645</v>
      </c>
      <c r="AN31" s="52">
        <f>SUM(AN3:AN30)</f>
        <v>2860</v>
      </c>
      <c r="AO31" s="52">
        <f>SUM(AO3:AO30)</f>
        <v>4956</v>
      </c>
      <c r="AP31" s="52" t="e">
        <f t="shared" ref="AP31" si="41">SUM(AP3:AP29)</f>
        <v>#VALUE!</v>
      </c>
      <c r="AQ31" s="52">
        <f t="shared" ref="AQ31:AW31" si="42">SUM(AQ3:AQ30)</f>
        <v>336</v>
      </c>
      <c r="AR31" s="52">
        <f t="shared" si="42"/>
        <v>297</v>
      </c>
      <c r="AS31" s="52">
        <f t="shared" si="42"/>
        <v>1153</v>
      </c>
      <c r="AT31" s="52">
        <f t="shared" si="42"/>
        <v>1875</v>
      </c>
      <c r="AU31" s="52">
        <f t="shared" si="42"/>
        <v>2464</v>
      </c>
      <c r="AV31" s="52">
        <f t="shared" si="42"/>
        <v>1392</v>
      </c>
      <c r="AW31" s="52">
        <f t="shared" si="42"/>
        <v>399</v>
      </c>
      <c r="AX31" s="53"/>
      <c r="AY31" s="52">
        <f t="shared" ref="AY31:BD31" si="43">SUM(AY3:AY30)</f>
        <v>3057</v>
      </c>
      <c r="AZ31" s="52">
        <f t="shared" si="43"/>
        <v>122</v>
      </c>
      <c r="BA31" s="52">
        <f t="shared" si="43"/>
        <v>2933</v>
      </c>
      <c r="BB31" s="52">
        <f t="shared" si="43"/>
        <v>25</v>
      </c>
      <c r="BC31" s="52">
        <f t="shared" si="43"/>
        <v>1380</v>
      </c>
      <c r="BD31" s="52">
        <f t="shared" si="43"/>
        <v>1710</v>
      </c>
      <c r="BE31" s="52" t="e">
        <f t="shared" ref="BE31" si="44">SUM(BE3:BE29)</f>
        <v>#VALUE!</v>
      </c>
      <c r="BF31" s="52">
        <f t="shared" ref="BF31:BL31" si="45">SUM(BF3:BF30)</f>
        <v>489</v>
      </c>
      <c r="BG31" s="52">
        <f t="shared" si="45"/>
        <v>81</v>
      </c>
      <c r="BH31" s="52">
        <f t="shared" si="45"/>
        <v>370</v>
      </c>
      <c r="BI31" s="52">
        <f t="shared" si="45"/>
        <v>577</v>
      </c>
      <c r="BJ31" s="52">
        <f t="shared" si="45"/>
        <v>737</v>
      </c>
      <c r="BK31" s="52">
        <f t="shared" si="45"/>
        <v>567</v>
      </c>
      <c r="BL31" s="52">
        <f t="shared" si="45"/>
        <v>252</v>
      </c>
      <c r="BM31" s="53"/>
      <c r="BN31" s="52">
        <f>SUM(BN3:BN30)</f>
        <v>1511</v>
      </c>
      <c r="BO31" s="52">
        <f>SUM(BO3:BO30)</f>
        <v>371</v>
      </c>
      <c r="BP31" s="52">
        <f>SUM(BP3:BP30)</f>
        <v>1152</v>
      </c>
      <c r="BQ31" s="52">
        <f>SUM(BQ3:BQ30)</f>
        <v>1229</v>
      </c>
      <c r="BR31" s="52">
        <f>SUM(BR3:BR30)</f>
        <v>290</v>
      </c>
      <c r="BS31" s="52" t="e">
        <f t="shared" ref="BS31" si="46">SUM(BS3:BS29)</f>
        <v>#VALUE!</v>
      </c>
      <c r="BT31" s="52">
        <f t="shared" ref="BT31:BZ31" si="47">SUM(BT3:BT30)</f>
        <v>56</v>
      </c>
      <c r="BU31" s="52">
        <f t="shared" si="47"/>
        <v>62</v>
      </c>
      <c r="BV31" s="52">
        <f t="shared" si="47"/>
        <v>403</v>
      </c>
      <c r="BW31" s="52">
        <f t="shared" si="47"/>
        <v>406</v>
      </c>
      <c r="BX31" s="52">
        <f t="shared" si="47"/>
        <v>361</v>
      </c>
      <c r="BY31" s="52">
        <f t="shared" si="47"/>
        <v>188</v>
      </c>
      <c r="BZ31" s="52">
        <f t="shared" si="47"/>
        <v>80</v>
      </c>
      <c r="CA31" s="53"/>
      <c r="CB31" s="52">
        <f>SUM(CB3:CB30)</f>
        <v>1649</v>
      </c>
      <c r="CC31" s="52">
        <f>SUM(CC3:CC30)</f>
        <v>261</v>
      </c>
      <c r="CD31" s="52">
        <f>SUM(CD3:CD30)</f>
        <v>1388</v>
      </c>
      <c r="CE31" s="52">
        <f>SUM(CE3:CE30)</f>
        <v>1420</v>
      </c>
      <c r="CF31" s="52">
        <f>SUM(CF3:CF30)</f>
        <v>308</v>
      </c>
      <c r="CG31" s="52" t="e">
        <f t="shared" ref="CG31" si="48">SUM(CG3:CG29)</f>
        <v>#VALUE!</v>
      </c>
      <c r="CH31" s="52">
        <f t="shared" ref="CH31:CN31" si="49">SUM(CH3:CH30)</f>
        <v>42</v>
      </c>
      <c r="CI31" s="52">
        <f t="shared" si="49"/>
        <v>71</v>
      </c>
      <c r="CJ31" s="52">
        <f t="shared" si="49"/>
        <v>440</v>
      </c>
      <c r="CK31" s="52">
        <f t="shared" si="49"/>
        <v>402</v>
      </c>
      <c r="CL31" s="52">
        <f t="shared" si="49"/>
        <v>349</v>
      </c>
      <c r="CM31" s="52">
        <f t="shared" si="49"/>
        <v>233</v>
      </c>
      <c r="CN31" s="52">
        <f t="shared" si="49"/>
        <v>125</v>
      </c>
      <c r="CO31" s="53"/>
      <c r="CP31" s="52">
        <f>SUM(CP3:CP30)</f>
        <v>3408</v>
      </c>
      <c r="CQ31" s="52">
        <f>SUM(CQ3:CQ30)</f>
        <v>1573</v>
      </c>
      <c r="CR31" s="52">
        <f>SUM(CR3:CR30)</f>
        <v>1886</v>
      </c>
      <c r="CS31" s="52">
        <f>SUM(CS3:CS30)</f>
        <v>1886</v>
      </c>
      <c r="CT31" s="52">
        <f>SUM(CT3:CT30)</f>
        <v>1528</v>
      </c>
      <c r="CU31" s="52" t="e">
        <f t="shared" ref="CU31" si="50">SUM(CU3:CU29)</f>
        <v>#VALUE!</v>
      </c>
      <c r="CV31" s="52">
        <f t="shared" ref="CV31:DB31" si="51">SUM(CV3:CV30)</f>
        <v>1300</v>
      </c>
      <c r="CW31" s="52">
        <f t="shared" si="51"/>
        <v>452</v>
      </c>
      <c r="CX31" s="52">
        <f t="shared" si="51"/>
        <v>600</v>
      </c>
      <c r="CY31" s="52">
        <f t="shared" si="51"/>
        <v>457</v>
      </c>
      <c r="CZ31" s="52">
        <f t="shared" si="51"/>
        <v>284</v>
      </c>
      <c r="DA31" s="52">
        <f t="shared" si="51"/>
        <v>223</v>
      </c>
      <c r="DB31" s="52">
        <f t="shared" si="51"/>
        <v>94</v>
      </c>
      <c r="DC31" s="53"/>
      <c r="DD31" s="52">
        <f>SUM(DD3:DD30)</f>
        <v>4548</v>
      </c>
      <c r="DE31" s="52">
        <f>SUM(DE3:DE30)</f>
        <v>190</v>
      </c>
      <c r="DF31" s="52">
        <f>SUM(DF3:DF30)</f>
        <v>4347</v>
      </c>
      <c r="DG31" s="52">
        <f>SUM(DG3:DG30)</f>
        <v>2484</v>
      </c>
      <c r="DH31" s="52">
        <f>SUM(DH3:DH30)</f>
        <v>1971</v>
      </c>
      <c r="DI31" s="52" t="e">
        <f t="shared" ref="DI31" si="52">SUM(DI3:DI29)</f>
        <v>#VALUE!</v>
      </c>
      <c r="DJ31" s="52">
        <f t="shared" ref="DJ31:DP31" si="53">SUM(DJ3:DJ30)</f>
        <v>1059</v>
      </c>
      <c r="DK31" s="52">
        <f t="shared" si="53"/>
        <v>380</v>
      </c>
      <c r="DL31" s="52">
        <f t="shared" si="53"/>
        <v>796</v>
      </c>
      <c r="DM31" s="52">
        <f t="shared" si="53"/>
        <v>863</v>
      </c>
      <c r="DN31" s="52">
        <f t="shared" si="53"/>
        <v>785</v>
      </c>
      <c r="DO31" s="52">
        <f t="shared" si="53"/>
        <v>413</v>
      </c>
      <c r="DP31" s="52">
        <f t="shared" si="53"/>
        <v>136</v>
      </c>
      <c r="DQ31" s="53"/>
      <c r="DR31" s="52">
        <f>SUM(DR3:DR30)</f>
        <v>3678</v>
      </c>
      <c r="DS31" s="52">
        <f>SUM(DS3:DS30)</f>
        <v>304</v>
      </c>
      <c r="DT31" s="52">
        <f>SUM(DT3:DT30)</f>
        <v>3374</v>
      </c>
      <c r="DU31" s="52">
        <f>SUM(DU3:DU30)</f>
        <v>2156</v>
      </c>
      <c r="DV31" s="52">
        <f>SUM(DV3:DV30)</f>
        <v>1418</v>
      </c>
      <c r="DW31" s="52" t="e">
        <f t="shared" ref="DW31" si="54">SUM(DW3:DW29)</f>
        <v>#VALUE!</v>
      </c>
      <c r="DX31" s="52">
        <f t="shared" ref="DX31:ED31" si="55">SUM(DX3:DX30)</f>
        <v>941</v>
      </c>
      <c r="DY31" s="52">
        <f t="shared" si="55"/>
        <v>347</v>
      </c>
      <c r="DZ31" s="52">
        <f t="shared" si="55"/>
        <v>780</v>
      </c>
      <c r="EA31" s="52">
        <f t="shared" si="55"/>
        <v>640</v>
      </c>
      <c r="EB31" s="52">
        <f t="shared" si="55"/>
        <v>478</v>
      </c>
      <c r="EC31" s="52">
        <f t="shared" si="55"/>
        <v>240</v>
      </c>
      <c r="ED31" s="52">
        <f t="shared" si="55"/>
        <v>142</v>
      </c>
      <c r="EE31" s="53"/>
      <c r="EF31" s="52">
        <f>SUM(EF3:EF30)</f>
        <v>6252</v>
      </c>
      <c r="EG31" s="52">
        <f>SUM(EG3:EG30)</f>
        <v>1039</v>
      </c>
      <c r="EH31" s="52">
        <f>SUM(EH3:EH30)</f>
        <v>5208</v>
      </c>
      <c r="EI31" s="52">
        <f>SUM(EI3:EI30)</f>
        <v>3945</v>
      </c>
      <c r="EJ31" s="52">
        <f>SUM(EJ3:EJ30)</f>
        <v>2368</v>
      </c>
      <c r="EK31" s="52" t="e">
        <f t="shared" ref="EK31" si="56">SUM(EK3:EK29)</f>
        <v>#VALUE!</v>
      </c>
      <c r="EL31" s="52">
        <f t="shared" ref="EL31:ER31" si="57">SUM(EL3:EL30)</f>
        <v>933</v>
      </c>
      <c r="EM31" s="52">
        <f t="shared" si="57"/>
        <v>368</v>
      </c>
      <c r="EN31" s="52">
        <f t="shared" si="57"/>
        <v>1352</v>
      </c>
      <c r="EO31" s="52">
        <f t="shared" si="57"/>
        <v>1509</v>
      </c>
      <c r="EP31" s="52">
        <f t="shared" si="57"/>
        <v>1120</v>
      </c>
      <c r="EQ31" s="52">
        <f t="shared" si="57"/>
        <v>692</v>
      </c>
      <c r="ER31" s="52">
        <f t="shared" si="57"/>
        <v>325</v>
      </c>
      <c r="ES31" s="53"/>
      <c r="ET31" s="52">
        <f>SUM(ET3:ET30)</f>
        <v>13820</v>
      </c>
      <c r="EU31" s="52">
        <f>SUM(EU3:EU30)</f>
        <v>2058</v>
      </c>
      <c r="EV31" s="52">
        <f>SUM(EV3:EV30)</f>
        <v>11318</v>
      </c>
      <c r="EW31" s="52">
        <f>SUM(EW3:EW30)</f>
        <v>8343</v>
      </c>
      <c r="EX31" s="52">
        <f>SUM(EX3:EX30)</f>
        <v>5666</v>
      </c>
      <c r="EY31" s="52" t="e">
        <f t="shared" ref="EY31" si="58">SUM(EY3:EY28)</f>
        <v>#VALUE!</v>
      </c>
      <c r="EZ31" s="52">
        <f t="shared" ref="EZ31:FF31" si="59">SUM(EZ3:EZ30)</f>
        <v>2610</v>
      </c>
      <c r="FA31" s="52">
        <f t="shared" si="59"/>
        <v>1250</v>
      </c>
      <c r="FB31" s="52">
        <f t="shared" si="59"/>
        <v>3525</v>
      </c>
      <c r="FC31" s="52">
        <f t="shared" si="59"/>
        <v>2909</v>
      </c>
      <c r="FD31" s="52">
        <f t="shared" si="59"/>
        <v>2109</v>
      </c>
      <c r="FE31" s="52">
        <f t="shared" si="59"/>
        <v>1114</v>
      </c>
      <c r="FF31" s="52">
        <f t="shared" si="59"/>
        <v>483</v>
      </c>
      <c r="FG31" s="53"/>
      <c r="FH31" s="52">
        <f>SUM(FH3:FH30)</f>
        <v>7126</v>
      </c>
      <c r="FI31" s="52">
        <f>SUM(FI3:FI30)</f>
        <v>843</v>
      </c>
      <c r="FJ31" s="52">
        <f>SUM(FJ3:FJ30)</f>
        <v>6283</v>
      </c>
      <c r="FK31" s="52">
        <f>SUM(FK3:FK30)</f>
        <v>4184</v>
      </c>
      <c r="FL31" s="52">
        <f>SUM(FL3:FL30)</f>
        <v>3165</v>
      </c>
      <c r="FM31" s="52" t="e">
        <f t="shared" ref="FM31" si="60">SUM(FM3:FM29)</f>
        <v>#VALUE!</v>
      </c>
      <c r="FN31" s="52">
        <f t="shared" ref="FN31:FT31" si="61">SUM(FN3:FN30)</f>
        <v>2061</v>
      </c>
      <c r="FO31" s="52">
        <f t="shared" si="61"/>
        <v>560</v>
      </c>
      <c r="FP31" s="52">
        <f t="shared" si="61"/>
        <v>1639</v>
      </c>
      <c r="FQ31" s="52">
        <f t="shared" si="61"/>
        <v>1344</v>
      </c>
      <c r="FR31" s="52">
        <f t="shared" si="61"/>
        <v>987</v>
      </c>
      <c r="FS31" s="52">
        <f t="shared" si="61"/>
        <v>520</v>
      </c>
      <c r="FT31" s="52">
        <f t="shared" si="61"/>
        <v>222</v>
      </c>
      <c r="FU31" s="53"/>
    </row>
  </sheetData>
  <mergeCells count="1">
    <mergeCell ref="DD1:DD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X541UJ</dc:creator>
  <cp:lastModifiedBy>X541UJ</cp:lastModifiedBy>
  <dcterms:created xsi:type="dcterms:W3CDTF">2021-10-06T12:02:13Z</dcterms:created>
  <dcterms:modified xsi:type="dcterms:W3CDTF">2021-10-06T12:07:05Z</dcterms:modified>
</cp:coreProperties>
</file>