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toc" sheetId="1" r:id="rId3"/>
    <sheet state="visible" name="locale" sheetId="2" r:id="rId4"/>
    <sheet state="visible" name="alignment_social" sheetId="3" r:id="rId5"/>
    <sheet state="visible" name="alignment_moral" sheetId="4" r:id="rId6"/>
    <sheet state="visible" name="alignment_law" sheetId="5" r:id="rId7"/>
    <sheet state="visible" name="units" sheetId="6" r:id="rId8"/>
    <sheet state="visible" name="currency" sheetId="7" r:id="rId9"/>
    <sheet state="visible" name="agent_selector_method" sheetId="8" r:id="rId10"/>
  </sheets>
  <definedNames>
    <definedName name="alignment_law_range">alignment_law!$A$2:$A$4</definedName>
    <definedName name="alignment_social_range">alignment_social!$A$2:$A$4</definedName>
    <definedName name="alignment_moral_range">alignment_moral!$A$2:$A$4</definedName>
  </definedNames>
  <calcPr/>
</workbook>
</file>

<file path=xl/sharedStrings.xml><?xml version="1.0" encoding="utf-8"?>
<sst xmlns="http://schemas.openxmlformats.org/spreadsheetml/2006/main" count="183" uniqueCount="161">
  <si>
    <t>_root:locale:sheet3rdKeyValue</t>
  </si>
  <si>
    <t>locale</t>
  </si>
  <si>
    <t>alignment_social:sheet3rd</t>
  </si>
  <si>
    <t>alignment_social</t>
  </si>
  <si>
    <t>alignment_law:sheet3rd</t>
  </si>
  <si>
    <t>key:string</t>
  </si>
  <si>
    <t>_id:string</t>
  </si>
  <si>
    <t>alignment_law</t>
  </si>
  <si>
    <t>alignment_moral:sheet3rd</t>
  </si>
  <si>
    <t>alignment_moral</t>
  </si>
  <si>
    <t>units:sheet3rd</t>
  </si>
  <si>
    <t>units</t>
  </si>
  <si>
    <t>currency:sheet3rd</t>
  </si>
  <si>
    <t>currency</t>
  </si>
  <si>
    <t>dataset:en:string</t>
  </si>
  <si>
    <t>agent_selector_method:sheet3rd</t>
  </si>
  <si>
    <t>agent_selector_method</t>
  </si>
  <si>
    <t>social:bool</t>
  </si>
  <si>
    <t>neutral:bool</t>
  </si>
  <si>
    <t>antisocial:bool</t>
  </si>
  <si>
    <t>social_social</t>
  </si>
  <si>
    <t>social_neutral</t>
  </si>
  <si>
    <t>social_antisocial</t>
  </si>
  <si>
    <t>good:bool</t>
  </si>
  <si>
    <t>evil:bool</t>
  </si>
  <si>
    <t>moral_good</t>
  </si>
  <si>
    <t>moral_neutral</t>
  </si>
  <si>
    <t>moral_evil</t>
  </si>
  <si>
    <t>dataset:es:string</t>
  </si>
  <si>
    <t>dataset:hi:string</t>
  </si>
  <si>
    <t>dataset:ar:string</t>
  </si>
  <si>
    <t>dataset:pt:string</t>
  </si>
  <si>
    <t>dataset:bn:string</t>
  </si>
  <si>
    <t>dataset:ru:string</t>
  </si>
  <si>
    <t>dataset:ja:string</t>
  </si>
  <si>
    <t>dataset:pa:string</t>
  </si>
  <si>
    <t>dataset:de:string</t>
  </si>
  <si>
    <t>dataset:jw:string</t>
  </si>
  <si>
    <t>dataset:zh-cn:string</t>
  </si>
  <si>
    <t>dataset:zh-tw:string</t>
  </si>
  <si>
    <t>dataset:id:string</t>
  </si>
  <si>
    <t>dataset:te:string</t>
  </si>
  <si>
    <t>dataset:vi:string</t>
  </si>
  <si>
    <t>dataset:ko:string</t>
  </si>
  <si>
    <t>dataset:fr:string</t>
  </si>
  <si>
    <t>dataset:mr:string</t>
  </si>
  <si>
    <t>dataset:ta:string</t>
  </si>
  <si>
    <t>en</t>
  </si>
  <si>
    <t>es</t>
  </si>
  <si>
    <t>lawful:bool</t>
  </si>
  <si>
    <t>unlawful:bool</t>
  </si>
  <si>
    <t>law_lawful</t>
  </si>
  <si>
    <t>hi</t>
  </si>
  <si>
    <t>ar</t>
  </si>
  <si>
    <t>pt</t>
  </si>
  <si>
    <t>bn</t>
  </si>
  <si>
    <t>ru</t>
  </si>
  <si>
    <t>ja</t>
  </si>
  <si>
    <t>pa</t>
  </si>
  <si>
    <t>law_neutral</t>
  </si>
  <si>
    <t>de</t>
  </si>
  <si>
    <t>jw</t>
  </si>
  <si>
    <t>zh-cn</t>
  </si>
  <si>
    <t>law_unlawful</t>
  </si>
  <si>
    <t>zh-tw</t>
  </si>
  <si>
    <t>id</t>
  </si>
  <si>
    <t>te</t>
  </si>
  <si>
    <t>vi</t>
  </si>
  <si>
    <t>ko</t>
  </si>
  <si>
    <t>fr</t>
  </si>
  <si>
    <t>mr</t>
  </si>
  <si>
    <t>ta</t>
  </si>
  <si>
    <t>English</t>
  </si>
  <si>
    <t>Spanish</t>
  </si>
  <si>
    <t>Hindi</t>
  </si>
  <si>
    <t>Arabic</t>
  </si>
  <si>
    <t>Portuguese</t>
  </si>
  <si>
    <t>Bengali</t>
  </si>
  <si>
    <t>Russian</t>
  </si>
  <si>
    <t>Japanese</t>
  </si>
  <si>
    <t>Punjabi</t>
  </si>
  <si>
    <t>German</t>
  </si>
  <si>
    <t>Javanese</t>
  </si>
  <si>
    <t>Chinese (Simplified)</t>
  </si>
  <si>
    <t>Chinese (Traditional)</t>
  </si>
  <si>
    <t>Indonesian</t>
  </si>
  <si>
    <t>Telugu</t>
  </si>
  <si>
    <t>Vietnamese</t>
  </si>
  <si>
    <t>Korean</t>
  </si>
  <si>
    <t>French</t>
  </si>
  <si>
    <t>Marathi</t>
  </si>
  <si>
    <t>Tamil</t>
  </si>
  <si>
    <t>Social</t>
  </si>
  <si>
    <t>Neutral</t>
  </si>
  <si>
    <t>copper_coins</t>
  </si>
  <si>
    <t>mass:convert:float</t>
  </si>
  <si>
    <t>latten_coins</t>
  </si>
  <si>
    <t>silver_coins</t>
  </si>
  <si>
    <t>electrum_coins</t>
  </si>
  <si>
    <t>gold_coins</t>
  </si>
  <si>
    <t>platinum_coins</t>
  </si>
  <si>
    <t>mass:length:float</t>
  </si>
  <si>
    <t>mass:divisor:int</t>
  </si>
  <si>
    <t>mass:name0:string</t>
  </si>
  <si>
    <t>mass:name1:string</t>
  </si>
  <si>
    <t>length:convert:float</t>
  </si>
  <si>
    <t>length:length:int</t>
  </si>
  <si>
    <t>length:divisor:int</t>
  </si>
  <si>
    <t>length:name0:string</t>
  </si>
  <si>
    <t>length:name1:string</t>
  </si>
  <si>
    <t>velocity:convert:float</t>
  </si>
  <si>
    <t>velocity:length:int</t>
  </si>
  <si>
    <t>velocity:divisor:int</t>
  </si>
  <si>
    <t>velocity:name0:string</t>
  </si>
  <si>
    <t>velocity:name1:string</t>
  </si>
  <si>
    <t>Antisocial</t>
  </si>
  <si>
    <t>metric</t>
  </si>
  <si>
    <t>kg</t>
  </si>
  <si>
    <t>cm</t>
  </si>
  <si>
    <t>m/s</t>
  </si>
  <si>
    <t>imperial</t>
  </si>
  <si>
    <t>lb</t>
  </si>
  <si>
    <t>value_is_agent_id</t>
  </si>
  <si>
    <t>select_random</t>
  </si>
  <si>
    <t>Good</t>
  </si>
  <si>
    <t>select_leader</t>
  </si>
  <si>
    <t>select_first</t>
  </si>
  <si>
    <t>"</t>
  </si>
  <si>
    <t>'</t>
  </si>
  <si>
    <t>ft/s</t>
  </si>
  <si>
    <t>yd</t>
  </si>
  <si>
    <t>apples</t>
  </si>
  <si>
    <t>b</t>
  </si>
  <si>
    <t>a</t>
  </si>
  <si>
    <t>s</t>
  </si>
  <si>
    <t>ff/s</t>
  </si>
  <si>
    <t>nb</t>
  </si>
  <si>
    <t>Evil</t>
  </si>
  <si>
    <t>Lawful</t>
  </si>
  <si>
    <t>Unlawful</t>
  </si>
  <si>
    <t>Metric</t>
  </si>
  <si>
    <t>Imperial</t>
  </si>
  <si>
    <t>Fairy</t>
  </si>
  <si>
    <t>unit_metric_mass</t>
  </si>
  <si>
    <t>kilograms</t>
  </si>
  <si>
    <t>unit_metric_length</t>
  </si>
  <si>
    <t>centimeters</t>
  </si>
  <si>
    <t>unit_metric_velocity</t>
  </si>
  <si>
    <t>meters per second</t>
  </si>
  <si>
    <t>unit_imperial_mass</t>
  </si>
  <si>
    <t>pounds</t>
  </si>
  <si>
    <t>unit_imperial_length</t>
  </si>
  <si>
    <t>feet and inches</t>
  </si>
  <si>
    <t>unit_imperial_velocity</t>
  </si>
  <si>
    <t>yards and feet per second</t>
  </si>
  <si>
    <t>unit_apples_mass</t>
  </si>
  <si>
    <t>apples and bites</t>
  </si>
  <si>
    <t>unit_apples_length</t>
  </si>
  <si>
    <t>apples and seeds</t>
  </si>
  <si>
    <t>unit_apples_velocity</t>
  </si>
  <si>
    <t>noodles and fireflies per second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</si>
</sst>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>
      <name val="Arial"/>
    </font>
    <font/>
    <font>
      <b/>
      <name val="Arial"/>
    </font>
    <font>
      <sz val="11.0"/>
      <color rgb="FF000000"/>
      <name val="Sans-serif"/>
    </font>
    <font>
      <color rgb="FF551A8B"/>
      <name val="Arial"/>
    </font>
    <font>
      <color rgb="FF000000"/>
      <name val="Arial"/>
    </font>
    <font>
      <b/>
    </font>
  </fonts>
  <fills count="4">
    <fill>
      <patternFill patternType="none"/>
    </fill>
    <fill>
      <patternFill patternType="lightGray"/>
    </fill>
    <fill>
      <patternFill patternType="solid">
        <fgColor rgb="FFF9F9F9"/>
        <bgColor rgb="FFF9F9F9"/>
      </patternFill>
    </fill>
    <fill>
      <patternFill patternType="solid">
        <fgColor rgb="FFFFFFFF"/>
        <bgColor rgb="FFFFFFFF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/>
    </xf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horizontal="right" readingOrder="0" vertical="bottom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vertical="bottom"/>
    </xf>
    <xf borderId="0" fillId="2" fontId="4" numFmtId="0" xfId="0" applyAlignment="1" applyFill="1" applyFont="1">
      <alignment vertical="bottom"/>
    </xf>
    <xf borderId="0" fillId="3" fontId="5" numFmtId="0" xfId="0" applyAlignment="1" applyFill="1" applyFont="1">
      <alignment vertical="bottom"/>
    </xf>
    <xf borderId="0" fillId="3" fontId="6" numFmtId="0" xfId="0" applyAlignment="1" applyFont="1">
      <alignment horizontal="left" readingOrder="0"/>
    </xf>
    <xf borderId="0" fillId="0" fontId="3" numFmtId="0" xfId="0" applyAlignment="1" applyFont="1">
      <alignment vertical="bottom"/>
    </xf>
    <xf borderId="0" fillId="0" fontId="3" numFmtId="0" xfId="0" applyAlignment="1" applyFont="1">
      <alignment readingOrder="0" vertical="bottom"/>
    </xf>
    <xf borderId="0" fillId="0" fontId="7" numFmtId="0" xfId="0" applyAlignment="1" applyFont="1">
      <alignment readingOrder="0"/>
    </xf>
    <xf borderId="0" fillId="0" fontId="7" numFmtId="0" xfId="0" applyFont="1"/>
    <xf quotePrefix="1" borderId="0" fillId="0" fontId="2" numFmtId="0" xfId="0" applyAlignment="1" applyFont="1">
      <alignment readingOrder="0"/>
    </xf>
    <xf borderId="0" fillId="3" fontId="6" numFmtId="0" xfId="0" applyAlignment="1" applyFont="1">
      <alignment readingOrder="0"/>
    </xf>
    <xf borderId="1" fillId="0" fontId="1" numFmtId="0" xfId="0" applyAlignment="1" applyBorder="1" applyFont="1">
      <alignment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0" Type="http://schemas.openxmlformats.org/officeDocument/2006/relationships/worksheet" Target="worksheets/sheet8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30.57"/>
  </cols>
  <sheetData>
    <row r="1">
      <c r="A1" s="1" t="s">
        <v>0</v>
      </c>
      <c r="B1" s="1" t="s">
        <v>1</v>
      </c>
    </row>
    <row r="2">
      <c r="A2" s="2" t="s">
        <v>2</v>
      </c>
      <c r="B2" s="2" t="s">
        <v>3</v>
      </c>
    </row>
    <row r="3">
      <c r="A3" s="2" t="s">
        <v>4</v>
      </c>
      <c r="B3" s="2" t="s">
        <v>7</v>
      </c>
    </row>
    <row r="4">
      <c r="A4" s="2" t="s">
        <v>8</v>
      </c>
      <c r="B4" s="2" t="s">
        <v>9</v>
      </c>
    </row>
    <row r="5">
      <c r="A5" s="2" t="s">
        <v>10</v>
      </c>
      <c r="B5" s="2" t="s">
        <v>11</v>
      </c>
    </row>
    <row r="6">
      <c r="A6" s="2" t="s">
        <v>12</v>
      </c>
      <c r="B6" s="2" t="s">
        <v>13</v>
      </c>
    </row>
    <row r="7">
      <c r="A7" s="2" t="s">
        <v>15</v>
      </c>
      <c r="B7" s="9" t="s">
        <v>16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4.43" defaultRowHeight="15.75"/>
  <cols>
    <col customWidth="1" min="1" max="1" width="17.57"/>
    <col customWidth="1" min="2" max="2" width="27.57"/>
    <col customWidth="1" min="3" max="3" width="28.29"/>
    <col customWidth="1" min="4" max="4" width="27.57"/>
  </cols>
  <sheetData>
    <row r="1">
      <c r="A1" s="3" t="s">
        <v>5</v>
      </c>
      <c r="B1" s="6" t="s">
        <v>14</v>
      </c>
      <c r="C1" s="6" t="s">
        <v>28</v>
      </c>
      <c r="D1" s="6" t="s">
        <v>29</v>
      </c>
      <c r="E1" s="6" t="s">
        <v>30</v>
      </c>
      <c r="F1" s="6" t="s">
        <v>31</v>
      </c>
      <c r="G1" s="6" t="s">
        <v>32</v>
      </c>
      <c r="H1" s="6" t="s">
        <v>33</v>
      </c>
      <c r="I1" s="6" t="s">
        <v>34</v>
      </c>
      <c r="J1" s="6" t="s">
        <v>35</v>
      </c>
      <c r="K1" s="6" t="s">
        <v>36</v>
      </c>
      <c r="L1" s="6" t="s">
        <v>37</v>
      </c>
      <c r="M1" s="6" t="s">
        <v>38</v>
      </c>
      <c r="N1" s="6" t="s">
        <v>39</v>
      </c>
      <c r="O1" s="6" t="s">
        <v>40</v>
      </c>
      <c r="P1" s="6" t="s">
        <v>41</v>
      </c>
      <c r="Q1" s="6" t="s">
        <v>42</v>
      </c>
      <c r="R1" s="6" t="s">
        <v>43</v>
      </c>
      <c r="S1" s="6" t="s">
        <v>44</v>
      </c>
      <c r="T1" s="6" t="s">
        <v>45</v>
      </c>
      <c r="U1" s="6" t="s">
        <v>46</v>
      </c>
    </row>
    <row r="2">
      <c r="A2" s="5"/>
      <c r="B2" s="6" t="s">
        <v>47</v>
      </c>
      <c r="C2" s="7" t="s">
        <v>48</v>
      </c>
      <c r="D2" s="6" t="s">
        <v>52</v>
      </c>
      <c r="E2" s="6" t="s">
        <v>53</v>
      </c>
      <c r="F2" s="6" t="s">
        <v>54</v>
      </c>
      <c r="G2" s="6" t="s">
        <v>55</v>
      </c>
      <c r="H2" s="6" t="s">
        <v>56</v>
      </c>
      <c r="I2" s="6" t="s">
        <v>57</v>
      </c>
      <c r="J2" s="6" t="s">
        <v>58</v>
      </c>
      <c r="K2" s="6" t="s">
        <v>60</v>
      </c>
      <c r="L2" s="6" t="s">
        <v>61</v>
      </c>
      <c r="M2" s="8" t="s">
        <v>62</v>
      </c>
      <c r="N2" s="6" t="s">
        <v>64</v>
      </c>
      <c r="O2" s="6" t="s">
        <v>65</v>
      </c>
      <c r="P2" s="6" t="s">
        <v>66</v>
      </c>
      <c r="Q2" s="6" t="s">
        <v>67</v>
      </c>
      <c r="R2" s="6" t="s">
        <v>68</v>
      </c>
      <c r="S2" s="6" t="s">
        <v>69</v>
      </c>
      <c r="T2" s="6" t="s">
        <v>70</v>
      </c>
      <c r="U2" s="6" t="s">
        <v>71</v>
      </c>
    </row>
    <row r="3">
      <c r="A3" s="5"/>
      <c r="B3" s="10" t="s">
        <v>72</v>
      </c>
      <c r="C3" s="10" t="s">
        <v>73</v>
      </c>
      <c r="D3" s="10" t="s">
        <v>74</v>
      </c>
      <c r="E3" s="10" t="s">
        <v>75</v>
      </c>
      <c r="F3" s="10" t="s">
        <v>76</v>
      </c>
      <c r="G3" s="10" t="s">
        <v>77</v>
      </c>
      <c r="H3" s="10" t="s">
        <v>78</v>
      </c>
      <c r="I3" s="10" t="s">
        <v>79</v>
      </c>
      <c r="J3" s="10" t="s">
        <v>80</v>
      </c>
      <c r="K3" s="10" t="s">
        <v>81</v>
      </c>
      <c r="L3" s="10" t="s">
        <v>82</v>
      </c>
      <c r="M3" s="10" t="s">
        <v>83</v>
      </c>
      <c r="N3" s="10" t="s">
        <v>84</v>
      </c>
      <c r="O3" s="10" t="s">
        <v>85</v>
      </c>
      <c r="P3" s="10" t="s">
        <v>86</v>
      </c>
      <c r="Q3" s="10" t="s">
        <v>87</v>
      </c>
      <c r="R3" s="10" t="s">
        <v>88</v>
      </c>
      <c r="S3" s="10" t="s">
        <v>89</v>
      </c>
      <c r="T3" s="10" t="s">
        <v>90</v>
      </c>
      <c r="U3" s="10" t="s">
        <v>91</v>
      </c>
    </row>
    <row r="4">
      <c r="A4" s="5" t="s">
        <v>20</v>
      </c>
      <c r="B4" s="5" t="s">
        <v>92</v>
      </c>
      <c r="C4" s="6" t="str">
        <f t="shared" ref="C4:U4" si="1">IFERROR(__xludf.DUMMYFUNCTION("GoogleTranslate($B4, $B$2, C$2)"),"Social")</f>
        <v>Social</v>
      </c>
      <c r="D4" s="6" t="str">
        <f t="shared" si="1"/>
        <v>सामाजिक</v>
      </c>
      <c r="E4" s="6" t="str">
        <f t="shared" si="1"/>
        <v>اجتماعي</v>
      </c>
      <c r="F4" s="6" t="str">
        <f t="shared" si="1"/>
        <v>Social</v>
      </c>
      <c r="G4" s="6" t="str">
        <f t="shared" si="1"/>
        <v>সামাজিক</v>
      </c>
      <c r="H4" s="6" t="str">
        <f t="shared" si="1"/>
        <v>Социальное</v>
      </c>
      <c r="I4" s="6" t="str">
        <f t="shared" si="1"/>
        <v>ソーシャル</v>
      </c>
      <c r="J4" s="6" t="str">
        <f t="shared" si="1"/>
        <v>ਸੋਸ਼ਲ</v>
      </c>
      <c r="K4" s="6" t="str">
        <f t="shared" si="1"/>
        <v>Sozial</v>
      </c>
      <c r="L4" s="6" t="str">
        <f t="shared" si="1"/>
        <v>Social</v>
      </c>
      <c r="M4" s="6" t="str">
        <f t="shared" si="1"/>
        <v>社会</v>
      </c>
      <c r="N4" s="6" t="str">
        <f t="shared" si="1"/>
        <v>社會</v>
      </c>
      <c r="O4" s="6" t="str">
        <f t="shared" si="1"/>
        <v>Sosial</v>
      </c>
      <c r="P4" s="6" t="str">
        <f t="shared" si="1"/>
        <v>సామాజిక</v>
      </c>
      <c r="Q4" s="6" t="str">
        <f t="shared" si="1"/>
        <v>Xã hội</v>
      </c>
      <c r="R4" s="6" t="str">
        <f t="shared" si="1"/>
        <v>사회적인</v>
      </c>
      <c r="S4" s="6" t="str">
        <f t="shared" si="1"/>
        <v>Social</v>
      </c>
      <c r="T4" s="6" t="str">
        <f t="shared" si="1"/>
        <v>सामाजिक</v>
      </c>
      <c r="U4" s="6" t="str">
        <f t="shared" si="1"/>
        <v>சமூக</v>
      </c>
    </row>
    <row r="5">
      <c r="A5" s="5" t="s">
        <v>21</v>
      </c>
      <c r="B5" s="2" t="s">
        <v>93</v>
      </c>
      <c r="C5" s="6" t="str">
        <f t="shared" ref="C5:U5" si="2">IFERROR(__xludf.DUMMYFUNCTION("GoogleTranslate($B5, $B$2, C$2)"),"Neutral")</f>
        <v>Neutral</v>
      </c>
      <c r="D5" s="6" t="str">
        <f t="shared" si="2"/>
        <v>तटस्थ</v>
      </c>
      <c r="E5" s="6" t="str">
        <f t="shared" si="2"/>
        <v>محايد</v>
      </c>
      <c r="F5" s="6" t="str">
        <f t="shared" si="2"/>
        <v>Neutro</v>
      </c>
      <c r="G5" s="6" t="str">
        <f t="shared" si="2"/>
        <v>নিরপেক্ষ</v>
      </c>
      <c r="H5" s="6" t="str">
        <f t="shared" si="2"/>
        <v>нейтральный</v>
      </c>
      <c r="I5" s="6" t="str">
        <f t="shared" si="2"/>
        <v>中性</v>
      </c>
      <c r="J5" s="6" t="str">
        <f t="shared" si="2"/>
        <v>ਨਿਰਪੱਖ</v>
      </c>
      <c r="K5" s="6" t="str">
        <f t="shared" si="2"/>
        <v>Neutral</v>
      </c>
      <c r="L5" s="6" t="str">
        <f t="shared" si="2"/>
        <v>Neutral</v>
      </c>
      <c r="M5" s="6" t="str">
        <f t="shared" si="2"/>
        <v>中性</v>
      </c>
      <c r="N5" s="6" t="str">
        <f t="shared" si="2"/>
        <v>中性</v>
      </c>
      <c r="O5" s="6" t="str">
        <f t="shared" si="2"/>
        <v>Netral</v>
      </c>
      <c r="P5" s="6" t="str">
        <f t="shared" si="2"/>
        <v>తటస్థ</v>
      </c>
      <c r="Q5" s="6" t="str">
        <f t="shared" si="2"/>
        <v>Trung tính</v>
      </c>
      <c r="R5" s="6" t="str">
        <f t="shared" si="2"/>
        <v>중립국</v>
      </c>
      <c r="S5" s="6" t="str">
        <f t="shared" si="2"/>
        <v>Neutre</v>
      </c>
      <c r="T5" s="6" t="str">
        <f t="shared" si="2"/>
        <v>तटस्थ</v>
      </c>
      <c r="U5" s="6" t="str">
        <f t="shared" si="2"/>
        <v>நடுநிலை</v>
      </c>
    </row>
    <row r="6">
      <c r="A6" s="5" t="s">
        <v>22</v>
      </c>
      <c r="B6" s="2" t="s">
        <v>115</v>
      </c>
      <c r="C6" s="6" t="str">
        <f t="shared" ref="C6:U6" si="3">IFERROR(__xludf.DUMMYFUNCTION("GoogleTranslate($B6, $B$2, C$2)"),"Antisocial")</f>
        <v>Antisocial</v>
      </c>
      <c r="D6" s="6" t="str">
        <f t="shared" si="3"/>
        <v>सामाजिक सिद्धान्तों के विस्र्द्ध</v>
      </c>
      <c r="E6" s="6" t="str">
        <f t="shared" si="3"/>
        <v>لا إجتماعي</v>
      </c>
      <c r="F6" s="6" t="str">
        <f t="shared" si="3"/>
        <v>anti-social</v>
      </c>
      <c r="G6" s="6" t="str">
        <f t="shared" si="3"/>
        <v>অসামাজিক</v>
      </c>
      <c r="H6" s="6" t="str">
        <f t="shared" si="3"/>
        <v>антиобщественный</v>
      </c>
      <c r="I6" s="6" t="str">
        <f t="shared" si="3"/>
        <v>反社会的</v>
      </c>
      <c r="J6" s="6" t="str">
        <f t="shared" si="3"/>
        <v>ਸਮਾਜ</v>
      </c>
      <c r="K6" s="6" t="str">
        <f t="shared" si="3"/>
        <v>asozial</v>
      </c>
      <c r="L6" s="6" t="str">
        <f t="shared" si="3"/>
        <v>antisocial</v>
      </c>
      <c r="M6" s="6" t="str">
        <f t="shared" si="3"/>
        <v>反社会的</v>
      </c>
      <c r="N6" s="6" t="str">
        <f t="shared" si="3"/>
        <v>反社會的</v>
      </c>
      <c r="O6" s="6" t="str">
        <f t="shared" si="3"/>
        <v>Antisosial</v>
      </c>
      <c r="P6" s="6" t="str">
        <f t="shared" si="3"/>
        <v>యాంటీసోషల్</v>
      </c>
      <c r="Q6" s="6" t="str">
        <f t="shared" si="3"/>
        <v>chống đối xã hội</v>
      </c>
      <c r="R6" s="6" t="str">
        <f t="shared" si="3"/>
        <v>반사회적인</v>
      </c>
      <c r="S6" s="6" t="str">
        <f t="shared" si="3"/>
        <v>Antisocial</v>
      </c>
      <c r="T6" s="6" t="str">
        <f t="shared" si="3"/>
        <v>समाजविघातक</v>
      </c>
      <c r="U6" s="6" t="str">
        <f t="shared" si="3"/>
        <v>சமூகவிரோத</v>
      </c>
    </row>
    <row r="7">
      <c r="A7" s="5" t="s">
        <v>25</v>
      </c>
      <c r="B7" s="5" t="s">
        <v>124</v>
      </c>
      <c r="C7" s="6" t="str">
        <f t="shared" ref="C7:U7" si="4">IFERROR(__xludf.DUMMYFUNCTION("GoogleTranslate($B7, $B$2, C$2)"),"Bueno")</f>
        <v>Bueno</v>
      </c>
      <c r="D7" s="6" t="str">
        <f t="shared" si="4"/>
        <v>अच्छा</v>
      </c>
      <c r="E7" s="6" t="str">
        <f t="shared" si="4"/>
        <v>جيد</v>
      </c>
      <c r="F7" s="6" t="str">
        <f t="shared" si="4"/>
        <v>Boa</v>
      </c>
      <c r="G7" s="6" t="str">
        <f t="shared" si="4"/>
        <v>ভাল</v>
      </c>
      <c r="H7" s="6" t="str">
        <f t="shared" si="4"/>
        <v>Хорошо</v>
      </c>
      <c r="I7" s="6" t="str">
        <f t="shared" si="4"/>
        <v>良い</v>
      </c>
      <c r="J7" s="6" t="str">
        <f t="shared" si="4"/>
        <v>ਚੰਗਾ</v>
      </c>
      <c r="K7" s="6" t="str">
        <f t="shared" si="4"/>
        <v>Gut</v>
      </c>
      <c r="L7" s="6" t="str">
        <f t="shared" si="4"/>
        <v>Good</v>
      </c>
      <c r="M7" s="6" t="str">
        <f t="shared" si="4"/>
        <v>好</v>
      </c>
      <c r="N7" s="6" t="str">
        <f t="shared" si="4"/>
        <v>好</v>
      </c>
      <c r="O7" s="6" t="str">
        <f t="shared" si="4"/>
        <v>Baik</v>
      </c>
      <c r="P7" s="6" t="str">
        <f t="shared" si="4"/>
        <v>గుడ్</v>
      </c>
      <c r="Q7" s="6" t="str">
        <f t="shared" si="4"/>
        <v>tốt</v>
      </c>
      <c r="R7" s="6" t="str">
        <f t="shared" si="4"/>
        <v>좋은</v>
      </c>
      <c r="S7" s="6" t="str">
        <f t="shared" si="4"/>
        <v>Bien</v>
      </c>
      <c r="T7" s="6" t="str">
        <f t="shared" si="4"/>
        <v>चांगले</v>
      </c>
      <c r="U7" s="6" t="str">
        <f t="shared" si="4"/>
        <v>நல்ல</v>
      </c>
    </row>
    <row r="8">
      <c r="A8" s="5" t="s">
        <v>26</v>
      </c>
      <c r="B8" s="2" t="s">
        <v>93</v>
      </c>
      <c r="C8" s="6" t="str">
        <f t="shared" ref="C8:U8" si="5">IFERROR(__xludf.DUMMYFUNCTION("GoogleTranslate($B8, $B$2, C$2)"),"Neutral")</f>
        <v>Neutral</v>
      </c>
      <c r="D8" s="6" t="str">
        <f t="shared" si="5"/>
        <v>तटस्थ</v>
      </c>
      <c r="E8" s="6" t="str">
        <f t="shared" si="5"/>
        <v>محايد</v>
      </c>
      <c r="F8" s="6" t="str">
        <f t="shared" si="5"/>
        <v>Neutro</v>
      </c>
      <c r="G8" s="6" t="str">
        <f t="shared" si="5"/>
        <v>নিরপেক্ষ</v>
      </c>
      <c r="H8" s="6" t="str">
        <f t="shared" si="5"/>
        <v>нейтральный</v>
      </c>
      <c r="I8" s="6" t="str">
        <f t="shared" si="5"/>
        <v>中性</v>
      </c>
      <c r="J8" s="6" t="str">
        <f t="shared" si="5"/>
        <v>ਨਿਰਪੱਖ</v>
      </c>
      <c r="K8" s="6" t="str">
        <f t="shared" si="5"/>
        <v>Neutral</v>
      </c>
      <c r="L8" s="6" t="str">
        <f t="shared" si="5"/>
        <v>Neutral</v>
      </c>
      <c r="M8" s="6" t="str">
        <f t="shared" si="5"/>
        <v>中性</v>
      </c>
      <c r="N8" s="6" t="str">
        <f t="shared" si="5"/>
        <v>中性</v>
      </c>
      <c r="O8" s="6" t="str">
        <f t="shared" si="5"/>
        <v>Netral</v>
      </c>
      <c r="P8" s="6" t="str">
        <f t="shared" si="5"/>
        <v>తటస్థ</v>
      </c>
      <c r="Q8" s="6" t="str">
        <f t="shared" si="5"/>
        <v>Trung tính</v>
      </c>
      <c r="R8" s="6" t="str">
        <f t="shared" si="5"/>
        <v>중립국</v>
      </c>
      <c r="S8" s="6" t="str">
        <f t="shared" si="5"/>
        <v>Neutre</v>
      </c>
      <c r="T8" s="6" t="str">
        <f t="shared" si="5"/>
        <v>तटस्थ</v>
      </c>
      <c r="U8" s="6" t="str">
        <f t="shared" si="5"/>
        <v>நடுநிலை</v>
      </c>
    </row>
    <row r="9">
      <c r="A9" s="5" t="s">
        <v>27</v>
      </c>
      <c r="B9" s="2" t="s">
        <v>137</v>
      </c>
      <c r="C9" s="6" t="str">
        <f t="shared" ref="C9:U9" si="6">IFERROR(__xludf.DUMMYFUNCTION("GoogleTranslate($B9, $B$2, C$2)"),"Mal")</f>
        <v>Mal</v>
      </c>
      <c r="D9" s="6" t="str">
        <f t="shared" si="6"/>
        <v>बुराई</v>
      </c>
      <c r="E9" s="6" t="str">
        <f t="shared" si="6"/>
        <v>شر</v>
      </c>
      <c r="F9" s="6" t="str">
        <f t="shared" si="6"/>
        <v>Mal</v>
      </c>
      <c r="G9" s="6" t="str">
        <f t="shared" si="6"/>
        <v>মন্দ</v>
      </c>
      <c r="H9" s="6" t="str">
        <f t="shared" si="6"/>
        <v>Зло</v>
      </c>
      <c r="I9" s="6" t="str">
        <f t="shared" si="6"/>
        <v>悪の</v>
      </c>
      <c r="J9" s="6" t="str">
        <f t="shared" si="6"/>
        <v>ਬੁਰਾਈ</v>
      </c>
      <c r="K9" s="6" t="str">
        <f t="shared" si="6"/>
        <v>Böse</v>
      </c>
      <c r="L9" s="6" t="str">
        <f t="shared" si="6"/>
        <v>ala</v>
      </c>
      <c r="M9" s="6" t="str">
        <f t="shared" si="6"/>
        <v>邪恶</v>
      </c>
      <c r="N9" s="6" t="str">
        <f t="shared" si="6"/>
        <v>邪惡</v>
      </c>
      <c r="O9" s="6" t="str">
        <f t="shared" si="6"/>
        <v>Jahat</v>
      </c>
      <c r="P9" s="6" t="str">
        <f t="shared" si="6"/>
        <v>ఈవిల్</v>
      </c>
      <c r="Q9" s="6" t="str">
        <f t="shared" si="6"/>
        <v>Tà ác</v>
      </c>
      <c r="R9" s="6" t="str">
        <f t="shared" si="6"/>
        <v>악</v>
      </c>
      <c r="S9" s="6" t="str">
        <f t="shared" si="6"/>
        <v>Mal</v>
      </c>
      <c r="T9" s="6" t="str">
        <f t="shared" si="6"/>
        <v>वाईट</v>
      </c>
      <c r="U9" s="6" t="str">
        <f t="shared" si="6"/>
        <v>ஈவில்</v>
      </c>
    </row>
    <row r="10">
      <c r="A10" s="5" t="s">
        <v>51</v>
      </c>
      <c r="B10" s="5" t="s">
        <v>138</v>
      </c>
      <c r="C10" s="6" t="str">
        <f t="shared" ref="C10:U10" si="7">IFERROR(__xludf.DUMMYFUNCTION("GoogleTranslate($B10, $B$2, C$2)"),"Legal")</f>
        <v>Legal</v>
      </c>
      <c r="D10" s="6" t="str">
        <f t="shared" si="7"/>
        <v>वैध</v>
      </c>
      <c r="E10" s="6" t="str">
        <f t="shared" si="7"/>
        <v>قانوني</v>
      </c>
      <c r="F10" s="6" t="str">
        <f t="shared" si="7"/>
        <v>Legal</v>
      </c>
      <c r="G10" s="6" t="str">
        <f t="shared" si="7"/>
        <v>বৈধ</v>
      </c>
      <c r="H10" s="6" t="str">
        <f t="shared" si="7"/>
        <v>законная</v>
      </c>
      <c r="I10" s="6" t="str">
        <f t="shared" si="7"/>
        <v>合法的</v>
      </c>
      <c r="J10" s="6" t="str">
        <f t="shared" si="7"/>
        <v>ਕਾਨੂੰਨਨ</v>
      </c>
      <c r="K10" s="6" t="str">
        <f t="shared" si="7"/>
        <v>Rechtmäßig</v>
      </c>
      <c r="L10" s="6" t="str">
        <f t="shared" si="7"/>
        <v>resmine</v>
      </c>
      <c r="M10" s="6" t="str">
        <f t="shared" si="7"/>
        <v>合法</v>
      </c>
      <c r="N10" s="6" t="str">
        <f t="shared" si="7"/>
        <v>合法</v>
      </c>
      <c r="O10" s="6" t="str">
        <f t="shared" si="7"/>
        <v>Sah</v>
      </c>
      <c r="P10" s="6" t="str">
        <f t="shared" si="7"/>
        <v>చట్టబద్ధమైన</v>
      </c>
      <c r="Q10" s="6" t="str">
        <f t="shared" si="7"/>
        <v>đúng luật</v>
      </c>
      <c r="R10" s="6" t="str">
        <f t="shared" si="7"/>
        <v>합법적 인</v>
      </c>
      <c r="S10" s="6" t="str">
        <f t="shared" si="7"/>
        <v>Légitime</v>
      </c>
      <c r="T10" s="6" t="str">
        <f t="shared" si="7"/>
        <v>कायदेशीर</v>
      </c>
      <c r="U10" s="6" t="str">
        <f t="shared" si="7"/>
        <v>சட்டப்பூர்வமான</v>
      </c>
    </row>
    <row r="11">
      <c r="A11" s="5" t="s">
        <v>59</v>
      </c>
      <c r="B11" s="2" t="s">
        <v>93</v>
      </c>
      <c r="C11" s="6" t="str">
        <f t="shared" ref="C11:U11" si="8">IFERROR(__xludf.DUMMYFUNCTION("GoogleTranslate($B11, $B$2, C$2)"),"Neutral")</f>
        <v>Neutral</v>
      </c>
      <c r="D11" s="6" t="str">
        <f t="shared" si="8"/>
        <v>तटस्थ</v>
      </c>
      <c r="E11" s="6" t="str">
        <f t="shared" si="8"/>
        <v>محايد</v>
      </c>
      <c r="F11" s="6" t="str">
        <f t="shared" si="8"/>
        <v>Neutro</v>
      </c>
      <c r="G11" s="6" t="str">
        <f t="shared" si="8"/>
        <v>নিরপেক্ষ</v>
      </c>
      <c r="H11" s="6" t="str">
        <f t="shared" si="8"/>
        <v>нейтральный</v>
      </c>
      <c r="I11" s="6" t="str">
        <f t="shared" si="8"/>
        <v>中性</v>
      </c>
      <c r="J11" s="6" t="str">
        <f t="shared" si="8"/>
        <v>ਨਿਰਪੱਖ</v>
      </c>
      <c r="K11" s="6" t="str">
        <f t="shared" si="8"/>
        <v>Neutral</v>
      </c>
      <c r="L11" s="6" t="str">
        <f t="shared" si="8"/>
        <v>Neutral</v>
      </c>
      <c r="M11" s="6" t="str">
        <f t="shared" si="8"/>
        <v>中性</v>
      </c>
      <c r="N11" s="6" t="str">
        <f t="shared" si="8"/>
        <v>中性</v>
      </c>
      <c r="O11" s="6" t="str">
        <f t="shared" si="8"/>
        <v>Netral</v>
      </c>
      <c r="P11" s="6" t="str">
        <f t="shared" si="8"/>
        <v>తటస్థ</v>
      </c>
      <c r="Q11" s="6" t="str">
        <f t="shared" si="8"/>
        <v>Trung tính</v>
      </c>
      <c r="R11" s="6" t="str">
        <f t="shared" si="8"/>
        <v>중립국</v>
      </c>
      <c r="S11" s="6" t="str">
        <f t="shared" si="8"/>
        <v>Neutre</v>
      </c>
      <c r="T11" s="6" t="str">
        <f t="shared" si="8"/>
        <v>तटस्थ</v>
      </c>
      <c r="U11" s="6" t="str">
        <f t="shared" si="8"/>
        <v>நடுநிலை</v>
      </c>
    </row>
    <row r="12">
      <c r="A12" s="5" t="s">
        <v>63</v>
      </c>
      <c r="B12" s="2" t="s">
        <v>139</v>
      </c>
      <c r="C12" s="6" t="str">
        <f t="shared" ref="C12:U12" si="9">IFERROR(__xludf.DUMMYFUNCTION("GoogleTranslate($B12, $B$2, C$2)"),"Ilegal")</f>
        <v>Ilegal</v>
      </c>
      <c r="D12" s="6" t="str">
        <f t="shared" si="9"/>
        <v>ग़ैरक़ानूनी</v>
      </c>
      <c r="E12" s="6" t="str">
        <f t="shared" si="9"/>
        <v>غير شرعي</v>
      </c>
      <c r="F12" s="6" t="str">
        <f t="shared" si="9"/>
        <v>Ilegal</v>
      </c>
      <c r="G12" s="6" t="str">
        <f t="shared" si="9"/>
        <v>বেআইনী</v>
      </c>
      <c r="H12" s="6" t="str">
        <f t="shared" si="9"/>
        <v>противоправный</v>
      </c>
      <c r="I12" s="6" t="str">
        <f t="shared" si="9"/>
        <v>非合法</v>
      </c>
      <c r="J12" s="6" t="str">
        <f t="shared" si="9"/>
        <v>ਗੈਰਕਾਨੂੰਨੀ</v>
      </c>
      <c r="K12" s="6" t="str">
        <f t="shared" si="9"/>
        <v>ungesetzlich</v>
      </c>
      <c r="L12" s="6" t="str">
        <f t="shared" si="9"/>
        <v>Kabeh</v>
      </c>
      <c r="M12" s="6" t="str">
        <f t="shared" si="9"/>
        <v>非法的</v>
      </c>
      <c r="N12" s="6" t="str">
        <f t="shared" si="9"/>
        <v>非法的</v>
      </c>
      <c r="O12" s="6" t="str">
        <f t="shared" si="9"/>
        <v>Melawan Hukum</v>
      </c>
      <c r="P12" s="6" t="str">
        <f t="shared" si="9"/>
        <v>చట్టవిరుద్ధ</v>
      </c>
      <c r="Q12" s="6" t="str">
        <f t="shared" si="9"/>
        <v>bất hợp pháp</v>
      </c>
      <c r="R12" s="6" t="str">
        <f t="shared" si="9"/>
        <v>불법</v>
      </c>
      <c r="S12" s="6" t="str">
        <f t="shared" si="9"/>
        <v>Illicite</v>
      </c>
      <c r="T12" s="6" t="str">
        <f t="shared" si="9"/>
        <v>बेकायदेशीर</v>
      </c>
      <c r="U12" s="6" t="str">
        <f t="shared" si="9"/>
        <v>சட்டவிரோத</v>
      </c>
    </row>
    <row r="13">
      <c r="A13" s="5" t="s">
        <v>116</v>
      </c>
      <c r="B13" s="2" t="s">
        <v>140</v>
      </c>
      <c r="C13" s="6" t="str">
        <f t="shared" ref="C13:U13" si="10">IFERROR(__xludf.DUMMYFUNCTION("GoogleTranslate($B13, $B$2, C$2)"),"Métrico")</f>
        <v>Métrico</v>
      </c>
      <c r="D13" s="6" t="str">
        <f t="shared" si="10"/>
        <v>मीट्रिक</v>
      </c>
      <c r="E13" s="6" t="str">
        <f t="shared" si="10"/>
        <v>قياس</v>
      </c>
      <c r="F13" s="6" t="str">
        <f t="shared" si="10"/>
        <v>métrico</v>
      </c>
      <c r="G13" s="6" t="str">
        <f t="shared" si="10"/>
        <v>ছন্দোময়</v>
      </c>
      <c r="H13" s="6" t="str">
        <f t="shared" si="10"/>
        <v>метрический</v>
      </c>
      <c r="I13" s="6" t="str">
        <f t="shared" si="10"/>
        <v>メトリック</v>
      </c>
      <c r="J13" s="6" t="str">
        <f t="shared" si="10"/>
        <v>ਮੀਟਰਕ</v>
      </c>
      <c r="K13" s="6" t="str">
        <f t="shared" si="10"/>
        <v>Metrisch</v>
      </c>
      <c r="L13" s="6" t="str">
        <f t="shared" si="10"/>
        <v>Metric</v>
      </c>
      <c r="M13" s="6" t="str">
        <f t="shared" si="10"/>
        <v>公</v>
      </c>
      <c r="N13" s="6" t="str">
        <f t="shared" si="10"/>
        <v>公</v>
      </c>
      <c r="O13" s="6" t="str">
        <f t="shared" si="10"/>
        <v>Metrik</v>
      </c>
      <c r="P13" s="6" t="str">
        <f t="shared" si="10"/>
        <v>మెట్రిక్</v>
      </c>
      <c r="Q13" s="6" t="str">
        <f t="shared" si="10"/>
        <v>metric</v>
      </c>
      <c r="R13" s="6" t="str">
        <f t="shared" si="10"/>
        <v>미터법</v>
      </c>
      <c r="S13" s="6" t="str">
        <f t="shared" si="10"/>
        <v>Métrique</v>
      </c>
      <c r="T13" s="6" t="str">
        <f t="shared" si="10"/>
        <v>मेट्रिक</v>
      </c>
      <c r="U13" s="6" t="str">
        <f t="shared" si="10"/>
        <v>மெட்ரிக்</v>
      </c>
    </row>
    <row r="14">
      <c r="A14" s="2" t="s">
        <v>120</v>
      </c>
      <c r="B14" s="2" t="s">
        <v>141</v>
      </c>
      <c r="C14" s="6" t="str">
        <f t="shared" ref="C14:U14" si="11">IFERROR(__xludf.DUMMYFUNCTION("GoogleTranslate($B14, $B$2, C$2)"),"Imperial")</f>
        <v>Imperial</v>
      </c>
      <c r="D14" s="6" t="str">
        <f t="shared" si="11"/>
        <v>शाही</v>
      </c>
      <c r="E14" s="6" t="str">
        <f t="shared" si="11"/>
        <v>إمبراطوري</v>
      </c>
      <c r="F14" s="6" t="str">
        <f t="shared" si="11"/>
        <v>Imperial</v>
      </c>
      <c r="G14" s="6" t="str">
        <f t="shared" si="11"/>
        <v>সার্বভৌম</v>
      </c>
      <c r="H14" s="6" t="str">
        <f t="shared" si="11"/>
        <v>имперский</v>
      </c>
      <c r="I14" s="6" t="str">
        <f t="shared" si="11"/>
        <v>インペリアル</v>
      </c>
      <c r="J14" s="6" t="str">
        <f t="shared" si="11"/>
        <v>ਇੰਪੀਰੀਅਲ</v>
      </c>
      <c r="K14" s="6" t="str">
        <f t="shared" si="11"/>
        <v>Kaiserliche</v>
      </c>
      <c r="L14" s="6" t="str">
        <f t="shared" si="11"/>
        <v>Imperial</v>
      </c>
      <c r="M14" s="6" t="str">
        <f t="shared" si="11"/>
        <v>帝国</v>
      </c>
      <c r="N14" s="6" t="str">
        <f t="shared" si="11"/>
        <v>帝國</v>
      </c>
      <c r="O14" s="6" t="str">
        <f t="shared" si="11"/>
        <v>Imperial</v>
      </c>
      <c r="P14" s="6" t="str">
        <f t="shared" si="11"/>
        <v>ఇంపీరియల్</v>
      </c>
      <c r="Q14" s="6" t="str">
        <f t="shared" si="11"/>
        <v>hoàng đế</v>
      </c>
      <c r="R14" s="6" t="str">
        <f t="shared" si="11"/>
        <v>장엄한</v>
      </c>
      <c r="S14" s="6" t="str">
        <f t="shared" si="11"/>
        <v>Impérial</v>
      </c>
      <c r="T14" s="6" t="str">
        <f t="shared" si="11"/>
        <v>शाही</v>
      </c>
      <c r="U14" s="6" t="str">
        <f t="shared" si="11"/>
        <v>இம்பீரியல்</v>
      </c>
    </row>
    <row r="15">
      <c r="A15" s="2" t="s">
        <v>131</v>
      </c>
      <c r="B15" s="2" t="s">
        <v>142</v>
      </c>
      <c r="C15" s="6" t="str">
        <f t="shared" ref="C15:U15" si="12">IFERROR(__xludf.DUMMYFUNCTION("GoogleTranslate($B15, $B$2, C$2)"),"Hada")</f>
        <v>Hada</v>
      </c>
      <c r="D15" s="6" t="str">
        <f t="shared" si="12"/>
        <v>परी</v>
      </c>
      <c r="E15" s="6" t="str">
        <f t="shared" si="12"/>
        <v>جنية</v>
      </c>
      <c r="F15" s="6" t="str">
        <f t="shared" si="12"/>
        <v>Fada</v>
      </c>
      <c r="G15" s="6" t="str">
        <f t="shared" si="12"/>
        <v>পরী</v>
      </c>
      <c r="H15" s="6" t="str">
        <f t="shared" si="12"/>
        <v>фея</v>
      </c>
      <c r="I15" s="6" t="str">
        <f t="shared" si="12"/>
        <v>妖精</v>
      </c>
      <c r="J15" s="6" t="str">
        <f t="shared" si="12"/>
        <v>Fairy</v>
      </c>
      <c r="K15" s="6" t="str">
        <f t="shared" si="12"/>
        <v>Fee</v>
      </c>
      <c r="L15" s="6" t="str">
        <f t="shared" si="12"/>
        <v>Crita</v>
      </c>
      <c r="M15" s="6" t="str">
        <f t="shared" si="12"/>
        <v>仙女</v>
      </c>
      <c r="N15" s="6" t="str">
        <f t="shared" si="12"/>
        <v>仙女</v>
      </c>
      <c r="O15" s="6" t="str">
        <f t="shared" si="12"/>
        <v>Peri</v>
      </c>
      <c r="P15" s="6" t="str">
        <f t="shared" si="12"/>
        <v>ఫెయిరీ</v>
      </c>
      <c r="Q15" s="6" t="str">
        <f t="shared" si="12"/>
        <v>Nàng tiên</v>
      </c>
      <c r="R15" s="6" t="str">
        <f t="shared" si="12"/>
        <v>요정</v>
      </c>
      <c r="S15" s="6" t="str">
        <f t="shared" si="12"/>
        <v>Fée</v>
      </c>
      <c r="T15" s="6" t="str">
        <f t="shared" si="12"/>
        <v>सुंदर</v>
      </c>
      <c r="U15" s="6" t="str">
        <f t="shared" si="12"/>
        <v>தேவதை</v>
      </c>
    </row>
    <row r="16">
      <c r="A16" s="2" t="s">
        <v>143</v>
      </c>
      <c r="B16" s="2" t="s">
        <v>144</v>
      </c>
      <c r="C16" s="6" t="str">
        <f t="shared" ref="C16:U16" si="13">IFERROR(__xludf.DUMMYFUNCTION("GoogleTranslate($B16, $B$2, C$2)"),"kilogramos")</f>
        <v>kilogramos</v>
      </c>
      <c r="D16" s="6" t="str">
        <f t="shared" si="13"/>
        <v>किलोग्राम</v>
      </c>
      <c r="E16" s="6" t="str">
        <f t="shared" si="13"/>
        <v>كجم</v>
      </c>
      <c r="F16" s="6" t="str">
        <f t="shared" si="13"/>
        <v>quilogramas</v>
      </c>
      <c r="G16" s="6" t="str">
        <f t="shared" si="13"/>
        <v>কিলোগ্রাম</v>
      </c>
      <c r="H16" s="6" t="str">
        <f t="shared" si="13"/>
        <v>кг</v>
      </c>
      <c r="I16" s="6" t="str">
        <f t="shared" si="13"/>
        <v>キロ</v>
      </c>
      <c r="J16" s="6" t="str">
        <f t="shared" si="13"/>
        <v>ਕਿਲੋਗ੍ਰਾਮ</v>
      </c>
      <c r="K16" s="6" t="str">
        <f t="shared" si="13"/>
        <v>kg</v>
      </c>
      <c r="L16" s="6" t="str">
        <f t="shared" si="13"/>
        <v>kilograms</v>
      </c>
      <c r="M16" s="6" t="str">
        <f t="shared" si="13"/>
        <v>公斤</v>
      </c>
      <c r="N16" s="6" t="str">
        <f t="shared" si="13"/>
        <v>公斤</v>
      </c>
      <c r="O16" s="6" t="str">
        <f t="shared" si="13"/>
        <v>kilogram</v>
      </c>
      <c r="P16" s="6" t="str">
        <f t="shared" si="13"/>
        <v>కిలోగ్రాముల</v>
      </c>
      <c r="Q16" s="6" t="str">
        <f t="shared" si="13"/>
        <v>kg</v>
      </c>
      <c r="R16" s="6" t="str">
        <f t="shared" si="13"/>
        <v>킬로그램</v>
      </c>
      <c r="S16" s="6" t="str">
        <f t="shared" si="13"/>
        <v>kg</v>
      </c>
      <c r="T16" s="6" t="str">
        <f t="shared" si="13"/>
        <v>किलोग्रॅम</v>
      </c>
      <c r="U16" s="6" t="str">
        <f t="shared" si="13"/>
        <v>கிலோகிராம்</v>
      </c>
    </row>
    <row r="17">
      <c r="A17" s="2" t="s">
        <v>145</v>
      </c>
      <c r="B17" s="2" t="s">
        <v>146</v>
      </c>
      <c r="C17" s="6" t="str">
        <f t="shared" ref="C17:U17" si="14">IFERROR(__xludf.DUMMYFUNCTION("GoogleTranslate($B17, $B$2, C$2)"),"centímetros")</f>
        <v>centímetros</v>
      </c>
      <c r="D17" s="6" t="str">
        <f t="shared" si="14"/>
        <v>सेंटीमीटर</v>
      </c>
      <c r="E17" s="6" t="str">
        <f t="shared" si="14"/>
        <v>سم</v>
      </c>
      <c r="F17" s="6" t="str">
        <f t="shared" si="14"/>
        <v>centímetros</v>
      </c>
      <c r="G17" s="6" t="str">
        <f t="shared" si="14"/>
        <v>সেন্টিমিটার</v>
      </c>
      <c r="H17" s="6" t="str">
        <f t="shared" si="14"/>
        <v>см</v>
      </c>
      <c r="I17" s="6" t="str">
        <f t="shared" si="14"/>
        <v>センチ</v>
      </c>
      <c r="J17" s="6" t="str">
        <f t="shared" si="14"/>
        <v>ਸੈਟੀਮੀਟਰ</v>
      </c>
      <c r="K17" s="6" t="str">
        <f t="shared" si="14"/>
        <v>Zentimeter</v>
      </c>
      <c r="L17" s="6" t="str">
        <f t="shared" si="14"/>
        <v>sentimeter</v>
      </c>
      <c r="M17" s="6" t="str">
        <f t="shared" si="14"/>
        <v>公分</v>
      </c>
      <c r="N17" s="6" t="str">
        <f t="shared" si="14"/>
        <v>公分</v>
      </c>
      <c r="O17" s="6" t="str">
        <f t="shared" si="14"/>
        <v>sentimeter</v>
      </c>
      <c r="P17" s="6" t="str">
        <f t="shared" si="14"/>
        <v>సెంటీమీటర్ల</v>
      </c>
      <c r="Q17" s="6" t="str">
        <f t="shared" si="14"/>
        <v>centimet</v>
      </c>
      <c r="R17" s="6" t="str">
        <f t="shared" si="14"/>
        <v>cm</v>
      </c>
      <c r="S17" s="6" t="str">
        <f t="shared" si="14"/>
        <v>centimètres</v>
      </c>
      <c r="T17" s="6" t="str">
        <f t="shared" si="14"/>
        <v>सेंटीमीटर</v>
      </c>
      <c r="U17" s="6" t="str">
        <f t="shared" si="14"/>
        <v>சென்டிமீட்டர்</v>
      </c>
    </row>
    <row r="18">
      <c r="A18" s="15" t="s">
        <v>147</v>
      </c>
      <c r="B18" s="2" t="s">
        <v>148</v>
      </c>
      <c r="C18" s="6" t="str">
        <f t="shared" ref="C18:U18" si="15">IFERROR(__xludf.DUMMYFUNCTION("GoogleTranslate($B18, $B$2, C$2)"),"metros por segundo")</f>
        <v>metros por segundo</v>
      </c>
      <c r="D18" s="6" t="str">
        <f t="shared" si="15"/>
        <v>मीटर प्रति सेकंड</v>
      </c>
      <c r="E18" s="6" t="str">
        <f t="shared" si="15"/>
        <v>متر في الثانية</v>
      </c>
      <c r="F18" s="6" t="str">
        <f t="shared" si="15"/>
        <v>metros por segundo</v>
      </c>
      <c r="G18" s="6" t="str">
        <f t="shared" si="15"/>
        <v>প্রতি সেকেন্ডে মিটার</v>
      </c>
      <c r="H18" s="6" t="str">
        <f t="shared" si="15"/>
        <v>метров в секунду</v>
      </c>
      <c r="I18" s="6" t="str">
        <f t="shared" si="15"/>
        <v>メートル毎秒</v>
      </c>
      <c r="J18" s="6" t="str">
        <f t="shared" si="15"/>
        <v>ਪ੍ਰਤੀ ਸਕਿੰਟ ਮੀਟਰ</v>
      </c>
      <c r="K18" s="6" t="str">
        <f t="shared" si="15"/>
        <v>Meter pro Sekunde</v>
      </c>
      <c r="L18" s="6" t="str">
        <f t="shared" si="15"/>
        <v>meter per detik</v>
      </c>
      <c r="M18" s="6" t="str">
        <f t="shared" si="15"/>
        <v>米每秒</v>
      </c>
      <c r="N18" s="6" t="str">
        <f t="shared" si="15"/>
        <v>米每秒</v>
      </c>
      <c r="O18" s="6" t="str">
        <f t="shared" si="15"/>
        <v>meter per detik</v>
      </c>
      <c r="P18" s="6" t="str">
        <f t="shared" si="15"/>
        <v>సెకనుకు మీటర్లు</v>
      </c>
      <c r="Q18" s="6" t="str">
        <f t="shared" si="15"/>
        <v>mét mỗi giây</v>
      </c>
      <c r="R18" s="6" t="str">
        <f t="shared" si="15"/>
        <v>초당 미터</v>
      </c>
      <c r="S18" s="6" t="str">
        <f t="shared" si="15"/>
        <v>mètres par seconde</v>
      </c>
      <c r="T18" s="6" t="str">
        <f t="shared" si="15"/>
        <v>प्रति सेकंद मीटर</v>
      </c>
      <c r="U18" s="6" t="str">
        <f t="shared" si="15"/>
        <v>விநாடிக்கு மீட்டர்</v>
      </c>
    </row>
    <row r="19">
      <c r="A19" s="16" t="s">
        <v>149</v>
      </c>
      <c r="B19" s="2" t="s">
        <v>150</v>
      </c>
      <c r="C19" s="6" t="str">
        <f t="shared" ref="C19:U19" si="16">IFERROR(__xludf.DUMMYFUNCTION("GoogleTranslate($B19, $B$2, C$2)"),"libras")</f>
        <v>libras</v>
      </c>
      <c r="D19" s="6" t="str">
        <f t="shared" si="16"/>
        <v>पौंड</v>
      </c>
      <c r="E19" s="6" t="str">
        <f t="shared" si="16"/>
        <v>جنيه أو رطل للوزن</v>
      </c>
      <c r="F19" s="6" t="str">
        <f t="shared" si="16"/>
        <v>libras</v>
      </c>
      <c r="G19" s="6" t="str">
        <f t="shared" si="16"/>
        <v>পাউন্ড</v>
      </c>
      <c r="H19" s="6" t="str">
        <f t="shared" si="16"/>
        <v>фунтов стерлингов</v>
      </c>
      <c r="I19" s="6" t="str">
        <f t="shared" si="16"/>
        <v>ポンド</v>
      </c>
      <c r="J19" s="6" t="str">
        <f t="shared" si="16"/>
        <v>ਗੁਣਾ</v>
      </c>
      <c r="K19" s="6" t="str">
        <f t="shared" si="16"/>
        <v>Pfund</v>
      </c>
      <c r="L19" s="6" t="str">
        <f t="shared" si="16"/>
        <v>mina</v>
      </c>
      <c r="M19" s="6" t="str">
        <f t="shared" si="16"/>
        <v>英镑</v>
      </c>
      <c r="N19" s="6" t="str">
        <f t="shared" si="16"/>
        <v>英鎊</v>
      </c>
      <c r="O19" s="6" t="str">
        <f t="shared" si="16"/>
        <v>pon</v>
      </c>
      <c r="P19" s="6" t="str">
        <f t="shared" si="16"/>
        <v>పౌండ్ల</v>
      </c>
      <c r="Q19" s="6" t="str">
        <f t="shared" si="16"/>
        <v>bảng</v>
      </c>
      <c r="R19" s="6" t="str">
        <f t="shared" si="16"/>
        <v>파운드</v>
      </c>
      <c r="S19" s="6" t="str">
        <f t="shared" si="16"/>
        <v>livres sterling</v>
      </c>
      <c r="T19" s="6" t="str">
        <f t="shared" si="16"/>
        <v>पाउंड</v>
      </c>
      <c r="U19" s="6" t="str">
        <f t="shared" si="16"/>
        <v>பவுண்டுகள்</v>
      </c>
    </row>
    <row r="20">
      <c r="A20" s="16" t="s">
        <v>151</v>
      </c>
      <c r="B20" s="2" t="s">
        <v>152</v>
      </c>
      <c r="C20" s="6" t="str">
        <f t="shared" ref="C20:U20" si="17">IFERROR(__xludf.DUMMYFUNCTION("GoogleTranslate($B20, $B$2, C$2)"),"pies y pulgadas")</f>
        <v>pies y pulgadas</v>
      </c>
      <c r="D20" s="6" t="str">
        <f t="shared" si="17"/>
        <v>फीट और इंच</v>
      </c>
      <c r="E20" s="6" t="str">
        <f t="shared" si="17"/>
        <v>قدم وانش</v>
      </c>
      <c r="F20" s="6" t="str">
        <f t="shared" si="17"/>
        <v>pés e polegadas</v>
      </c>
      <c r="G20" s="6" t="str">
        <f t="shared" si="17"/>
        <v>ফুট এবং ইঞ্চি</v>
      </c>
      <c r="H20" s="6" t="str">
        <f t="shared" si="17"/>
        <v>футы и дюймы</v>
      </c>
      <c r="I20" s="6" t="str">
        <f t="shared" si="17"/>
        <v>フィートとインチ</v>
      </c>
      <c r="J20" s="6" t="str">
        <f t="shared" si="17"/>
        <v>ਪੈਰ ਅਤੇ ਇੰਚ</v>
      </c>
      <c r="K20" s="6" t="str">
        <f t="shared" si="17"/>
        <v>Fuß und Zoll</v>
      </c>
      <c r="L20" s="6" t="str">
        <f t="shared" si="17"/>
        <v>kaki lan inci</v>
      </c>
      <c r="M20" s="6" t="str">
        <f t="shared" si="17"/>
        <v>英尺和英寸</v>
      </c>
      <c r="N20" s="6" t="str">
        <f t="shared" si="17"/>
        <v>英尺和英寸</v>
      </c>
      <c r="O20" s="6" t="str">
        <f t="shared" si="17"/>
        <v>kaki dan inci</v>
      </c>
      <c r="P20" s="6" t="str">
        <f t="shared" si="17"/>
        <v>అడుగులు మరియు అంగుళాలు</v>
      </c>
      <c r="Q20" s="6" t="str">
        <f t="shared" si="17"/>
        <v>feet và inch</v>
      </c>
      <c r="R20" s="6" t="str">
        <f t="shared" si="17"/>
        <v>피트와 인치</v>
      </c>
      <c r="S20" s="6" t="str">
        <f t="shared" si="17"/>
        <v>pieds et pouces</v>
      </c>
      <c r="T20" s="6" t="str">
        <f t="shared" si="17"/>
        <v>फूट आणि इंच</v>
      </c>
      <c r="U20" s="6" t="str">
        <f t="shared" si="17"/>
        <v>அடி, அங்குலம்</v>
      </c>
    </row>
    <row r="21">
      <c r="A21" s="15" t="s">
        <v>153</v>
      </c>
      <c r="B21" s="2" t="s">
        <v>154</v>
      </c>
      <c r="C21" s="6" t="str">
        <f t="shared" ref="C21:U21" si="18">IFERROR(__xludf.DUMMYFUNCTION("GoogleTranslate($B21, $B$2, C$2)"),"yardas y pies por segundo")</f>
        <v>yardas y pies por segundo</v>
      </c>
      <c r="D21" s="6" t="str">
        <f t="shared" si="18"/>
        <v>गज की दूरी पर है और प्रति सेकंड पैर</v>
      </c>
      <c r="E21" s="6" t="str">
        <f t="shared" si="18"/>
        <v>أفنية وقدم في الثانية</v>
      </c>
      <c r="F21" s="6" t="str">
        <f t="shared" si="18"/>
        <v>jardas e pés por segundo</v>
      </c>
      <c r="G21" s="6" t="str">
        <f t="shared" si="18"/>
        <v>এড়ো এবং প্রতি সেকেন্ডে ফুট</v>
      </c>
      <c r="H21" s="6" t="str">
        <f t="shared" si="18"/>
        <v>метров и футов в секунду</v>
      </c>
      <c r="I21" s="6" t="str">
        <f t="shared" si="18"/>
        <v>毎秒ヤードと足</v>
      </c>
      <c r="J21" s="6" t="str">
        <f t="shared" si="18"/>
        <v>ਗਜ਼ ਹੈ ਅਤੇ ਪ੍ਰਤੀ ਸਕਿੰਟ ਪੈਰ</v>
      </c>
      <c r="K21" s="6" t="str">
        <f t="shared" si="18"/>
        <v>Meter und Fuß pro Sekunde</v>
      </c>
      <c r="L21" s="6" t="str">
        <f t="shared" si="18"/>
        <v>yard lan kaki per detik</v>
      </c>
      <c r="M21" s="6" t="str">
        <f t="shared" si="18"/>
        <v>码和每秒英尺</v>
      </c>
      <c r="N21" s="6" t="str">
        <f t="shared" si="18"/>
        <v>碼和每秒英尺</v>
      </c>
      <c r="O21" s="6" t="str">
        <f t="shared" si="18"/>
        <v>yard dan kaki per detik</v>
      </c>
      <c r="P21" s="6" t="str">
        <f t="shared" si="18"/>
        <v>గజాలు మరియు సెకనుకు అడుగుల</v>
      </c>
      <c r="Q21" s="6" t="str">
        <f t="shared" si="18"/>
        <v>bãi và bàn chân mỗi giây</v>
      </c>
      <c r="R21" s="6" t="str">
        <f t="shared" si="18"/>
        <v>야드 초당 피트</v>
      </c>
      <c r="S21" s="6" t="str">
        <f t="shared" si="18"/>
        <v>verges et pieds par seconde</v>
      </c>
      <c r="T21" s="6" t="str">
        <f t="shared" si="18"/>
        <v>यार्ड आणि प्रति सेकंद पाय</v>
      </c>
      <c r="U21" s="6" t="str">
        <f t="shared" si="18"/>
        <v>கெஜம் மற்றும் நொடிக்கு அடிகள்</v>
      </c>
    </row>
    <row r="22">
      <c r="A22" s="16" t="s">
        <v>155</v>
      </c>
      <c r="B22" s="2" t="s">
        <v>156</v>
      </c>
      <c r="C22" s="6" t="str">
        <f t="shared" ref="C22:U22" si="19">IFERROR(__xludf.DUMMYFUNCTION("GoogleTranslate($B22, $B$2, C$2)"),"las manzanas y las picaduras")</f>
        <v>las manzanas y las picaduras</v>
      </c>
      <c r="D22" s="6" t="str">
        <f t="shared" si="19"/>
        <v>सेब और काटने</v>
      </c>
      <c r="E22" s="6" t="str">
        <f t="shared" si="19"/>
        <v>التفاح ودغات</v>
      </c>
      <c r="F22" s="6" t="str">
        <f t="shared" si="19"/>
        <v>maçãs e mordidas</v>
      </c>
      <c r="G22" s="6" t="str">
        <f t="shared" si="19"/>
        <v>আপেল এবং কামড়</v>
      </c>
      <c r="H22" s="6" t="str">
        <f t="shared" si="19"/>
        <v>яблоки и укусы</v>
      </c>
      <c r="I22" s="6" t="str">
        <f t="shared" si="19"/>
        <v>リンゴと刺され</v>
      </c>
      <c r="J22" s="6" t="str">
        <f t="shared" si="19"/>
        <v>ਸੇਬ ਅਤੇ ਚੱਕ</v>
      </c>
      <c r="K22" s="6" t="str">
        <f t="shared" si="19"/>
        <v>Äpfel und Bisse</v>
      </c>
      <c r="L22" s="6" t="str">
        <f t="shared" si="19"/>
        <v>apples lan nyokot</v>
      </c>
      <c r="M22" s="6" t="str">
        <f t="shared" si="19"/>
        <v>苹果和咬伤</v>
      </c>
      <c r="N22" s="6" t="str">
        <f t="shared" si="19"/>
        <v>蘋果和咬傷</v>
      </c>
      <c r="O22" s="6" t="str">
        <f t="shared" si="19"/>
        <v>apel dan gigitan</v>
      </c>
      <c r="P22" s="6" t="str">
        <f t="shared" si="19"/>
        <v>ఆపిల్ మరియు కాటు</v>
      </c>
      <c r="Q22" s="6" t="str">
        <f t="shared" si="19"/>
        <v>táo và cắn</v>
      </c>
      <c r="R22" s="6" t="str">
        <f t="shared" si="19"/>
        <v>사과 물린</v>
      </c>
      <c r="S22" s="6" t="str">
        <f t="shared" si="19"/>
        <v>les pommes et les morsures</v>
      </c>
      <c r="T22" s="6" t="str">
        <f t="shared" si="19"/>
        <v>सफरचंद आणि चावणे</v>
      </c>
      <c r="U22" s="6" t="str">
        <f t="shared" si="19"/>
        <v>ஆப்பிள்கள் மற்றும் கடி</v>
      </c>
    </row>
    <row r="23">
      <c r="A23" s="16" t="s">
        <v>157</v>
      </c>
      <c r="B23" s="2" t="s">
        <v>158</v>
      </c>
      <c r="C23" s="6" t="str">
        <f t="shared" ref="C23:U23" si="20">IFERROR(__xludf.DUMMYFUNCTION("GoogleTranslate($B23, $B$2, C$2)"),"manzanas y semillas")</f>
        <v>manzanas y semillas</v>
      </c>
      <c r="D23" s="6" t="str">
        <f t="shared" si="20"/>
        <v>सेब और बीज</v>
      </c>
      <c r="E23" s="6" t="str">
        <f t="shared" si="20"/>
        <v>التفاح والبذور</v>
      </c>
      <c r="F23" s="6" t="str">
        <f t="shared" si="20"/>
        <v>maçãs e sementes</v>
      </c>
      <c r="G23" s="6" t="str">
        <f t="shared" si="20"/>
        <v>আপেল এবং বীজ</v>
      </c>
      <c r="H23" s="6" t="str">
        <f t="shared" si="20"/>
        <v>яблоки и семена</v>
      </c>
      <c r="I23" s="6" t="str">
        <f t="shared" si="20"/>
        <v>りんごや種子</v>
      </c>
      <c r="J23" s="6" t="str">
        <f t="shared" si="20"/>
        <v>ਸੇਬ ਅਤੇ ਬੀਜ</v>
      </c>
      <c r="K23" s="6" t="str">
        <f t="shared" si="20"/>
        <v>Äpfel und Samen</v>
      </c>
      <c r="L23" s="6" t="str">
        <f t="shared" si="20"/>
        <v>apples lan wiji</v>
      </c>
      <c r="M23" s="6" t="str">
        <f t="shared" si="20"/>
        <v>苹果和种子</v>
      </c>
      <c r="N23" s="6" t="str">
        <f t="shared" si="20"/>
        <v>蘋果和種子</v>
      </c>
      <c r="O23" s="6" t="str">
        <f t="shared" si="20"/>
        <v>apel dan biji</v>
      </c>
      <c r="P23" s="6" t="str">
        <f t="shared" si="20"/>
        <v>ఆపిల్ మరియు విత్తనాలు</v>
      </c>
      <c r="Q23" s="6" t="str">
        <f t="shared" si="20"/>
        <v>táo và hạt</v>
      </c>
      <c r="R23" s="6" t="str">
        <f t="shared" si="20"/>
        <v>사과 씨앗</v>
      </c>
      <c r="S23" s="6" t="str">
        <f t="shared" si="20"/>
        <v>les pommes et les graines</v>
      </c>
      <c r="T23" s="6" t="str">
        <f t="shared" si="20"/>
        <v>सफरचंद आणि बिया</v>
      </c>
      <c r="U23" s="6" t="str">
        <f t="shared" si="20"/>
        <v>ஆப்பிள்கள் மற்றும் விதைகள்</v>
      </c>
    </row>
    <row r="24">
      <c r="A24" s="15" t="s">
        <v>159</v>
      </c>
      <c r="B24" s="2" t="s">
        <v>160</v>
      </c>
      <c r="C24" s="6" t="str">
        <f t="shared" ref="C24:U24" si="21">IFERROR(__xludf.DUMMYFUNCTION("GoogleTranslate($B24, $B$2, C$2)"),"fideos y luciérnagas por segundo")</f>
        <v>fideos y luciérnagas por segundo</v>
      </c>
      <c r="D24" s="6" t="str">
        <f t="shared" si="21"/>
        <v>नूडल्स और प्रति सेकंड जुगनुओं</v>
      </c>
      <c r="E24" s="6" t="str">
        <f t="shared" si="21"/>
        <v>الشعرية واليراعات في الثانية</v>
      </c>
      <c r="F24" s="6" t="str">
        <f t="shared" si="21"/>
        <v>macarrão e pirilampos por segundo</v>
      </c>
      <c r="G24" s="6" t="str">
        <f t="shared" si="21"/>
        <v>নুডলস প্রতি সেকেন্ডে জোনাকির</v>
      </c>
      <c r="H24" s="6" t="str">
        <f t="shared" si="21"/>
        <v>лапша и светлячки в секунду</v>
      </c>
      <c r="I24" s="6" t="str">
        <f t="shared" si="21"/>
        <v>毎秒麺とホタル</v>
      </c>
      <c r="J24" s="6" t="str">
        <f t="shared" si="21"/>
        <v>ਨੂਡਲਸ ਅਤੇ ਪ੍ਰਤੀ ਸਕਿੰਟ fireflies</v>
      </c>
      <c r="K24" s="6" t="str">
        <f t="shared" si="21"/>
        <v>Nudeln und Glühwürmchen pro Sekunde</v>
      </c>
      <c r="L24" s="6" t="str">
        <f t="shared" si="21"/>
        <v>mie lan kunang-kunang per detik</v>
      </c>
      <c r="M24" s="6" t="str">
        <f t="shared" si="21"/>
        <v>面条和每秒萤火虫</v>
      </c>
      <c r="N24" s="6" t="str">
        <f t="shared" si="21"/>
        <v>麵條和每秒螢火蟲</v>
      </c>
      <c r="O24" s="6" t="str">
        <f t="shared" si="21"/>
        <v>mie dan kunang-kunang per detik</v>
      </c>
      <c r="P24" s="6" t="str">
        <f t="shared" si="21"/>
        <v>నూడుల్స్ మరియు సెకనుకు తుమ్మెదలు</v>
      </c>
      <c r="Q24" s="6" t="str">
        <f t="shared" si="21"/>
        <v>mì và đom đóm mỗi giây</v>
      </c>
      <c r="R24" s="6" t="str">
        <f t="shared" si="21"/>
        <v>국수 초당 반딧불</v>
      </c>
      <c r="S24" s="6" t="str">
        <f t="shared" si="21"/>
        <v>les nouilles et les lucioles par seconde</v>
      </c>
      <c r="T24" s="6" t="str">
        <f t="shared" si="21"/>
        <v>नूडल्स आणि प्रति सेकंद fireflies</v>
      </c>
      <c r="U24" s="6" t="str">
        <f t="shared" si="21"/>
        <v>நூடுல்ஸ் மற்றும் விநாடிக்கு மின்மினிப் பூச்சி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4" t="s">
        <v>6</v>
      </c>
      <c r="B1" s="5" t="s">
        <v>17</v>
      </c>
      <c r="C1" s="5" t="s">
        <v>18</v>
      </c>
      <c r="D1" s="5" t="s">
        <v>19</v>
      </c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</row>
    <row r="2">
      <c r="A2" s="5" t="s">
        <v>20</v>
      </c>
      <c r="B2" s="5" t="b">
        <v>1</v>
      </c>
      <c r="C2" s="2" t="b">
        <v>0</v>
      </c>
      <c r="D2" s="5" t="b">
        <v>0</v>
      </c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</row>
    <row r="3">
      <c r="A3" s="5" t="s">
        <v>21</v>
      </c>
      <c r="B3" s="2" t="b">
        <v>0</v>
      </c>
      <c r="C3" s="5" t="b">
        <v>1</v>
      </c>
      <c r="D3" s="2" t="b">
        <v>0</v>
      </c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</row>
    <row r="4">
      <c r="A4" s="5" t="s">
        <v>22</v>
      </c>
      <c r="B4" s="2" t="b">
        <v>0</v>
      </c>
      <c r="C4" s="2" t="b">
        <v>0</v>
      </c>
      <c r="D4" s="2" t="b">
        <v>1</v>
      </c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</row>
    <row r="5">
      <c r="A5" s="6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4" t="s">
        <v>6</v>
      </c>
      <c r="B1" s="5" t="s">
        <v>23</v>
      </c>
      <c r="C1" s="5" t="s">
        <v>18</v>
      </c>
      <c r="D1" s="5" t="s">
        <v>24</v>
      </c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</row>
    <row r="2">
      <c r="A2" s="5" t="s">
        <v>25</v>
      </c>
      <c r="B2" s="5" t="b">
        <v>1</v>
      </c>
      <c r="C2" s="2" t="b">
        <v>0</v>
      </c>
      <c r="D2" s="5" t="b">
        <v>0</v>
      </c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</row>
    <row r="3">
      <c r="A3" s="5" t="s">
        <v>26</v>
      </c>
      <c r="B3" s="2" t="b">
        <v>0</v>
      </c>
      <c r="C3" s="5" t="b">
        <v>1</v>
      </c>
      <c r="D3" s="2" t="b">
        <v>0</v>
      </c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</row>
    <row r="4">
      <c r="A4" s="5" t="s">
        <v>27</v>
      </c>
      <c r="B4" s="2" t="b">
        <v>0</v>
      </c>
      <c r="C4" s="2" t="b">
        <v>0</v>
      </c>
      <c r="D4" s="2" t="b">
        <v>1</v>
      </c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4" t="s">
        <v>6</v>
      </c>
      <c r="B1" s="5" t="s">
        <v>49</v>
      </c>
      <c r="C1" s="5" t="s">
        <v>18</v>
      </c>
      <c r="D1" s="5" t="s">
        <v>50</v>
      </c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</row>
    <row r="2">
      <c r="A2" s="5" t="s">
        <v>51</v>
      </c>
      <c r="B2" s="5" t="b">
        <v>1</v>
      </c>
      <c r="C2" s="2" t="b">
        <v>0</v>
      </c>
      <c r="D2" s="5" t="b">
        <v>0</v>
      </c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</row>
    <row r="3">
      <c r="A3" s="5" t="s">
        <v>59</v>
      </c>
      <c r="B3" s="2" t="b">
        <v>0</v>
      </c>
      <c r="C3" s="5" t="b">
        <v>1</v>
      </c>
      <c r="D3" s="2" t="b">
        <v>0</v>
      </c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</row>
    <row r="4">
      <c r="A4" s="5" t="s">
        <v>63</v>
      </c>
      <c r="B4" s="2" t="b">
        <v>0</v>
      </c>
      <c r="C4" s="2" t="b">
        <v>0</v>
      </c>
      <c r="D4" s="2" t="b">
        <v>1</v>
      </c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2" max="12" width="17.71"/>
    <col customWidth="1" min="13" max="13" width="15.43"/>
  </cols>
  <sheetData>
    <row r="1">
      <c r="A1" s="4" t="s">
        <v>6</v>
      </c>
      <c r="B1" s="11" t="s">
        <v>95</v>
      </c>
      <c r="C1" s="11" t="s">
        <v>101</v>
      </c>
      <c r="D1" s="12" t="s">
        <v>102</v>
      </c>
      <c r="E1" s="12" t="s">
        <v>103</v>
      </c>
      <c r="F1" s="12" t="s">
        <v>104</v>
      </c>
      <c r="G1" s="11" t="s">
        <v>105</v>
      </c>
      <c r="H1" s="12" t="s">
        <v>106</v>
      </c>
      <c r="I1" s="12" t="s">
        <v>107</v>
      </c>
      <c r="J1" s="12" t="s">
        <v>108</v>
      </c>
      <c r="K1" s="12" t="s">
        <v>109</v>
      </c>
      <c r="L1" s="12" t="s">
        <v>110</v>
      </c>
      <c r="M1" s="12" t="s">
        <v>111</v>
      </c>
      <c r="N1" s="12" t="s">
        <v>112</v>
      </c>
      <c r="O1" s="12" t="s">
        <v>113</v>
      </c>
      <c r="P1" s="12" t="s">
        <v>114</v>
      </c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</row>
    <row r="2">
      <c r="A2" s="5" t="s">
        <v>116</v>
      </c>
      <c r="B2" s="5">
        <v>1.0</v>
      </c>
      <c r="C2" s="5">
        <v>1.0</v>
      </c>
      <c r="D2" s="5"/>
      <c r="E2" s="5" t="s">
        <v>117</v>
      </c>
      <c r="F2" s="5"/>
      <c r="G2" s="2">
        <v>1.0</v>
      </c>
      <c r="H2" s="2">
        <v>0.0</v>
      </c>
      <c r="J2" s="2" t="s">
        <v>118</v>
      </c>
      <c r="L2" s="2">
        <v>1.0</v>
      </c>
      <c r="M2" s="2">
        <v>1.0</v>
      </c>
      <c r="O2" s="2" t="s">
        <v>119</v>
      </c>
    </row>
    <row r="3">
      <c r="A3" s="2" t="s">
        <v>120</v>
      </c>
      <c r="B3" s="2">
        <f>1/0.45359237</f>
        <v>2.204622622</v>
      </c>
      <c r="C3" s="2">
        <v>0.0</v>
      </c>
      <c r="D3" s="2"/>
      <c r="E3" s="2" t="s">
        <v>121</v>
      </c>
      <c r="F3" s="2"/>
      <c r="G3" s="2">
        <f>1/2.54</f>
        <v>0.3937007874</v>
      </c>
      <c r="H3" s="2"/>
      <c r="I3" s="2">
        <v>12.0</v>
      </c>
      <c r="J3" s="2" t="s">
        <v>127</v>
      </c>
      <c r="K3" s="14" t="s">
        <v>128</v>
      </c>
      <c r="L3">
        <f>1/0.3048</f>
        <v>3.280839895</v>
      </c>
      <c r="N3" s="2">
        <v>3.0</v>
      </c>
      <c r="O3" s="2" t="s">
        <v>129</v>
      </c>
      <c r="P3" s="2" t="s">
        <v>130</v>
      </c>
    </row>
    <row r="4">
      <c r="A4" s="2" t="s">
        <v>131</v>
      </c>
      <c r="B4" s="2">
        <f>1/0.075</f>
        <v>13.33333333</v>
      </c>
      <c r="C4" s="2">
        <v>0.0</v>
      </c>
      <c r="D4" s="2">
        <v>5.0</v>
      </c>
      <c r="E4" s="2" t="s">
        <v>132</v>
      </c>
      <c r="F4" s="2" t="s">
        <v>133</v>
      </c>
      <c r="G4">
        <f>1/0.03</f>
        <v>33.33333333</v>
      </c>
      <c r="H4" s="2"/>
      <c r="I4" s="2">
        <v>263.0</v>
      </c>
      <c r="J4" s="2" t="s">
        <v>134</v>
      </c>
      <c r="K4" s="2" t="s">
        <v>133</v>
      </c>
      <c r="L4">
        <f>1/0.03048</f>
        <v>32.80839895</v>
      </c>
      <c r="N4" s="2">
        <v>7.0</v>
      </c>
      <c r="O4" s="2" t="s">
        <v>135</v>
      </c>
      <c r="P4" s="2" t="s">
        <v>136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sheetData>
    <row r="1">
      <c r="A1" s="4" t="s">
        <v>6</v>
      </c>
    </row>
    <row r="2">
      <c r="A2" s="2" t="s">
        <v>94</v>
      </c>
    </row>
    <row r="3">
      <c r="A3" s="2" t="s">
        <v>96</v>
      </c>
    </row>
    <row r="4">
      <c r="A4" s="2" t="s">
        <v>97</v>
      </c>
    </row>
    <row r="5">
      <c r="A5" s="2" t="s">
        <v>98</v>
      </c>
    </row>
    <row r="6">
      <c r="A6" s="2" t="s">
        <v>99</v>
      </c>
    </row>
    <row r="7">
      <c r="A7" s="2" t="s">
        <v>100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4" t="s">
        <v>6</v>
      </c>
    </row>
    <row r="2">
      <c r="A2" s="2" t="s">
        <v>122</v>
      </c>
    </row>
    <row r="3">
      <c r="A3" s="2" t="s">
        <v>123</v>
      </c>
    </row>
    <row r="4">
      <c r="A4" s="2" t="s">
        <v>125</v>
      </c>
    </row>
    <row r="5">
      <c r="A5" s="2" t="s">
        <v>126</v>
      </c>
    </row>
  </sheetData>
  <drawing r:id="rId1"/>
</worksheet>
</file>