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CW3M.git\trunk\DataCW3M\CW3MdigitalHandbook\"/>
    </mc:Choice>
  </mc:AlternateContent>
  <xr:revisionPtr revIDLastSave="0" documentId="13_ncr:1_{E7744432-B57B-4D65-B0D6-C2C1760ECBBB}" xr6:coauthVersionLast="46" xr6:coauthVersionMax="46" xr10:uidLastSave="{00000000-0000-0000-0000-000000000000}"/>
  <bookViews>
    <workbookView xWindow="28680" yWindow="-7425" windowWidth="29040" windowHeight="17640" activeTab="1" xr2:uid="{00000000-000D-0000-FFFF-FFFF00000000}"/>
  </bookViews>
  <sheets>
    <sheet name="literature values" sheetId="1" r:id="rId1"/>
    <sheet name="Table for report" sheetId="8" r:id="rId2"/>
    <sheet name="for CSV file" sheetId="9" r:id="rId3"/>
  </sheets>
  <definedNames>
    <definedName name="HBV" localSheetId="2">'for CSV file'!$A$30:$K$44</definedName>
    <definedName name="HBV" localSheetId="1">'Table for report'!$E$27:$N$41</definedName>
    <definedName name="HBV_1" localSheetId="1">'Table for report'!#REF!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27" i="9" l="1"/>
  <c r="K27" i="9"/>
  <c r="J27" i="9"/>
  <c r="I27" i="9"/>
  <c r="H27" i="9"/>
  <c r="G27" i="9"/>
  <c r="F27" i="9"/>
  <c r="E27" i="9"/>
  <c r="D27" i="9"/>
  <c r="C27" i="9"/>
  <c r="O20" i="8"/>
  <c r="N20" i="8"/>
  <c r="M20" i="8"/>
  <c r="L20" i="8"/>
  <c r="K20" i="8"/>
  <c r="J20" i="8"/>
  <c r="I20" i="8"/>
  <c r="H20" i="8"/>
  <c r="G20" i="8"/>
  <c r="F20" i="8"/>
  <c r="L34" i="9" l="1"/>
  <c r="K34" i="9"/>
  <c r="J34" i="9"/>
  <c r="I34" i="9"/>
  <c r="H34" i="9"/>
  <c r="G34" i="9"/>
  <c r="F34" i="9"/>
  <c r="E34" i="9"/>
  <c r="D34" i="9"/>
  <c r="C34" i="9"/>
  <c r="P32" i="8"/>
  <c r="O32" i="8"/>
  <c r="N32" i="8"/>
  <c r="M32" i="8"/>
  <c r="L32" i="8"/>
  <c r="K32" i="8"/>
  <c r="J32" i="8"/>
  <c r="I32" i="8"/>
  <c r="H32" i="8"/>
  <c r="G32" i="8"/>
  <c r="F32" i="8"/>
  <c r="P30" i="8"/>
  <c r="O30" i="8"/>
  <c r="N30" i="8"/>
  <c r="M30" i="8"/>
  <c r="L30" i="8"/>
  <c r="K30" i="8"/>
  <c r="J30" i="8"/>
  <c r="I30" i="8"/>
  <c r="H30" i="8"/>
  <c r="G30" i="8"/>
  <c r="F30" i="8"/>
  <c r="L33" i="9"/>
  <c r="K33" i="9"/>
  <c r="J33" i="9"/>
  <c r="I33" i="9"/>
  <c r="H33" i="9"/>
  <c r="G33" i="9"/>
  <c r="F33" i="9"/>
  <c r="E33" i="9"/>
  <c r="D33" i="9"/>
  <c r="C33" i="9"/>
  <c r="L28" i="9"/>
  <c r="K28" i="9"/>
  <c r="J28" i="9"/>
  <c r="I28" i="9"/>
  <c r="H28" i="9"/>
  <c r="G28" i="9"/>
  <c r="F28" i="9"/>
  <c r="E28" i="9"/>
  <c r="D28" i="9"/>
  <c r="C28" i="9"/>
  <c r="L26" i="9"/>
  <c r="K26" i="9"/>
  <c r="J26" i="9"/>
  <c r="I26" i="9"/>
  <c r="H26" i="9"/>
  <c r="G26" i="9"/>
  <c r="F26" i="9"/>
  <c r="E26" i="9"/>
  <c r="D26" i="9"/>
  <c r="C26" i="9"/>
  <c r="L24" i="9"/>
  <c r="K24" i="9"/>
  <c r="J24" i="9"/>
  <c r="I24" i="9"/>
  <c r="H24" i="9"/>
  <c r="G24" i="9"/>
  <c r="F24" i="9"/>
  <c r="E24" i="9"/>
  <c r="D24" i="9"/>
  <c r="C24" i="9"/>
  <c r="L23" i="9"/>
  <c r="K23" i="9"/>
  <c r="J23" i="9"/>
  <c r="I23" i="9"/>
  <c r="H23" i="9"/>
  <c r="G23" i="9"/>
  <c r="F23" i="9"/>
  <c r="E23" i="9"/>
  <c r="D23" i="9"/>
  <c r="C23" i="9"/>
  <c r="L22" i="9"/>
  <c r="K22" i="9"/>
  <c r="J22" i="9"/>
  <c r="I22" i="9"/>
  <c r="H22" i="9"/>
  <c r="G22" i="9"/>
  <c r="F22" i="9"/>
  <c r="E22" i="9"/>
  <c r="D22" i="9"/>
  <c r="C22" i="9"/>
  <c r="L21" i="9"/>
  <c r="K21" i="9"/>
  <c r="J21" i="9"/>
  <c r="I21" i="9"/>
  <c r="H21" i="9"/>
  <c r="G21" i="9"/>
  <c r="F21" i="9"/>
  <c r="E21" i="9"/>
  <c r="D21" i="9"/>
  <c r="C21" i="9"/>
  <c r="L17" i="9"/>
  <c r="L19" i="9" s="1"/>
  <c r="K17" i="9"/>
  <c r="K20" i="9" s="1"/>
  <c r="J17" i="9"/>
  <c r="J20" i="9" s="1"/>
  <c r="I17" i="9"/>
  <c r="I20" i="9" s="1"/>
  <c r="H17" i="9"/>
  <c r="H20" i="9" s="1"/>
  <c r="G17" i="9"/>
  <c r="G18" i="9" s="1"/>
  <c r="F17" i="9"/>
  <c r="F20" i="9" s="1"/>
  <c r="E17" i="9"/>
  <c r="E19" i="9" s="1"/>
  <c r="D17" i="9"/>
  <c r="D19" i="9" s="1"/>
  <c r="C17" i="9"/>
  <c r="C20" i="9" s="1"/>
  <c r="P31" i="8"/>
  <c r="O31" i="8"/>
  <c r="N31" i="8"/>
  <c r="M31" i="8"/>
  <c r="L31" i="8"/>
  <c r="K31" i="8"/>
  <c r="J31" i="8"/>
  <c r="I31" i="8"/>
  <c r="H31" i="8"/>
  <c r="G31" i="8"/>
  <c r="F31" i="8"/>
  <c r="P25" i="8"/>
  <c r="O25" i="8"/>
  <c r="N25" i="8"/>
  <c r="M25" i="8"/>
  <c r="L25" i="8"/>
  <c r="K25" i="8"/>
  <c r="J25" i="8"/>
  <c r="I25" i="8"/>
  <c r="H25" i="8"/>
  <c r="G25" i="8"/>
  <c r="F25" i="8"/>
  <c r="P24" i="8"/>
  <c r="P23" i="8"/>
  <c r="O23" i="8"/>
  <c r="N23" i="8"/>
  <c r="M23" i="8"/>
  <c r="L23" i="8"/>
  <c r="K23" i="8"/>
  <c r="J23" i="8"/>
  <c r="I23" i="8"/>
  <c r="H23" i="8"/>
  <c r="G23" i="8"/>
  <c r="F23" i="8"/>
  <c r="P21" i="8"/>
  <c r="O21" i="8"/>
  <c r="N21" i="8"/>
  <c r="M21" i="8"/>
  <c r="L21" i="8"/>
  <c r="K21" i="8"/>
  <c r="J21" i="8"/>
  <c r="I21" i="8"/>
  <c r="H21" i="8"/>
  <c r="G21" i="8"/>
  <c r="F21" i="8"/>
  <c r="P20" i="8"/>
  <c r="P19" i="8"/>
  <c r="O19" i="8"/>
  <c r="N19" i="8"/>
  <c r="M19" i="8"/>
  <c r="L19" i="8"/>
  <c r="K19" i="8"/>
  <c r="J19" i="8"/>
  <c r="I19" i="8"/>
  <c r="H19" i="8"/>
  <c r="G19" i="8"/>
  <c r="F19" i="8"/>
  <c r="P18" i="8"/>
  <c r="O18" i="8"/>
  <c r="N18" i="8"/>
  <c r="M18" i="8"/>
  <c r="L18" i="8"/>
  <c r="K18" i="8"/>
  <c r="J18" i="8"/>
  <c r="I18" i="8"/>
  <c r="H18" i="8"/>
  <c r="G18" i="8"/>
  <c r="F18" i="8"/>
  <c r="P14" i="8"/>
  <c r="P17" i="8" s="1"/>
  <c r="O14" i="8"/>
  <c r="O16" i="8" s="1"/>
  <c r="N14" i="8"/>
  <c r="M14" i="8"/>
  <c r="L14" i="8"/>
  <c r="K14" i="8"/>
  <c r="J14" i="8"/>
  <c r="I14" i="8"/>
  <c r="H14" i="8"/>
  <c r="H15" i="8" s="1"/>
  <c r="G14" i="8"/>
  <c r="F14" i="8"/>
  <c r="P16" i="8" l="1"/>
  <c r="J15" i="8"/>
  <c r="J24" i="8"/>
  <c r="O15" i="8"/>
  <c r="K16" i="8"/>
  <c r="K24" i="8"/>
  <c r="P15" i="8"/>
  <c r="L17" i="8"/>
  <c r="L24" i="8"/>
  <c r="F15" i="8"/>
  <c r="F24" i="8"/>
  <c r="N15" i="8"/>
  <c r="N24" i="8"/>
  <c r="G17" i="8"/>
  <c r="G24" i="8"/>
  <c r="O17" i="8"/>
  <c r="O24" i="8"/>
  <c r="H17" i="8"/>
  <c r="H24" i="8"/>
  <c r="M15" i="8"/>
  <c r="M24" i="8"/>
  <c r="I16" i="8"/>
  <c r="I24" i="8"/>
  <c r="F16" i="8"/>
  <c r="I17" i="8"/>
  <c r="G16" i="8"/>
  <c r="H16" i="8"/>
  <c r="L16" i="8"/>
  <c r="M16" i="8"/>
  <c r="G15" i="8"/>
  <c r="I15" i="8"/>
  <c r="N16" i="8"/>
  <c r="J17" i="8"/>
  <c r="M17" i="8"/>
  <c r="K15" i="8"/>
  <c r="L15" i="8"/>
  <c r="F17" i="8"/>
  <c r="N17" i="8"/>
  <c r="J16" i="8"/>
  <c r="K17" i="8"/>
  <c r="H18" i="9"/>
  <c r="F19" i="9"/>
  <c r="H19" i="9"/>
  <c r="G19" i="9"/>
  <c r="F18" i="9"/>
  <c r="D20" i="9"/>
  <c r="I19" i="9"/>
  <c r="I18" i="9"/>
  <c r="G20" i="9"/>
  <c r="K18" i="9"/>
  <c r="L20" i="9"/>
  <c r="E20" i="9"/>
  <c r="J18" i="9"/>
  <c r="C18" i="9"/>
  <c r="D18" i="9"/>
  <c r="L18" i="9"/>
  <c r="J19" i="9"/>
  <c r="E18" i="9"/>
  <c r="C19" i="9"/>
  <c r="K19" i="9"/>
  <c r="K27" i="1"/>
  <c r="S27" i="1"/>
  <c r="R27" i="1"/>
  <c r="Q27" i="1"/>
  <c r="P27" i="1"/>
  <c r="O27" i="1"/>
  <c r="N27" i="1"/>
  <c r="M27" i="1"/>
  <c r="L27" i="1"/>
  <c r="J27" i="1"/>
  <c r="I27" i="1"/>
  <c r="H27" i="1"/>
  <c r="G27" i="1"/>
  <c r="F27" i="1"/>
  <c r="E27" i="1"/>
  <c r="D27" i="1"/>
  <c r="C27" i="1"/>
  <c r="B27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HBV" type="6" refreshedVersion="4" background="1">
    <textPr codePage="437" sourceFile="C:\Envision\StudyAreas\WW2100\HBV.csv" comma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00000000-0015-0000-FFFF-FFFF01000000}" name="HBV_GEO" type="6" refreshedVersion="4" background="1">
    <textPr codePage="437" sourceFile="C:\Envision\StudyAreas\WW2100\HBV_GEO.csv" comma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xr16:uid="{00000000-0015-0000-FFFF-FFFF02000000}" name="HBV1" type="6" refreshedVersion="6" background="1" saveData="1">
    <textPr codePage="437" sourceFile="C:\Envision\StudyAreas\WW2100\HBV.csv" comma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xr16:uid="{003AADE5-9CC9-490C-89AF-C7C274BC51E7}" name="HBV11" type="6" refreshedVersion="6" background="1" saveData="1">
    <textPr codePage="437" sourceFile="C:\Envision\StudyAreas\WW2100\HBV.csv" comma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xr16:uid="{07CDB7C0-6D10-4303-A028-D9C4ABC1F919}" keepAlive="1" name="Query - HBV" description="Connection to the 'HBV' query in the workbook." type="5" refreshedVersion="6" background="1">
    <dbPr connection="Provider=Microsoft.Mashup.OleDb.1;Data Source=$Workbook$;Location=HBV;Extended Properties=&quot;&quot;" command="SELECT * FROM [HBV]"/>
  </connection>
  <connection id="6" xr16:uid="{7A10DE5D-145D-4177-9574-4B10D9D2FFF7}" keepAlive="1" name="Query - HBV (2)" description="Connection to the 'HBV (2)' query in the workbook." type="5" refreshedVersion="6" background="1" saveData="1">
    <dbPr connection="Provider=Microsoft.Mashup.OleDb.1;Data Source=$Workbook$;Location=&quot;HBV (2)&quot;;Extended Properties=&quot;&quot;" command="SELECT * FROM [HBV (2)]"/>
  </connection>
  <connection id="7" xr16:uid="{E584D733-A529-49FF-AE7E-EFA48C24C6DC}" keepAlive="1" name="Query - HBV (3)" description="Connection to the 'HBV (3)' query in the workbook." type="5" refreshedVersion="6" background="1">
    <dbPr connection="Provider=Microsoft.Mashup.OleDb.1;Data Source=$Workbook$;Location=HBV (3);Extended Properties=&quot;&quot;" command="SELECT * FROM [HBV (3)]"/>
  </connection>
</connections>
</file>

<file path=xl/sharedStrings.xml><?xml version="1.0" encoding="utf-8"?>
<sst xmlns="http://schemas.openxmlformats.org/spreadsheetml/2006/main" count="225" uniqueCount="125">
  <si>
    <t>HBV parameter ranges</t>
  </si>
  <si>
    <t>Seibert 1997</t>
  </si>
  <si>
    <t>min</t>
  </si>
  <si>
    <t>max</t>
  </si>
  <si>
    <t>CFMAX</t>
  </si>
  <si>
    <t>CFR</t>
  </si>
  <si>
    <t>FC</t>
  </si>
  <si>
    <t>BETA</t>
  </si>
  <si>
    <t>PERC</t>
  </si>
  <si>
    <t>UZL</t>
  </si>
  <si>
    <t>K0</t>
  </si>
  <si>
    <t>K1</t>
  </si>
  <si>
    <t>K2</t>
  </si>
  <si>
    <t>PERC in mm/day</t>
  </si>
  <si>
    <t>frac</t>
  </si>
  <si>
    <t>mm</t>
  </si>
  <si>
    <t>none</t>
  </si>
  <si>
    <t>mm /degC /d</t>
  </si>
  <si>
    <t>mm/day or 1/day</t>
  </si>
  <si>
    <t>1/day</t>
  </si>
  <si>
    <t>note</t>
  </si>
  <si>
    <t>Steele-Dunn 2008</t>
  </si>
  <si>
    <t>Abebe 2010</t>
  </si>
  <si>
    <t>Aghakouchak 2010</t>
  </si>
  <si>
    <t>from BV.txt; PERC as K_p in 1/day</t>
  </si>
  <si>
    <t>Selected HBV parameter values</t>
  </si>
  <si>
    <t>mm/day</t>
  </si>
  <si>
    <t>Inouye 2015</t>
  </si>
  <si>
    <t>?PERC in mm/day</t>
  </si>
  <si>
    <t>PERC in 1/day</t>
  </si>
  <si>
    <t>Geo = 0 and 2: Big Wood</t>
  </si>
  <si>
    <t>Geo = 1: Camas Creek</t>
  </si>
  <si>
    <t>Moy</t>
  </si>
  <si>
    <t>Boyne</t>
  </si>
  <si>
    <t>Blackwater</t>
  </si>
  <si>
    <t>Suck</t>
  </si>
  <si>
    <t>Brosna</t>
  </si>
  <si>
    <t>Feale</t>
  </si>
  <si>
    <t>Barrow</t>
  </si>
  <si>
    <t>Suir</t>
  </si>
  <si>
    <t>Bandon</t>
  </si>
  <si>
    <t>min and max</t>
  </si>
  <si>
    <t>?mm/day</t>
  </si>
  <si>
    <t>1st 3 only</t>
  </si>
  <si>
    <t>values for Steele-Dunn are medians of the 100 best sets out of 10,000 trial sets for each of the 9 basins</t>
  </si>
  <si>
    <t>HBVCALIB</t>
  </si>
  <si>
    <t>HBV parameter info, last updated 3/8/16</t>
  </si>
  <si>
    <t>Steele-Dunne 2008</t>
  </si>
  <si>
    <t>coast range</t>
  </si>
  <si>
    <t>valley floor</t>
  </si>
  <si>
    <t>old Cascades</t>
  </si>
  <si>
    <t>high Cascades</t>
  </si>
  <si>
    <t>0,1,2</t>
  </si>
  <si>
    <t>3,4,5,6</t>
  </si>
  <si>
    <t>7,8,11,12</t>
  </si>
  <si>
    <t>9,10</t>
  </si>
  <si>
    <t>representative min val</t>
  </si>
  <si>
    <t>representative max val</t>
  </si>
  <si>
    <t>ECOREGION</t>
  </si>
  <si>
    <t>Hills Creek Reservoir drainage</t>
  </si>
  <si>
    <t>Fall Creek Reservoir drainage</t>
  </si>
  <si>
    <t>Dorena Reservoir drainage</t>
  </si>
  <si>
    <t>Cottage Grove Reservoir drainage</t>
  </si>
  <si>
    <t>Fern Ridge Reservoir drainage</t>
  </si>
  <si>
    <t>Cougar Reservoir drainage</t>
  </si>
  <si>
    <t>Blue River Reservoir drainage</t>
  </si>
  <si>
    <t>Green Peter Reservoir drainage</t>
  </si>
  <si>
    <t>Detroit Reservoir drainage</t>
  </si>
  <si>
    <t>Clackamas above River Mill</t>
  </si>
  <si>
    <t>McKenzie above Walterville</t>
  </si>
  <si>
    <t>Long Tom above Monroe</t>
  </si>
  <si>
    <t>S Santiam above Waterloo</t>
  </si>
  <si>
    <t>N Santiam above Mehama</t>
  </si>
  <si>
    <t>Middle Fork above Jasper</t>
  </si>
  <si>
    <t>Coast Fork above Goshen</t>
  </si>
  <si>
    <t>Tualatin above West Linn</t>
  </si>
  <si>
    <t>Yamhill above McMinnville</t>
  </si>
  <si>
    <t>Willamette above Salem</t>
  </si>
  <si>
    <t>Johnson Creek watershed</t>
  </si>
  <si>
    <t>Chicken Creek watershed</t>
  </si>
  <si>
    <t>lower Willamette</t>
  </si>
  <si>
    <t xml:space="preserve">lower S Santiam </t>
  </si>
  <si>
    <t>lower Santiam</t>
  </si>
  <si>
    <t>ET_MULT</t>
  </si>
  <si>
    <t>Oak Creek watershed</t>
  </si>
  <si>
    <t>Mary River basin</t>
  </si>
  <si>
    <t>McKenzie outlet</t>
  </si>
  <si>
    <t>Upper Willamette mainstem</t>
  </si>
  <si>
    <t xml:space="preserve">Coast Fork </t>
  </si>
  <si>
    <t>Middle Fork</t>
  </si>
  <si>
    <t>Molalla basin</t>
  </si>
  <si>
    <t>Pudding basin</t>
  </si>
  <si>
    <t>Luckiamute basin</t>
  </si>
  <si>
    <t>Calapooia basin</t>
  </si>
  <si>
    <t>Long Tom outlet</t>
  </si>
  <si>
    <t>Mohawk basin</t>
  </si>
  <si>
    <t>lower Clackamas</t>
  </si>
  <si>
    <t>lower Yamhill</t>
  </si>
  <si>
    <t>from 0 lower Willamette</t>
  </si>
  <si>
    <t>from 15 upper Willamette mainstem</t>
  </si>
  <si>
    <t>TT</t>
  </si>
  <si>
    <t>lower Tualatin</t>
  </si>
  <si>
    <t>Willamette outlet</t>
  </si>
  <si>
    <t>from 29 Willamette above Salem</t>
  </si>
  <si>
    <t>Clear Lake drainage on McKenzie</t>
  </si>
  <si>
    <t>from 9 Blue River Reservoir drainage</t>
  </si>
  <si>
    <t>SMITH RIVER ABV SMITH R RESV NR BELKNAP SPRNGS</t>
  </si>
  <si>
    <t>SO FK MCKENZIE RIVER ABV COUGAR LAKE NR RAINBOW</t>
  </si>
  <si>
    <t>LOOKOUT CREEK NEAR BLUE RIVER</t>
  </si>
  <si>
    <t>ClearLake46</t>
  </si>
  <si>
    <t>Smith47</t>
  </si>
  <si>
    <t>SFork48</t>
  </si>
  <si>
    <t>Lookout49</t>
  </si>
  <si>
    <t>BLU9</t>
  </si>
  <si>
    <t>CGR8</t>
  </si>
  <si>
    <t>LittleNSantiam50</t>
  </si>
  <si>
    <t xml:space="preserve">Little N Santiam near Mehama </t>
  </si>
  <si>
    <t>COMID</t>
  </si>
  <si>
    <t>USGS gage</t>
  </si>
  <si>
    <t>Blowout51</t>
  </si>
  <si>
    <t>Blowout Creek near Detroit</t>
  </si>
  <si>
    <t>DET12</t>
  </si>
  <si>
    <t>Mehama37</t>
  </si>
  <si>
    <t>GreensBr44</t>
  </si>
  <si>
    <t>lower N Santiam Greens Bridge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</si>
</sst>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"/>
    <numFmt numFmtId="166" formatCode="0.0000"/>
    <numFmt numFmtId="167" formatCode="0.0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3"/>
      <name val="Cambria"/>
      <family val="2"/>
      <scheme val="major"/>
    </font>
    <font>
      <sz val="9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42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2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4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8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32" borderId="0" applyNumberFormat="0" applyBorder="0" applyAlignment="0" applyProtection="0"/>
    <xf numFmtId="0" fontId="17" fillId="0" borderId="0" applyNumberFormat="0" applyFill="0" applyBorder="0" applyAlignment="0" applyProtection="0"/>
  </cellStyleXfs>
  <cellXfs count="85">
    <xf numFmtId="0" fontId="0" fillId="0" borderId="0" xfId="0"/>
    <xf numFmtId="0" fontId="15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right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right" vertical="center" wrapText="1"/>
    </xf>
    <xf numFmtId="0" fontId="0" fillId="0" borderId="0" xfId="0" applyAlignment="1">
      <alignment vertical="top"/>
    </xf>
    <xf numFmtId="0" fontId="0" fillId="0" borderId="0" xfId="0" applyAlignment="1">
      <alignment horizontal="right" vertical="top" wrapText="1"/>
    </xf>
    <xf numFmtId="2" fontId="0" fillId="0" borderId="0" xfId="0" applyNumberFormat="1"/>
    <xf numFmtId="2" fontId="15" fillId="0" borderId="0" xfId="0" applyNumberFormat="1" applyFont="1" applyAlignment="1">
      <alignment horizontal="center" vertical="center" wrapText="1"/>
    </xf>
    <xf numFmtId="0" fontId="15" fillId="0" borderId="0" xfId="0" applyFont="1"/>
    <xf numFmtId="2" fontId="0" fillId="0" borderId="0" xfId="0" applyNumberFormat="1" applyAlignment="1">
      <alignment vertical="top"/>
    </xf>
    <xf numFmtId="164" fontId="0" fillId="0" borderId="0" xfId="0" applyNumberFormat="1" applyAlignment="1">
      <alignment vertical="center" wrapText="1"/>
    </xf>
    <xf numFmtId="165" fontId="0" fillId="0" borderId="0" xfId="0" applyNumberFormat="1" applyAlignment="1">
      <alignment vertical="center" wrapText="1"/>
    </xf>
    <xf numFmtId="164" fontId="0" fillId="0" borderId="0" xfId="0" applyNumberFormat="1" applyAlignment="1">
      <alignment horizontal="center" wrapText="1"/>
    </xf>
    <xf numFmtId="165" fontId="15" fillId="0" borderId="0" xfId="0" applyNumberFormat="1" applyFont="1" applyAlignment="1">
      <alignment horizontal="center" vertical="center" wrapText="1"/>
    </xf>
    <xf numFmtId="2" fontId="0" fillId="0" borderId="0" xfId="0" applyNumberFormat="1" applyAlignment="1">
      <alignment horizontal="center" wrapText="1"/>
    </xf>
    <xf numFmtId="2" fontId="0" fillId="0" borderId="0" xfId="0" applyNumberFormat="1" applyAlignment="1">
      <alignment vertical="center" wrapText="1"/>
    </xf>
    <xf numFmtId="164" fontId="15" fillId="0" borderId="0" xfId="0" applyNumberFormat="1" applyFont="1" applyAlignment="1">
      <alignment horizontal="center" vertical="center" wrapText="1"/>
    </xf>
    <xf numFmtId="165" fontId="0" fillId="0" borderId="0" xfId="0" applyNumberFormat="1" applyAlignment="1">
      <alignment vertical="top"/>
    </xf>
    <xf numFmtId="165" fontId="0" fillId="0" borderId="0" xfId="0" applyNumberFormat="1"/>
    <xf numFmtId="165" fontId="0" fillId="0" borderId="0" xfId="0" applyNumberFormat="1" applyAlignment="1">
      <alignment horizontal="center" wrapText="1"/>
    </xf>
    <xf numFmtId="164" fontId="0" fillId="0" borderId="0" xfId="0" applyNumberFormat="1" applyAlignment="1">
      <alignment vertical="top"/>
    </xf>
    <xf numFmtId="164" fontId="0" fillId="0" borderId="0" xfId="0" applyNumberFormat="1"/>
    <xf numFmtId="1" fontId="0" fillId="0" borderId="0" xfId="0" applyNumberFormat="1"/>
    <xf numFmtId="1" fontId="15" fillId="0" borderId="0" xfId="0" applyNumberFormat="1" applyFont="1" applyAlignment="1">
      <alignment horizontal="center" vertical="center" wrapText="1"/>
    </xf>
    <xf numFmtId="1" fontId="0" fillId="0" borderId="0" xfId="0" applyNumberFormat="1" applyAlignment="1">
      <alignment vertical="center" wrapText="1"/>
    </xf>
    <xf numFmtId="1" fontId="0" fillId="0" borderId="0" xfId="0" applyNumberFormat="1" applyAlignment="1">
      <alignment horizontal="center" wrapText="1"/>
    </xf>
    <xf numFmtId="1" fontId="0" fillId="0" borderId="0" xfId="0" applyNumberFormat="1" applyAlignment="1">
      <alignment vertical="top"/>
    </xf>
    <xf numFmtId="166" fontId="0" fillId="0" borderId="0" xfId="0" applyNumberFormat="1"/>
    <xf numFmtId="166" fontId="15" fillId="0" borderId="0" xfId="0" applyNumberFormat="1" applyFont="1" applyAlignment="1">
      <alignment horizontal="center" vertical="center" wrapText="1"/>
    </xf>
    <xf numFmtId="166" fontId="0" fillId="0" borderId="0" xfId="0" applyNumberFormat="1" applyAlignment="1">
      <alignment vertical="center" wrapText="1"/>
    </xf>
    <xf numFmtId="166" fontId="0" fillId="0" borderId="0" xfId="0" applyNumberFormat="1" applyAlignment="1">
      <alignment horizontal="center" wrapText="1"/>
    </xf>
    <xf numFmtId="166" fontId="0" fillId="0" borderId="0" xfId="0" applyNumberFormat="1" applyAlignment="1">
      <alignment vertical="top"/>
    </xf>
    <xf numFmtId="165" fontId="15" fillId="0" borderId="0" xfId="0" applyNumberFormat="1" applyFont="1" applyAlignment="1">
      <alignment horizontal="right" wrapText="1"/>
    </xf>
    <xf numFmtId="167" fontId="0" fillId="0" borderId="0" xfId="0" applyNumberFormat="1"/>
    <xf numFmtId="164" fontId="15" fillId="0" borderId="0" xfId="0" applyNumberFormat="1" applyFont="1" applyAlignment="1">
      <alignment horizontal="right" wrapText="1"/>
    </xf>
    <xf numFmtId="2" fontId="15" fillId="0" borderId="0" xfId="0" applyNumberFormat="1" applyFont="1" applyAlignment="1">
      <alignment horizontal="right" wrapText="1"/>
    </xf>
    <xf numFmtId="166" fontId="15" fillId="0" borderId="0" xfId="0" applyNumberFormat="1" applyFont="1" applyAlignment="1">
      <alignment horizontal="right" wrapText="1"/>
    </xf>
    <xf numFmtId="167" fontId="15" fillId="0" borderId="0" xfId="0" applyNumberFormat="1" applyFont="1" applyAlignment="1">
      <alignment horizontal="right" wrapText="1"/>
    </xf>
    <xf numFmtId="164" fontId="15" fillId="0" borderId="0" xfId="0" applyNumberFormat="1" applyFont="1"/>
    <xf numFmtId="167" fontId="15" fillId="0" borderId="0" xfId="0" applyNumberFormat="1" applyFont="1"/>
    <xf numFmtId="165" fontId="15" fillId="0" borderId="0" xfId="0" applyNumberFormat="1" applyFont="1"/>
    <xf numFmtId="166" fontId="15" fillId="0" borderId="0" xfId="0" applyNumberFormat="1" applyFont="1"/>
    <xf numFmtId="167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2" fontId="0" fillId="0" borderId="0" xfId="0" applyNumberFormat="1" applyAlignment="1">
      <alignment horizontal="right"/>
    </xf>
    <xf numFmtId="166" fontId="0" fillId="0" borderId="0" xfId="0" applyNumberFormat="1" applyAlignment="1">
      <alignment horizontal="right"/>
    </xf>
    <xf numFmtId="0" fontId="15" fillId="0" borderId="0" xfId="0" applyFont="1" applyAlignment="1">
      <alignment horizontal="center"/>
    </xf>
    <xf numFmtId="0" fontId="15" fillId="0" borderId="0" xfId="0" applyFont="1" applyAlignment="1">
      <alignment horizontal="right"/>
    </xf>
    <xf numFmtId="164" fontId="18" fillId="0" borderId="0" xfId="0" applyNumberFormat="1" applyFont="1" applyAlignment="1">
      <alignment horizontal="right" vertical="center" wrapText="1"/>
    </xf>
    <xf numFmtId="0" fontId="0" fillId="0" borderId="10" xfId="0" applyBorder="1"/>
    <xf numFmtId="164" fontId="0" fillId="0" borderId="10" xfId="0" applyNumberFormat="1" applyBorder="1"/>
    <xf numFmtId="166" fontId="0" fillId="0" borderId="10" xfId="0" applyNumberFormat="1" applyBorder="1"/>
    <xf numFmtId="167" fontId="0" fillId="0" borderId="10" xfId="0" applyNumberFormat="1" applyBorder="1"/>
    <xf numFmtId="165" fontId="0" fillId="0" borderId="10" xfId="0" applyNumberFormat="1" applyBorder="1"/>
    <xf numFmtId="0" fontId="0" fillId="0" borderId="0" xfId="0" applyFont="1"/>
    <xf numFmtId="0" fontId="0" fillId="0" borderId="0" xfId="0" applyFont="1" applyAlignment="1">
      <alignment horizontal="center"/>
    </xf>
    <xf numFmtId="164" fontId="0" fillId="0" borderId="0" xfId="0" applyNumberFormat="1" applyFont="1"/>
    <xf numFmtId="167" fontId="0" fillId="0" borderId="0" xfId="0" applyNumberFormat="1" applyFont="1"/>
    <xf numFmtId="165" fontId="0" fillId="0" borderId="0" xfId="0" applyNumberFormat="1" applyFont="1"/>
    <xf numFmtId="166" fontId="0" fillId="0" borderId="0" xfId="0" applyNumberFormat="1" applyFont="1"/>
    <xf numFmtId="1" fontId="0" fillId="0" borderId="0" xfId="0" applyNumberFormat="1" applyFont="1"/>
    <xf numFmtId="164" fontId="15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0" fontId="0" fillId="33" borderId="0" xfId="0" applyFont="1" applyFill="1"/>
    <xf numFmtId="0" fontId="0" fillId="33" borderId="0" xfId="0" applyFont="1" applyFill="1" applyAlignment="1">
      <alignment horizontal="center"/>
    </xf>
    <xf numFmtId="164" fontId="0" fillId="33" borderId="0" xfId="0" applyNumberFormat="1" applyFont="1" applyFill="1"/>
    <xf numFmtId="167" fontId="0" fillId="33" borderId="0" xfId="0" applyNumberFormat="1" applyFont="1" applyFill="1"/>
    <xf numFmtId="165" fontId="0" fillId="33" borderId="0" xfId="0" applyNumberFormat="1" applyFont="1" applyFill="1"/>
    <xf numFmtId="166" fontId="0" fillId="33" borderId="0" xfId="0" applyNumberFormat="1" applyFont="1" applyFill="1"/>
    <xf numFmtId="1" fontId="0" fillId="33" borderId="0" xfId="0" applyNumberFormat="1" applyFont="1" applyFill="1"/>
    <xf numFmtId="0" fontId="15" fillId="33" borderId="0" xfId="0" applyFont="1" applyFill="1"/>
    <xf numFmtId="0" fontId="0" fillId="0" borderId="0" xfId="0" applyFont="1" applyFill="1"/>
    <xf numFmtId="0" fontId="0" fillId="0" borderId="0" xfId="0" applyFont="1" applyFill="1" applyAlignment="1">
      <alignment horizontal="center"/>
    </xf>
    <xf numFmtId="164" fontId="0" fillId="0" borderId="0" xfId="0" applyNumberFormat="1" applyFont="1" applyFill="1"/>
    <xf numFmtId="165" fontId="0" fillId="0" borderId="0" xfId="0" applyNumberFormat="1" applyFont="1" applyFill="1"/>
    <xf numFmtId="166" fontId="0" fillId="0" borderId="0" xfId="0" applyNumberFormat="1" applyFont="1" applyFill="1"/>
    <xf numFmtId="1" fontId="0" fillId="0" borderId="0" xfId="0" applyNumberFormat="1" applyFont="1" applyFill="1"/>
    <xf numFmtId="0" fontId="15" fillId="0" borderId="0" xfId="0" applyFont="1" applyFill="1"/>
    <xf numFmtId="167" fontId="0" fillId="0" borderId="0" xfId="0" applyNumberFormat="1" applyFont="1" applyFill="1"/>
    <xf numFmtId="0" fontId="0" fillId="34" borderId="0" xfId="0" applyFill="1" applyAlignment="1">
      <alignment vertical="top"/>
    </xf>
    <xf numFmtId="0" fontId="0" fillId="34" borderId="0" xfId="0" applyFill="1"/>
  </cellXfs>
  <cellStyles count="42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te" xfId="14" builtinId="10" customBuiltin="1"/>
    <cellStyle name="Output" xfId="9" builtinId="21" customBuiltin="1"/>
    <cellStyle name="Title 2" xfId="41" xr:uid="{00000000-0005-0000-0000-000028000000}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BV" adjustColumnWidth="0" connectionId="3" xr16:uid="{00000000-0016-0000-0700-000000000000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BV" adjustColumnWidth="0" connectionId="4" xr16:uid="{D9440A4B-5C17-439A-B245-9F9F943E29CE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U27"/>
  <sheetViews>
    <sheetView workbookViewId="0">
      <pane xSplit="8" ySplit="11" topLeftCell="I18" activePane="bottomRight" state="frozen"/>
      <selection pane="topRight" activeCell="I1" sqref="I1"/>
      <selection pane="bottomLeft" activeCell="A13" sqref="A13"/>
      <selection pane="bottomRight" activeCell="A29" sqref="A29:XFD31"/>
    </sheetView>
  </sheetViews>
  <sheetFormatPr defaultRowHeight="14.4" x14ac:dyDescent="0.3"/>
  <cols>
    <col min="1" max="1" width="23.109375" customWidth="1"/>
    <col min="2" max="3" width="7.5546875" style="9" customWidth="1"/>
    <col min="4" max="5" width="9.109375" style="24"/>
    <col min="6" max="7" width="9.109375" style="25"/>
    <col min="8" max="9" width="9.109375" style="9"/>
    <col min="10" max="11" width="9.109375" style="30"/>
    <col min="12" max="13" width="9.109375" style="21"/>
    <col min="14" max="19" width="9.109375" style="24"/>
    <col min="20" max="20" width="18.33203125" style="3" customWidth="1"/>
  </cols>
  <sheetData>
    <row r="1" spans="1:21" x14ac:dyDescent="0.3">
      <c r="A1" t="s">
        <v>46</v>
      </c>
    </row>
    <row r="3" spans="1:21" x14ac:dyDescent="0.3">
      <c r="A3" s="11" t="s">
        <v>0</v>
      </c>
    </row>
    <row r="4" spans="1:21" s="2" customFormat="1" ht="43.2" x14ac:dyDescent="0.3">
      <c r="B4" s="10" t="s">
        <v>4</v>
      </c>
      <c r="C4" s="18" t="s">
        <v>17</v>
      </c>
      <c r="D4" s="19" t="s">
        <v>5</v>
      </c>
      <c r="E4" s="13" t="s">
        <v>14</v>
      </c>
      <c r="F4" s="26" t="s">
        <v>6</v>
      </c>
      <c r="G4" s="27" t="s">
        <v>15</v>
      </c>
      <c r="H4" s="10" t="s">
        <v>7</v>
      </c>
      <c r="I4" s="18" t="s">
        <v>16</v>
      </c>
      <c r="J4" s="31" t="s">
        <v>8</v>
      </c>
      <c r="K4" s="32" t="s">
        <v>18</v>
      </c>
      <c r="L4" s="16" t="s">
        <v>9</v>
      </c>
      <c r="M4" s="14" t="s">
        <v>15</v>
      </c>
      <c r="N4" s="19" t="s">
        <v>10</v>
      </c>
      <c r="O4" s="13" t="s">
        <v>19</v>
      </c>
      <c r="P4" s="19" t="s">
        <v>11</v>
      </c>
      <c r="Q4" s="13" t="s">
        <v>19</v>
      </c>
      <c r="R4" s="19" t="s">
        <v>12</v>
      </c>
      <c r="S4" s="13" t="s">
        <v>19</v>
      </c>
      <c r="T4" s="6"/>
    </row>
    <row r="5" spans="1:21" s="4" customFormat="1" x14ac:dyDescent="0.3">
      <c r="B5" s="17" t="s">
        <v>2</v>
      </c>
      <c r="C5" s="17" t="s">
        <v>3</v>
      </c>
      <c r="D5" s="15" t="s">
        <v>2</v>
      </c>
      <c r="E5" s="15" t="s">
        <v>3</v>
      </c>
      <c r="F5" s="28" t="s">
        <v>2</v>
      </c>
      <c r="G5" s="28" t="s">
        <v>3</v>
      </c>
      <c r="H5" s="17" t="s">
        <v>2</v>
      </c>
      <c r="I5" s="17" t="s">
        <v>3</v>
      </c>
      <c r="J5" s="33" t="s">
        <v>2</v>
      </c>
      <c r="K5" s="33" t="s">
        <v>3</v>
      </c>
      <c r="L5" s="22" t="s">
        <v>2</v>
      </c>
      <c r="M5" s="22" t="s">
        <v>3</v>
      </c>
      <c r="N5" s="15" t="s">
        <v>2</v>
      </c>
      <c r="O5" s="15" t="s">
        <v>3</v>
      </c>
      <c r="P5" s="15" t="s">
        <v>2</v>
      </c>
      <c r="Q5" s="15" t="s">
        <v>3</v>
      </c>
      <c r="R5" s="15" t="s">
        <v>2</v>
      </c>
      <c r="S5" s="15" t="s">
        <v>3</v>
      </c>
      <c r="T5" s="5" t="s">
        <v>20</v>
      </c>
      <c r="U5" s="5"/>
    </row>
    <row r="6" spans="1:21" x14ac:dyDescent="0.3">
      <c r="A6" t="s">
        <v>1</v>
      </c>
      <c r="B6" s="9">
        <v>1</v>
      </c>
      <c r="C6" s="9">
        <v>10</v>
      </c>
      <c r="D6" s="24">
        <v>0</v>
      </c>
      <c r="E6" s="24">
        <v>0.1</v>
      </c>
      <c r="F6" s="25">
        <v>50</v>
      </c>
      <c r="G6" s="25">
        <v>500</v>
      </c>
      <c r="H6" s="9">
        <v>1</v>
      </c>
      <c r="I6" s="9">
        <v>6</v>
      </c>
      <c r="J6" s="21">
        <v>0</v>
      </c>
      <c r="K6" s="21">
        <v>6</v>
      </c>
      <c r="L6" s="21">
        <v>0</v>
      </c>
      <c r="M6" s="21">
        <v>100</v>
      </c>
      <c r="N6" s="24">
        <v>0.05</v>
      </c>
      <c r="O6" s="24">
        <v>0.5</v>
      </c>
      <c r="P6" s="24">
        <v>0.01</v>
      </c>
      <c r="Q6" s="24">
        <v>0.3</v>
      </c>
      <c r="R6" s="24">
        <v>1E-3</v>
      </c>
      <c r="S6" s="24">
        <v>0.1</v>
      </c>
      <c r="T6" s="3" t="s">
        <v>13</v>
      </c>
    </row>
    <row r="7" spans="1:21" x14ac:dyDescent="0.3">
      <c r="A7" t="s">
        <v>47</v>
      </c>
      <c r="F7" s="25">
        <v>50</v>
      </c>
      <c r="G7" s="25">
        <v>500</v>
      </c>
      <c r="H7" s="9">
        <v>1</v>
      </c>
      <c r="I7" s="9">
        <v>6</v>
      </c>
      <c r="J7" s="21">
        <v>0</v>
      </c>
      <c r="K7" s="21">
        <v>3</v>
      </c>
      <c r="N7" s="24">
        <v>0.05</v>
      </c>
      <c r="O7" s="24">
        <v>0.5</v>
      </c>
      <c r="P7" s="24">
        <v>0.01</v>
      </c>
      <c r="Q7" s="24">
        <v>0.4</v>
      </c>
      <c r="R7" s="24">
        <v>1E-3</v>
      </c>
      <c r="S7" s="24">
        <v>0.15</v>
      </c>
      <c r="T7" s="3" t="s">
        <v>13</v>
      </c>
    </row>
    <row r="8" spans="1:21" x14ac:dyDescent="0.3">
      <c r="A8" t="s">
        <v>22</v>
      </c>
      <c r="B8" s="9">
        <v>1</v>
      </c>
      <c r="C8" s="9">
        <v>10</v>
      </c>
      <c r="F8" s="25">
        <v>100</v>
      </c>
      <c r="G8" s="25">
        <v>300</v>
      </c>
      <c r="H8" s="9">
        <v>1</v>
      </c>
      <c r="I8" s="9">
        <v>6</v>
      </c>
      <c r="J8" s="30">
        <v>0</v>
      </c>
      <c r="K8" s="30">
        <v>0.25</v>
      </c>
      <c r="L8" s="21">
        <v>0</v>
      </c>
      <c r="M8" s="21">
        <v>100</v>
      </c>
      <c r="N8" s="24">
        <v>0.05</v>
      </c>
      <c r="O8" s="24">
        <v>0.5</v>
      </c>
      <c r="P8" s="24">
        <v>0.01</v>
      </c>
      <c r="Q8" s="24">
        <v>0.3</v>
      </c>
      <c r="R8" s="24">
        <v>1E-3</v>
      </c>
      <c r="S8" s="24">
        <v>0.1</v>
      </c>
      <c r="T8" s="3" t="s">
        <v>28</v>
      </c>
    </row>
    <row r="9" spans="1:21" s="7" customFormat="1" ht="28.8" x14ac:dyDescent="0.3">
      <c r="A9" s="7" t="s">
        <v>23</v>
      </c>
      <c r="B9" s="12"/>
      <c r="C9" s="12"/>
      <c r="D9" s="23"/>
      <c r="E9" s="23"/>
      <c r="F9" s="29">
        <v>100</v>
      </c>
      <c r="G9" s="29">
        <v>200</v>
      </c>
      <c r="H9" s="12">
        <v>1</v>
      </c>
      <c r="I9" s="12">
        <v>7</v>
      </c>
      <c r="J9" s="34">
        <v>0.01</v>
      </c>
      <c r="K9" s="34">
        <v>0.05</v>
      </c>
      <c r="L9" s="20"/>
      <c r="M9" s="20"/>
      <c r="N9" s="23">
        <v>0.05</v>
      </c>
      <c r="O9" s="23">
        <v>0.2</v>
      </c>
      <c r="P9" s="23">
        <v>0.01</v>
      </c>
      <c r="Q9" s="23">
        <v>0.1</v>
      </c>
      <c r="R9" s="23">
        <v>0.01</v>
      </c>
      <c r="S9" s="23">
        <v>0.05</v>
      </c>
      <c r="T9" s="8" t="s">
        <v>24</v>
      </c>
    </row>
    <row r="10" spans="1:21" s="7" customFormat="1" x14ac:dyDescent="0.3">
      <c r="A10" s="7" t="s">
        <v>27</v>
      </c>
      <c r="B10" s="12">
        <v>2</v>
      </c>
      <c r="C10" s="12">
        <v>6</v>
      </c>
      <c r="D10" s="23"/>
      <c r="E10" s="23"/>
      <c r="F10" s="29">
        <v>50</v>
      </c>
      <c r="G10" s="29">
        <v>500</v>
      </c>
      <c r="H10" s="12">
        <v>1</v>
      </c>
      <c r="I10" s="12">
        <v>6</v>
      </c>
      <c r="J10" s="34">
        <v>0</v>
      </c>
      <c r="K10" s="34">
        <v>3</v>
      </c>
      <c r="L10" s="20">
        <v>0</v>
      </c>
      <c r="M10" s="20">
        <v>100</v>
      </c>
      <c r="N10" s="23">
        <v>0.05</v>
      </c>
      <c r="O10" s="23">
        <v>0.5</v>
      </c>
      <c r="P10" s="23">
        <v>0.01</v>
      </c>
      <c r="Q10" s="23">
        <v>0.4</v>
      </c>
      <c r="R10" s="23">
        <v>1E-3</v>
      </c>
      <c r="S10" s="23">
        <v>0.15</v>
      </c>
      <c r="T10" s="8" t="s">
        <v>29</v>
      </c>
    </row>
    <row r="11" spans="1:21" s="7" customFormat="1" x14ac:dyDescent="0.3">
      <c r="B11" s="12"/>
      <c r="C11" s="12"/>
      <c r="D11" s="23"/>
      <c r="E11" s="23"/>
      <c r="F11" s="29"/>
      <c r="G11" s="29"/>
      <c r="H11" s="12"/>
      <c r="I11" s="12"/>
      <c r="J11" s="34"/>
      <c r="K11" s="34"/>
      <c r="L11" s="20"/>
      <c r="M11" s="20"/>
      <c r="N11" s="23"/>
      <c r="O11" s="23"/>
      <c r="P11" s="23"/>
      <c r="Q11" s="23"/>
      <c r="R11" s="23"/>
      <c r="S11" s="23"/>
      <c r="T11" s="8"/>
    </row>
    <row r="12" spans="1:21" s="2" customFormat="1" ht="43.2" x14ac:dyDescent="0.3">
      <c r="A12" s="1" t="s">
        <v>25</v>
      </c>
      <c r="B12" s="10" t="s">
        <v>4</v>
      </c>
      <c r="C12" s="18" t="s">
        <v>17</v>
      </c>
      <c r="D12" s="19" t="s">
        <v>5</v>
      </c>
      <c r="E12" s="13" t="s">
        <v>14</v>
      </c>
      <c r="F12" s="26" t="s">
        <v>6</v>
      </c>
      <c r="G12" s="27" t="s">
        <v>15</v>
      </c>
      <c r="H12" s="10" t="s">
        <v>7</v>
      </c>
      <c r="I12" s="18" t="s">
        <v>16</v>
      </c>
      <c r="J12" s="31" t="s">
        <v>8</v>
      </c>
      <c r="K12" s="32" t="s">
        <v>18</v>
      </c>
      <c r="L12" s="16" t="s">
        <v>9</v>
      </c>
      <c r="M12" s="14" t="s">
        <v>15</v>
      </c>
      <c r="N12" s="19" t="s">
        <v>10</v>
      </c>
      <c r="O12" s="13" t="s">
        <v>19</v>
      </c>
      <c r="P12" s="19" t="s">
        <v>11</v>
      </c>
      <c r="Q12" s="13" t="s">
        <v>19</v>
      </c>
      <c r="R12" s="19" t="s">
        <v>12</v>
      </c>
      <c r="S12" s="13" t="s">
        <v>19</v>
      </c>
      <c r="T12" s="6"/>
    </row>
    <row r="13" spans="1:21" x14ac:dyDescent="0.3">
      <c r="A13" t="s">
        <v>22</v>
      </c>
      <c r="F13" s="25">
        <v>238.23</v>
      </c>
      <c r="H13" s="9">
        <v>3.17</v>
      </c>
      <c r="J13" s="30">
        <v>0.03</v>
      </c>
      <c r="K13" s="30" t="s">
        <v>42</v>
      </c>
      <c r="L13" s="21">
        <v>35.54</v>
      </c>
      <c r="N13" s="24">
        <v>0.48</v>
      </c>
      <c r="P13" s="24">
        <v>0.14000000000000001</v>
      </c>
      <c r="R13" s="24">
        <v>1.6E-2</v>
      </c>
    </row>
    <row r="14" spans="1:21" x14ac:dyDescent="0.3">
      <c r="A14" t="s">
        <v>27</v>
      </c>
      <c r="B14" s="9">
        <v>2.3140000000000001</v>
      </c>
      <c r="D14" s="24">
        <v>0.05</v>
      </c>
      <c r="F14" s="25">
        <v>301.89999999999998</v>
      </c>
      <c r="H14" s="9">
        <v>3.8759999999999999</v>
      </c>
      <c r="J14" s="30">
        <v>2.1353E-2</v>
      </c>
      <c r="K14" s="30" t="s">
        <v>19</v>
      </c>
      <c r="L14" s="21">
        <v>74.271100000000004</v>
      </c>
      <c r="N14" s="24">
        <v>0.13653199999999999</v>
      </c>
      <c r="P14" s="24">
        <v>3.0120999999999998E-2</v>
      </c>
      <c r="R14" s="24">
        <v>2.4069999999999999E-3</v>
      </c>
      <c r="T14" s="3" t="s">
        <v>30</v>
      </c>
    </row>
    <row r="15" spans="1:21" x14ac:dyDescent="0.3">
      <c r="A15" t="s">
        <v>27</v>
      </c>
      <c r="B15" s="9">
        <v>3.72776</v>
      </c>
      <c r="D15" s="24">
        <v>0.05</v>
      </c>
      <c r="F15" s="25">
        <v>455.59300000000002</v>
      </c>
      <c r="H15" s="9">
        <v>4.0366200000000001</v>
      </c>
      <c r="J15" s="30">
        <v>9.4400000000000005E-3</v>
      </c>
      <c r="K15" s="30" t="s">
        <v>19</v>
      </c>
      <c r="L15" s="21">
        <v>53.716500000000003</v>
      </c>
      <c r="N15" s="24">
        <v>0.312782</v>
      </c>
      <c r="P15" s="24">
        <v>8.2524E-2</v>
      </c>
      <c r="R15" s="24">
        <v>1.1339999999999999E-2</v>
      </c>
      <c r="T15" s="3" t="s">
        <v>31</v>
      </c>
    </row>
    <row r="16" spans="1:21" x14ac:dyDescent="0.3">
      <c r="B16" s="9" t="s">
        <v>44</v>
      </c>
    </row>
    <row r="17" spans="1:20" x14ac:dyDescent="0.3">
      <c r="A17" t="s">
        <v>21</v>
      </c>
      <c r="F17" s="25">
        <v>273.89999999999998</v>
      </c>
      <c r="H17" s="9">
        <v>3.97</v>
      </c>
      <c r="J17" s="21">
        <v>1.81</v>
      </c>
      <c r="K17" s="30" t="s">
        <v>26</v>
      </c>
      <c r="L17" s="21">
        <v>86.6</v>
      </c>
      <c r="N17" s="24">
        <v>0.25900000000000001</v>
      </c>
      <c r="P17" s="24">
        <v>0.08</v>
      </c>
      <c r="R17" s="24">
        <v>8.8999999999999996E-2</v>
      </c>
      <c r="T17" s="3" t="s">
        <v>32</v>
      </c>
    </row>
    <row r="18" spans="1:20" x14ac:dyDescent="0.3">
      <c r="A18" t="s">
        <v>21</v>
      </c>
      <c r="F18" s="25">
        <v>223.6</v>
      </c>
      <c r="H18" s="9">
        <v>3.78</v>
      </c>
      <c r="J18" s="21">
        <v>2.13</v>
      </c>
      <c r="K18" s="30" t="s">
        <v>26</v>
      </c>
      <c r="L18" s="21">
        <v>34.9</v>
      </c>
      <c r="N18" s="24">
        <v>0.27300000000000002</v>
      </c>
      <c r="P18" s="24">
        <v>0.223</v>
      </c>
      <c r="R18" s="24">
        <v>9.2999999999999999E-2</v>
      </c>
      <c r="T18" s="3" t="s">
        <v>33</v>
      </c>
    </row>
    <row r="19" spans="1:20" x14ac:dyDescent="0.3">
      <c r="A19" t="s">
        <v>21</v>
      </c>
      <c r="F19" s="25">
        <v>175.4</v>
      </c>
      <c r="H19" s="9">
        <v>2.15</v>
      </c>
      <c r="J19" s="21">
        <v>1.75</v>
      </c>
      <c r="K19" s="30" t="s">
        <v>26</v>
      </c>
      <c r="L19" s="21">
        <v>62.9</v>
      </c>
      <c r="N19" s="24">
        <v>0.214</v>
      </c>
      <c r="P19" s="24">
        <v>0.26700000000000002</v>
      </c>
      <c r="R19" s="24">
        <v>0.105</v>
      </c>
      <c r="T19" s="3" t="s">
        <v>34</v>
      </c>
    </row>
    <row r="20" spans="1:20" x14ac:dyDescent="0.3">
      <c r="A20" t="s">
        <v>21</v>
      </c>
      <c r="F20" s="25">
        <v>121.2</v>
      </c>
      <c r="H20" s="9">
        <v>3.63</v>
      </c>
      <c r="J20" s="21">
        <v>1.48</v>
      </c>
      <c r="K20" s="30" t="s">
        <v>26</v>
      </c>
      <c r="L20" s="21">
        <v>64.2</v>
      </c>
      <c r="N20" s="24">
        <v>0.25900000000000001</v>
      </c>
      <c r="P20" s="24">
        <v>0.186</v>
      </c>
      <c r="R20" s="24">
        <v>0.105</v>
      </c>
      <c r="T20" s="3" t="s">
        <v>35</v>
      </c>
    </row>
    <row r="21" spans="1:20" x14ac:dyDescent="0.3">
      <c r="A21" t="s">
        <v>21</v>
      </c>
      <c r="F21" s="25">
        <v>279.2</v>
      </c>
      <c r="H21" s="9">
        <v>4.24</v>
      </c>
      <c r="J21" s="21">
        <v>2.2000000000000002</v>
      </c>
      <c r="K21" s="30" t="s">
        <v>26</v>
      </c>
      <c r="L21" s="21">
        <v>38.11</v>
      </c>
      <c r="N21" s="24">
        <v>0.26900000000000002</v>
      </c>
      <c r="P21" s="24">
        <v>0.188</v>
      </c>
      <c r="R21" s="24">
        <v>6.9000000000000006E-2</v>
      </c>
      <c r="T21" s="3" t="s">
        <v>36</v>
      </c>
    </row>
    <row r="22" spans="1:20" x14ac:dyDescent="0.3">
      <c r="A22" t="s">
        <v>21</v>
      </c>
      <c r="F22" s="25">
        <v>182.5</v>
      </c>
      <c r="H22" s="9">
        <v>2.2999999999999998</v>
      </c>
      <c r="J22" s="21">
        <v>0.97</v>
      </c>
      <c r="K22" s="30" t="s">
        <v>26</v>
      </c>
      <c r="L22" s="21">
        <v>7.92</v>
      </c>
      <c r="N22" s="24">
        <v>0.35699999999999998</v>
      </c>
      <c r="P22" s="24">
        <v>0.313</v>
      </c>
      <c r="R22" s="24">
        <v>8.5000000000000006E-2</v>
      </c>
      <c r="T22" s="3" t="s">
        <v>37</v>
      </c>
    </row>
    <row r="23" spans="1:20" x14ac:dyDescent="0.3">
      <c r="A23" t="s">
        <v>21</v>
      </c>
      <c r="F23" s="25">
        <v>258.60000000000002</v>
      </c>
      <c r="H23" s="9">
        <v>3.59</v>
      </c>
      <c r="J23" s="21">
        <v>1.71</v>
      </c>
      <c r="K23" s="30" t="s">
        <v>26</v>
      </c>
      <c r="L23" s="21">
        <v>51.4</v>
      </c>
      <c r="N23" s="24">
        <v>0.26300000000000001</v>
      </c>
      <c r="P23" s="24">
        <v>0.22500000000000001</v>
      </c>
      <c r="R23" s="24">
        <v>0.10199999999999999</v>
      </c>
      <c r="T23" s="3" t="s">
        <v>38</v>
      </c>
    </row>
    <row r="24" spans="1:20" x14ac:dyDescent="0.3">
      <c r="A24" t="s">
        <v>21</v>
      </c>
      <c r="F24" s="25">
        <v>256.89999999999998</v>
      </c>
      <c r="H24" s="9">
        <v>3.7</v>
      </c>
      <c r="J24" s="21">
        <v>1.89</v>
      </c>
      <c r="K24" s="30" t="s">
        <v>26</v>
      </c>
      <c r="L24" s="21">
        <v>50.6</v>
      </c>
      <c r="N24" s="24">
        <v>0.254</v>
      </c>
      <c r="P24" s="24">
        <v>0.19600000000000001</v>
      </c>
      <c r="R24" s="24">
        <v>0.10299999999999999</v>
      </c>
      <c r="T24" s="3" t="s">
        <v>39</v>
      </c>
    </row>
    <row r="25" spans="1:20" x14ac:dyDescent="0.3">
      <c r="A25" t="s">
        <v>21</v>
      </c>
      <c r="F25" s="25">
        <v>85.1</v>
      </c>
      <c r="H25" s="9">
        <v>3.53</v>
      </c>
      <c r="J25" s="21">
        <v>1.01</v>
      </c>
      <c r="K25" s="30" t="s">
        <v>26</v>
      </c>
      <c r="L25" s="21">
        <v>35.1</v>
      </c>
      <c r="N25" s="24">
        <v>0.29199999999999998</v>
      </c>
      <c r="P25" s="24">
        <v>0.317</v>
      </c>
      <c r="R25" s="24">
        <v>0.1</v>
      </c>
      <c r="T25" s="3" t="s">
        <v>40</v>
      </c>
    </row>
    <row r="26" spans="1:20" x14ac:dyDescent="0.3">
      <c r="K26" s="30" t="s">
        <v>43</v>
      </c>
    </row>
    <row r="27" spans="1:20" x14ac:dyDescent="0.3">
      <c r="A27" t="s">
        <v>41</v>
      </c>
      <c r="B27" s="9">
        <f>MIN(B13:B26)</f>
        <v>2.3140000000000001</v>
      </c>
      <c r="C27" s="9">
        <f>MAX(B13:B26)</f>
        <v>3.72776</v>
      </c>
      <c r="D27" s="24">
        <f>MIN(D13:D26)</f>
        <v>0.05</v>
      </c>
      <c r="E27" s="24">
        <f>MAX(D13:D26)</f>
        <v>0.05</v>
      </c>
      <c r="F27" s="25">
        <f>MIN(F13:F26)</f>
        <v>85.1</v>
      </c>
      <c r="G27" s="25">
        <f>MAX(F13:F26)</f>
        <v>455.59300000000002</v>
      </c>
      <c r="H27" s="9">
        <f>MIN(H13:H26)</f>
        <v>2.15</v>
      </c>
      <c r="I27" s="9">
        <f>MAX(H13:H26)</f>
        <v>4.24</v>
      </c>
      <c r="J27" s="30">
        <f>MIN(J13:J26)</f>
        <v>9.4400000000000005E-3</v>
      </c>
      <c r="K27" s="30">
        <f>MAX(J13:J15)</f>
        <v>0.03</v>
      </c>
      <c r="L27" s="21">
        <f>MIN(L13:L26)</f>
        <v>7.92</v>
      </c>
      <c r="M27" s="21">
        <f>MAX(L13:L26)</f>
        <v>86.6</v>
      </c>
      <c r="N27" s="24">
        <f>MIN(N13:N26)</f>
        <v>0.13653199999999999</v>
      </c>
      <c r="O27" s="24">
        <f>MAX(N13:N26)</f>
        <v>0.48</v>
      </c>
      <c r="P27" s="24">
        <f>MIN(P13:P26)</f>
        <v>3.0120999999999998E-2</v>
      </c>
      <c r="Q27" s="24">
        <f>MAX(P13:P26)</f>
        <v>0.317</v>
      </c>
      <c r="R27" s="24">
        <f>MIN(R13:R26)</f>
        <v>2.4069999999999999E-3</v>
      </c>
      <c r="S27" s="24">
        <f>MAX(R13:R26)</f>
        <v>0.105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pageSetUpPr fitToPage="1"/>
  </sheetPr>
  <dimension ref="A1:Q58"/>
  <sheetViews>
    <sheetView tabSelected="1" topLeftCell="A9" workbookViewId="0">
      <selection activeCell="B43" sqref="B43"/>
    </sheetView>
  </sheetViews>
  <sheetFormatPr defaultRowHeight="14.4" x14ac:dyDescent="0.3"/>
  <cols>
    <col min="1" max="1" width="17.21875" customWidth="1"/>
    <col min="2" max="2" width="49.44140625" customWidth="1"/>
    <col min="3" max="4" width="9" customWidth="1"/>
    <col min="5" max="5" width="5.6640625" customWidth="1"/>
    <col min="6" max="6" width="7.5546875" style="24" customWidth="1"/>
    <col min="7" max="7" width="8.6640625" style="36" bestFit="1" customWidth="1"/>
    <col min="8" max="8" width="6.5546875" style="21" bestFit="1" customWidth="1"/>
    <col min="9" max="10" width="6.109375" style="24" bestFit="1" customWidth="1"/>
    <col min="11" max="11" width="6.6640625" style="9" bestFit="1" customWidth="1"/>
    <col min="12" max="13" width="6.6640625" style="30" bestFit="1" customWidth="1"/>
    <col min="14" max="14" width="7.109375" style="30" bestFit="1" customWidth="1"/>
    <col min="15" max="15" width="9.109375" style="24"/>
    <col min="16" max="16" width="12.6640625" customWidth="1"/>
  </cols>
  <sheetData>
    <row r="1" spans="1:17" s="5" customFormat="1" x14ac:dyDescent="0.3">
      <c r="C1" s="5" t="s">
        <v>117</v>
      </c>
      <c r="D1" s="5" t="s">
        <v>118</v>
      </c>
      <c r="E1" s="51" t="s">
        <v>45</v>
      </c>
      <c r="F1" s="37" t="s">
        <v>4</v>
      </c>
      <c r="G1" s="40" t="s">
        <v>5</v>
      </c>
      <c r="H1" s="35" t="s">
        <v>6</v>
      </c>
      <c r="I1" s="37" t="s">
        <v>7</v>
      </c>
      <c r="J1" s="37" t="s">
        <v>8</v>
      </c>
      <c r="K1" s="38" t="s">
        <v>9</v>
      </c>
      <c r="L1" s="39" t="s">
        <v>10</v>
      </c>
      <c r="M1" s="39" t="s">
        <v>11</v>
      </c>
      <c r="N1" s="39" t="s">
        <v>12</v>
      </c>
      <c r="O1" s="65" t="s">
        <v>83</v>
      </c>
    </row>
    <row r="2" spans="1:17" s="5" customFormat="1" ht="24" x14ac:dyDescent="0.3">
      <c r="E2" s="50"/>
      <c r="F2" s="52" t="s">
        <v>17</v>
      </c>
      <c r="G2" s="45" t="s">
        <v>14</v>
      </c>
      <c r="H2" s="46" t="s">
        <v>15</v>
      </c>
      <c r="I2" s="47" t="s">
        <v>16</v>
      </c>
      <c r="J2" s="47" t="s">
        <v>19</v>
      </c>
      <c r="K2" s="48" t="s">
        <v>15</v>
      </c>
      <c r="L2" s="49" t="s">
        <v>19</v>
      </c>
      <c r="M2" s="49" t="s">
        <v>19</v>
      </c>
      <c r="N2" s="49" t="s">
        <v>19</v>
      </c>
      <c r="O2" s="66" t="s">
        <v>16</v>
      </c>
      <c r="P2" s="5" t="s">
        <v>58</v>
      </c>
    </row>
    <row r="3" spans="1:17" x14ac:dyDescent="0.3">
      <c r="B3" s="11" t="s">
        <v>80</v>
      </c>
      <c r="C3" s="11"/>
      <c r="D3" s="11"/>
      <c r="E3" s="5">
        <v>0</v>
      </c>
      <c r="F3" s="24">
        <v>6</v>
      </c>
      <c r="G3" s="36">
        <v>6.8519999999999998E-2</v>
      </c>
      <c r="H3" s="21">
        <v>536.05999999999995</v>
      </c>
      <c r="I3">
        <v>4.8280000000000003</v>
      </c>
      <c r="J3" s="24">
        <v>0.2</v>
      </c>
      <c r="K3" s="24">
        <v>30.85</v>
      </c>
      <c r="L3" s="30">
        <v>0.27400000000000002</v>
      </c>
      <c r="M3" s="30">
        <v>0.151</v>
      </c>
      <c r="N3" s="30">
        <v>5.9999999999999995E-4</v>
      </c>
      <c r="O3" s="24">
        <v>1</v>
      </c>
      <c r="P3" s="5"/>
    </row>
    <row r="4" spans="1:17" x14ac:dyDescent="0.3">
      <c r="B4" s="11" t="s">
        <v>59</v>
      </c>
      <c r="C4" s="11"/>
      <c r="D4" s="11"/>
      <c r="E4" s="5">
        <v>1</v>
      </c>
      <c r="F4" s="41">
        <v>3.735868</v>
      </c>
      <c r="G4" s="42">
        <v>5.6955899999999997E-4</v>
      </c>
      <c r="H4" s="43">
        <v>150.53030000000001</v>
      </c>
      <c r="I4" s="41">
        <v>1.3763369999999999</v>
      </c>
      <c r="J4" s="41">
        <v>0.1968587</v>
      </c>
      <c r="K4" s="41">
        <v>7.2725160000000004</v>
      </c>
      <c r="L4" s="44">
        <v>0.49463750000000001</v>
      </c>
      <c r="M4" s="44">
        <v>0.1270905</v>
      </c>
      <c r="N4" s="44">
        <v>7.69113E-3</v>
      </c>
      <c r="O4" s="24">
        <v>1</v>
      </c>
    </row>
    <row r="5" spans="1:17" x14ac:dyDescent="0.3">
      <c r="B5" s="11" t="s">
        <v>60</v>
      </c>
      <c r="C5" s="11"/>
      <c r="D5" s="11"/>
      <c r="E5" s="5">
        <v>4</v>
      </c>
      <c r="F5" s="41">
        <v>3.275990009</v>
      </c>
      <c r="G5" s="42">
        <v>8.0292649999999993E-2</v>
      </c>
      <c r="H5" s="43">
        <v>200.52503970000001</v>
      </c>
      <c r="I5" s="41">
        <v>1.3476115470000001</v>
      </c>
      <c r="J5" s="41">
        <v>0.176873103</v>
      </c>
      <c r="K5" s="41">
        <v>0.95709490799999997</v>
      </c>
      <c r="L5" s="44">
        <v>0.54816478499999999</v>
      </c>
      <c r="M5" s="44">
        <v>0.250585526</v>
      </c>
      <c r="N5" s="44">
        <v>6.2221719999999998E-3</v>
      </c>
      <c r="O5" s="24">
        <v>1</v>
      </c>
    </row>
    <row r="6" spans="1:17" x14ac:dyDescent="0.3">
      <c r="B6" s="11" t="s">
        <v>61</v>
      </c>
      <c r="C6" s="11"/>
      <c r="D6" s="11"/>
      <c r="E6" s="5">
        <v>5</v>
      </c>
      <c r="F6" s="41">
        <v>2.7441309999999999</v>
      </c>
      <c r="G6" s="42">
        <v>2.6143218999999999E-2</v>
      </c>
      <c r="H6" s="43">
        <v>279.84789999999998</v>
      </c>
      <c r="I6" s="41">
        <v>1.238121</v>
      </c>
      <c r="J6" s="41">
        <v>0.18713589999999999</v>
      </c>
      <c r="K6" s="41">
        <v>1.1127959999999999</v>
      </c>
      <c r="L6" s="44">
        <v>0.58749960000000001</v>
      </c>
      <c r="M6" s="44">
        <v>0.28632210000000002</v>
      </c>
      <c r="N6" s="44">
        <v>3.2199999999999999E-2</v>
      </c>
      <c r="O6" s="24">
        <v>1</v>
      </c>
    </row>
    <row r="7" spans="1:17" x14ac:dyDescent="0.3">
      <c r="B7" s="11" t="s">
        <v>62</v>
      </c>
      <c r="C7" s="11"/>
      <c r="D7" s="11"/>
      <c r="E7" s="4">
        <v>6</v>
      </c>
      <c r="F7" s="41">
        <v>2.9828299999999999</v>
      </c>
      <c r="G7" s="42">
        <v>5.3843389999999998E-2</v>
      </c>
      <c r="H7" s="43">
        <v>520.94399999999996</v>
      </c>
      <c r="I7" s="41">
        <v>1.0192300000000001</v>
      </c>
      <c r="J7" s="41">
        <v>0.163961</v>
      </c>
      <c r="K7" s="41">
        <v>8.5032599999999992</v>
      </c>
      <c r="L7" s="44">
        <v>0.21887599999999999</v>
      </c>
      <c r="M7" s="44">
        <v>0.151643</v>
      </c>
      <c r="N7" s="44">
        <v>3.6759500000000001E-2</v>
      </c>
      <c r="O7" s="24">
        <v>1</v>
      </c>
    </row>
    <row r="8" spans="1:17" x14ac:dyDescent="0.3">
      <c r="B8" s="11" t="s">
        <v>63</v>
      </c>
      <c r="C8" s="11"/>
      <c r="D8" s="11"/>
      <c r="E8" s="5">
        <v>7</v>
      </c>
      <c r="F8" s="41">
        <v>4.6672200000000004</v>
      </c>
      <c r="G8" s="42">
        <v>3.42195E-2</v>
      </c>
      <c r="H8" s="43">
        <v>391.65899999999999</v>
      </c>
      <c r="I8" s="41">
        <v>2.4958499999999999</v>
      </c>
      <c r="J8" s="41">
        <v>0.19991999999999999</v>
      </c>
      <c r="K8" s="41">
        <v>2.0880000000000001</v>
      </c>
      <c r="L8" s="44">
        <v>0.59253599999999995</v>
      </c>
      <c r="M8" s="44">
        <v>0.29457100000000003</v>
      </c>
      <c r="N8" s="44">
        <v>5.4587960000000001E-3</v>
      </c>
      <c r="O8" s="24">
        <v>1</v>
      </c>
    </row>
    <row r="9" spans="1:17" x14ac:dyDescent="0.3">
      <c r="A9" t="s">
        <v>114</v>
      </c>
      <c r="B9" s="11" t="s">
        <v>64</v>
      </c>
      <c r="C9" s="11"/>
      <c r="D9" s="11"/>
      <c r="E9" s="5">
        <v>8</v>
      </c>
      <c r="F9" s="41">
        <v>2.6385100000000001</v>
      </c>
      <c r="G9" s="42">
        <v>1.3664000000000001E-2</v>
      </c>
      <c r="H9" s="43">
        <v>330.13099999999997</v>
      </c>
      <c r="I9" s="41">
        <v>1.1132899999999999</v>
      </c>
      <c r="J9" s="41">
        <v>0.19864000000000001</v>
      </c>
      <c r="K9" s="41">
        <v>9.1283499999999993</v>
      </c>
      <c r="L9" s="44">
        <v>0.56917600000000002</v>
      </c>
      <c r="M9" s="44">
        <v>0.23161799999999999</v>
      </c>
      <c r="N9" s="44">
        <v>3.0675999999999998E-2</v>
      </c>
      <c r="O9" s="24">
        <v>1</v>
      </c>
    </row>
    <row r="10" spans="1:17" x14ac:dyDescent="0.3">
      <c r="A10" t="s">
        <v>113</v>
      </c>
      <c r="B10" s="11" t="s">
        <v>65</v>
      </c>
      <c r="C10" s="11"/>
      <c r="D10" s="11"/>
      <c r="E10" s="5">
        <v>9</v>
      </c>
      <c r="F10" s="41">
        <v>2.5299999999999998</v>
      </c>
      <c r="G10" s="42">
        <v>5.4128975000000003E-2</v>
      </c>
      <c r="H10" s="43">
        <v>219.77199999999999</v>
      </c>
      <c r="I10" s="41">
        <v>1.1459999999999999</v>
      </c>
      <c r="J10" s="41">
        <v>0.188</v>
      </c>
      <c r="K10" s="41">
        <v>4.4269999999999996</v>
      </c>
      <c r="L10" s="44">
        <v>0.58499999999999996</v>
      </c>
      <c r="M10" s="44">
        <v>0.26</v>
      </c>
      <c r="N10" s="44">
        <v>0.03</v>
      </c>
      <c r="O10" s="24">
        <v>1</v>
      </c>
    </row>
    <row r="11" spans="1:17" x14ac:dyDescent="0.3">
      <c r="B11" s="11" t="s">
        <v>66</v>
      </c>
      <c r="C11" s="11"/>
      <c r="D11" s="11"/>
      <c r="E11" s="5">
        <v>10</v>
      </c>
      <c r="F11" s="41">
        <v>4.056</v>
      </c>
      <c r="G11" s="42">
        <v>0.01</v>
      </c>
      <c r="H11" s="43">
        <v>191.49</v>
      </c>
      <c r="I11" s="41">
        <v>2.2440000000000002</v>
      </c>
      <c r="J11" s="41">
        <v>0.191</v>
      </c>
      <c r="K11" s="41">
        <v>1.365</v>
      </c>
      <c r="L11" s="44">
        <v>0.53400000000000003</v>
      </c>
      <c r="M11" s="44">
        <v>0.27900000000000003</v>
      </c>
      <c r="N11" s="44">
        <v>6.0999999999999999E-2</v>
      </c>
      <c r="O11" s="24">
        <v>1</v>
      </c>
    </row>
    <row r="12" spans="1:17" x14ac:dyDescent="0.3">
      <c r="A12" t="s">
        <v>121</v>
      </c>
      <c r="B12" s="11" t="s">
        <v>67</v>
      </c>
      <c r="C12" s="11"/>
      <c r="D12" s="11"/>
      <c r="E12" s="5">
        <v>12</v>
      </c>
      <c r="F12" s="41">
        <v>3.4518599999999999</v>
      </c>
      <c r="G12" s="42">
        <v>8.7600000000000004E-3</v>
      </c>
      <c r="H12" s="43">
        <v>148.23099999999999</v>
      </c>
      <c r="I12" s="41">
        <v>1.1392199999999999</v>
      </c>
      <c r="J12" s="41">
        <v>0.19630800000000001</v>
      </c>
      <c r="K12" s="41">
        <v>8.8877400000000009</v>
      </c>
      <c r="L12" s="44">
        <v>0.59656799999999999</v>
      </c>
      <c r="M12" s="44">
        <v>0.29032000000000002</v>
      </c>
      <c r="N12" s="44">
        <v>6.9300000000000004E-3</v>
      </c>
      <c r="O12" s="24">
        <v>1</v>
      </c>
    </row>
    <row r="13" spans="1:17" s="11" customFormat="1" x14ac:dyDescent="0.3">
      <c r="B13" s="11" t="s">
        <v>79</v>
      </c>
      <c r="E13" s="50">
        <v>13</v>
      </c>
      <c r="F13" s="41">
        <v>4.0126023289999999</v>
      </c>
      <c r="G13" s="42">
        <v>6.9926142999999996E-2</v>
      </c>
      <c r="H13" s="43">
        <v>346.86500000000001</v>
      </c>
      <c r="I13" s="41">
        <v>2.07613</v>
      </c>
      <c r="J13" s="41">
        <v>0.183729</v>
      </c>
      <c r="K13" s="41">
        <v>47.257199999999997</v>
      </c>
      <c r="L13" s="44">
        <v>0.17288799999999999</v>
      </c>
      <c r="M13" s="44">
        <v>0.260546</v>
      </c>
      <c r="N13" s="44">
        <v>4.9399999999999999E-2</v>
      </c>
      <c r="O13" s="41">
        <v>1.3233600000000001</v>
      </c>
    </row>
    <row r="14" spans="1:17" s="74" customFormat="1" x14ac:dyDescent="0.3">
      <c r="B14" s="67" t="s">
        <v>87</v>
      </c>
      <c r="C14" s="67"/>
      <c r="D14" s="67"/>
      <c r="E14" s="68">
        <v>15</v>
      </c>
      <c r="F14" s="69">
        <f>F3</f>
        <v>6</v>
      </c>
      <c r="G14" s="70">
        <f t="shared" ref="G14:P14" si="0">G3</f>
        <v>6.8519999999999998E-2</v>
      </c>
      <c r="H14" s="71">
        <f t="shared" si="0"/>
        <v>536.05999999999995</v>
      </c>
      <c r="I14" s="69">
        <f t="shared" si="0"/>
        <v>4.8280000000000003</v>
      </c>
      <c r="J14" s="69">
        <f t="shared" si="0"/>
        <v>0.2</v>
      </c>
      <c r="K14" s="69">
        <f t="shared" si="0"/>
        <v>30.85</v>
      </c>
      <c r="L14" s="72">
        <f t="shared" si="0"/>
        <v>0.27400000000000002</v>
      </c>
      <c r="M14" s="72">
        <f t="shared" si="0"/>
        <v>0.151</v>
      </c>
      <c r="N14" s="72">
        <f t="shared" si="0"/>
        <v>5.9999999999999995E-4</v>
      </c>
      <c r="O14" s="69">
        <f t="shared" si="0"/>
        <v>1</v>
      </c>
      <c r="P14" s="73">
        <f t="shared" si="0"/>
        <v>0</v>
      </c>
      <c r="Q14" s="67" t="s">
        <v>98</v>
      </c>
    </row>
    <row r="15" spans="1:17" s="74" customFormat="1" x14ac:dyDescent="0.3">
      <c r="B15" s="67" t="s">
        <v>86</v>
      </c>
      <c r="C15" s="67"/>
      <c r="D15" s="67"/>
      <c r="E15" s="68">
        <v>16</v>
      </c>
      <c r="F15" s="69">
        <f>F14</f>
        <v>6</v>
      </c>
      <c r="G15" s="70">
        <f t="shared" ref="G15:P15" si="1">G14</f>
        <v>6.8519999999999998E-2</v>
      </c>
      <c r="H15" s="71">
        <f t="shared" si="1"/>
        <v>536.05999999999995</v>
      </c>
      <c r="I15" s="69">
        <f t="shared" si="1"/>
        <v>4.8280000000000003</v>
      </c>
      <c r="J15" s="69">
        <f t="shared" si="1"/>
        <v>0.2</v>
      </c>
      <c r="K15" s="69">
        <f t="shared" si="1"/>
        <v>30.85</v>
      </c>
      <c r="L15" s="72">
        <f t="shared" si="1"/>
        <v>0.27400000000000002</v>
      </c>
      <c r="M15" s="72">
        <f t="shared" si="1"/>
        <v>0.151</v>
      </c>
      <c r="N15" s="72">
        <f t="shared" si="1"/>
        <v>5.9999999999999995E-4</v>
      </c>
      <c r="O15" s="69">
        <f t="shared" si="1"/>
        <v>1</v>
      </c>
      <c r="P15" s="73">
        <f t="shared" si="1"/>
        <v>0</v>
      </c>
      <c r="Q15" s="67" t="s">
        <v>99</v>
      </c>
    </row>
    <row r="16" spans="1:17" s="74" customFormat="1" x14ac:dyDescent="0.3">
      <c r="B16" s="67" t="s">
        <v>88</v>
      </c>
      <c r="C16" s="67"/>
      <c r="D16" s="67"/>
      <c r="E16" s="68">
        <v>17</v>
      </c>
      <c r="F16" s="69">
        <f>F$14</f>
        <v>6</v>
      </c>
      <c r="G16" s="70">
        <f t="shared" ref="G16:P17" si="2">G$14</f>
        <v>6.8519999999999998E-2</v>
      </c>
      <c r="H16" s="71">
        <f t="shared" si="2"/>
        <v>536.05999999999995</v>
      </c>
      <c r="I16" s="69">
        <f t="shared" si="2"/>
        <v>4.8280000000000003</v>
      </c>
      <c r="J16" s="69">
        <f t="shared" si="2"/>
        <v>0.2</v>
      </c>
      <c r="K16" s="69">
        <f t="shared" si="2"/>
        <v>30.85</v>
      </c>
      <c r="L16" s="72">
        <f t="shared" si="2"/>
        <v>0.27400000000000002</v>
      </c>
      <c r="M16" s="72">
        <f t="shared" si="2"/>
        <v>0.151</v>
      </c>
      <c r="N16" s="72">
        <f t="shared" si="2"/>
        <v>5.9999999999999995E-4</v>
      </c>
      <c r="O16" s="69">
        <f t="shared" si="2"/>
        <v>1</v>
      </c>
      <c r="P16" s="73">
        <f t="shared" si="2"/>
        <v>0</v>
      </c>
      <c r="Q16" s="67" t="s">
        <v>99</v>
      </c>
    </row>
    <row r="17" spans="2:17" s="74" customFormat="1" x14ac:dyDescent="0.3">
      <c r="B17" s="67" t="s">
        <v>89</v>
      </c>
      <c r="C17" s="67"/>
      <c r="D17" s="67"/>
      <c r="E17" s="68">
        <v>18</v>
      </c>
      <c r="F17" s="69">
        <f>F$14</f>
        <v>6</v>
      </c>
      <c r="G17" s="70">
        <f t="shared" si="2"/>
        <v>6.8519999999999998E-2</v>
      </c>
      <c r="H17" s="71">
        <f t="shared" si="2"/>
        <v>536.05999999999995</v>
      </c>
      <c r="I17" s="69">
        <f t="shared" si="2"/>
        <v>4.8280000000000003</v>
      </c>
      <c r="J17" s="69">
        <f t="shared" si="2"/>
        <v>0.2</v>
      </c>
      <c r="K17" s="69">
        <f t="shared" si="2"/>
        <v>30.85</v>
      </c>
      <c r="L17" s="72">
        <f t="shared" si="2"/>
        <v>0.27400000000000002</v>
      </c>
      <c r="M17" s="72">
        <f t="shared" si="2"/>
        <v>0.151</v>
      </c>
      <c r="N17" s="72">
        <f t="shared" si="2"/>
        <v>5.9999999999999995E-4</v>
      </c>
      <c r="O17" s="69">
        <f t="shared" si="2"/>
        <v>1</v>
      </c>
      <c r="P17" s="73">
        <f t="shared" si="2"/>
        <v>0</v>
      </c>
      <c r="Q17" s="67" t="s">
        <v>99</v>
      </c>
    </row>
    <row r="18" spans="2:17" s="11" customFormat="1" x14ac:dyDescent="0.3">
      <c r="B18" s="58" t="s">
        <v>90</v>
      </c>
      <c r="C18" s="58"/>
      <c r="D18" s="58"/>
      <c r="E18" s="59">
        <v>19</v>
      </c>
      <c r="F18" s="60">
        <f>F$3</f>
        <v>6</v>
      </c>
      <c r="G18" s="61">
        <f t="shared" ref="G18:P25" si="3">G$3</f>
        <v>6.8519999999999998E-2</v>
      </c>
      <c r="H18" s="62">
        <f t="shared" si="3"/>
        <v>536.05999999999995</v>
      </c>
      <c r="I18" s="60">
        <f t="shared" si="3"/>
        <v>4.8280000000000003</v>
      </c>
      <c r="J18" s="60">
        <f t="shared" si="3"/>
        <v>0.2</v>
      </c>
      <c r="K18" s="60">
        <f t="shared" si="3"/>
        <v>30.85</v>
      </c>
      <c r="L18" s="63">
        <f t="shared" si="3"/>
        <v>0.27400000000000002</v>
      </c>
      <c r="M18" s="63">
        <f t="shared" si="3"/>
        <v>0.151</v>
      </c>
      <c r="N18" s="63">
        <f t="shared" si="3"/>
        <v>5.9999999999999995E-4</v>
      </c>
      <c r="O18" s="60">
        <f t="shared" si="3"/>
        <v>1</v>
      </c>
      <c r="P18" s="64">
        <f t="shared" si="3"/>
        <v>0</v>
      </c>
      <c r="Q18" s="58" t="s">
        <v>98</v>
      </c>
    </row>
    <row r="19" spans="2:17" s="11" customFormat="1" x14ac:dyDescent="0.3">
      <c r="B19" s="58" t="s">
        <v>91</v>
      </c>
      <c r="C19" s="58"/>
      <c r="D19" s="58"/>
      <c r="E19" s="59">
        <v>20</v>
      </c>
      <c r="F19" s="60">
        <f>F$3</f>
        <v>6</v>
      </c>
      <c r="G19" s="61">
        <f t="shared" si="3"/>
        <v>6.8519999999999998E-2</v>
      </c>
      <c r="H19" s="62">
        <f t="shared" si="3"/>
        <v>536.05999999999995</v>
      </c>
      <c r="I19" s="60">
        <f t="shared" si="3"/>
        <v>4.8280000000000003</v>
      </c>
      <c r="J19" s="60">
        <f t="shared" si="3"/>
        <v>0.2</v>
      </c>
      <c r="K19" s="60">
        <f t="shared" si="3"/>
        <v>30.85</v>
      </c>
      <c r="L19" s="63">
        <f t="shared" si="3"/>
        <v>0.27400000000000002</v>
      </c>
      <c r="M19" s="63">
        <f t="shared" si="3"/>
        <v>0.151</v>
      </c>
      <c r="N19" s="63">
        <f t="shared" si="3"/>
        <v>5.9999999999999995E-4</v>
      </c>
      <c r="O19" s="60">
        <f t="shared" si="3"/>
        <v>1</v>
      </c>
      <c r="P19" s="64">
        <f t="shared" si="3"/>
        <v>0</v>
      </c>
      <c r="Q19" s="58" t="s">
        <v>98</v>
      </c>
    </row>
    <row r="20" spans="2:17" s="81" customFormat="1" x14ac:dyDescent="0.3">
      <c r="B20" s="75" t="s">
        <v>92</v>
      </c>
      <c r="C20" s="75"/>
      <c r="D20" s="75"/>
      <c r="E20" s="76">
        <v>21</v>
      </c>
      <c r="F20" s="77">
        <f>F29</f>
        <v>6</v>
      </c>
      <c r="G20" s="82">
        <f t="shared" ref="G20:O20" si="4">G29</f>
        <v>6.8519999999999998E-2</v>
      </c>
      <c r="H20" s="78">
        <f t="shared" si="4"/>
        <v>536.05999999999995</v>
      </c>
      <c r="I20" s="77">
        <f t="shared" si="4"/>
        <v>4.8280000000000003</v>
      </c>
      <c r="J20" s="77">
        <f t="shared" si="4"/>
        <v>0.2</v>
      </c>
      <c r="K20" s="77">
        <f t="shared" si="4"/>
        <v>30.85</v>
      </c>
      <c r="L20" s="79">
        <f t="shared" si="4"/>
        <v>0.27400000000000002</v>
      </c>
      <c r="M20" s="79">
        <f t="shared" si="4"/>
        <v>0.151</v>
      </c>
      <c r="N20" s="79">
        <f t="shared" si="4"/>
        <v>5.9999999999999995E-4</v>
      </c>
      <c r="O20" s="77">
        <f t="shared" si="4"/>
        <v>1</v>
      </c>
      <c r="P20" s="80">
        <f t="shared" si="3"/>
        <v>0</v>
      </c>
      <c r="Q20" s="75" t="s">
        <v>103</v>
      </c>
    </row>
    <row r="21" spans="2:17" s="11" customFormat="1" x14ac:dyDescent="0.3">
      <c r="B21" s="58" t="s">
        <v>93</v>
      </c>
      <c r="C21" s="58"/>
      <c r="D21" s="58"/>
      <c r="E21" s="59">
        <v>22</v>
      </c>
      <c r="F21" s="60">
        <f t="shared" ref="F21" si="5">F$3</f>
        <v>6</v>
      </c>
      <c r="G21" s="61">
        <f t="shared" si="3"/>
        <v>6.8519999999999998E-2</v>
      </c>
      <c r="H21" s="62">
        <f t="shared" si="3"/>
        <v>536.05999999999995</v>
      </c>
      <c r="I21" s="60">
        <f t="shared" si="3"/>
        <v>4.8280000000000003</v>
      </c>
      <c r="J21" s="60">
        <f t="shared" si="3"/>
        <v>0.2</v>
      </c>
      <c r="K21" s="60">
        <f t="shared" si="3"/>
        <v>30.85</v>
      </c>
      <c r="L21" s="63">
        <f t="shared" si="3"/>
        <v>0.27400000000000002</v>
      </c>
      <c r="M21" s="63">
        <f t="shared" si="3"/>
        <v>0.151</v>
      </c>
      <c r="N21" s="63">
        <f t="shared" si="3"/>
        <v>5.9999999999999995E-4</v>
      </c>
      <c r="O21" s="60">
        <f t="shared" si="3"/>
        <v>1</v>
      </c>
      <c r="P21" s="64">
        <f t="shared" si="3"/>
        <v>0</v>
      </c>
      <c r="Q21" s="75" t="s">
        <v>103</v>
      </c>
    </row>
    <row r="22" spans="2:17" s="11" customFormat="1" x14ac:dyDescent="0.3">
      <c r="B22" s="11" t="s">
        <v>85</v>
      </c>
      <c r="E22" s="50">
        <v>23</v>
      </c>
      <c r="F22" s="41">
        <v>6</v>
      </c>
      <c r="G22" s="42">
        <v>6.8519999999999998E-2</v>
      </c>
      <c r="H22" s="11">
        <v>430.4239197</v>
      </c>
      <c r="I22" s="11">
        <v>3.0282392499999999</v>
      </c>
      <c r="J22" s="11">
        <v>0.18449613500000001</v>
      </c>
      <c r="K22" s="41">
        <v>27.054830549999998</v>
      </c>
      <c r="L22" s="44">
        <v>0.187399387</v>
      </c>
      <c r="M22" s="44">
        <v>0.199641019</v>
      </c>
      <c r="N22" s="44">
        <v>5.9999999999999995E-4</v>
      </c>
      <c r="O22" s="41">
        <v>1.93418479</v>
      </c>
      <c r="P22" s="11">
        <v>0</v>
      </c>
    </row>
    <row r="23" spans="2:17" s="11" customFormat="1" x14ac:dyDescent="0.3">
      <c r="B23" s="58" t="s">
        <v>94</v>
      </c>
      <c r="C23" s="58"/>
      <c r="D23" s="58"/>
      <c r="E23" s="59">
        <v>24</v>
      </c>
      <c r="F23" s="60">
        <f>F$3</f>
        <v>6</v>
      </c>
      <c r="G23" s="61">
        <f t="shared" si="3"/>
        <v>6.8519999999999998E-2</v>
      </c>
      <c r="H23" s="62">
        <f t="shared" si="3"/>
        <v>536.05999999999995</v>
      </c>
      <c r="I23" s="60">
        <f t="shared" si="3"/>
        <v>4.8280000000000003</v>
      </c>
      <c r="J23" s="60">
        <f t="shared" si="3"/>
        <v>0.2</v>
      </c>
      <c r="K23" s="60">
        <f t="shared" si="3"/>
        <v>30.85</v>
      </c>
      <c r="L23" s="63">
        <f t="shared" si="3"/>
        <v>0.27400000000000002</v>
      </c>
      <c r="M23" s="63">
        <f t="shared" si="3"/>
        <v>0.151</v>
      </c>
      <c r="N23" s="63">
        <f t="shared" si="3"/>
        <v>5.9999999999999995E-4</v>
      </c>
      <c r="O23" s="60">
        <f t="shared" si="3"/>
        <v>1</v>
      </c>
      <c r="P23" s="64">
        <f t="shared" si="3"/>
        <v>0</v>
      </c>
      <c r="Q23" s="75" t="s">
        <v>103</v>
      </c>
    </row>
    <row r="24" spans="2:17" s="11" customFormat="1" x14ac:dyDescent="0.3">
      <c r="B24" s="58" t="s">
        <v>95</v>
      </c>
      <c r="C24" s="58"/>
      <c r="D24" s="58"/>
      <c r="E24" s="59">
        <v>25</v>
      </c>
      <c r="F24" s="60">
        <f>F14</f>
        <v>6</v>
      </c>
      <c r="G24" s="61">
        <f t="shared" ref="G24:O24" si="6">G14</f>
        <v>6.8519999999999998E-2</v>
      </c>
      <c r="H24" s="62">
        <f t="shared" si="6"/>
        <v>536.05999999999995</v>
      </c>
      <c r="I24" s="60">
        <f t="shared" si="6"/>
        <v>4.8280000000000003</v>
      </c>
      <c r="J24" s="60">
        <f t="shared" si="6"/>
        <v>0.2</v>
      </c>
      <c r="K24" s="60">
        <f t="shared" si="6"/>
        <v>30.85</v>
      </c>
      <c r="L24" s="63">
        <f t="shared" si="6"/>
        <v>0.27400000000000002</v>
      </c>
      <c r="M24" s="63">
        <f t="shared" si="6"/>
        <v>0.151</v>
      </c>
      <c r="N24" s="63">
        <f t="shared" si="6"/>
        <v>5.9999999999999995E-4</v>
      </c>
      <c r="O24" s="60">
        <f t="shared" si="6"/>
        <v>1</v>
      </c>
      <c r="P24" s="64">
        <f t="shared" ref="P24" si="7">P$34</f>
        <v>0</v>
      </c>
      <c r="Q24" s="58" t="s">
        <v>99</v>
      </c>
    </row>
    <row r="25" spans="2:17" s="11" customFormat="1" x14ac:dyDescent="0.3">
      <c r="B25" s="58" t="s">
        <v>96</v>
      </c>
      <c r="C25" s="58"/>
      <c r="D25" s="58"/>
      <c r="E25" s="59">
        <v>26</v>
      </c>
      <c r="F25" s="60">
        <f>F$3</f>
        <v>6</v>
      </c>
      <c r="G25" s="61">
        <f t="shared" si="3"/>
        <v>6.8519999999999998E-2</v>
      </c>
      <c r="H25" s="62">
        <f t="shared" si="3"/>
        <v>536.05999999999995</v>
      </c>
      <c r="I25" s="60">
        <f t="shared" si="3"/>
        <v>4.8280000000000003</v>
      </c>
      <c r="J25" s="60">
        <f t="shared" si="3"/>
        <v>0.2</v>
      </c>
      <c r="K25" s="60">
        <f t="shared" si="3"/>
        <v>30.85</v>
      </c>
      <c r="L25" s="63">
        <f t="shared" si="3"/>
        <v>0.27400000000000002</v>
      </c>
      <c r="M25" s="63">
        <f t="shared" si="3"/>
        <v>0.151</v>
      </c>
      <c r="N25" s="63">
        <f t="shared" si="3"/>
        <v>5.9999999999999995E-4</v>
      </c>
      <c r="O25" s="60">
        <f t="shared" si="3"/>
        <v>1</v>
      </c>
      <c r="P25" s="64">
        <f t="shared" si="3"/>
        <v>0</v>
      </c>
      <c r="Q25" s="58" t="s">
        <v>98</v>
      </c>
    </row>
    <row r="26" spans="2:17" x14ac:dyDescent="0.3">
      <c r="B26" s="11" t="s">
        <v>78</v>
      </c>
      <c r="C26" s="11"/>
      <c r="D26" s="11"/>
      <c r="E26" s="5">
        <v>27</v>
      </c>
      <c r="F26" s="24">
        <v>6</v>
      </c>
      <c r="G26" s="36">
        <v>6.8519999999999998E-2</v>
      </c>
      <c r="H26" s="21">
        <v>536.05999999999995</v>
      </c>
      <c r="I26">
        <v>4.8280000000000003</v>
      </c>
      <c r="J26" s="24">
        <v>0.2</v>
      </c>
      <c r="K26" s="24">
        <v>30.85</v>
      </c>
      <c r="L26" s="30">
        <v>0.27400000000000002</v>
      </c>
      <c r="M26" s="30">
        <v>0.151</v>
      </c>
      <c r="N26" s="30">
        <v>5.9999999999999995E-4</v>
      </c>
      <c r="O26" s="24">
        <v>1</v>
      </c>
    </row>
    <row r="27" spans="2:17" ht="14.25" customHeight="1" x14ac:dyDescent="0.3">
      <c r="B27" s="11" t="s">
        <v>68</v>
      </c>
      <c r="C27" s="11"/>
      <c r="D27" s="11"/>
      <c r="E27" s="5">
        <v>28</v>
      </c>
      <c r="F27" s="41">
        <v>2.52278</v>
      </c>
      <c r="G27" s="42">
        <v>1.4416E-2</v>
      </c>
      <c r="H27" s="43">
        <v>216.00700000000001</v>
      </c>
      <c r="I27" s="41">
        <v>1.2423200000000001</v>
      </c>
      <c r="J27" s="41">
        <v>0.19489799999999999</v>
      </c>
      <c r="K27" s="41">
        <v>8.8562700000000003</v>
      </c>
      <c r="L27" s="44">
        <v>0.59331199999999995</v>
      </c>
      <c r="M27" s="44">
        <v>0.23660999999999999</v>
      </c>
      <c r="N27" s="44">
        <v>2.3149999999999998E-3</v>
      </c>
      <c r="O27" s="24">
        <v>1</v>
      </c>
    </row>
    <row r="28" spans="2:17" hidden="1" x14ac:dyDescent="0.3">
      <c r="E28" s="5">
        <v>29</v>
      </c>
      <c r="F28" s="41">
        <v>5.9950850000000004</v>
      </c>
      <c r="G28" s="42">
        <v>4.4926000000000001E-2</v>
      </c>
      <c r="H28" s="43">
        <v>419.92200000000003</v>
      </c>
      <c r="I28" s="41">
        <v>3.4314650000000002</v>
      </c>
      <c r="J28" s="41">
        <v>0.49019000000000001</v>
      </c>
      <c r="K28" s="41">
        <v>48.445349999999998</v>
      </c>
      <c r="L28" s="44">
        <v>0.28832000000000002</v>
      </c>
      <c r="M28" s="44">
        <v>0.25643850000000001</v>
      </c>
      <c r="N28" s="44">
        <v>3.7562499999999999E-2</v>
      </c>
      <c r="O28" s="24">
        <v>1</v>
      </c>
    </row>
    <row r="29" spans="2:17" x14ac:dyDescent="0.3">
      <c r="B29" s="11" t="s">
        <v>77</v>
      </c>
      <c r="C29" s="11"/>
      <c r="D29" s="11"/>
      <c r="E29" s="5">
        <v>29</v>
      </c>
      <c r="F29" s="24">
        <v>6</v>
      </c>
      <c r="G29" s="36">
        <v>6.8519999999999998E-2</v>
      </c>
      <c r="H29" s="21">
        <v>536.05999999999995</v>
      </c>
      <c r="I29">
        <v>4.8280000000000003</v>
      </c>
      <c r="J29" s="24">
        <v>0.2</v>
      </c>
      <c r="K29" s="24">
        <v>30.85</v>
      </c>
      <c r="L29" s="30">
        <v>0.27400000000000002</v>
      </c>
      <c r="M29" s="30">
        <v>0.151</v>
      </c>
      <c r="N29" s="30">
        <v>5.9999999999999995E-4</v>
      </c>
      <c r="O29" s="24">
        <v>1</v>
      </c>
    </row>
    <row r="30" spans="2:17" x14ac:dyDescent="0.3">
      <c r="B30" s="11" t="s">
        <v>101</v>
      </c>
      <c r="C30" s="11"/>
      <c r="D30" s="11"/>
      <c r="E30" s="5">
        <v>30</v>
      </c>
      <c r="F30" s="60">
        <f>F$3</f>
        <v>6</v>
      </c>
      <c r="G30" s="61">
        <f t="shared" ref="G30:P32" si="8">G$3</f>
        <v>6.8519999999999998E-2</v>
      </c>
      <c r="H30" s="62">
        <f t="shared" si="8"/>
        <v>536.05999999999995</v>
      </c>
      <c r="I30" s="60">
        <f t="shared" si="8"/>
        <v>4.8280000000000003</v>
      </c>
      <c r="J30" s="60">
        <f t="shared" si="8"/>
        <v>0.2</v>
      </c>
      <c r="K30" s="60">
        <f t="shared" si="8"/>
        <v>30.85</v>
      </c>
      <c r="L30" s="63">
        <f t="shared" si="8"/>
        <v>0.27400000000000002</v>
      </c>
      <c r="M30" s="63">
        <f t="shared" si="8"/>
        <v>0.151</v>
      </c>
      <c r="N30" s="63">
        <f t="shared" si="8"/>
        <v>5.9999999999999995E-4</v>
      </c>
      <c r="O30" s="60">
        <f t="shared" si="8"/>
        <v>1</v>
      </c>
      <c r="P30" s="64">
        <f t="shared" si="8"/>
        <v>0</v>
      </c>
      <c r="Q30" s="58" t="s">
        <v>98</v>
      </c>
    </row>
    <row r="31" spans="2:17" x14ac:dyDescent="0.3">
      <c r="B31" s="58" t="s">
        <v>97</v>
      </c>
      <c r="C31" s="58"/>
      <c r="D31" s="58"/>
      <c r="E31" s="5">
        <v>31</v>
      </c>
      <c r="F31" s="60">
        <f>F$3</f>
        <v>6</v>
      </c>
      <c r="G31" s="61">
        <f t="shared" si="8"/>
        <v>6.8519999999999998E-2</v>
      </c>
      <c r="H31" s="62">
        <f t="shared" si="8"/>
        <v>536.05999999999995</v>
      </c>
      <c r="I31" s="60">
        <f t="shared" si="8"/>
        <v>4.8280000000000003</v>
      </c>
      <c r="J31" s="60">
        <f t="shared" si="8"/>
        <v>0.2</v>
      </c>
      <c r="K31" s="60">
        <f t="shared" si="8"/>
        <v>30.85</v>
      </c>
      <c r="L31" s="63">
        <f t="shared" si="8"/>
        <v>0.27400000000000002</v>
      </c>
      <c r="M31" s="63">
        <f t="shared" si="8"/>
        <v>0.151</v>
      </c>
      <c r="N31" s="63">
        <f t="shared" si="8"/>
        <v>5.9999999999999995E-4</v>
      </c>
      <c r="O31" s="60">
        <f t="shared" si="8"/>
        <v>1</v>
      </c>
      <c r="P31" s="64">
        <f t="shared" si="8"/>
        <v>0</v>
      </c>
      <c r="Q31" s="58" t="s">
        <v>98</v>
      </c>
    </row>
    <row r="32" spans="2:17" x14ac:dyDescent="0.3">
      <c r="B32" s="11" t="s">
        <v>102</v>
      </c>
      <c r="C32" s="11"/>
      <c r="D32" s="11"/>
      <c r="E32" s="5">
        <v>32</v>
      </c>
      <c r="F32" s="60">
        <f>F$3</f>
        <v>6</v>
      </c>
      <c r="G32" s="61">
        <f t="shared" si="8"/>
        <v>6.8519999999999998E-2</v>
      </c>
      <c r="H32" s="62">
        <f t="shared" si="8"/>
        <v>536.05999999999995</v>
      </c>
      <c r="I32" s="60">
        <f t="shared" si="8"/>
        <v>4.8280000000000003</v>
      </c>
      <c r="J32" s="60">
        <f t="shared" si="8"/>
        <v>0.2</v>
      </c>
      <c r="K32" s="60">
        <f t="shared" si="8"/>
        <v>30.85</v>
      </c>
      <c r="L32" s="63">
        <f t="shared" si="8"/>
        <v>0.27400000000000002</v>
      </c>
      <c r="M32" s="63">
        <f t="shared" si="8"/>
        <v>0.151</v>
      </c>
      <c r="N32" s="63">
        <f t="shared" si="8"/>
        <v>5.9999999999999995E-4</v>
      </c>
      <c r="O32" s="60">
        <f t="shared" si="8"/>
        <v>1</v>
      </c>
      <c r="P32" s="64">
        <f t="shared" si="8"/>
        <v>0</v>
      </c>
      <c r="Q32" s="58" t="s">
        <v>98</v>
      </c>
    </row>
    <row r="33" spans="1:17" x14ac:dyDescent="0.3">
      <c r="B33" s="11" t="s">
        <v>84</v>
      </c>
      <c r="C33" s="11"/>
      <c r="D33" s="11"/>
      <c r="E33" s="5">
        <v>33</v>
      </c>
      <c r="F33" s="54">
        <v>6</v>
      </c>
      <c r="G33" s="56">
        <v>6.8519999999999998E-2</v>
      </c>
      <c r="H33" s="57">
        <v>536.05999999999995</v>
      </c>
      <c r="I33" s="54">
        <v>4.8280000000000003</v>
      </c>
      <c r="J33" s="54">
        <v>0.2</v>
      </c>
      <c r="K33" s="54">
        <v>30.85</v>
      </c>
      <c r="L33" s="55">
        <v>0.27400000000000002</v>
      </c>
      <c r="M33" s="55">
        <v>0.151</v>
      </c>
      <c r="N33" s="55">
        <v>5.9999999999999995E-4</v>
      </c>
      <c r="O33" s="24">
        <v>1</v>
      </c>
      <c r="P33" s="53">
        <v>1</v>
      </c>
    </row>
    <row r="34" spans="1:17" x14ac:dyDescent="0.3">
      <c r="B34" s="11" t="s">
        <v>69</v>
      </c>
      <c r="C34" s="11"/>
      <c r="D34" s="11"/>
      <c r="E34" s="5">
        <v>34</v>
      </c>
      <c r="F34" s="41">
        <v>2.9778201580000001</v>
      </c>
      <c r="G34" s="42">
        <v>4.6919644000000003E-2</v>
      </c>
      <c r="H34" s="43">
        <v>225.4531403</v>
      </c>
      <c r="I34" s="41">
        <v>4.4965953829999998</v>
      </c>
      <c r="J34" s="41">
        <v>0.19683769300000001</v>
      </c>
      <c r="K34" s="41">
        <v>8.1670780179999998</v>
      </c>
      <c r="L34" s="44">
        <v>0.56690686899999998</v>
      </c>
      <c r="M34" s="44">
        <v>8.1609227000000006E-2</v>
      </c>
      <c r="N34" s="44">
        <v>1.0667369999999999E-3</v>
      </c>
      <c r="O34" s="24">
        <v>1</v>
      </c>
    </row>
    <row r="35" spans="1:17" x14ac:dyDescent="0.3">
      <c r="B35" s="11" t="s">
        <v>70</v>
      </c>
      <c r="C35" s="11"/>
      <c r="D35" s="11"/>
      <c r="E35" s="5">
        <v>35</v>
      </c>
      <c r="F35" s="41">
        <v>4.6672200000000004</v>
      </c>
      <c r="G35" s="42">
        <v>3.42195E-2</v>
      </c>
      <c r="H35" s="43">
        <v>391.65899999999999</v>
      </c>
      <c r="I35" s="41">
        <v>2.4958499999999999</v>
      </c>
      <c r="J35" s="41">
        <v>0.19991999999999999</v>
      </c>
      <c r="K35" s="41">
        <v>2.0880000000000001</v>
      </c>
      <c r="L35" s="44">
        <v>0.59253599999999995</v>
      </c>
      <c r="M35" s="44">
        <v>0.29457100000000003</v>
      </c>
      <c r="N35" s="44">
        <v>5.4587960000000001E-3</v>
      </c>
      <c r="O35" s="24">
        <v>1</v>
      </c>
    </row>
    <row r="36" spans="1:17" x14ac:dyDescent="0.3">
      <c r="B36" s="11" t="s">
        <v>71</v>
      </c>
      <c r="C36" s="11"/>
      <c r="D36" s="11"/>
      <c r="E36" s="5">
        <v>36</v>
      </c>
      <c r="F36" s="24">
        <v>5.9950850000000004</v>
      </c>
      <c r="G36" s="36">
        <v>4.4926000000000001E-2</v>
      </c>
      <c r="H36" s="21">
        <v>419.92200000000003</v>
      </c>
      <c r="I36" s="24">
        <v>3.4314650000000002</v>
      </c>
      <c r="J36" s="24">
        <v>0.49019000000000001</v>
      </c>
      <c r="K36" s="24">
        <v>48.445349999999998</v>
      </c>
      <c r="L36" s="30">
        <v>0.28832000000000002</v>
      </c>
      <c r="M36" s="30">
        <v>0.25643850000000001</v>
      </c>
      <c r="N36" s="30">
        <v>3.7562499999999999E-2</v>
      </c>
      <c r="O36" s="24">
        <v>1</v>
      </c>
    </row>
    <row r="37" spans="1:17" x14ac:dyDescent="0.3">
      <c r="A37" t="s">
        <v>122</v>
      </c>
      <c r="B37" s="11" t="s">
        <v>72</v>
      </c>
      <c r="C37" s="11"/>
      <c r="D37" s="11"/>
      <c r="E37" s="5">
        <v>37</v>
      </c>
      <c r="F37" s="24">
        <v>5.9950850000000004</v>
      </c>
      <c r="G37" s="36">
        <v>4.4926000000000001E-2</v>
      </c>
      <c r="H37" s="21">
        <v>419.92200000000003</v>
      </c>
      <c r="I37" s="24">
        <v>3.4314650000000002</v>
      </c>
      <c r="J37" s="24">
        <v>0.49019000000000001</v>
      </c>
      <c r="K37" s="24">
        <v>48.445349999999998</v>
      </c>
      <c r="L37" s="30">
        <v>0.28832000000000002</v>
      </c>
      <c r="M37" s="30">
        <v>0.25643850000000001</v>
      </c>
      <c r="N37" s="30">
        <v>3.7562499999999999E-2</v>
      </c>
      <c r="O37" s="24">
        <v>1</v>
      </c>
    </row>
    <row r="38" spans="1:17" x14ac:dyDescent="0.3">
      <c r="B38" s="11" t="s">
        <v>73</v>
      </c>
      <c r="C38" s="11"/>
      <c r="D38" s="11"/>
      <c r="E38" s="5">
        <v>38</v>
      </c>
      <c r="F38" s="24">
        <v>5.9950850000000004</v>
      </c>
      <c r="G38" s="36">
        <v>4.4926000000000001E-2</v>
      </c>
      <c r="H38" s="21">
        <v>419.92200000000003</v>
      </c>
      <c r="I38" s="24">
        <v>3.4314650000000002</v>
      </c>
      <c r="J38" s="24">
        <v>0.49019000000000001</v>
      </c>
      <c r="K38" s="24">
        <v>48.445349999999998</v>
      </c>
      <c r="L38" s="30">
        <v>0.28832000000000002</v>
      </c>
      <c r="M38" s="30">
        <v>0.25643850000000001</v>
      </c>
      <c r="N38" s="30">
        <v>3.7562499999999999E-2</v>
      </c>
      <c r="O38" s="24">
        <v>1</v>
      </c>
    </row>
    <row r="39" spans="1:17" x14ac:dyDescent="0.3">
      <c r="B39" s="11" t="s">
        <v>74</v>
      </c>
      <c r="C39" s="11"/>
      <c r="D39" s="11"/>
      <c r="E39" s="5">
        <v>39</v>
      </c>
      <c r="F39" s="24">
        <v>6</v>
      </c>
      <c r="G39" s="36">
        <v>6.8519999999999998E-2</v>
      </c>
      <c r="H39" s="21">
        <v>536.05999999999995</v>
      </c>
      <c r="I39">
        <v>4.8280000000000003</v>
      </c>
      <c r="J39" s="24">
        <v>0.2</v>
      </c>
      <c r="K39" s="24">
        <v>30.85</v>
      </c>
      <c r="L39" s="30">
        <v>0.27400000000000002</v>
      </c>
      <c r="M39" s="30">
        <v>0.151</v>
      </c>
      <c r="N39" s="30">
        <v>5.9999999999999995E-4</v>
      </c>
      <c r="O39" s="24">
        <v>1</v>
      </c>
    </row>
    <row r="40" spans="1:17" x14ac:dyDescent="0.3">
      <c r="B40" s="11" t="s">
        <v>75</v>
      </c>
      <c r="C40" s="11"/>
      <c r="D40" s="11"/>
      <c r="E40" s="5">
        <v>41</v>
      </c>
      <c r="F40" s="24">
        <v>5.9950850000000004</v>
      </c>
      <c r="G40" s="36">
        <v>4.4926000000000001E-2</v>
      </c>
      <c r="H40" s="21">
        <v>419.92200000000003</v>
      </c>
      <c r="I40" s="24">
        <v>3.4314650000000002</v>
      </c>
      <c r="J40" s="24">
        <v>0.49019000000000001</v>
      </c>
      <c r="K40" s="24">
        <v>48.445349999999998</v>
      </c>
      <c r="L40" s="30">
        <v>0.28832000000000002</v>
      </c>
      <c r="M40" s="30">
        <v>0.25643850000000001</v>
      </c>
      <c r="N40" s="30">
        <v>3.7562499999999999E-2</v>
      </c>
      <c r="O40" s="24">
        <v>1</v>
      </c>
    </row>
    <row r="41" spans="1:17" x14ac:dyDescent="0.3">
      <c r="B41" s="11" t="s">
        <v>76</v>
      </c>
      <c r="C41" s="11"/>
      <c r="D41" s="11"/>
      <c r="E41" s="5">
        <v>42</v>
      </c>
      <c r="F41" s="24">
        <v>5.9950850000000004</v>
      </c>
      <c r="G41" s="36">
        <v>4.4926000000000001E-2</v>
      </c>
      <c r="H41" s="21">
        <v>419.92200000000003</v>
      </c>
      <c r="I41" s="24">
        <v>3.4314650000000002</v>
      </c>
      <c r="J41" s="24">
        <v>0.49019000000000001</v>
      </c>
      <c r="K41" s="24">
        <v>48.445349999999998</v>
      </c>
      <c r="L41" s="30">
        <v>0.28832000000000002</v>
      </c>
      <c r="M41" s="30">
        <v>0.25643850000000001</v>
      </c>
      <c r="N41" s="30">
        <v>3.7562499999999999E-2</v>
      </c>
      <c r="O41" s="24">
        <v>1</v>
      </c>
    </row>
    <row r="42" spans="1:17" x14ac:dyDescent="0.3">
      <c r="B42" s="11" t="s">
        <v>81</v>
      </c>
      <c r="C42" s="11"/>
      <c r="D42" s="11"/>
      <c r="E42" s="5">
        <v>43</v>
      </c>
      <c r="F42" s="24">
        <v>6</v>
      </c>
      <c r="G42" s="36">
        <v>6.8519999999999998E-2</v>
      </c>
      <c r="H42" s="21">
        <v>536.05999999999995</v>
      </c>
      <c r="I42">
        <v>4.8280000000000003</v>
      </c>
      <c r="J42" s="24">
        <v>0.2</v>
      </c>
      <c r="K42" s="24">
        <v>30.85</v>
      </c>
      <c r="L42" s="30">
        <v>0.27400000000000002</v>
      </c>
      <c r="M42" s="30">
        <v>0.151</v>
      </c>
      <c r="N42" s="30">
        <v>5.9999999999999995E-4</v>
      </c>
      <c r="O42" s="24">
        <v>1</v>
      </c>
    </row>
    <row r="43" spans="1:17" x14ac:dyDescent="0.3">
      <c r="A43" t="s">
        <v>123</v>
      </c>
      <c r="B43" s="11" t="s">
        <v>124</v>
      </c>
      <c r="C43" s="11"/>
      <c r="D43" s="11"/>
      <c r="E43" s="5">
        <v>44</v>
      </c>
      <c r="F43" s="24">
        <v>6</v>
      </c>
      <c r="G43" s="36">
        <v>6.8519999999999998E-2</v>
      </c>
      <c r="H43" s="21">
        <v>536.05999999999995</v>
      </c>
      <c r="I43">
        <v>4.8280000000000003</v>
      </c>
      <c r="J43" s="24">
        <v>0.2</v>
      </c>
      <c r="K43" s="24">
        <v>30.85</v>
      </c>
      <c r="L43" s="30">
        <v>0.27400000000000002</v>
      </c>
      <c r="M43" s="30">
        <v>0.151</v>
      </c>
      <c r="N43" s="30">
        <v>5.9999999999999995E-4</v>
      </c>
      <c r="O43" s="24">
        <v>1</v>
      </c>
    </row>
    <row r="44" spans="1:17" x14ac:dyDescent="0.3">
      <c r="B44" s="11" t="s">
        <v>82</v>
      </c>
      <c r="C44" s="11"/>
      <c r="D44" s="11"/>
      <c r="E44" s="5">
        <v>45</v>
      </c>
      <c r="F44" s="24">
        <v>6</v>
      </c>
      <c r="G44" s="36">
        <v>6.8519999999999998E-2</v>
      </c>
      <c r="H44" s="21">
        <v>536.05999999999995</v>
      </c>
      <c r="I44">
        <v>4.8280000000000003</v>
      </c>
      <c r="J44" s="24">
        <v>0.2</v>
      </c>
      <c r="K44" s="24">
        <v>30.85</v>
      </c>
      <c r="L44" s="30">
        <v>0.27400000000000002</v>
      </c>
      <c r="M44" s="30">
        <v>0.151</v>
      </c>
      <c r="N44" s="30">
        <v>5.9999999999999995E-4</v>
      </c>
      <c r="O44" s="24">
        <v>1</v>
      </c>
    </row>
    <row r="45" spans="1:17" x14ac:dyDescent="0.3">
      <c r="A45" t="s">
        <v>109</v>
      </c>
      <c r="B45" s="11" t="s">
        <v>104</v>
      </c>
      <c r="C45" s="11"/>
      <c r="D45" s="11"/>
      <c r="E45" s="5">
        <v>46</v>
      </c>
      <c r="F45" s="60">
        <v>2.5299999999999998</v>
      </c>
      <c r="G45" s="61">
        <v>5.4128975000000003E-2</v>
      </c>
      <c r="H45" s="62">
        <v>219.77199999999999</v>
      </c>
      <c r="I45" s="60">
        <v>1.1459999999999999</v>
      </c>
      <c r="J45" s="60">
        <v>0.188</v>
      </c>
      <c r="K45" s="60">
        <v>4.4269999999999996</v>
      </c>
      <c r="L45" s="63">
        <v>0.58499999999999996</v>
      </c>
      <c r="M45" s="63">
        <v>0.26</v>
      </c>
      <c r="N45" s="63">
        <v>0.03</v>
      </c>
      <c r="O45" s="60">
        <v>1</v>
      </c>
      <c r="Q45" t="s">
        <v>105</v>
      </c>
    </row>
    <row r="46" spans="1:17" x14ac:dyDescent="0.3">
      <c r="A46" t="s">
        <v>110</v>
      </c>
      <c r="B46" s="83" t="s">
        <v>106</v>
      </c>
      <c r="C46" s="83"/>
      <c r="D46" s="83"/>
      <c r="E46" s="5">
        <v>47</v>
      </c>
      <c r="F46" s="60"/>
      <c r="G46" s="61"/>
      <c r="H46" s="62"/>
      <c r="I46" s="60"/>
      <c r="J46" s="60"/>
      <c r="K46" s="60"/>
      <c r="L46" s="63"/>
      <c r="M46" s="63"/>
      <c r="N46" s="63"/>
      <c r="O46" s="60"/>
    </row>
    <row r="47" spans="1:17" x14ac:dyDescent="0.3">
      <c r="A47" t="s">
        <v>111</v>
      </c>
      <c r="B47" s="84" t="s">
        <v>107</v>
      </c>
      <c r="C47" s="84"/>
      <c r="D47" s="84"/>
      <c r="E47" s="5">
        <v>48</v>
      </c>
      <c r="F47" s="60"/>
      <c r="G47" s="61"/>
      <c r="H47" s="62"/>
      <c r="I47" s="60"/>
      <c r="J47" s="60"/>
      <c r="K47" s="60"/>
      <c r="L47" s="63"/>
      <c r="M47" s="63"/>
      <c r="N47" s="63"/>
      <c r="O47" s="60"/>
    </row>
    <row r="48" spans="1:17" x14ac:dyDescent="0.3">
      <c r="A48" t="s">
        <v>112</v>
      </c>
      <c r="B48" s="84" t="s">
        <v>108</v>
      </c>
      <c r="C48" s="84"/>
      <c r="D48" s="84"/>
      <c r="E48" s="5">
        <v>49</v>
      </c>
      <c r="F48" s="60"/>
      <c r="G48" s="61"/>
      <c r="H48" s="62"/>
      <c r="I48" s="60"/>
      <c r="J48" s="60"/>
      <c r="K48" s="60"/>
      <c r="L48" s="63"/>
      <c r="M48" s="63"/>
      <c r="N48" s="63"/>
      <c r="O48" s="60"/>
    </row>
    <row r="49" spans="1:16" x14ac:dyDescent="0.3">
      <c r="A49" t="s">
        <v>115</v>
      </c>
      <c r="B49" s="84" t="s">
        <v>116</v>
      </c>
      <c r="C49" s="84"/>
      <c r="D49" s="84"/>
      <c r="E49" s="5">
        <v>50</v>
      </c>
      <c r="F49" s="60"/>
      <c r="G49" s="61"/>
      <c r="H49" s="62"/>
      <c r="I49" s="60"/>
      <c r="J49" s="60"/>
      <c r="K49" s="60"/>
      <c r="L49" s="63"/>
      <c r="M49" s="63"/>
      <c r="N49" s="63"/>
      <c r="O49" s="60"/>
    </row>
    <row r="50" spans="1:16" x14ac:dyDescent="0.3">
      <c r="A50" t="s">
        <v>119</v>
      </c>
      <c r="B50" s="84" t="s">
        <v>120</v>
      </c>
      <c r="C50" s="84"/>
      <c r="D50" s="84"/>
      <c r="E50" s="5">
        <v>51</v>
      </c>
      <c r="F50" s="60"/>
      <c r="G50" s="61"/>
      <c r="H50" s="62"/>
      <c r="I50" s="60"/>
      <c r="J50" s="60"/>
      <c r="K50" s="60"/>
      <c r="L50" s="63"/>
      <c r="M50" s="63"/>
      <c r="N50" s="63"/>
      <c r="O50" s="60"/>
    </row>
    <row r="51" spans="1:16" x14ac:dyDescent="0.3">
      <c r="B51" s="84"/>
      <c r="C51" s="84"/>
      <c r="D51" s="84"/>
      <c r="E51" s="5"/>
      <c r="F51" s="60"/>
      <c r="G51" s="61"/>
      <c r="H51" s="62"/>
      <c r="I51" s="60"/>
      <c r="J51" s="60"/>
      <c r="K51" s="60"/>
      <c r="L51" s="63"/>
      <c r="M51" s="63"/>
      <c r="N51" s="63"/>
      <c r="O51" s="60"/>
    </row>
    <row r="53" spans="1:16" x14ac:dyDescent="0.3">
      <c r="B53" t="s">
        <v>56</v>
      </c>
      <c r="E53" s="9"/>
      <c r="F53" s="24">
        <v>2.3140000000000001</v>
      </c>
      <c r="G53" s="36">
        <v>0.05</v>
      </c>
      <c r="H53" s="21">
        <v>85</v>
      </c>
      <c r="I53" s="24">
        <v>2.15</v>
      </c>
      <c r="J53" s="24">
        <v>9.4000000000000004E-3</v>
      </c>
      <c r="K53" s="9">
        <v>7.9</v>
      </c>
      <c r="L53" s="30">
        <v>0.13700000000000001</v>
      </c>
      <c r="M53" s="30">
        <v>0.03</v>
      </c>
      <c r="N53" s="30">
        <v>2E-3</v>
      </c>
      <c r="P53" s="9"/>
    </row>
    <row r="54" spans="1:16" x14ac:dyDescent="0.3">
      <c r="B54" t="s">
        <v>57</v>
      </c>
      <c r="F54" s="24">
        <v>3.72776</v>
      </c>
      <c r="G54" s="36">
        <v>0.05</v>
      </c>
      <c r="H54" s="21">
        <v>456</v>
      </c>
      <c r="I54" s="24">
        <v>4.24</v>
      </c>
      <c r="J54" s="24">
        <v>0.03</v>
      </c>
      <c r="K54" s="9">
        <v>86.6</v>
      </c>
      <c r="L54" s="30">
        <v>0.48</v>
      </c>
      <c r="M54" s="30">
        <v>0.317</v>
      </c>
      <c r="N54" s="30">
        <v>0.105</v>
      </c>
    </row>
    <row r="55" spans="1:16" x14ac:dyDescent="0.3">
      <c r="B55" t="s">
        <v>48</v>
      </c>
      <c r="F55" s="24">
        <v>4.5944700000000003</v>
      </c>
      <c r="G55" s="36">
        <v>8.4928500000000004E-2</v>
      </c>
      <c r="H55" s="21">
        <v>403.43</v>
      </c>
      <c r="I55" s="24">
        <v>3.6036649999999999</v>
      </c>
      <c r="J55" s="24">
        <v>1.5616099999999999</v>
      </c>
      <c r="K55" s="9">
        <v>45.967799999999997</v>
      </c>
      <c r="L55" s="30">
        <v>0.51648300000000003</v>
      </c>
      <c r="M55" s="30">
        <v>0.13280749999999999</v>
      </c>
      <c r="N55" s="30">
        <v>6.1253000000000002E-2</v>
      </c>
      <c r="P55" s="5" t="s">
        <v>52</v>
      </c>
    </row>
    <row r="56" spans="1:16" x14ac:dyDescent="0.3">
      <c r="B56" t="s">
        <v>49</v>
      </c>
      <c r="F56" s="24">
        <v>5.9950850000000004</v>
      </c>
      <c r="G56" s="36">
        <v>4.4926000000000001E-2</v>
      </c>
      <c r="H56" s="21">
        <v>419.92200000000003</v>
      </c>
      <c r="I56" s="24">
        <v>3.4314650000000002</v>
      </c>
      <c r="J56" s="24">
        <v>0.49019000000000001</v>
      </c>
      <c r="K56" s="9">
        <v>48.445349999999998</v>
      </c>
      <c r="L56" s="30">
        <v>0.28832000000000002</v>
      </c>
      <c r="M56" s="30">
        <v>0.25643850000000001</v>
      </c>
      <c r="N56" s="30">
        <v>3.7562499999999999E-2</v>
      </c>
      <c r="P56" s="5" t="s">
        <v>53</v>
      </c>
    </row>
    <row r="57" spans="1:16" x14ac:dyDescent="0.3">
      <c r="B57" t="s">
        <v>50</v>
      </c>
      <c r="F57" s="24">
        <v>2.5</v>
      </c>
      <c r="G57" s="36">
        <v>5.3031000000000002E-2</v>
      </c>
      <c r="H57" s="21">
        <v>302.19299999999998</v>
      </c>
      <c r="I57" s="24">
        <v>3.3146300000000002</v>
      </c>
      <c r="J57" s="24">
        <v>0.40926699999999999</v>
      </c>
      <c r="K57" s="9">
        <v>6.09443</v>
      </c>
      <c r="L57" s="30">
        <v>0.24992800000000001</v>
      </c>
      <c r="M57" s="30">
        <v>0.24191099999999999</v>
      </c>
      <c r="N57" s="30">
        <v>8.1710000000000005E-2</v>
      </c>
      <c r="P57" s="5" t="s">
        <v>54</v>
      </c>
    </row>
    <row r="58" spans="1:16" x14ac:dyDescent="0.3">
      <c r="B58" t="s">
        <v>51</v>
      </c>
      <c r="F58" s="24">
        <v>2.5</v>
      </c>
      <c r="G58" s="36">
        <v>2.8663500000000001E-2</v>
      </c>
      <c r="H58" s="21">
        <v>51.938099999999999</v>
      </c>
      <c r="I58" s="24">
        <v>2.2341899999999999</v>
      </c>
      <c r="J58" s="24">
        <v>3.267137</v>
      </c>
      <c r="K58" s="9">
        <v>46.490699999999997</v>
      </c>
      <c r="L58" s="30">
        <v>0.25806499999999999</v>
      </c>
      <c r="M58" s="30">
        <v>7.5115000000000001E-2</v>
      </c>
      <c r="N58" s="30">
        <v>4.5275999999999997E-2</v>
      </c>
      <c r="P58" s="5" t="s">
        <v>55</v>
      </c>
    </row>
  </sheetData>
  <pageMargins left="0.7" right="0.7" top="0.75" bottom="0.75" header="0.3" footer="0.3"/>
  <pageSetup scale="76"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CD360-4B2D-45D8-A256-EB9315888EC1}">
  <dimension ref="A1:L48"/>
  <sheetViews>
    <sheetView workbookViewId="0">
      <selection activeCell="F48" sqref="F48:G48"/>
    </sheetView>
  </sheetViews>
  <sheetFormatPr defaultRowHeight="14.4" x14ac:dyDescent="0.3"/>
  <cols>
    <col min="5" max="5" width="9.109375" style="24"/>
    <col min="6" max="7" width="9.109375" style="36"/>
  </cols>
  <sheetData>
    <row r="1" spans="1:12" x14ac:dyDescent="0.3">
      <c r="A1" s="51" t="s">
        <v>45</v>
      </c>
      <c r="B1" s="51" t="s">
        <v>100</v>
      </c>
      <c r="C1" s="37" t="s">
        <v>4</v>
      </c>
      <c r="D1" s="40" t="s">
        <v>5</v>
      </c>
      <c r="E1" s="37" t="s">
        <v>6</v>
      </c>
      <c r="F1" s="40" t="s">
        <v>7</v>
      </c>
      <c r="G1" s="40" t="s">
        <v>8</v>
      </c>
      <c r="H1" s="38" t="s">
        <v>9</v>
      </c>
      <c r="I1" s="39" t="s">
        <v>10</v>
      </c>
      <c r="J1" s="39" t="s">
        <v>11</v>
      </c>
      <c r="K1" s="39" t="s">
        <v>12</v>
      </c>
      <c r="L1" s="65" t="s">
        <v>83</v>
      </c>
    </row>
    <row r="2" spans="1:12" x14ac:dyDescent="0.3">
      <c r="A2" s="5">
        <v>0</v>
      </c>
      <c r="B2" s="3">
        <v>0</v>
      </c>
      <c r="C2" s="24">
        <v>6</v>
      </c>
      <c r="D2" s="36">
        <v>6.8519999999999998E-2</v>
      </c>
      <c r="E2" s="24">
        <v>536.05999999999995</v>
      </c>
      <c r="F2" s="36">
        <v>4.8280000000000003</v>
      </c>
      <c r="G2" s="36">
        <v>0.2</v>
      </c>
      <c r="H2" s="24">
        <v>30.85</v>
      </c>
      <c r="I2" s="30">
        <v>0.27400000000000002</v>
      </c>
      <c r="J2" s="30">
        <v>0.151</v>
      </c>
      <c r="K2" s="30">
        <v>5.9999999999999995E-4</v>
      </c>
      <c r="L2" s="24">
        <v>1</v>
      </c>
    </row>
    <row r="3" spans="1:12" x14ac:dyDescent="0.3">
      <c r="A3" s="5">
        <v>1</v>
      </c>
      <c r="B3" s="3">
        <v>0</v>
      </c>
      <c r="C3" s="41">
        <v>3.735868</v>
      </c>
      <c r="D3" s="42">
        <v>5.6955899999999997E-4</v>
      </c>
      <c r="E3" s="41">
        <v>150.53030000000001</v>
      </c>
      <c r="F3" s="42">
        <v>1.3763369999999999</v>
      </c>
      <c r="G3" s="42">
        <v>0.1968587</v>
      </c>
      <c r="H3" s="41">
        <v>7.2725160000000004</v>
      </c>
      <c r="I3" s="44">
        <v>0.49463750000000001</v>
      </c>
      <c r="J3" s="44">
        <v>0.1270905</v>
      </c>
      <c r="K3" s="44">
        <v>7.69113E-3</v>
      </c>
      <c r="L3" s="24">
        <v>1</v>
      </c>
    </row>
    <row r="4" spans="1:12" x14ac:dyDescent="0.3">
      <c r="A4" s="5">
        <v>2</v>
      </c>
      <c r="B4" s="3">
        <v>0</v>
      </c>
      <c r="C4" s="3">
        <v>0</v>
      </c>
      <c r="D4" s="3">
        <v>0</v>
      </c>
      <c r="E4" s="47">
        <v>0</v>
      </c>
      <c r="F4" s="45">
        <v>0</v>
      </c>
      <c r="G4" s="45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</row>
    <row r="5" spans="1:12" x14ac:dyDescent="0.3">
      <c r="A5" s="5">
        <v>3</v>
      </c>
      <c r="B5" s="3">
        <v>0</v>
      </c>
      <c r="C5" s="3">
        <v>0</v>
      </c>
      <c r="D5" s="3">
        <v>0</v>
      </c>
      <c r="E5" s="47">
        <v>0</v>
      </c>
      <c r="F5" s="45">
        <v>0</v>
      </c>
      <c r="G5" s="45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</row>
    <row r="6" spans="1:12" x14ac:dyDescent="0.3">
      <c r="A6" s="5">
        <v>4</v>
      </c>
      <c r="B6" s="3">
        <v>0</v>
      </c>
      <c r="C6" s="41">
        <v>3.275990009</v>
      </c>
      <c r="D6" s="42">
        <v>8.0292649999999993E-2</v>
      </c>
      <c r="E6" s="41">
        <v>200.52503970000001</v>
      </c>
      <c r="F6" s="42">
        <v>1.3476115470000001</v>
      </c>
      <c r="G6" s="42">
        <v>0.176873103</v>
      </c>
      <c r="H6" s="41">
        <v>0.95709490799999997</v>
      </c>
      <c r="I6" s="44">
        <v>0.54816478499999999</v>
      </c>
      <c r="J6" s="44">
        <v>0.250585526</v>
      </c>
      <c r="K6" s="44">
        <v>6.2221719999999998E-3</v>
      </c>
      <c r="L6" s="24">
        <v>1</v>
      </c>
    </row>
    <row r="7" spans="1:12" x14ac:dyDescent="0.3">
      <c r="A7" s="5">
        <v>5</v>
      </c>
      <c r="B7" s="3">
        <v>0</v>
      </c>
      <c r="C7" s="41">
        <v>2.7441309999999999</v>
      </c>
      <c r="D7" s="42">
        <v>2.6143218999999999E-2</v>
      </c>
      <c r="E7" s="41">
        <v>279.84789999999998</v>
      </c>
      <c r="F7" s="42">
        <v>1.238121</v>
      </c>
      <c r="G7" s="42">
        <v>0.18713589999999999</v>
      </c>
      <c r="H7" s="41">
        <v>1.1127959999999999</v>
      </c>
      <c r="I7" s="44">
        <v>0.58749960000000001</v>
      </c>
      <c r="J7" s="44">
        <v>0.28632210000000002</v>
      </c>
      <c r="K7" s="44">
        <v>3.2199999999999999E-2</v>
      </c>
      <c r="L7" s="24">
        <v>1</v>
      </c>
    </row>
    <row r="8" spans="1:12" x14ac:dyDescent="0.3">
      <c r="A8" s="4">
        <v>6</v>
      </c>
      <c r="B8" s="3">
        <v>0</v>
      </c>
      <c r="C8" s="41">
        <v>2.9828299999999999</v>
      </c>
      <c r="D8" s="42">
        <v>5.3843389999999998E-2</v>
      </c>
      <c r="E8" s="41">
        <v>520.94399999999996</v>
      </c>
      <c r="F8" s="42">
        <v>1.0192300000000001</v>
      </c>
      <c r="G8" s="42">
        <v>0.163961</v>
      </c>
      <c r="H8" s="41">
        <v>8.5032599999999992</v>
      </c>
      <c r="I8" s="44">
        <v>0.21887599999999999</v>
      </c>
      <c r="J8" s="44">
        <v>0.151643</v>
      </c>
      <c r="K8" s="44">
        <v>3.6759500000000001E-2</v>
      </c>
      <c r="L8" s="24">
        <v>1</v>
      </c>
    </row>
    <row r="9" spans="1:12" x14ac:dyDescent="0.3">
      <c r="A9" s="5">
        <v>7</v>
      </c>
      <c r="B9" s="3">
        <v>0</v>
      </c>
      <c r="C9" s="41">
        <v>4.6672200000000004</v>
      </c>
      <c r="D9" s="42">
        <v>3.42195E-2</v>
      </c>
      <c r="E9" s="41">
        <v>391.65899999999999</v>
      </c>
      <c r="F9" s="42">
        <v>2.4958499999999999</v>
      </c>
      <c r="G9" s="42">
        <v>0.19991999999999999</v>
      </c>
      <c r="H9" s="41">
        <v>2.0880000000000001</v>
      </c>
      <c r="I9" s="44">
        <v>0.59253599999999995</v>
      </c>
      <c r="J9" s="44">
        <v>0.29457100000000003</v>
      </c>
      <c r="K9" s="44">
        <v>5.4587960000000001E-3</v>
      </c>
      <c r="L9" s="24">
        <v>1</v>
      </c>
    </row>
    <row r="10" spans="1:12" x14ac:dyDescent="0.3">
      <c r="A10" s="5">
        <v>8</v>
      </c>
      <c r="B10" s="3">
        <v>0</v>
      </c>
      <c r="C10" s="41">
        <v>2.6385100000000001</v>
      </c>
      <c r="D10" s="42">
        <v>1.3664000000000001E-2</v>
      </c>
      <c r="E10" s="41">
        <v>330.13099999999997</v>
      </c>
      <c r="F10" s="42">
        <v>1.1132899999999999</v>
      </c>
      <c r="G10" s="42">
        <v>0.19864000000000001</v>
      </c>
      <c r="H10" s="41">
        <v>9.1283499999999993</v>
      </c>
      <c r="I10" s="44">
        <v>0.56917600000000002</v>
      </c>
      <c r="J10" s="44">
        <v>0.23161799999999999</v>
      </c>
      <c r="K10" s="44">
        <v>3.0675999999999998E-2</v>
      </c>
      <c r="L10" s="24">
        <v>1</v>
      </c>
    </row>
    <row r="11" spans="1:12" x14ac:dyDescent="0.3">
      <c r="A11" s="5">
        <v>9</v>
      </c>
      <c r="B11" s="3">
        <v>0</v>
      </c>
      <c r="C11" s="41">
        <v>2.5299999999999998</v>
      </c>
      <c r="D11" s="42">
        <v>5.4128975000000003E-2</v>
      </c>
      <c r="E11" s="41">
        <v>219.77199999999999</v>
      </c>
      <c r="F11" s="42">
        <v>1.1459999999999999</v>
      </c>
      <c r="G11" s="42">
        <v>0.188</v>
      </c>
      <c r="H11" s="41">
        <v>4.4269999999999996</v>
      </c>
      <c r="I11" s="44">
        <v>0.58499999999999996</v>
      </c>
      <c r="J11" s="44">
        <v>0.26</v>
      </c>
      <c r="K11" s="44">
        <v>0.03</v>
      </c>
      <c r="L11" s="24">
        <v>1</v>
      </c>
    </row>
    <row r="12" spans="1:12" x14ac:dyDescent="0.3">
      <c r="A12" s="5">
        <v>10</v>
      </c>
      <c r="B12" s="3">
        <v>0</v>
      </c>
      <c r="C12" s="41">
        <v>4.056</v>
      </c>
      <c r="D12" s="42">
        <v>0.01</v>
      </c>
      <c r="E12" s="41">
        <v>191.49</v>
      </c>
      <c r="F12" s="42">
        <v>2.2440000000000002</v>
      </c>
      <c r="G12" s="42">
        <v>0.191</v>
      </c>
      <c r="H12" s="41">
        <v>1.365</v>
      </c>
      <c r="I12" s="44">
        <v>0.53400000000000003</v>
      </c>
      <c r="J12" s="44">
        <v>0.27900000000000003</v>
      </c>
      <c r="K12" s="44">
        <v>6.0999999999999999E-2</v>
      </c>
      <c r="L12" s="24">
        <v>1</v>
      </c>
    </row>
    <row r="13" spans="1:12" x14ac:dyDescent="0.3">
      <c r="A13" s="5">
        <v>11</v>
      </c>
      <c r="B13" s="3">
        <v>0</v>
      </c>
      <c r="C13" s="3">
        <v>0</v>
      </c>
      <c r="D13" s="3">
        <v>0</v>
      </c>
      <c r="E13" s="47">
        <v>0</v>
      </c>
      <c r="F13" s="45">
        <v>0</v>
      </c>
      <c r="G13" s="45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A14" s="5">
        <v>12</v>
      </c>
      <c r="B14" s="3">
        <v>0</v>
      </c>
      <c r="C14" s="41">
        <v>3.4518599999999999</v>
      </c>
      <c r="D14" s="42">
        <v>8.7600000000000004E-3</v>
      </c>
      <c r="E14" s="41">
        <v>148.23099999999999</v>
      </c>
      <c r="F14" s="42">
        <v>1.1392199999999999</v>
      </c>
      <c r="G14" s="42">
        <v>0.19630800000000001</v>
      </c>
      <c r="H14" s="41">
        <v>8.8877400000000009</v>
      </c>
      <c r="I14" s="44">
        <v>0.59656799999999999</v>
      </c>
      <c r="J14" s="44">
        <v>0.29032000000000002</v>
      </c>
      <c r="K14" s="44">
        <v>6.9300000000000004E-3</v>
      </c>
      <c r="L14" s="24">
        <v>1</v>
      </c>
    </row>
    <row r="15" spans="1:12" x14ac:dyDescent="0.3">
      <c r="A15" s="50">
        <v>13</v>
      </c>
      <c r="B15" s="3">
        <v>0</v>
      </c>
      <c r="C15" s="41">
        <v>4.0126023289999999</v>
      </c>
      <c r="D15" s="42">
        <v>6.9926142999999996E-2</v>
      </c>
      <c r="E15" s="41">
        <v>346.86500000000001</v>
      </c>
      <c r="F15" s="42">
        <v>2.07613</v>
      </c>
      <c r="G15" s="42">
        <v>0.183729</v>
      </c>
      <c r="H15" s="41">
        <v>47.257199999999997</v>
      </c>
      <c r="I15" s="44">
        <v>0.17288799999999999</v>
      </c>
      <c r="J15" s="44">
        <v>0.260546</v>
      </c>
      <c r="K15" s="44">
        <v>4.9399999999999999E-2</v>
      </c>
      <c r="L15" s="41">
        <v>1.3233600000000001</v>
      </c>
    </row>
    <row r="16" spans="1:12" x14ac:dyDescent="0.3">
      <c r="A16" s="59">
        <v>14</v>
      </c>
      <c r="B16" s="3">
        <v>0</v>
      </c>
      <c r="C16" s="3">
        <v>0</v>
      </c>
      <c r="D16" s="3">
        <v>0</v>
      </c>
      <c r="E16" s="47">
        <v>0</v>
      </c>
      <c r="F16" s="45">
        <v>0</v>
      </c>
      <c r="G16" s="45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</row>
    <row r="17" spans="1:12" x14ac:dyDescent="0.3">
      <c r="A17" s="59">
        <v>15</v>
      </c>
      <c r="B17" s="3">
        <v>0</v>
      </c>
      <c r="C17" s="60">
        <f>C2</f>
        <v>6</v>
      </c>
      <c r="D17" s="61">
        <f t="shared" ref="D17:L17" si="0">D2</f>
        <v>6.8519999999999998E-2</v>
      </c>
      <c r="E17" s="60">
        <f t="shared" si="0"/>
        <v>536.05999999999995</v>
      </c>
      <c r="F17" s="61">
        <f t="shared" si="0"/>
        <v>4.8280000000000003</v>
      </c>
      <c r="G17" s="61">
        <f t="shared" si="0"/>
        <v>0.2</v>
      </c>
      <c r="H17" s="60">
        <f t="shared" si="0"/>
        <v>30.85</v>
      </c>
      <c r="I17" s="63">
        <f t="shared" si="0"/>
        <v>0.27400000000000002</v>
      </c>
      <c r="J17" s="63">
        <f t="shared" si="0"/>
        <v>0.151</v>
      </c>
      <c r="K17" s="63">
        <f t="shared" si="0"/>
        <v>5.9999999999999995E-4</v>
      </c>
      <c r="L17" s="60">
        <f t="shared" si="0"/>
        <v>1</v>
      </c>
    </row>
    <row r="18" spans="1:12" x14ac:dyDescent="0.3">
      <c r="A18" s="59">
        <v>16</v>
      </c>
      <c r="B18" s="3">
        <v>0</v>
      </c>
      <c r="C18" s="60">
        <f>C17</f>
        <v>6</v>
      </c>
      <c r="D18" s="61">
        <f t="shared" ref="D18:L18" si="1">D17</f>
        <v>6.8519999999999998E-2</v>
      </c>
      <c r="E18" s="60">
        <f t="shared" si="1"/>
        <v>536.05999999999995</v>
      </c>
      <c r="F18" s="61">
        <f t="shared" si="1"/>
        <v>4.8280000000000003</v>
      </c>
      <c r="G18" s="61">
        <f t="shared" si="1"/>
        <v>0.2</v>
      </c>
      <c r="H18" s="60">
        <f t="shared" si="1"/>
        <v>30.85</v>
      </c>
      <c r="I18" s="63">
        <f t="shared" si="1"/>
        <v>0.27400000000000002</v>
      </c>
      <c r="J18" s="63">
        <f t="shared" si="1"/>
        <v>0.151</v>
      </c>
      <c r="K18" s="63">
        <f t="shared" si="1"/>
        <v>5.9999999999999995E-4</v>
      </c>
      <c r="L18" s="60">
        <f t="shared" si="1"/>
        <v>1</v>
      </c>
    </row>
    <row r="19" spans="1:12" x14ac:dyDescent="0.3">
      <c r="A19" s="59">
        <v>17</v>
      </c>
      <c r="B19" s="3">
        <v>0</v>
      </c>
      <c r="C19" s="60">
        <f>C$17</f>
        <v>6</v>
      </c>
      <c r="D19" s="61">
        <f t="shared" ref="D19:L20" si="2">D$17</f>
        <v>6.8519999999999998E-2</v>
      </c>
      <c r="E19" s="60">
        <f t="shared" si="2"/>
        <v>536.05999999999995</v>
      </c>
      <c r="F19" s="61">
        <f t="shared" si="2"/>
        <v>4.8280000000000003</v>
      </c>
      <c r="G19" s="61">
        <f t="shared" si="2"/>
        <v>0.2</v>
      </c>
      <c r="H19" s="60">
        <f t="shared" si="2"/>
        <v>30.85</v>
      </c>
      <c r="I19" s="63">
        <f t="shared" si="2"/>
        <v>0.27400000000000002</v>
      </c>
      <c r="J19" s="63">
        <f t="shared" si="2"/>
        <v>0.151</v>
      </c>
      <c r="K19" s="63">
        <f t="shared" si="2"/>
        <v>5.9999999999999995E-4</v>
      </c>
      <c r="L19" s="60">
        <f t="shared" si="2"/>
        <v>1</v>
      </c>
    </row>
    <row r="20" spans="1:12" x14ac:dyDescent="0.3">
      <c r="A20" s="59">
        <v>18</v>
      </c>
      <c r="B20" s="3">
        <v>0</v>
      </c>
      <c r="C20" s="60">
        <f>C$17</f>
        <v>6</v>
      </c>
      <c r="D20" s="61">
        <f t="shared" si="2"/>
        <v>6.8519999999999998E-2</v>
      </c>
      <c r="E20" s="60">
        <f t="shared" si="2"/>
        <v>536.05999999999995</v>
      </c>
      <c r="F20" s="61">
        <f t="shared" si="2"/>
        <v>4.8280000000000003</v>
      </c>
      <c r="G20" s="61">
        <f t="shared" si="2"/>
        <v>0.2</v>
      </c>
      <c r="H20" s="60">
        <f t="shared" si="2"/>
        <v>30.85</v>
      </c>
      <c r="I20" s="63">
        <f t="shared" si="2"/>
        <v>0.27400000000000002</v>
      </c>
      <c r="J20" s="63">
        <f t="shared" si="2"/>
        <v>0.151</v>
      </c>
      <c r="K20" s="63">
        <f t="shared" si="2"/>
        <v>5.9999999999999995E-4</v>
      </c>
      <c r="L20" s="60">
        <f t="shared" si="2"/>
        <v>1</v>
      </c>
    </row>
    <row r="21" spans="1:12" x14ac:dyDescent="0.3">
      <c r="A21" s="59">
        <v>19</v>
      </c>
      <c r="B21" s="3">
        <v>0</v>
      </c>
      <c r="C21" s="60">
        <f>C$2</f>
        <v>6</v>
      </c>
      <c r="D21" s="61">
        <f t="shared" ref="D21:L28" si="3">D$2</f>
        <v>6.8519999999999998E-2</v>
      </c>
      <c r="E21" s="60">
        <f t="shared" si="3"/>
        <v>536.05999999999995</v>
      </c>
      <c r="F21" s="61">
        <f t="shared" si="3"/>
        <v>4.8280000000000003</v>
      </c>
      <c r="G21" s="61">
        <f t="shared" si="3"/>
        <v>0.2</v>
      </c>
      <c r="H21" s="60">
        <f t="shared" si="3"/>
        <v>30.85</v>
      </c>
      <c r="I21" s="63">
        <f t="shared" si="3"/>
        <v>0.27400000000000002</v>
      </c>
      <c r="J21" s="63">
        <f t="shared" si="3"/>
        <v>0.151</v>
      </c>
      <c r="K21" s="63">
        <f t="shared" si="3"/>
        <v>5.9999999999999995E-4</v>
      </c>
      <c r="L21" s="60">
        <f t="shared" si="3"/>
        <v>1</v>
      </c>
    </row>
    <row r="22" spans="1:12" x14ac:dyDescent="0.3">
      <c r="A22" s="59">
        <v>20</v>
      </c>
      <c r="B22" s="3">
        <v>0</v>
      </c>
      <c r="C22" s="60">
        <f>C$2</f>
        <v>6</v>
      </c>
      <c r="D22" s="61">
        <f t="shared" si="3"/>
        <v>6.8519999999999998E-2</v>
      </c>
      <c r="E22" s="60">
        <f t="shared" si="3"/>
        <v>536.05999999999995</v>
      </c>
      <c r="F22" s="61">
        <f t="shared" si="3"/>
        <v>4.8280000000000003</v>
      </c>
      <c r="G22" s="61">
        <f t="shared" si="3"/>
        <v>0.2</v>
      </c>
      <c r="H22" s="60">
        <f t="shared" si="3"/>
        <v>30.85</v>
      </c>
      <c r="I22" s="63">
        <f t="shared" si="3"/>
        <v>0.27400000000000002</v>
      </c>
      <c r="J22" s="63">
        <f t="shared" si="3"/>
        <v>0.151</v>
      </c>
      <c r="K22" s="63">
        <f t="shared" si="3"/>
        <v>5.9999999999999995E-4</v>
      </c>
      <c r="L22" s="60">
        <f t="shared" si="3"/>
        <v>1</v>
      </c>
    </row>
    <row r="23" spans="1:12" x14ac:dyDescent="0.3">
      <c r="A23" s="59">
        <v>21</v>
      </c>
      <c r="B23" s="3">
        <v>0</v>
      </c>
      <c r="C23" s="60">
        <f t="shared" ref="C23:C24" si="4">C$2</f>
        <v>6</v>
      </c>
      <c r="D23" s="61">
        <f t="shared" si="3"/>
        <v>6.8519999999999998E-2</v>
      </c>
      <c r="E23" s="60">
        <f t="shared" si="3"/>
        <v>536.05999999999995</v>
      </c>
      <c r="F23" s="61">
        <f t="shared" si="3"/>
        <v>4.8280000000000003</v>
      </c>
      <c r="G23" s="61">
        <f t="shared" si="3"/>
        <v>0.2</v>
      </c>
      <c r="H23" s="60">
        <f t="shared" si="3"/>
        <v>30.85</v>
      </c>
      <c r="I23" s="63">
        <f t="shared" si="3"/>
        <v>0.27400000000000002</v>
      </c>
      <c r="J23" s="63">
        <f t="shared" si="3"/>
        <v>0.151</v>
      </c>
      <c r="K23" s="63">
        <f t="shared" si="3"/>
        <v>5.9999999999999995E-4</v>
      </c>
      <c r="L23" s="60">
        <f t="shared" si="3"/>
        <v>1</v>
      </c>
    </row>
    <row r="24" spans="1:12" x14ac:dyDescent="0.3">
      <c r="A24" s="59">
        <v>22</v>
      </c>
      <c r="B24" s="3">
        <v>0</v>
      </c>
      <c r="C24" s="60">
        <f t="shared" si="4"/>
        <v>6</v>
      </c>
      <c r="D24" s="61">
        <f t="shared" si="3"/>
        <v>6.8519999999999998E-2</v>
      </c>
      <c r="E24" s="60">
        <f t="shared" si="3"/>
        <v>536.05999999999995</v>
      </c>
      <c r="F24" s="61">
        <f t="shared" si="3"/>
        <v>4.8280000000000003</v>
      </c>
      <c r="G24" s="61">
        <f t="shared" si="3"/>
        <v>0.2</v>
      </c>
      <c r="H24" s="60">
        <f t="shared" si="3"/>
        <v>30.85</v>
      </c>
      <c r="I24" s="63">
        <f t="shared" si="3"/>
        <v>0.27400000000000002</v>
      </c>
      <c r="J24" s="63">
        <f t="shared" si="3"/>
        <v>0.151</v>
      </c>
      <c r="K24" s="63">
        <f t="shared" si="3"/>
        <v>5.9999999999999995E-4</v>
      </c>
      <c r="L24" s="60">
        <f t="shared" si="3"/>
        <v>1</v>
      </c>
    </row>
    <row r="25" spans="1:12" x14ac:dyDescent="0.3">
      <c r="A25" s="50">
        <v>23</v>
      </c>
      <c r="B25" s="3">
        <v>0</v>
      </c>
      <c r="C25" s="41">
        <v>6</v>
      </c>
      <c r="D25" s="42">
        <v>6.8519999999999998E-2</v>
      </c>
      <c r="E25" s="41">
        <v>430.4239197</v>
      </c>
      <c r="F25" s="42">
        <v>3.0282392499999999</v>
      </c>
      <c r="G25" s="42">
        <v>0.18449613500000001</v>
      </c>
      <c r="H25" s="41">
        <v>27.054830549999998</v>
      </c>
      <c r="I25" s="44">
        <v>0.187399387</v>
      </c>
      <c r="J25" s="44">
        <v>0.199641019</v>
      </c>
      <c r="K25" s="44">
        <v>5.9999999999999995E-4</v>
      </c>
      <c r="L25" s="41">
        <v>1.93418479</v>
      </c>
    </row>
    <row r="26" spans="1:12" x14ac:dyDescent="0.3">
      <c r="A26" s="59">
        <v>24</v>
      </c>
      <c r="B26" s="3">
        <v>0</v>
      </c>
      <c r="C26" s="60">
        <f>C$2</f>
        <v>6</v>
      </c>
      <c r="D26" s="61">
        <f t="shared" si="3"/>
        <v>6.8519999999999998E-2</v>
      </c>
      <c r="E26" s="60">
        <f t="shared" si="3"/>
        <v>536.05999999999995</v>
      </c>
      <c r="F26" s="61">
        <f t="shared" si="3"/>
        <v>4.8280000000000003</v>
      </c>
      <c r="G26" s="61">
        <f t="shared" si="3"/>
        <v>0.2</v>
      </c>
      <c r="H26" s="60">
        <f t="shared" si="3"/>
        <v>30.85</v>
      </c>
      <c r="I26" s="63">
        <f t="shared" si="3"/>
        <v>0.27400000000000002</v>
      </c>
      <c r="J26" s="63">
        <f t="shared" si="3"/>
        <v>0.151</v>
      </c>
      <c r="K26" s="63">
        <f t="shared" si="3"/>
        <v>5.9999999999999995E-4</v>
      </c>
      <c r="L26" s="60">
        <f t="shared" si="3"/>
        <v>1</v>
      </c>
    </row>
    <row r="27" spans="1:12" x14ac:dyDescent="0.3">
      <c r="A27" s="59">
        <v>25</v>
      </c>
      <c r="B27" s="3">
        <v>0</v>
      </c>
      <c r="C27" s="60">
        <f>C17</f>
        <v>6</v>
      </c>
      <c r="D27" s="61">
        <f t="shared" ref="D27:L27" si="5">D17</f>
        <v>6.8519999999999998E-2</v>
      </c>
      <c r="E27" s="60">
        <f t="shared" si="5"/>
        <v>536.05999999999995</v>
      </c>
      <c r="F27" s="61">
        <f t="shared" si="5"/>
        <v>4.8280000000000003</v>
      </c>
      <c r="G27" s="61">
        <f t="shared" si="5"/>
        <v>0.2</v>
      </c>
      <c r="H27" s="60">
        <f t="shared" si="5"/>
        <v>30.85</v>
      </c>
      <c r="I27" s="63">
        <f t="shared" si="5"/>
        <v>0.27400000000000002</v>
      </c>
      <c r="J27" s="63">
        <f t="shared" si="5"/>
        <v>0.151</v>
      </c>
      <c r="K27" s="63">
        <f t="shared" si="5"/>
        <v>5.9999999999999995E-4</v>
      </c>
      <c r="L27" s="60">
        <f t="shared" si="5"/>
        <v>1</v>
      </c>
    </row>
    <row r="28" spans="1:12" x14ac:dyDescent="0.3">
      <c r="A28" s="59">
        <v>26</v>
      </c>
      <c r="B28" s="3">
        <v>0</v>
      </c>
      <c r="C28" s="60">
        <f>C$2</f>
        <v>6</v>
      </c>
      <c r="D28" s="61">
        <f t="shared" si="3"/>
        <v>6.8519999999999998E-2</v>
      </c>
      <c r="E28" s="60">
        <f t="shared" si="3"/>
        <v>536.05999999999995</v>
      </c>
      <c r="F28" s="61">
        <f t="shared" si="3"/>
        <v>4.8280000000000003</v>
      </c>
      <c r="G28" s="61">
        <f t="shared" si="3"/>
        <v>0.2</v>
      </c>
      <c r="H28" s="60">
        <f t="shared" si="3"/>
        <v>30.85</v>
      </c>
      <c r="I28" s="63">
        <f t="shared" si="3"/>
        <v>0.27400000000000002</v>
      </c>
      <c r="J28" s="63">
        <f t="shared" si="3"/>
        <v>0.151</v>
      </c>
      <c r="K28" s="63">
        <f t="shared" si="3"/>
        <v>5.9999999999999995E-4</v>
      </c>
      <c r="L28" s="60">
        <f t="shared" si="3"/>
        <v>1</v>
      </c>
    </row>
    <row r="29" spans="1:12" x14ac:dyDescent="0.3">
      <c r="A29" s="5">
        <v>27</v>
      </c>
      <c r="B29" s="3">
        <v>0</v>
      </c>
      <c r="C29" s="24">
        <v>6</v>
      </c>
      <c r="D29" s="36">
        <v>6.8519999999999998E-2</v>
      </c>
      <c r="E29" s="24">
        <v>536.05999999999995</v>
      </c>
      <c r="F29" s="36">
        <v>4.8280000000000003</v>
      </c>
      <c r="G29" s="36">
        <v>0.2</v>
      </c>
      <c r="H29" s="24">
        <v>30.85</v>
      </c>
      <c r="I29" s="30">
        <v>0.27400000000000002</v>
      </c>
      <c r="J29" s="30">
        <v>0.151</v>
      </c>
      <c r="K29" s="30">
        <v>5.9999999999999995E-4</v>
      </c>
      <c r="L29" s="24">
        <v>1</v>
      </c>
    </row>
    <row r="30" spans="1:12" x14ac:dyDescent="0.3">
      <c r="A30" s="5">
        <v>28</v>
      </c>
      <c r="B30" s="3">
        <v>0</v>
      </c>
      <c r="C30" s="41">
        <v>2.52278</v>
      </c>
      <c r="D30" s="42">
        <v>1.4416E-2</v>
      </c>
      <c r="E30" s="41">
        <v>216.00700000000001</v>
      </c>
      <c r="F30" s="42">
        <v>1.2423200000000001</v>
      </c>
      <c r="G30" s="42">
        <v>0.19489799999999999</v>
      </c>
      <c r="H30" s="41">
        <v>8.8562700000000003</v>
      </c>
      <c r="I30" s="44">
        <v>0.59331199999999995</v>
      </c>
      <c r="J30" s="44">
        <v>0.23660999999999999</v>
      </c>
      <c r="K30" s="44">
        <v>2.3149999999999998E-3</v>
      </c>
      <c r="L30" s="24">
        <v>1</v>
      </c>
    </row>
    <row r="31" spans="1:12" x14ac:dyDescent="0.3">
      <c r="A31" s="5">
        <v>29</v>
      </c>
      <c r="B31" s="3">
        <v>0</v>
      </c>
      <c r="C31" s="41">
        <v>5.9950850000000004</v>
      </c>
      <c r="D31" s="42">
        <v>4.4926000000000001E-2</v>
      </c>
      <c r="E31" s="41">
        <v>419.92200000000003</v>
      </c>
      <c r="F31" s="42">
        <v>3.4314650000000002</v>
      </c>
      <c r="G31" s="42">
        <v>0.49019000000000001</v>
      </c>
      <c r="H31" s="41">
        <v>48.445349999999998</v>
      </c>
      <c r="I31" s="44">
        <v>0.28832000000000002</v>
      </c>
      <c r="J31" s="44">
        <v>0.25643850000000001</v>
      </c>
      <c r="K31" s="44">
        <v>3.7562499999999999E-2</v>
      </c>
      <c r="L31" s="24">
        <v>1</v>
      </c>
    </row>
    <row r="32" spans="1:12" x14ac:dyDescent="0.3">
      <c r="A32" s="5">
        <v>30</v>
      </c>
      <c r="B32" s="3">
        <v>0</v>
      </c>
      <c r="C32" s="24">
        <v>6</v>
      </c>
      <c r="D32" s="36">
        <v>6.8519999999999998E-2</v>
      </c>
      <c r="E32" s="24">
        <v>536.05999999999995</v>
      </c>
      <c r="F32" s="36">
        <v>4.8280000000000003</v>
      </c>
      <c r="G32" s="36">
        <v>0.2</v>
      </c>
      <c r="H32" s="24">
        <v>30.85</v>
      </c>
      <c r="I32" s="30">
        <v>0.27400000000000002</v>
      </c>
      <c r="J32" s="30">
        <v>0.151</v>
      </c>
      <c r="K32" s="30">
        <v>5.9999999999999995E-4</v>
      </c>
      <c r="L32" s="24">
        <v>1</v>
      </c>
    </row>
    <row r="33" spans="1:12" x14ac:dyDescent="0.3">
      <c r="A33" s="5">
        <v>31</v>
      </c>
      <c r="B33" s="3">
        <v>0</v>
      </c>
      <c r="C33" s="60">
        <f>C$2</f>
        <v>6</v>
      </c>
      <c r="D33" s="61">
        <f t="shared" ref="D33:L34" si="6">D$2</f>
        <v>6.8519999999999998E-2</v>
      </c>
      <c r="E33" s="60">
        <f t="shared" si="6"/>
        <v>536.05999999999995</v>
      </c>
      <c r="F33" s="61">
        <f t="shared" si="6"/>
        <v>4.8280000000000003</v>
      </c>
      <c r="G33" s="61">
        <f t="shared" si="6"/>
        <v>0.2</v>
      </c>
      <c r="H33" s="60">
        <f t="shared" si="6"/>
        <v>30.85</v>
      </c>
      <c r="I33" s="63">
        <f t="shared" si="6"/>
        <v>0.27400000000000002</v>
      </c>
      <c r="J33" s="63">
        <f t="shared" si="6"/>
        <v>0.151</v>
      </c>
      <c r="K33" s="63">
        <f t="shared" si="6"/>
        <v>5.9999999999999995E-4</v>
      </c>
      <c r="L33" s="60">
        <f t="shared" si="6"/>
        <v>1</v>
      </c>
    </row>
    <row r="34" spans="1:12" x14ac:dyDescent="0.3">
      <c r="A34" s="5">
        <v>32</v>
      </c>
      <c r="B34" s="3">
        <v>0</v>
      </c>
      <c r="C34" s="60">
        <f>C$2</f>
        <v>6</v>
      </c>
      <c r="D34" s="61">
        <f t="shared" si="6"/>
        <v>6.8519999999999998E-2</v>
      </c>
      <c r="E34" s="60">
        <f t="shared" si="6"/>
        <v>536.05999999999995</v>
      </c>
      <c r="F34" s="61">
        <f t="shared" si="6"/>
        <v>4.8280000000000003</v>
      </c>
      <c r="G34" s="61">
        <f t="shared" si="6"/>
        <v>0.2</v>
      </c>
      <c r="H34" s="60">
        <f t="shared" si="6"/>
        <v>30.85</v>
      </c>
      <c r="I34" s="63">
        <f t="shared" si="6"/>
        <v>0.27400000000000002</v>
      </c>
      <c r="J34" s="63">
        <f t="shared" si="6"/>
        <v>0.151</v>
      </c>
      <c r="K34" s="63">
        <f t="shared" si="6"/>
        <v>5.9999999999999995E-4</v>
      </c>
      <c r="L34" s="60">
        <f t="shared" si="6"/>
        <v>1</v>
      </c>
    </row>
    <row r="35" spans="1:12" x14ac:dyDescent="0.3">
      <c r="A35" s="5">
        <v>33</v>
      </c>
      <c r="B35" s="3">
        <v>0</v>
      </c>
      <c r="C35" s="54">
        <v>6</v>
      </c>
      <c r="D35" s="56">
        <v>6.8519999999999998E-2</v>
      </c>
      <c r="E35" s="54">
        <v>536.05999999999995</v>
      </c>
      <c r="F35" s="56">
        <v>4.8280000000000003</v>
      </c>
      <c r="G35" s="56">
        <v>0.2</v>
      </c>
      <c r="H35" s="54">
        <v>30.85</v>
      </c>
      <c r="I35" s="55">
        <v>0.27400000000000002</v>
      </c>
      <c r="J35" s="55">
        <v>0.151</v>
      </c>
      <c r="K35" s="55">
        <v>5.9999999999999995E-4</v>
      </c>
      <c r="L35" s="24">
        <v>1</v>
      </c>
    </row>
    <row r="36" spans="1:12" x14ac:dyDescent="0.3">
      <c r="A36" s="5">
        <v>34</v>
      </c>
      <c r="B36" s="3">
        <v>0</v>
      </c>
      <c r="C36" s="41">
        <v>2.9778201580000001</v>
      </c>
      <c r="D36" s="42">
        <v>4.6919644000000003E-2</v>
      </c>
      <c r="E36" s="41">
        <v>225.4531403</v>
      </c>
      <c r="F36" s="42">
        <v>4.4965953829999998</v>
      </c>
      <c r="G36" s="42">
        <v>0.19683769300000001</v>
      </c>
      <c r="H36" s="41">
        <v>8.1670780179999998</v>
      </c>
      <c r="I36" s="44">
        <v>0.56690686899999998</v>
      </c>
      <c r="J36" s="44">
        <v>8.1609227000000006E-2</v>
      </c>
      <c r="K36" s="44">
        <v>1.0667369999999999E-3</v>
      </c>
      <c r="L36" s="24">
        <v>1</v>
      </c>
    </row>
    <row r="37" spans="1:12" x14ac:dyDescent="0.3">
      <c r="A37" s="5">
        <v>35</v>
      </c>
      <c r="B37" s="3">
        <v>0</v>
      </c>
      <c r="C37" s="41">
        <v>4.6672200000000004</v>
      </c>
      <c r="D37" s="42">
        <v>3.42195E-2</v>
      </c>
      <c r="E37" s="41">
        <v>391.65899999999999</v>
      </c>
      <c r="F37" s="42">
        <v>2.4958499999999999</v>
      </c>
      <c r="G37" s="42">
        <v>0.19991999999999999</v>
      </c>
      <c r="H37" s="41">
        <v>2.0880000000000001</v>
      </c>
      <c r="I37" s="44">
        <v>0.59253599999999995</v>
      </c>
      <c r="J37" s="44">
        <v>0.29457100000000003</v>
      </c>
      <c r="K37" s="44">
        <v>5.4587960000000001E-3</v>
      </c>
      <c r="L37" s="24">
        <v>1</v>
      </c>
    </row>
    <row r="38" spans="1:12" x14ac:dyDescent="0.3">
      <c r="A38" s="5">
        <v>36</v>
      </c>
      <c r="B38" s="3">
        <v>0</v>
      </c>
      <c r="C38" s="24">
        <v>5.9950850000000004</v>
      </c>
      <c r="D38" s="36">
        <v>4.4926000000000001E-2</v>
      </c>
      <c r="E38" s="24">
        <v>419.92200000000003</v>
      </c>
      <c r="F38" s="36">
        <v>3.4314650000000002</v>
      </c>
      <c r="G38" s="36">
        <v>0.49019000000000001</v>
      </c>
      <c r="H38" s="24">
        <v>48.445349999999998</v>
      </c>
      <c r="I38" s="30">
        <v>0.28832000000000002</v>
      </c>
      <c r="J38" s="30">
        <v>0.25643850000000001</v>
      </c>
      <c r="K38" s="30">
        <v>3.7562499999999999E-2</v>
      </c>
      <c r="L38" s="24">
        <v>1</v>
      </c>
    </row>
    <row r="39" spans="1:12" x14ac:dyDescent="0.3">
      <c r="A39" s="5">
        <v>37</v>
      </c>
      <c r="B39" s="3">
        <v>0</v>
      </c>
      <c r="C39" s="24">
        <v>5.9950850000000004</v>
      </c>
      <c r="D39" s="36">
        <v>4.4926000000000001E-2</v>
      </c>
      <c r="E39" s="24">
        <v>419.92200000000003</v>
      </c>
      <c r="F39" s="36">
        <v>3.4314650000000002</v>
      </c>
      <c r="G39" s="36">
        <v>0.49019000000000001</v>
      </c>
      <c r="H39" s="24">
        <v>48.445349999999998</v>
      </c>
      <c r="I39" s="30">
        <v>0.28832000000000002</v>
      </c>
      <c r="J39" s="30">
        <v>0.25643850000000001</v>
      </c>
      <c r="K39" s="30">
        <v>3.7562499999999999E-2</v>
      </c>
      <c r="L39" s="24">
        <v>1</v>
      </c>
    </row>
    <row r="40" spans="1:12" x14ac:dyDescent="0.3">
      <c r="A40" s="5">
        <v>38</v>
      </c>
      <c r="B40" s="3">
        <v>0</v>
      </c>
      <c r="C40" s="24">
        <v>5.9950850000000004</v>
      </c>
      <c r="D40" s="36">
        <v>4.4926000000000001E-2</v>
      </c>
      <c r="E40" s="24">
        <v>419.92200000000003</v>
      </c>
      <c r="F40" s="36">
        <v>3.4314650000000002</v>
      </c>
      <c r="G40" s="36">
        <v>0.49019000000000001</v>
      </c>
      <c r="H40" s="24">
        <v>48.445349999999998</v>
      </c>
      <c r="I40" s="30">
        <v>0.28832000000000002</v>
      </c>
      <c r="J40" s="30">
        <v>0.25643850000000001</v>
      </c>
      <c r="K40" s="30">
        <v>3.7562499999999999E-2</v>
      </c>
      <c r="L40" s="24">
        <v>1</v>
      </c>
    </row>
    <row r="41" spans="1:12" x14ac:dyDescent="0.3">
      <c r="A41" s="5">
        <v>39</v>
      </c>
      <c r="B41" s="3">
        <v>0</v>
      </c>
      <c r="C41" s="24">
        <v>6</v>
      </c>
      <c r="D41" s="36">
        <v>6.8519999999999998E-2</v>
      </c>
      <c r="E41" s="24">
        <v>536.05999999999995</v>
      </c>
      <c r="F41" s="36">
        <v>4.8280000000000003</v>
      </c>
      <c r="G41" s="36">
        <v>0.2</v>
      </c>
      <c r="H41" s="24">
        <v>30.85</v>
      </c>
      <c r="I41" s="30">
        <v>0.27400000000000002</v>
      </c>
      <c r="J41" s="30">
        <v>0.151</v>
      </c>
      <c r="K41" s="30">
        <v>5.9999999999999995E-4</v>
      </c>
      <c r="L41" s="24">
        <v>1</v>
      </c>
    </row>
    <row r="42" spans="1:12" x14ac:dyDescent="0.3">
      <c r="A42" s="5">
        <v>40</v>
      </c>
      <c r="B42" s="3">
        <v>0</v>
      </c>
      <c r="C42" s="3">
        <v>0</v>
      </c>
      <c r="D42" s="3">
        <v>0</v>
      </c>
      <c r="E42" s="47">
        <v>0</v>
      </c>
      <c r="F42" s="45">
        <v>0</v>
      </c>
      <c r="G42" s="45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1:12" x14ac:dyDescent="0.3">
      <c r="A43" s="5">
        <v>41</v>
      </c>
      <c r="B43" s="3">
        <v>0</v>
      </c>
      <c r="C43" s="24">
        <v>5.9950850000000004</v>
      </c>
      <c r="D43" s="36">
        <v>4.4926000000000001E-2</v>
      </c>
      <c r="E43" s="24">
        <v>419.92200000000003</v>
      </c>
      <c r="F43" s="36">
        <v>3.4314650000000002</v>
      </c>
      <c r="G43" s="36">
        <v>0.49019000000000001</v>
      </c>
      <c r="H43" s="24">
        <v>48.445349999999998</v>
      </c>
      <c r="I43" s="30">
        <v>0.28832000000000002</v>
      </c>
      <c r="J43" s="30">
        <v>0.25643850000000001</v>
      </c>
      <c r="K43" s="30">
        <v>3.7562499999999999E-2</v>
      </c>
      <c r="L43" s="24">
        <v>1</v>
      </c>
    </row>
    <row r="44" spans="1:12" x14ac:dyDescent="0.3">
      <c r="A44" s="5">
        <v>42</v>
      </c>
      <c r="B44" s="3">
        <v>0</v>
      </c>
      <c r="C44" s="24">
        <v>5.9950850000000004</v>
      </c>
      <c r="D44" s="36">
        <v>4.4926000000000001E-2</v>
      </c>
      <c r="E44" s="24">
        <v>419.92200000000003</v>
      </c>
      <c r="F44" s="36">
        <v>3.4314650000000002</v>
      </c>
      <c r="G44" s="36">
        <v>0.49019000000000001</v>
      </c>
      <c r="H44" s="24">
        <v>48.445349999999998</v>
      </c>
      <c r="I44" s="30">
        <v>0.28832000000000002</v>
      </c>
      <c r="J44" s="30">
        <v>0.25643850000000001</v>
      </c>
      <c r="K44" s="30">
        <v>3.7562499999999999E-2</v>
      </c>
      <c r="L44" s="24">
        <v>1</v>
      </c>
    </row>
    <row r="45" spans="1:12" x14ac:dyDescent="0.3">
      <c r="A45" s="5">
        <v>43</v>
      </c>
      <c r="B45" s="3">
        <v>0</v>
      </c>
      <c r="C45" s="24">
        <v>6</v>
      </c>
      <c r="D45" s="36">
        <v>6.8519999999999998E-2</v>
      </c>
      <c r="E45" s="24">
        <v>536.05999999999995</v>
      </c>
      <c r="F45" s="36">
        <v>4.8280000000000003</v>
      </c>
      <c r="G45" s="36">
        <v>0.2</v>
      </c>
      <c r="H45" s="24">
        <v>30.85</v>
      </c>
      <c r="I45" s="30">
        <v>0.27400000000000002</v>
      </c>
      <c r="J45" s="30">
        <v>0.151</v>
      </c>
      <c r="K45" s="30">
        <v>5.9999999999999995E-4</v>
      </c>
      <c r="L45" s="24">
        <v>1</v>
      </c>
    </row>
    <row r="46" spans="1:12" x14ac:dyDescent="0.3">
      <c r="A46" s="5">
        <v>44</v>
      </c>
      <c r="B46" s="3">
        <v>0</v>
      </c>
      <c r="C46" s="24">
        <v>6</v>
      </c>
      <c r="D46" s="36">
        <v>6.8519999999999998E-2</v>
      </c>
      <c r="E46" s="24">
        <v>536.05999999999995</v>
      </c>
      <c r="F46" s="36">
        <v>4.8280000000000003</v>
      </c>
      <c r="G46" s="36">
        <v>0.2</v>
      </c>
      <c r="H46" s="24">
        <v>30.85</v>
      </c>
      <c r="I46" s="30">
        <v>0.27400000000000002</v>
      </c>
      <c r="J46" s="30">
        <v>0.151</v>
      </c>
      <c r="K46" s="30">
        <v>5.9999999999999995E-4</v>
      </c>
      <c r="L46" s="24">
        <v>1</v>
      </c>
    </row>
    <row r="47" spans="1:12" x14ac:dyDescent="0.3">
      <c r="A47" s="5">
        <v>45</v>
      </c>
      <c r="B47" s="3">
        <v>0</v>
      </c>
      <c r="C47" s="24">
        <v>6</v>
      </c>
      <c r="D47" s="36">
        <v>6.8519999999999998E-2</v>
      </c>
      <c r="E47" s="24">
        <v>536.05999999999995</v>
      </c>
      <c r="F47" s="36">
        <v>4.8280000000000003</v>
      </c>
      <c r="G47" s="36">
        <v>0.2</v>
      </c>
      <c r="H47" s="24">
        <v>30.85</v>
      </c>
      <c r="I47" s="30">
        <v>0.27400000000000002</v>
      </c>
      <c r="J47" s="30">
        <v>0.151</v>
      </c>
      <c r="K47" s="30">
        <v>5.9999999999999995E-4</v>
      </c>
      <c r="L47" s="24">
        <v>1</v>
      </c>
    </row>
    <row r="48" spans="1:12" x14ac:dyDescent="0.3">
      <c r="A48" s="5">
        <v>46</v>
      </c>
      <c r="B48" s="3">
        <v>0</v>
      </c>
      <c r="C48" s="60">
        <v>2.5299999999999998</v>
      </c>
      <c r="D48" s="61">
        <v>5.4128975000000003E-2</v>
      </c>
      <c r="E48" s="60">
        <v>219.77199999999999</v>
      </c>
      <c r="F48" s="61">
        <v>1.1459999999999999</v>
      </c>
      <c r="G48" s="61">
        <v>0.188</v>
      </c>
      <c r="H48" s="60">
        <v>4.4269999999999996</v>
      </c>
      <c r="I48" s="63">
        <v>0.58499999999999996</v>
      </c>
      <c r="J48" s="63">
        <v>0.26</v>
      </c>
      <c r="K48" s="63">
        <v>0.03</v>
      </c>
      <c r="L48" s="60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AA3D34E-A7AC-4852-949C-DC461CEF583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literature values</vt:lpstr>
      <vt:lpstr>Table for report</vt:lpstr>
      <vt:lpstr>for CSV file</vt:lpstr>
      <vt:lpstr>'for CSV file'!HBV</vt:lpstr>
      <vt:lpstr>'Table for report'!HBV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</dc:creator>
  <cp:lastModifiedBy>David Conklin</cp:lastModifiedBy>
  <cp:lastPrinted>2018-06-14T23:53:13Z</cp:lastPrinted>
  <dcterms:created xsi:type="dcterms:W3CDTF">2016-03-02T23:03:05Z</dcterms:created>
  <dcterms:modified xsi:type="dcterms:W3CDTF">2021-03-24T21:17:28Z</dcterms:modified>
</cp:coreProperties>
</file>