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848B9624-6A7F-410F-AB2F-A6BDD265E112}" xr6:coauthVersionLast="46" xr6:coauthVersionMax="46" xr10:uidLastSave="{00000000-0000-0000-0000-000000000000}"/>
  <bookViews>
    <workbookView xWindow="-108" yWindow="-108" windowWidth="23256" windowHeight="12576" firstSheet="1" activeTab="1" xr2:uid="{C67948E6-1C73-4AAC-90D2-A2C4D420F2BD}"/>
  </bookViews>
  <sheets>
    <sheet name="Summary" sheetId="1" r:id="rId1"/>
    <sheet name="flow and temp skill statistics" sheetId="4" r:id="rId2"/>
    <sheet name="Seasonal flow - monthly" sheetId="5" r:id="rId3"/>
    <sheet name="Seasonal flow - daily" sheetId="7" r:id="rId4"/>
    <sheet name="FLOW_Monthly_McKenzie_flow_skil" sheetId="6" r:id="rId5"/>
    <sheet name="2010-19 stream temperatures" sheetId="2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I76" i="4" l="1"/>
  <c r="Z76" i="4"/>
  <c r="Y76" i="4"/>
  <c r="X76" i="4"/>
  <c r="W76" i="4"/>
  <c r="U76" i="4"/>
  <c r="T76" i="4"/>
  <c r="S76" i="4"/>
  <c r="R76" i="4"/>
  <c r="P76" i="4"/>
  <c r="O76" i="4"/>
  <c r="N76" i="4"/>
  <c r="M76" i="4"/>
  <c r="K76" i="4"/>
  <c r="J76" i="4"/>
  <c r="I76" i="4"/>
  <c r="H76" i="4"/>
  <c r="BI48" i="4"/>
  <c r="Z48" i="4"/>
  <c r="Y48" i="4"/>
  <c r="X48" i="4"/>
  <c r="W48" i="4"/>
  <c r="U48" i="4"/>
  <c r="T48" i="4"/>
  <c r="S48" i="4"/>
  <c r="R48" i="4"/>
  <c r="P48" i="4"/>
  <c r="O48" i="4"/>
  <c r="N48" i="4"/>
  <c r="M48" i="4"/>
  <c r="K48" i="4"/>
  <c r="J48" i="4"/>
  <c r="I48" i="4"/>
  <c r="H48" i="4"/>
  <c r="BI75" i="4" l="1"/>
  <c r="Z75" i="4"/>
  <c r="Y75" i="4"/>
  <c r="X75" i="4"/>
  <c r="W75" i="4"/>
  <c r="U75" i="4"/>
  <c r="T75" i="4"/>
  <c r="S75" i="4"/>
  <c r="R75" i="4"/>
  <c r="P75" i="4"/>
  <c r="O75" i="4"/>
  <c r="N75" i="4"/>
  <c r="M75" i="4"/>
  <c r="K75" i="4"/>
  <c r="J75" i="4"/>
  <c r="I75" i="4"/>
  <c r="H75" i="4"/>
  <c r="BI66" i="4"/>
  <c r="Z66" i="4"/>
  <c r="Y66" i="4"/>
  <c r="X66" i="4"/>
  <c r="W66" i="4"/>
  <c r="U66" i="4"/>
  <c r="T66" i="4"/>
  <c r="S66" i="4"/>
  <c r="R66" i="4"/>
  <c r="P66" i="4"/>
  <c r="O66" i="4"/>
  <c r="N66" i="4"/>
  <c r="M66" i="4"/>
  <c r="K66" i="4"/>
  <c r="J66" i="4"/>
  <c r="I66" i="4"/>
  <c r="H66" i="4"/>
  <c r="BI59" i="4"/>
  <c r="Z59" i="4"/>
  <c r="Y59" i="4"/>
  <c r="X59" i="4"/>
  <c r="W59" i="4"/>
  <c r="U59" i="4"/>
  <c r="T59" i="4"/>
  <c r="S59" i="4"/>
  <c r="R59" i="4"/>
  <c r="P59" i="4"/>
  <c r="O59" i="4"/>
  <c r="N59" i="4"/>
  <c r="M59" i="4"/>
  <c r="K59" i="4"/>
  <c r="J59" i="4"/>
  <c r="I59" i="4"/>
  <c r="H59" i="4"/>
  <c r="BI47" i="4"/>
  <c r="Z47" i="4"/>
  <c r="Y47" i="4"/>
  <c r="X47" i="4"/>
  <c r="W47" i="4"/>
  <c r="U47" i="4"/>
  <c r="T47" i="4"/>
  <c r="S47" i="4"/>
  <c r="R47" i="4"/>
  <c r="P47" i="4"/>
  <c r="O47" i="4"/>
  <c r="N47" i="4"/>
  <c r="M47" i="4"/>
  <c r="K47" i="4"/>
  <c r="J47" i="4"/>
  <c r="I47" i="4"/>
  <c r="H47" i="4"/>
  <c r="BI37" i="4"/>
  <c r="Z37" i="4"/>
  <c r="Y37" i="4"/>
  <c r="X37" i="4"/>
  <c r="W37" i="4"/>
  <c r="U37" i="4"/>
  <c r="T37" i="4"/>
  <c r="S37" i="4"/>
  <c r="R37" i="4"/>
  <c r="P37" i="4"/>
  <c r="O37" i="4"/>
  <c r="N37" i="4"/>
  <c r="M37" i="4"/>
  <c r="K37" i="4"/>
  <c r="J37" i="4"/>
  <c r="I37" i="4"/>
  <c r="H37" i="4"/>
  <c r="BI24" i="4"/>
  <c r="Z24" i="4"/>
  <c r="Y24" i="4"/>
  <c r="X24" i="4"/>
  <c r="W24" i="4"/>
  <c r="U24" i="4"/>
  <c r="T24" i="4"/>
  <c r="S24" i="4"/>
  <c r="R24" i="4"/>
  <c r="P24" i="4"/>
  <c r="O24" i="4"/>
  <c r="N24" i="4"/>
  <c r="M24" i="4"/>
  <c r="K24" i="4"/>
  <c r="J24" i="4"/>
  <c r="I24" i="4"/>
  <c r="H24" i="4"/>
  <c r="BI14" i="4"/>
  <c r="Z14" i="4"/>
  <c r="Y14" i="4"/>
  <c r="X14" i="4"/>
  <c r="W14" i="4"/>
  <c r="U14" i="4"/>
  <c r="T14" i="4"/>
  <c r="S14" i="4"/>
  <c r="R14" i="4"/>
  <c r="P14" i="4"/>
  <c r="O14" i="4"/>
  <c r="N14" i="4"/>
  <c r="M14" i="4"/>
  <c r="H14" i="4"/>
  <c r="I14" i="4" s="1"/>
  <c r="J14" i="4" s="1"/>
  <c r="K14" i="4" s="1"/>
  <c r="BI13" i="4" l="1"/>
  <c r="Z13" i="4"/>
  <c r="Y13" i="4"/>
  <c r="X13" i="4"/>
  <c r="W13" i="4"/>
  <c r="U13" i="4"/>
  <c r="T13" i="4"/>
  <c r="S13" i="4"/>
  <c r="R13" i="4"/>
  <c r="P13" i="4"/>
  <c r="O13" i="4"/>
  <c r="N13" i="4"/>
  <c r="M13" i="4"/>
  <c r="H13" i="4"/>
  <c r="I13" i="4" s="1"/>
  <c r="J13" i="4" s="1"/>
  <c r="K13" i="4" s="1"/>
  <c r="BI23" i="4"/>
  <c r="Z23" i="4"/>
  <c r="Y23" i="4"/>
  <c r="X23" i="4"/>
  <c r="W23" i="4"/>
  <c r="U23" i="4"/>
  <c r="T23" i="4"/>
  <c r="S23" i="4"/>
  <c r="R23" i="4"/>
  <c r="P23" i="4"/>
  <c r="O23" i="4"/>
  <c r="N23" i="4"/>
  <c r="M23" i="4"/>
  <c r="K23" i="4"/>
  <c r="J23" i="4"/>
  <c r="I23" i="4"/>
  <c r="H23" i="4"/>
  <c r="BI36" i="4"/>
  <c r="Z36" i="4"/>
  <c r="Y36" i="4"/>
  <c r="X36" i="4"/>
  <c r="W36" i="4"/>
  <c r="U36" i="4"/>
  <c r="T36" i="4"/>
  <c r="S36" i="4"/>
  <c r="R36" i="4"/>
  <c r="P36" i="4"/>
  <c r="O36" i="4"/>
  <c r="N36" i="4"/>
  <c r="M36" i="4"/>
  <c r="K36" i="4"/>
  <c r="J36" i="4"/>
  <c r="I36" i="4"/>
  <c r="H36" i="4"/>
  <c r="BI46" i="4"/>
  <c r="Z46" i="4"/>
  <c r="Y46" i="4"/>
  <c r="X46" i="4"/>
  <c r="W46" i="4"/>
  <c r="U46" i="4"/>
  <c r="T46" i="4"/>
  <c r="S46" i="4"/>
  <c r="R46" i="4"/>
  <c r="P46" i="4"/>
  <c r="O46" i="4"/>
  <c r="N46" i="4"/>
  <c r="M46" i="4"/>
  <c r="K46" i="4"/>
  <c r="J46" i="4"/>
  <c r="I46" i="4"/>
  <c r="H46" i="4"/>
  <c r="BI58" i="4"/>
  <c r="Z58" i="4"/>
  <c r="Y58" i="4"/>
  <c r="X58" i="4"/>
  <c r="W58" i="4"/>
  <c r="U58" i="4"/>
  <c r="T58" i="4"/>
  <c r="S58" i="4"/>
  <c r="R58" i="4"/>
  <c r="P58" i="4"/>
  <c r="O58" i="4"/>
  <c r="N58" i="4"/>
  <c r="M58" i="4"/>
  <c r="K58" i="4"/>
  <c r="J58" i="4"/>
  <c r="I58" i="4"/>
  <c r="H58" i="4"/>
  <c r="BI65" i="4"/>
  <c r="Z65" i="4"/>
  <c r="Y65" i="4"/>
  <c r="X65" i="4"/>
  <c r="W65" i="4"/>
  <c r="U65" i="4"/>
  <c r="T65" i="4"/>
  <c r="S65" i="4"/>
  <c r="R65" i="4"/>
  <c r="P65" i="4"/>
  <c r="O65" i="4"/>
  <c r="N65" i="4"/>
  <c r="M65" i="4"/>
  <c r="K65" i="4"/>
  <c r="J65" i="4"/>
  <c r="I65" i="4"/>
  <c r="H65" i="4"/>
  <c r="BI74" i="4"/>
  <c r="Z74" i="4"/>
  <c r="Y74" i="4"/>
  <c r="X74" i="4"/>
  <c r="W74" i="4"/>
  <c r="U74" i="4"/>
  <c r="T74" i="4"/>
  <c r="S74" i="4"/>
  <c r="R74" i="4"/>
  <c r="P74" i="4"/>
  <c r="O74" i="4"/>
  <c r="N74" i="4"/>
  <c r="M74" i="4"/>
  <c r="K74" i="4"/>
  <c r="J74" i="4"/>
  <c r="I74" i="4"/>
  <c r="H74" i="4"/>
  <c r="BI57" i="4" l="1"/>
  <c r="Z57" i="4"/>
  <c r="Y57" i="4"/>
  <c r="X57" i="4"/>
  <c r="W57" i="4"/>
  <c r="U57" i="4"/>
  <c r="T57" i="4"/>
  <c r="S57" i="4"/>
  <c r="R57" i="4"/>
  <c r="P57" i="4"/>
  <c r="O57" i="4"/>
  <c r="N57" i="4"/>
  <c r="M57" i="4"/>
  <c r="K57" i="4"/>
  <c r="J57" i="4"/>
  <c r="I57" i="4"/>
  <c r="H57" i="4"/>
  <c r="BI73" i="4" l="1"/>
  <c r="Z73" i="4"/>
  <c r="Y73" i="4"/>
  <c r="X73" i="4"/>
  <c r="W73" i="4"/>
  <c r="U73" i="4"/>
  <c r="T73" i="4"/>
  <c r="S73" i="4"/>
  <c r="R73" i="4"/>
  <c r="P73" i="4"/>
  <c r="O73" i="4"/>
  <c r="N73" i="4"/>
  <c r="M73" i="4"/>
  <c r="K73" i="4"/>
  <c r="J73" i="4"/>
  <c r="I73" i="4"/>
  <c r="H73" i="4"/>
  <c r="BI64" i="4"/>
  <c r="Z64" i="4"/>
  <c r="Y64" i="4"/>
  <c r="X64" i="4"/>
  <c r="W64" i="4"/>
  <c r="U64" i="4"/>
  <c r="T64" i="4"/>
  <c r="S64" i="4"/>
  <c r="R64" i="4"/>
  <c r="P64" i="4"/>
  <c r="O64" i="4"/>
  <c r="N64" i="4"/>
  <c r="M64" i="4"/>
  <c r="K64" i="4"/>
  <c r="J64" i="4"/>
  <c r="I64" i="4"/>
  <c r="H64" i="4"/>
  <c r="BI56" i="4"/>
  <c r="Z56" i="4"/>
  <c r="Y56" i="4"/>
  <c r="X56" i="4"/>
  <c r="W56" i="4"/>
  <c r="U56" i="4"/>
  <c r="T56" i="4"/>
  <c r="S56" i="4"/>
  <c r="R56" i="4"/>
  <c r="P56" i="4"/>
  <c r="O56" i="4"/>
  <c r="N56" i="4"/>
  <c r="M56" i="4"/>
  <c r="K56" i="4"/>
  <c r="J56" i="4"/>
  <c r="I56" i="4"/>
  <c r="H56" i="4"/>
  <c r="BI35" i="4"/>
  <c r="Z35" i="4"/>
  <c r="Y35" i="4"/>
  <c r="X35" i="4"/>
  <c r="W35" i="4"/>
  <c r="U35" i="4"/>
  <c r="T35" i="4"/>
  <c r="S35" i="4"/>
  <c r="R35" i="4"/>
  <c r="P35" i="4"/>
  <c r="O35" i="4"/>
  <c r="N35" i="4"/>
  <c r="M35" i="4"/>
  <c r="K35" i="4"/>
  <c r="J35" i="4"/>
  <c r="I35" i="4"/>
  <c r="H35" i="4"/>
  <c r="BI22" i="4"/>
  <c r="Z22" i="4"/>
  <c r="Y22" i="4"/>
  <c r="X22" i="4"/>
  <c r="W22" i="4"/>
  <c r="U22" i="4"/>
  <c r="T22" i="4"/>
  <c r="S22" i="4"/>
  <c r="R22" i="4"/>
  <c r="P22" i="4"/>
  <c r="O22" i="4"/>
  <c r="N22" i="4"/>
  <c r="M22" i="4"/>
  <c r="K22" i="4"/>
  <c r="J22" i="4"/>
  <c r="I22" i="4"/>
  <c r="H22" i="4"/>
  <c r="BI12" i="4" l="1"/>
  <c r="Z12" i="4"/>
  <c r="Y12" i="4"/>
  <c r="X12" i="4"/>
  <c r="W12" i="4"/>
  <c r="U12" i="4"/>
  <c r="T12" i="4"/>
  <c r="S12" i="4"/>
  <c r="R12" i="4"/>
  <c r="P12" i="4"/>
  <c r="O12" i="4"/>
  <c r="N12" i="4"/>
  <c r="M12" i="4"/>
  <c r="H12" i="4"/>
  <c r="I12" i="4" s="1"/>
  <c r="J12" i="4" s="1"/>
  <c r="K12" i="4" s="1"/>
  <c r="BI84" i="4"/>
  <c r="Z84" i="4"/>
  <c r="Y84" i="4"/>
  <c r="X84" i="4"/>
  <c r="W84" i="4"/>
  <c r="U84" i="4"/>
  <c r="T84" i="4"/>
  <c r="S84" i="4"/>
  <c r="R84" i="4"/>
  <c r="P84" i="4"/>
  <c r="O84" i="4"/>
  <c r="N84" i="4"/>
  <c r="M84" i="4"/>
  <c r="H84" i="4"/>
  <c r="I84" i="4" s="1"/>
  <c r="J84" i="4" s="1"/>
  <c r="K84" i="4" s="1"/>
  <c r="BI88" i="4"/>
  <c r="Z88" i="4"/>
  <c r="Y88" i="4"/>
  <c r="X88" i="4"/>
  <c r="W88" i="4"/>
  <c r="U88" i="4"/>
  <c r="T88" i="4"/>
  <c r="S88" i="4"/>
  <c r="R88" i="4"/>
  <c r="P88" i="4"/>
  <c r="O88" i="4"/>
  <c r="N88" i="4"/>
  <c r="M88" i="4"/>
  <c r="K88" i="4"/>
  <c r="J88" i="4"/>
  <c r="I88" i="4"/>
  <c r="H88" i="4"/>
  <c r="BI92" i="4"/>
  <c r="Z92" i="4"/>
  <c r="Y92" i="4"/>
  <c r="X92" i="4"/>
  <c r="W92" i="4"/>
  <c r="U92" i="4"/>
  <c r="T92" i="4"/>
  <c r="S92" i="4"/>
  <c r="R92" i="4"/>
  <c r="P92" i="4"/>
  <c r="O92" i="4"/>
  <c r="N92" i="4"/>
  <c r="M92" i="4"/>
  <c r="K92" i="4"/>
  <c r="J92" i="4"/>
  <c r="I92" i="4"/>
  <c r="H92" i="4"/>
  <c r="BI96" i="4"/>
  <c r="Z96" i="4"/>
  <c r="Y96" i="4"/>
  <c r="X96" i="4"/>
  <c r="W96" i="4"/>
  <c r="U96" i="4"/>
  <c r="T96" i="4"/>
  <c r="S96" i="4"/>
  <c r="R96" i="4"/>
  <c r="P96" i="4"/>
  <c r="O96" i="4"/>
  <c r="N96" i="4"/>
  <c r="M96" i="4"/>
  <c r="K96" i="4"/>
  <c r="J96" i="4"/>
  <c r="I96" i="4"/>
  <c r="H96" i="4"/>
  <c r="BI103" i="4"/>
  <c r="Z103" i="4"/>
  <c r="Y103" i="4"/>
  <c r="X103" i="4"/>
  <c r="W103" i="4"/>
  <c r="U103" i="4"/>
  <c r="T103" i="4"/>
  <c r="S103" i="4"/>
  <c r="R103" i="4"/>
  <c r="P103" i="4"/>
  <c r="O103" i="4"/>
  <c r="N103" i="4"/>
  <c r="M103" i="4"/>
  <c r="K103" i="4"/>
  <c r="J103" i="4"/>
  <c r="I103" i="4"/>
  <c r="H103" i="4"/>
  <c r="BI83" i="4" l="1"/>
  <c r="Z83" i="4"/>
  <c r="Y83" i="4"/>
  <c r="X83" i="4"/>
  <c r="W83" i="4"/>
  <c r="U83" i="4"/>
  <c r="T83" i="4"/>
  <c r="S83" i="4"/>
  <c r="R83" i="4"/>
  <c r="P83" i="4"/>
  <c r="O83" i="4"/>
  <c r="N83" i="4"/>
  <c r="M83" i="4"/>
  <c r="H83" i="4"/>
  <c r="I83" i="4" s="1"/>
  <c r="J83" i="4" s="1"/>
  <c r="K83" i="4" s="1"/>
  <c r="BI82" i="4"/>
  <c r="Z82" i="4"/>
  <c r="Y82" i="4"/>
  <c r="X82" i="4"/>
  <c r="W82" i="4"/>
  <c r="U82" i="4"/>
  <c r="T82" i="4"/>
  <c r="S82" i="4"/>
  <c r="R82" i="4"/>
  <c r="P82" i="4"/>
  <c r="O82" i="4"/>
  <c r="N82" i="4"/>
  <c r="M82" i="4"/>
  <c r="H82" i="4"/>
  <c r="I82" i="4" s="1"/>
  <c r="J82" i="4" s="1"/>
  <c r="K82" i="4" s="1"/>
  <c r="BI11" i="4"/>
  <c r="Z11" i="4"/>
  <c r="Y11" i="4"/>
  <c r="X11" i="4"/>
  <c r="W11" i="4"/>
  <c r="U11" i="4"/>
  <c r="T11" i="4"/>
  <c r="S11" i="4"/>
  <c r="R11" i="4"/>
  <c r="P11" i="4"/>
  <c r="O11" i="4"/>
  <c r="N11" i="4"/>
  <c r="M11" i="4"/>
  <c r="H11" i="4"/>
  <c r="I11" i="4" s="1"/>
  <c r="J11" i="4" s="1"/>
  <c r="K11" i="4" s="1"/>
  <c r="BI72" i="4"/>
  <c r="Z72" i="4"/>
  <c r="Y72" i="4"/>
  <c r="X72" i="4"/>
  <c r="W72" i="4"/>
  <c r="U72" i="4"/>
  <c r="T72" i="4"/>
  <c r="S72" i="4"/>
  <c r="R72" i="4"/>
  <c r="P72" i="4"/>
  <c r="O72" i="4"/>
  <c r="N72" i="4"/>
  <c r="M72" i="4"/>
  <c r="K72" i="4"/>
  <c r="J72" i="4"/>
  <c r="I72" i="4"/>
  <c r="H72" i="4"/>
  <c r="BI102" i="4" l="1"/>
  <c r="Z102" i="4"/>
  <c r="Y102" i="4"/>
  <c r="X102" i="4"/>
  <c r="W102" i="4"/>
  <c r="U102" i="4"/>
  <c r="T102" i="4"/>
  <c r="S102" i="4"/>
  <c r="R102" i="4"/>
  <c r="P102" i="4"/>
  <c r="O102" i="4"/>
  <c r="N102" i="4"/>
  <c r="M102" i="4"/>
  <c r="K102" i="4"/>
  <c r="J102" i="4"/>
  <c r="I102" i="4"/>
  <c r="H102" i="4"/>
  <c r="BI99" i="4"/>
  <c r="Z99" i="4"/>
  <c r="Y99" i="4"/>
  <c r="X99" i="4"/>
  <c r="W99" i="4"/>
  <c r="U99" i="4"/>
  <c r="T99" i="4"/>
  <c r="S99" i="4"/>
  <c r="R99" i="4"/>
  <c r="P99" i="4"/>
  <c r="O99" i="4"/>
  <c r="N99" i="4"/>
  <c r="M99" i="4"/>
  <c r="K99" i="4"/>
  <c r="J99" i="4"/>
  <c r="I99" i="4"/>
  <c r="H99" i="4"/>
  <c r="BI95" i="4"/>
  <c r="Z95" i="4"/>
  <c r="Y95" i="4"/>
  <c r="X95" i="4"/>
  <c r="W95" i="4"/>
  <c r="U95" i="4"/>
  <c r="T95" i="4"/>
  <c r="S95" i="4"/>
  <c r="R95" i="4"/>
  <c r="P95" i="4"/>
  <c r="O95" i="4"/>
  <c r="N95" i="4"/>
  <c r="M95" i="4"/>
  <c r="K95" i="4"/>
  <c r="J95" i="4"/>
  <c r="I95" i="4"/>
  <c r="H95" i="4"/>
  <c r="BI91" i="4"/>
  <c r="Z91" i="4"/>
  <c r="Y91" i="4"/>
  <c r="X91" i="4"/>
  <c r="W91" i="4"/>
  <c r="U91" i="4"/>
  <c r="T91" i="4"/>
  <c r="S91" i="4"/>
  <c r="R91" i="4"/>
  <c r="P91" i="4"/>
  <c r="O91" i="4"/>
  <c r="N91" i="4"/>
  <c r="M91" i="4"/>
  <c r="K91" i="4"/>
  <c r="J91" i="4"/>
  <c r="I91" i="4"/>
  <c r="H91" i="4"/>
  <c r="BI87" i="4"/>
  <c r="Z87" i="4"/>
  <c r="Y87" i="4"/>
  <c r="X87" i="4"/>
  <c r="W87" i="4"/>
  <c r="U87" i="4"/>
  <c r="T87" i="4"/>
  <c r="S87" i="4"/>
  <c r="R87" i="4"/>
  <c r="P87" i="4"/>
  <c r="O87" i="4"/>
  <c r="N87" i="4"/>
  <c r="M87" i="4"/>
  <c r="K87" i="4"/>
  <c r="J87" i="4"/>
  <c r="I87" i="4"/>
  <c r="H87" i="4"/>
  <c r="BI81" i="4"/>
  <c r="Z81" i="4"/>
  <c r="Y81" i="4"/>
  <c r="X81" i="4"/>
  <c r="W81" i="4"/>
  <c r="U81" i="4"/>
  <c r="T81" i="4"/>
  <c r="S81" i="4"/>
  <c r="R81" i="4"/>
  <c r="P81" i="4"/>
  <c r="O81" i="4"/>
  <c r="N81" i="4"/>
  <c r="M81" i="4"/>
  <c r="H81" i="4"/>
  <c r="I81" i="4" s="1"/>
  <c r="J81" i="4" s="1"/>
  <c r="K81" i="4" s="1"/>
  <c r="BI63" i="4" l="1"/>
  <c r="Z63" i="4"/>
  <c r="Y63" i="4"/>
  <c r="X63" i="4"/>
  <c r="W63" i="4"/>
  <c r="U63" i="4"/>
  <c r="T63" i="4"/>
  <c r="S63" i="4"/>
  <c r="R63" i="4"/>
  <c r="P63" i="4"/>
  <c r="O63" i="4"/>
  <c r="N63" i="4"/>
  <c r="M63" i="4"/>
  <c r="K63" i="4"/>
  <c r="J63" i="4"/>
  <c r="I63" i="4"/>
  <c r="H63" i="4"/>
  <c r="BI55" i="4"/>
  <c r="Z55" i="4"/>
  <c r="Y55" i="4"/>
  <c r="X55" i="4"/>
  <c r="W55" i="4"/>
  <c r="U55" i="4"/>
  <c r="T55" i="4"/>
  <c r="S55" i="4"/>
  <c r="R55" i="4"/>
  <c r="P55" i="4"/>
  <c r="O55" i="4"/>
  <c r="N55" i="4"/>
  <c r="M55" i="4"/>
  <c r="K55" i="4"/>
  <c r="J55" i="4"/>
  <c r="I55" i="4"/>
  <c r="H55" i="4"/>
  <c r="BI45" i="4"/>
  <c r="Z45" i="4"/>
  <c r="Y45" i="4"/>
  <c r="X45" i="4"/>
  <c r="W45" i="4"/>
  <c r="U45" i="4"/>
  <c r="T45" i="4"/>
  <c r="S45" i="4"/>
  <c r="R45" i="4"/>
  <c r="P45" i="4"/>
  <c r="O45" i="4"/>
  <c r="N45" i="4"/>
  <c r="M45" i="4"/>
  <c r="K45" i="4"/>
  <c r="J45" i="4"/>
  <c r="I45" i="4"/>
  <c r="H45" i="4"/>
  <c r="BI34" i="4"/>
  <c r="Z34" i="4"/>
  <c r="Y34" i="4"/>
  <c r="X34" i="4"/>
  <c r="W34" i="4"/>
  <c r="U34" i="4"/>
  <c r="T34" i="4"/>
  <c r="S34" i="4"/>
  <c r="R34" i="4"/>
  <c r="P34" i="4"/>
  <c r="O34" i="4"/>
  <c r="N34" i="4"/>
  <c r="M34" i="4"/>
  <c r="K34" i="4"/>
  <c r="J34" i="4"/>
  <c r="I34" i="4"/>
  <c r="H34" i="4"/>
  <c r="BI21" i="4"/>
  <c r="Z21" i="4"/>
  <c r="Y21" i="4"/>
  <c r="X21" i="4"/>
  <c r="W21" i="4"/>
  <c r="U21" i="4"/>
  <c r="T21" i="4"/>
  <c r="S21" i="4"/>
  <c r="R21" i="4"/>
  <c r="P21" i="4"/>
  <c r="O21" i="4"/>
  <c r="N21" i="4"/>
  <c r="M21" i="4"/>
  <c r="K21" i="4"/>
  <c r="J21" i="4"/>
  <c r="I21" i="4"/>
  <c r="H21" i="4"/>
  <c r="BI10" i="4"/>
  <c r="Z10" i="4"/>
  <c r="Y10" i="4"/>
  <c r="X10" i="4"/>
  <c r="W10" i="4"/>
  <c r="U10" i="4"/>
  <c r="T10" i="4"/>
  <c r="S10" i="4"/>
  <c r="R10" i="4"/>
  <c r="P10" i="4"/>
  <c r="O10" i="4"/>
  <c r="N10" i="4"/>
  <c r="M10" i="4"/>
  <c r="H10" i="4"/>
  <c r="I10" i="4" s="1"/>
  <c r="J10" i="4" s="1"/>
  <c r="K10" i="4" s="1"/>
  <c r="BI71" i="4"/>
  <c r="Z71" i="4"/>
  <c r="Y71" i="4"/>
  <c r="X71" i="4"/>
  <c r="W71" i="4"/>
  <c r="U71" i="4"/>
  <c r="T71" i="4"/>
  <c r="S71" i="4"/>
  <c r="R71" i="4"/>
  <c r="P71" i="4"/>
  <c r="O71" i="4"/>
  <c r="N71" i="4"/>
  <c r="M71" i="4"/>
  <c r="K71" i="4"/>
  <c r="J71" i="4"/>
  <c r="I71" i="4"/>
  <c r="H71" i="4"/>
  <c r="BI53" i="4"/>
  <c r="Z53" i="4"/>
  <c r="Y53" i="4"/>
  <c r="X53" i="4"/>
  <c r="W53" i="4"/>
  <c r="U53" i="4"/>
  <c r="T53" i="4"/>
  <c r="S53" i="4"/>
  <c r="R53" i="4"/>
  <c r="P53" i="4"/>
  <c r="O53" i="4"/>
  <c r="N53" i="4"/>
  <c r="M53" i="4"/>
  <c r="K53" i="4"/>
  <c r="J53" i="4"/>
  <c r="I53" i="4"/>
  <c r="H53" i="4"/>
  <c r="BI54" i="4"/>
  <c r="Z54" i="4"/>
  <c r="Y54" i="4"/>
  <c r="X54" i="4"/>
  <c r="W54" i="4"/>
  <c r="U54" i="4"/>
  <c r="T54" i="4"/>
  <c r="S54" i="4"/>
  <c r="R54" i="4"/>
  <c r="P54" i="4"/>
  <c r="O54" i="4"/>
  <c r="N54" i="4"/>
  <c r="M54" i="4"/>
  <c r="K54" i="4"/>
  <c r="J54" i="4"/>
  <c r="I54" i="4"/>
  <c r="H54" i="4"/>
  <c r="BI33" i="4"/>
  <c r="Z33" i="4"/>
  <c r="Y33" i="4"/>
  <c r="X33" i="4"/>
  <c r="W33" i="4"/>
  <c r="U33" i="4"/>
  <c r="T33" i="4"/>
  <c r="S33" i="4"/>
  <c r="R33" i="4"/>
  <c r="P33" i="4"/>
  <c r="O33" i="4"/>
  <c r="N33" i="4"/>
  <c r="M33" i="4"/>
  <c r="K33" i="4"/>
  <c r="J33" i="4"/>
  <c r="I33" i="4"/>
  <c r="H33" i="4"/>
  <c r="BI32" i="4" l="1"/>
  <c r="Z32" i="4"/>
  <c r="Y32" i="4"/>
  <c r="X32" i="4"/>
  <c r="W32" i="4"/>
  <c r="U32" i="4"/>
  <c r="T32" i="4"/>
  <c r="S32" i="4"/>
  <c r="R32" i="4"/>
  <c r="P32" i="4"/>
  <c r="O32" i="4"/>
  <c r="N32" i="4"/>
  <c r="M32" i="4"/>
  <c r="K32" i="4"/>
  <c r="J32" i="4"/>
  <c r="I32" i="4"/>
  <c r="H32" i="4"/>
  <c r="BI31" i="4"/>
  <c r="Z31" i="4"/>
  <c r="Y31" i="4"/>
  <c r="X31" i="4"/>
  <c r="W31" i="4"/>
  <c r="U31" i="4"/>
  <c r="T31" i="4"/>
  <c r="S31" i="4"/>
  <c r="R31" i="4"/>
  <c r="P31" i="4"/>
  <c r="O31" i="4"/>
  <c r="N31" i="4"/>
  <c r="M31" i="4"/>
  <c r="K31" i="4"/>
  <c r="J31" i="4"/>
  <c r="I31" i="4"/>
  <c r="H31" i="4"/>
  <c r="BI52" i="4"/>
  <c r="Z52" i="4"/>
  <c r="Y52" i="4"/>
  <c r="X52" i="4"/>
  <c r="W52" i="4"/>
  <c r="U52" i="4"/>
  <c r="T52" i="4"/>
  <c r="S52" i="4"/>
  <c r="R52" i="4"/>
  <c r="P52" i="4"/>
  <c r="O52" i="4"/>
  <c r="N52" i="4"/>
  <c r="M52" i="4"/>
  <c r="K52" i="4"/>
  <c r="J52" i="4"/>
  <c r="I52" i="4"/>
  <c r="H52" i="4"/>
  <c r="BI44" i="4"/>
  <c r="Z44" i="4"/>
  <c r="Y44" i="4"/>
  <c r="X44" i="4"/>
  <c r="W44" i="4"/>
  <c r="U44" i="4"/>
  <c r="T44" i="4"/>
  <c r="S44" i="4"/>
  <c r="R44" i="4"/>
  <c r="P44" i="4"/>
  <c r="O44" i="4"/>
  <c r="N44" i="4"/>
  <c r="M44" i="4"/>
  <c r="K44" i="4"/>
  <c r="J44" i="4"/>
  <c r="I44" i="4"/>
  <c r="H44" i="4"/>
  <c r="BI30" i="4"/>
  <c r="Z30" i="4"/>
  <c r="Y30" i="4"/>
  <c r="X30" i="4"/>
  <c r="W30" i="4"/>
  <c r="U30" i="4"/>
  <c r="T30" i="4"/>
  <c r="S30" i="4"/>
  <c r="R30" i="4"/>
  <c r="P30" i="4"/>
  <c r="O30" i="4"/>
  <c r="N30" i="4"/>
  <c r="M30" i="4"/>
  <c r="K30" i="4"/>
  <c r="J30" i="4"/>
  <c r="I30" i="4"/>
  <c r="H30" i="4"/>
  <c r="BI20" i="4"/>
  <c r="Z20" i="4"/>
  <c r="Y20" i="4"/>
  <c r="X20" i="4"/>
  <c r="W20" i="4"/>
  <c r="U20" i="4"/>
  <c r="T20" i="4"/>
  <c r="S20" i="4"/>
  <c r="R20" i="4"/>
  <c r="P20" i="4"/>
  <c r="O20" i="4"/>
  <c r="N20" i="4"/>
  <c r="M20" i="4"/>
  <c r="K20" i="4"/>
  <c r="J20" i="4"/>
  <c r="I20" i="4"/>
  <c r="H20" i="4"/>
  <c r="BI43" i="4"/>
  <c r="Z43" i="4"/>
  <c r="Y43" i="4"/>
  <c r="X43" i="4"/>
  <c r="W43" i="4"/>
  <c r="U43" i="4"/>
  <c r="T43" i="4"/>
  <c r="S43" i="4"/>
  <c r="R43" i="4"/>
  <c r="P43" i="4"/>
  <c r="O43" i="4"/>
  <c r="N43" i="4"/>
  <c r="M43" i="4"/>
  <c r="K43" i="4"/>
  <c r="J43" i="4"/>
  <c r="I43" i="4"/>
  <c r="H43" i="4"/>
  <c r="BI9" i="4"/>
  <c r="Z9" i="4"/>
  <c r="Y9" i="4"/>
  <c r="X9" i="4"/>
  <c r="W9" i="4"/>
  <c r="U9" i="4"/>
  <c r="T9" i="4"/>
  <c r="S9" i="4"/>
  <c r="R9" i="4"/>
  <c r="P9" i="4"/>
  <c r="O9" i="4"/>
  <c r="N9" i="4"/>
  <c r="M9" i="4"/>
  <c r="H9" i="4"/>
  <c r="I9" i="4" s="1"/>
  <c r="J9" i="4" s="1"/>
  <c r="K9" i="4" s="1"/>
  <c r="BI42" i="4"/>
  <c r="Z42" i="4"/>
  <c r="Y42" i="4"/>
  <c r="X42" i="4"/>
  <c r="W42" i="4"/>
  <c r="U42" i="4"/>
  <c r="T42" i="4"/>
  <c r="S42" i="4"/>
  <c r="R42" i="4"/>
  <c r="P42" i="4"/>
  <c r="O42" i="4"/>
  <c r="N42" i="4"/>
  <c r="M42" i="4"/>
  <c r="K42" i="4"/>
  <c r="J42" i="4"/>
  <c r="I42" i="4"/>
  <c r="H42" i="4"/>
  <c r="BI29" i="4"/>
  <c r="Z29" i="4"/>
  <c r="Y29" i="4"/>
  <c r="X29" i="4"/>
  <c r="W29" i="4"/>
  <c r="U29" i="4"/>
  <c r="T29" i="4"/>
  <c r="S29" i="4"/>
  <c r="R29" i="4"/>
  <c r="P29" i="4"/>
  <c r="O29" i="4"/>
  <c r="N29" i="4"/>
  <c r="M29" i="4"/>
  <c r="K29" i="4"/>
  <c r="J29" i="4"/>
  <c r="I29" i="4"/>
  <c r="H29" i="4"/>
  <c r="BI19" i="4"/>
  <c r="Z19" i="4"/>
  <c r="Y19" i="4"/>
  <c r="X19" i="4"/>
  <c r="W19" i="4"/>
  <c r="U19" i="4"/>
  <c r="T19" i="4"/>
  <c r="S19" i="4"/>
  <c r="R19" i="4"/>
  <c r="P19" i="4"/>
  <c r="O19" i="4"/>
  <c r="N19" i="4"/>
  <c r="M19" i="4"/>
  <c r="K19" i="4"/>
  <c r="J19" i="4"/>
  <c r="I19" i="4"/>
  <c r="H19" i="4"/>
  <c r="BI8" i="4"/>
  <c r="Z8" i="4"/>
  <c r="Y8" i="4"/>
  <c r="X8" i="4"/>
  <c r="W8" i="4"/>
  <c r="U8" i="4"/>
  <c r="T8" i="4"/>
  <c r="S8" i="4"/>
  <c r="R8" i="4"/>
  <c r="P8" i="4"/>
  <c r="O8" i="4"/>
  <c r="N8" i="4"/>
  <c r="M8" i="4"/>
  <c r="H8" i="4"/>
  <c r="I8" i="4" s="1"/>
  <c r="J8" i="4" s="1"/>
  <c r="K8" i="4" s="1"/>
  <c r="BI7" i="4"/>
  <c r="Z7" i="4"/>
  <c r="Y7" i="4"/>
  <c r="X7" i="4"/>
  <c r="W7" i="4"/>
  <c r="U7" i="4"/>
  <c r="T7" i="4"/>
  <c r="S7" i="4"/>
  <c r="R7" i="4"/>
  <c r="P7" i="4"/>
  <c r="O7" i="4"/>
  <c r="N7" i="4"/>
  <c r="M7" i="4"/>
  <c r="H7" i="4"/>
  <c r="I7" i="4" s="1"/>
  <c r="J7" i="4" s="1"/>
  <c r="K7" i="4" s="1"/>
  <c r="BI18" i="4"/>
  <c r="Z18" i="4"/>
  <c r="Y18" i="4"/>
  <c r="X18" i="4"/>
  <c r="W18" i="4"/>
  <c r="U18" i="4"/>
  <c r="T18" i="4"/>
  <c r="S18" i="4"/>
  <c r="R18" i="4"/>
  <c r="P18" i="4"/>
  <c r="O18" i="4"/>
  <c r="N18" i="4"/>
  <c r="M18" i="4"/>
  <c r="K18" i="4"/>
  <c r="J18" i="4"/>
  <c r="I18" i="4"/>
  <c r="H18" i="4"/>
  <c r="BI28" i="4"/>
  <c r="Z28" i="4"/>
  <c r="Y28" i="4"/>
  <c r="X28" i="4"/>
  <c r="W28" i="4"/>
  <c r="U28" i="4"/>
  <c r="T28" i="4"/>
  <c r="S28" i="4"/>
  <c r="R28" i="4"/>
  <c r="P28" i="4"/>
  <c r="O28" i="4"/>
  <c r="N28" i="4"/>
  <c r="M28" i="4"/>
  <c r="K28" i="4"/>
  <c r="J28" i="4"/>
  <c r="I28" i="4"/>
  <c r="H28" i="4"/>
  <c r="BI41" i="4"/>
  <c r="Z41" i="4"/>
  <c r="Y41" i="4"/>
  <c r="X41" i="4"/>
  <c r="W41" i="4"/>
  <c r="U41" i="4"/>
  <c r="T41" i="4"/>
  <c r="S41" i="4"/>
  <c r="R41" i="4"/>
  <c r="P41" i="4"/>
  <c r="O41" i="4"/>
  <c r="N41" i="4"/>
  <c r="M41" i="4"/>
  <c r="K41" i="4"/>
  <c r="J41" i="4"/>
  <c r="I41" i="4"/>
  <c r="H41" i="4"/>
  <c r="BI70" i="4"/>
  <c r="Z70" i="4"/>
  <c r="Y70" i="4"/>
  <c r="X70" i="4"/>
  <c r="W70" i="4"/>
  <c r="U70" i="4"/>
  <c r="T70" i="4"/>
  <c r="S70" i="4"/>
  <c r="R70" i="4"/>
  <c r="P70" i="4"/>
  <c r="O70" i="4"/>
  <c r="N70" i="4"/>
  <c r="M70" i="4"/>
  <c r="K70" i="4"/>
  <c r="J70" i="4"/>
  <c r="I70" i="4"/>
  <c r="H70" i="4"/>
  <c r="BI101" i="4"/>
  <c r="Z101" i="4"/>
  <c r="Y101" i="4"/>
  <c r="X101" i="4"/>
  <c r="W101" i="4"/>
  <c r="U101" i="4"/>
  <c r="T101" i="4"/>
  <c r="S101" i="4"/>
  <c r="R101" i="4"/>
  <c r="P101" i="4"/>
  <c r="O101" i="4"/>
  <c r="N101" i="4"/>
  <c r="M101" i="4"/>
  <c r="K101" i="4"/>
  <c r="J101" i="4"/>
  <c r="I101" i="4"/>
  <c r="H101" i="4"/>
  <c r="BI98" i="4"/>
  <c r="Z98" i="4"/>
  <c r="Y98" i="4"/>
  <c r="X98" i="4"/>
  <c r="W98" i="4"/>
  <c r="U98" i="4"/>
  <c r="T98" i="4"/>
  <c r="S98" i="4"/>
  <c r="R98" i="4"/>
  <c r="P98" i="4"/>
  <c r="O98" i="4"/>
  <c r="N98" i="4"/>
  <c r="M98" i="4"/>
  <c r="K98" i="4"/>
  <c r="J98" i="4"/>
  <c r="I98" i="4"/>
  <c r="H98" i="4"/>
  <c r="BI94" i="4"/>
  <c r="Z94" i="4"/>
  <c r="Y94" i="4"/>
  <c r="X94" i="4"/>
  <c r="W94" i="4"/>
  <c r="U94" i="4"/>
  <c r="T94" i="4"/>
  <c r="S94" i="4"/>
  <c r="R94" i="4"/>
  <c r="P94" i="4"/>
  <c r="O94" i="4"/>
  <c r="N94" i="4"/>
  <c r="M94" i="4"/>
  <c r="K94" i="4"/>
  <c r="J94" i="4"/>
  <c r="I94" i="4"/>
  <c r="H94" i="4"/>
  <c r="BI90" i="4"/>
  <c r="Z90" i="4"/>
  <c r="Y90" i="4"/>
  <c r="X90" i="4"/>
  <c r="W90" i="4"/>
  <c r="U90" i="4"/>
  <c r="T90" i="4"/>
  <c r="S90" i="4"/>
  <c r="R90" i="4"/>
  <c r="P90" i="4"/>
  <c r="O90" i="4"/>
  <c r="N90" i="4"/>
  <c r="M90" i="4"/>
  <c r="K90" i="4"/>
  <c r="J90" i="4"/>
  <c r="I90" i="4"/>
  <c r="H90" i="4"/>
  <c r="BI86" i="4"/>
  <c r="Z86" i="4"/>
  <c r="Y86" i="4"/>
  <c r="X86" i="4"/>
  <c r="W86" i="4"/>
  <c r="U86" i="4"/>
  <c r="T86" i="4"/>
  <c r="S86" i="4"/>
  <c r="R86" i="4"/>
  <c r="P86" i="4"/>
  <c r="O86" i="4"/>
  <c r="N86" i="4"/>
  <c r="M86" i="4"/>
  <c r="K86" i="4"/>
  <c r="J86" i="4"/>
  <c r="I86" i="4"/>
  <c r="H86" i="4"/>
  <c r="BI80" i="4"/>
  <c r="Z80" i="4"/>
  <c r="Y80" i="4"/>
  <c r="X80" i="4"/>
  <c r="W80" i="4"/>
  <c r="U80" i="4"/>
  <c r="T80" i="4"/>
  <c r="S80" i="4"/>
  <c r="R80" i="4"/>
  <c r="P80" i="4"/>
  <c r="O80" i="4"/>
  <c r="N80" i="4"/>
  <c r="M80" i="4"/>
  <c r="H80" i="4"/>
  <c r="I80" i="4" s="1"/>
  <c r="J80" i="4" s="1"/>
  <c r="K80" i="4" s="1"/>
  <c r="BI69" i="4" l="1"/>
  <c r="Z69" i="4"/>
  <c r="Y69" i="4"/>
  <c r="X69" i="4"/>
  <c r="W69" i="4"/>
  <c r="U69" i="4"/>
  <c r="T69" i="4"/>
  <c r="S69" i="4"/>
  <c r="R69" i="4"/>
  <c r="P69" i="4"/>
  <c r="O69" i="4"/>
  <c r="N69" i="4"/>
  <c r="M69" i="4"/>
  <c r="K69" i="4"/>
  <c r="J69" i="4"/>
  <c r="I69" i="4"/>
  <c r="H69" i="4"/>
  <c r="BI62" i="4"/>
  <c r="Z62" i="4"/>
  <c r="Y62" i="4"/>
  <c r="X62" i="4"/>
  <c r="W62" i="4"/>
  <c r="U62" i="4"/>
  <c r="T62" i="4"/>
  <c r="S62" i="4"/>
  <c r="R62" i="4"/>
  <c r="P62" i="4"/>
  <c r="O62" i="4"/>
  <c r="N62" i="4"/>
  <c r="M62" i="4"/>
  <c r="K62" i="4"/>
  <c r="J62" i="4"/>
  <c r="I62" i="4"/>
  <c r="H62" i="4"/>
  <c r="BI51" i="4"/>
  <c r="Z51" i="4"/>
  <c r="Y51" i="4"/>
  <c r="X51" i="4"/>
  <c r="W51" i="4"/>
  <c r="U51" i="4"/>
  <c r="T51" i="4"/>
  <c r="S51" i="4"/>
  <c r="R51" i="4"/>
  <c r="P51" i="4"/>
  <c r="O51" i="4"/>
  <c r="N51" i="4"/>
  <c r="M51" i="4"/>
  <c r="K51" i="4"/>
  <c r="J51" i="4"/>
  <c r="I51" i="4"/>
  <c r="H51" i="4"/>
  <c r="BI40" i="4"/>
  <c r="Z40" i="4"/>
  <c r="Y40" i="4"/>
  <c r="X40" i="4"/>
  <c r="W40" i="4"/>
  <c r="U40" i="4"/>
  <c r="T40" i="4"/>
  <c r="S40" i="4"/>
  <c r="R40" i="4"/>
  <c r="P40" i="4"/>
  <c r="O40" i="4"/>
  <c r="N40" i="4"/>
  <c r="M40" i="4"/>
  <c r="K40" i="4"/>
  <c r="J40" i="4"/>
  <c r="I40" i="4"/>
  <c r="H40" i="4"/>
  <c r="BI27" i="4"/>
  <c r="Z27" i="4"/>
  <c r="Y27" i="4"/>
  <c r="X27" i="4"/>
  <c r="W27" i="4"/>
  <c r="U27" i="4"/>
  <c r="T27" i="4"/>
  <c r="S27" i="4"/>
  <c r="R27" i="4"/>
  <c r="P27" i="4"/>
  <c r="O27" i="4"/>
  <c r="N27" i="4"/>
  <c r="M27" i="4"/>
  <c r="K27" i="4"/>
  <c r="J27" i="4"/>
  <c r="I27" i="4"/>
  <c r="H27" i="4"/>
  <c r="BI17" i="4"/>
  <c r="Z17" i="4"/>
  <c r="Y17" i="4"/>
  <c r="X17" i="4"/>
  <c r="W17" i="4"/>
  <c r="U17" i="4"/>
  <c r="T17" i="4"/>
  <c r="S17" i="4"/>
  <c r="R17" i="4"/>
  <c r="P17" i="4"/>
  <c r="O17" i="4"/>
  <c r="N17" i="4"/>
  <c r="M17" i="4"/>
  <c r="K17" i="4"/>
  <c r="J17" i="4"/>
  <c r="I17" i="4"/>
  <c r="H17" i="4"/>
  <c r="BI6" i="4"/>
  <c r="Z6" i="4"/>
  <c r="Y6" i="4"/>
  <c r="X6" i="4"/>
  <c r="W6" i="4"/>
  <c r="U6" i="4"/>
  <c r="T6" i="4"/>
  <c r="S6" i="4"/>
  <c r="R6" i="4"/>
  <c r="P6" i="4"/>
  <c r="O6" i="4"/>
  <c r="N6" i="4"/>
  <c r="M6" i="4"/>
  <c r="H6" i="4"/>
  <c r="I6" i="4" s="1"/>
  <c r="J6" i="4" s="1"/>
  <c r="K6" i="4" s="1"/>
  <c r="Z5" i="4" l="1"/>
  <c r="Y5" i="4"/>
  <c r="X5" i="4"/>
  <c r="W5" i="4"/>
  <c r="U5" i="4"/>
  <c r="T5" i="4"/>
  <c r="S5" i="4"/>
  <c r="R5" i="4"/>
  <c r="P5" i="4"/>
  <c r="O5" i="4"/>
  <c r="N5" i="4"/>
  <c r="M5" i="4"/>
  <c r="H5" i="4"/>
  <c r="I5" i="4" s="1"/>
  <c r="J5" i="4" s="1"/>
  <c r="K5" i="4" s="1"/>
  <c r="BI5" i="4"/>
  <c r="BI68" i="4"/>
  <c r="BI61" i="4"/>
  <c r="BI50" i="4"/>
  <c r="BI39" i="4"/>
  <c r="BI16" i="4"/>
  <c r="BI26" i="4"/>
  <c r="Z68" i="4" l="1"/>
  <c r="Y68" i="4"/>
  <c r="X68" i="4"/>
  <c r="W68" i="4"/>
  <c r="U68" i="4"/>
  <c r="T68" i="4"/>
  <c r="S68" i="4"/>
  <c r="R68" i="4"/>
  <c r="P68" i="4"/>
  <c r="O68" i="4"/>
  <c r="N68" i="4"/>
  <c r="M68" i="4"/>
  <c r="K68" i="4"/>
  <c r="J68" i="4"/>
  <c r="I68" i="4"/>
  <c r="H68" i="4"/>
  <c r="Z61" i="4"/>
  <c r="Y61" i="4"/>
  <c r="X61" i="4"/>
  <c r="W61" i="4"/>
  <c r="U61" i="4"/>
  <c r="T61" i="4"/>
  <c r="S61" i="4"/>
  <c r="R61" i="4"/>
  <c r="P61" i="4"/>
  <c r="O61" i="4"/>
  <c r="N61" i="4"/>
  <c r="M61" i="4"/>
  <c r="K61" i="4"/>
  <c r="J61" i="4"/>
  <c r="I61" i="4"/>
  <c r="H61" i="4"/>
  <c r="Z50" i="4"/>
  <c r="Y50" i="4"/>
  <c r="X50" i="4"/>
  <c r="W50" i="4"/>
  <c r="U50" i="4"/>
  <c r="T50" i="4"/>
  <c r="S50" i="4"/>
  <c r="R50" i="4"/>
  <c r="P50" i="4"/>
  <c r="O50" i="4"/>
  <c r="N50" i="4"/>
  <c r="M50" i="4"/>
  <c r="K50" i="4"/>
  <c r="J50" i="4"/>
  <c r="I50" i="4"/>
  <c r="H50" i="4"/>
  <c r="Z39" i="4"/>
  <c r="Y39" i="4"/>
  <c r="X39" i="4"/>
  <c r="W39" i="4"/>
  <c r="U39" i="4"/>
  <c r="T39" i="4"/>
  <c r="S39" i="4"/>
  <c r="R39" i="4"/>
  <c r="P39" i="4"/>
  <c r="O39" i="4"/>
  <c r="N39" i="4"/>
  <c r="M39" i="4"/>
  <c r="K39" i="4"/>
  <c r="J39" i="4"/>
  <c r="I39" i="4"/>
  <c r="H39" i="4"/>
  <c r="Z26" i="4"/>
  <c r="Y26" i="4"/>
  <c r="X26" i="4"/>
  <c r="W26" i="4"/>
  <c r="U26" i="4"/>
  <c r="T26" i="4"/>
  <c r="S26" i="4"/>
  <c r="R26" i="4"/>
  <c r="P26" i="4"/>
  <c r="O26" i="4"/>
  <c r="N26" i="4"/>
  <c r="M26" i="4"/>
  <c r="K26" i="4"/>
  <c r="J26" i="4"/>
  <c r="I26" i="4"/>
  <c r="H26" i="4"/>
  <c r="Z16" i="4"/>
  <c r="Y16" i="4"/>
  <c r="X16" i="4"/>
  <c r="W16" i="4"/>
  <c r="U16" i="4"/>
  <c r="T16" i="4"/>
  <c r="S16" i="4"/>
  <c r="R16" i="4"/>
  <c r="P16" i="4"/>
  <c r="O16" i="4"/>
  <c r="N16" i="4"/>
  <c r="M16" i="4"/>
  <c r="K16" i="4"/>
  <c r="J16" i="4"/>
  <c r="I16" i="4"/>
  <c r="H16" i="4"/>
  <c r="A1" i="5" l="1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O14" i="5" l="1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BI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<sst xmlns="http://schemas.openxmlformats.org/spreadsheetml/2006/main" count="24619" uniqueCount="204">
  <si>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</si>
  <si>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</si>
  <si>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</si>
  <si>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</si>
  <si>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</si>
  <si>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</si>
  <si>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</si>
  <si>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</si>
  <si>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</si>
  <si>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</si>
  <si>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</si>
  <si>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</si>
  <si>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</si>
  <si>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</si>
  <si>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</si>
  <si>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</si>
  <si>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</si>
  <si>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</si>
  <si>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</si>
  <si>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</si>
  <si>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</si>
  <si>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</si>
  <si>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</si>
  <si>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</si>
  <si>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</si>
  <si>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</si>
  <si>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</si>
  <si>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</si>
  <si>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</si>
  <si>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</si>
  <si>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</si>
  <si>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</si>
  <si>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</si>
  <si>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</si>
  <si>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</si>
  <si>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</si>
  <si>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</si>
  <si>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</si>
  <si>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</si>
  <si>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</si>
  <si>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</si>
  <si>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</si>
  <si>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</si>
  <si>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</si>
  <si>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</si>
  <si>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</si>
  <si>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</si>
  <si>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</si>
  <si>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</si>
  <si>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</si>
  <si>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</si>
  <si>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</si>
  <si>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</si>
  <si>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</si>
  <si>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</si>
  <si>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COMID</t>
  </si>
  <si>
    <t>Temperature skill statistics, monthly basis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</si>
  <si>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</si>
  <si>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</si>
  <si>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</si>
  <si>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</si>
  <si>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</si>
  <si>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</si>
  <si>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</si>
  <si>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</si>
  <si>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</si>
  <si>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</si>
  <si>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</si>
  <si>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</si>
  <si>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G</t>
  </si>
  <si>
    <t>S</t>
  </si>
  <si>
    <t>VG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</si>
  <si>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</si>
  <si>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</si>
  <si>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</si>
  <si>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</si>
  <si>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</si>
  <si>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</si>
  <si>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</si>
  <si>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</si>
  <si>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</si>
  <si>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</si>
  <si>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</si>
  <si>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</si>
  <si>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</si>
  <si>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</si>
  <si>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</si>
  <si>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</si>
  <si>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</si>
  <si>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</si>
  <si>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</si>
  <si>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</si>
  <si>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</si>
  <si>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</si>
  <si>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</si>
  <si>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</si>
  <si>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</si>
  <si>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</si>
  <si>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</si>
  <si>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</si>
  <si>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</si>
  <si>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</si>
  <si>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</si>
  <si>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</si>
  <si>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</si>
  <si>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</si>
  <si>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</si>
  <si>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</si>
  <si>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new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</si>
  <si>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</si>
  <si>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</si>
  <si>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</si>
  <si>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</si>
  <si>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</si>
  <si>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</si>
  <si>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</si>
  <si>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</si>
  <si>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</si>
  <si>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</si>
  <si>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</si>
  <si>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</si>
  <si>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</si>
  <si>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</si>
  <si>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</si>
  <si>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</si>
  <si>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</si>
  <si>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</si>
  <si>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</si>
  <si>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</si>
  <si>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</si>
  <si>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simulated cfs</t>
  </si>
  <si>
    <t>gage cfs</t>
  </si>
  <si>
    <t>gage cms</t>
  </si>
  <si>
    <t>sim - obs</t>
  </si>
  <si>
    <t>MAE</t>
  </si>
  <si>
    <t>Skill statistics for NSantiam basin, monthly basis, 2010-18 unless otherwise noted</t>
  </si>
  <si>
    <t>NO SANTIAM R BLW BOULDER CRK NR DETROIT</t>
  </si>
  <si>
    <t>C167</t>
  </si>
  <si>
    <t xml:space="preserve">BREITENBUSH R ABV FRENCH CR NR DETROIT </t>
  </si>
  <si>
    <t xml:space="preserve"> BLOWOUT CREEK NEAR DETROIT</t>
  </si>
  <si>
    <t>NORTH SANTIAM RIVER AT NIAGARA</t>
  </si>
  <si>
    <t>LITTLE NORTH SANTIAM RIVER NEAR MEHAMA</t>
  </si>
  <si>
    <t xml:space="preserve">NORTH SANTIAM RIVER AT MEHAMA </t>
  </si>
  <si>
    <t>NORTH SANTIAM R AT GREENS BRIDGE NR JEFFERSON</t>
  </si>
  <si>
    <t>BLOWOUTCREEKNEARDETROIT23780557</t>
  </si>
  <si>
    <t>BREITENBUSHRABVFRENCHCRNRDETROIT23780701</t>
  </si>
  <si>
    <t>NORTHSANTIAMRIVERATNIAGARA23780511</t>
  </si>
  <si>
    <t>LITTLENORTHSANTIAMRIVERNEARMEHAMA23780805</t>
  </si>
  <si>
    <t>NORTHSANTIAMRIVERATMEHAMA23780481</t>
  </si>
  <si>
    <t>NORTHSANTIAMRATGREENSBRIDGENRJEFFERSON23780883</t>
  </si>
  <si>
    <t>NOSANTIAMRBLWBOULDERCRKNRDETROIT23780591</t>
  </si>
  <si>
    <t>C205</t>
  </si>
  <si>
    <t>sim avg is 1.6 deg C too low</t>
  </si>
  <si>
    <t>sim avg is 1.4 deg C too low</t>
  </si>
  <si>
    <t>sim avg is 3.0 deg C too high</t>
  </si>
  <si>
    <t>sim avg is 3.2 deg C too low</t>
  </si>
  <si>
    <t>sim avg is 0.2 deg C too low</t>
  </si>
  <si>
    <t>C234 no HC springs</t>
  </si>
  <si>
    <t>sim flow is 586 cfs too small</t>
  </si>
  <si>
    <t>sim flow is 490 cfs too small</t>
  </si>
  <si>
    <t>sim flow is 9 cfs too small</t>
  </si>
  <si>
    <t>sim flow is 159 cfs too small</t>
  </si>
  <si>
    <t>sim flow is 170 cfs too small</t>
  </si>
  <si>
    <t>sim avg is 2.7 deg C too low</t>
  </si>
  <si>
    <t>C234 +  HC springs</t>
  </si>
  <si>
    <t>sim flow is 152 cfs too big</t>
  </si>
  <si>
    <t>C234 + HC springs</t>
  </si>
  <si>
    <t>sim flow is 5 cfs too small</t>
  </si>
  <si>
    <t>C235</t>
  </si>
  <si>
    <t>sim flow is 155 cfs too small</t>
  </si>
  <si>
    <t>C235+</t>
  </si>
  <si>
    <t>sim flow is 2 cfs too small</t>
  </si>
  <si>
    <t>C345+</t>
  </si>
  <si>
    <t>sim flow is 120 cfs too small</t>
  </si>
  <si>
    <t>sim flow is 17 cfs too large</t>
  </si>
  <si>
    <t>C345+ &amp; 0.4.12</t>
  </si>
  <si>
    <t xml:space="preserve"> 0.4.12 + new calib</t>
  </si>
  <si>
    <t>sim flow is 9 cfs too large</t>
  </si>
  <si>
    <t xml:space="preserve"> 0.4.12 + new calib + spring</t>
  </si>
  <si>
    <t>sim flow is 13 cfs too small</t>
  </si>
  <si>
    <t>0.4.12 + new calib + spring</t>
  </si>
  <si>
    <t>sim flow is 232 cfs too small</t>
  </si>
  <si>
    <t>0.4.12</t>
  </si>
  <si>
    <t>sim flow is 227 cfs too small</t>
  </si>
  <si>
    <t>C369</t>
  </si>
  <si>
    <t>C239</t>
  </si>
  <si>
    <t>sim avg is 3.35 deg C too low</t>
  </si>
  <si>
    <t>sim avg is 1.9 deg C too low</t>
  </si>
  <si>
    <t>incomplete obs data for 2016-18</t>
  </si>
  <si>
    <t>sim avg is 4.2 deg C too low</t>
  </si>
  <si>
    <t>C371+</t>
  </si>
  <si>
    <t>C373+</t>
  </si>
  <si>
    <t>C374</t>
  </si>
  <si>
    <t>sim avg is 2.8 deg C too low</t>
  </si>
  <si>
    <t>C376+</t>
  </si>
  <si>
    <t>sim avg is 0.2 deg C too high</t>
  </si>
  <si>
    <t>sim avg is 0.36 deg C too low</t>
  </si>
  <si>
    <t>sim avg is 0.74 deg C too high</t>
  </si>
  <si>
    <t>sim avg is 0.29 deg C too high</t>
  </si>
  <si>
    <t>C377</t>
  </si>
  <si>
    <t>C377+ET_MULT=0.1</t>
  </si>
  <si>
    <t>C377+</t>
  </si>
  <si>
    <t>C379</t>
  </si>
  <si>
    <t>C379+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</si>
</sst>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0.0%"/>
    <numFmt numFmtId="166" formatCode="0.0000"/>
    <numFmt numFmtId="167" formatCode="0.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4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167" fontId="0" fillId="3" borderId="0" xfId="0" applyNumberFormat="1" applyFill="1"/>
    <xf numFmtId="0" fontId="0" fillId="10" borderId="0" xfId="0" applyFill="1" applyAlignment="1">
      <alignment horizontal="center"/>
    </xf>
    <xf numFmtId="0" fontId="0" fillId="10" borderId="0" xfId="0" applyFill="1"/>
    <xf numFmtId="167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quotePrefix="1" applyFill="1"/>
    <xf numFmtId="0" fontId="0" fillId="11" borderId="0" xfId="0" applyFill="1" applyAlignment="1">
      <alignment horizontal="center"/>
    </xf>
    <xf numFmtId="0" fontId="0" fillId="11" borderId="0" xfId="0" applyFill="1"/>
    <xf numFmtId="167" fontId="0" fillId="11" borderId="0" xfId="0" applyNumberFormat="1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quotePrefix="1" applyFill="1"/>
    <xf numFmtId="10" fontId="0" fillId="11" borderId="0" xfId="1" applyNumberFormat="1" applyFont="1" applyFill="1"/>
    <xf numFmtId="167" fontId="0" fillId="7" borderId="0" xfId="0" applyNumberFormat="1" applyFill="1"/>
    <xf numFmtId="0" fontId="0" fillId="7" borderId="0" xfId="0" quotePrefix="1" applyFill="1"/>
    <xf numFmtId="0" fontId="0" fillId="10" borderId="0" xfId="0" applyFill="1" applyAlignment="1">
      <alignment wrapText="1"/>
    </xf>
    <xf numFmtId="0" fontId="0" fillId="11" borderId="0" xfId="0" applyFill="1" applyAlignment="1">
      <alignment wrapText="1"/>
    </xf>
    <xf numFmtId="0" fontId="0" fillId="7" borderId="0" xfId="0" applyFill="1" applyAlignment="1">
      <alignment wrapText="1"/>
    </xf>
    <xf numFmtId="10" fontId="0" fillId="10" borderId="0" xfId="1" applyNumberFormat="1" applyFont="1" applyFill="1"/>
    <xf numFmtId="0" fontId="0" fillId="0" borderId="0" xfId="0" applyFill="1" applyAlignment="1">
      <alignment horizontal="center"/>
    </xf>
    <xf numFmtId="0" fontId="0" fillId="0" borderId="0" xfId="0" applyFill="1"/>
    <xf numFmtId="167" fontId="0" fillId="0" borderId="0" xfId="0" applyNumberFormat="1" applyFill="1"/>
    <xf numFmtId="2" fontId="0" fillId="0" borderId="0" xfId="0" applyNumberFormat="1" applyFill="1"/>
    <xf numFmtId="165" fontId="0" fillId="0" borderId="0" xfId="1" applyNumberFormat="1" applyFont="1" applyFill="1"/>
    <xf numFmtId="166" fontId="0" fillId="0" borderId="0" xfId="0" applyNumberFormat="1" applyFill="1"/>
    <xf numFmtId="0" fontId="0" fillId="0" borderId="0" xfId="0" quotePrefix="1" applyFill="1"/>
    <xf numFmtId="0" fontId="3" fillId="4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Z103"/>
  <sheetViews>
    <sheetView tabSelected="1" workbookViewId="0">
      <pane ySplit="3" topLeftCell="A60" activePane="bottomLeft" state="frozen"/>
      <selection pane="bottomLeft" activeCell="W76" sqref="W76"/>
    </sheetView>
  </sheetViews>
  <sheetFormatPr defaultRowHeight="14.4" x14ac:dyDescent="0.3"/>
  <cols>
    <col min="3" max="3" width="49.5546875" customWidth="1"/>
    <col min="4" max="4" width="11.5546875" customWidth="1"/>
    <col min="5" max="5" width="23.33203125" customWidth="1"/>
    <col min="6" max="6" width="8.44140625" style="47" customWidth="1"/>
    <col min="7" max="7" width="8.88671875" style="16"/>
    <col min="8" max="8" width="3.5546875" style="16" customWidth="1"/>
    <col min="9" max="9" width="3.44140625" style="16" customWidth="1"/>
    <col min="10" max="11" width="3.5546875" style="16" customWidth="1"/>
    <col min="12" max="12" width="8.88671875" style="19"/>
    <col min="13" max="13" width="3.6640625" style="19" customWidth="1"/>
    <col min="14" max="14" width="3.44140625" style="26" customWidth="1"/>
    <col min="15" max="16" width="3.5546875" style="26" customWidth="1"/>
    <col min="17" max="17" width="8.88671875" style="17"/>
    <col min="18" max="18" width="3.5546875" style="17" customWidth="1"/>
    <col min="19" max="19" width="3.44140625" style="17" customWidth="1"/>
    <col min="20" max="21" width="3.5546875" style="17" customWidth="1"/>
    <col min="22" max="22" width="8.88671875" style="18"/>
    <col min="23" max="23" width="3.33203125" style="18" customWidth="1"/>
    <col min="24" max="24" width="3.44140625" style="18" customWidth="1"/>
    <col min="25" max="26" width="3.5546875" style="18" customWidth="1"/>
    <col min="27" max="27" width="8.88671875" style="24"/>
    <col min="28" max="28" width="8.88671875" style="25"/>
    <col min="29" max="30" width="8.88671875" style="26"/>
    <col min="31" max="31" width="8.88671875" style="17"/>
    <col min="32" max="32" width="8.88671875" style="27"/>
    <col min="33" max="34" width="8.88671875" style="18"/>
    <col min="35" max="35" width="8.88671875" style="16"/>
    <col min="36" max="36" width="8.88671875" style="28"/>
    <col min="37" max="38" width="8.88671875" style="26"/>
    <col min="39" max="40" width="8.88671875" style="29"/>
    <col min="45" max="46" width="8.88671875" style="30"/>
    <col min="47" max="48" width="8.88671875" style="31"/>
    <col min="63" max="64" width="8.88671875" style="30"/>
    <col min="65" max="66" width="8.88671875" style="31"/>
  </cols>
  <sheetData>
    <row r="1" spans="1:78" ht="45.6" x14ac:dyDescent="0.3">
      <c r="A1" t="s">
        <v>135</v>
      </c>
      <c r="F1" s="47" t="s">
        <v>134</v>
      </c>
      <c r="G1" s="16" t="s">
        <v>48</v>
      </c>
      <c r="I1" s="20" t="s">
        <v>57</v>
      </c>
      <c r="J1" s="20" t="s">
        <v>58</v>
      </c>
      <c r="K1" s="20" t="s">
        <v>59</v>
      </c>
      <c r="L1" s="19" t="s">
        <v>49</v>
      </c>
      <c r="N1" s="21" t="s">
        <v>57</v>
      </c>
      <c r="O1" s="21" t="s">
        <v>58</v>
      </c>
      <c r="P1" s="21" t="s">
        <v>59</v>
      </c>
      <c r="Q1" s="17" t="s">
        <v>50</v>
      </c>
      <c r="S1" s="22" t="s">
        <v>57</v>
      </c>
      <c r="T1" s="22" t="s">
        <v>58</v>
      </c>
      <c r="U1" s="22" t="s">
        <v>59</v>
      </c>
      <c r="V1" s="18" t="s">
        <v>51</v>
      </c>
      <c r="X1" s="23" t="s">
        <v>57</v>
      </c>
      <c r="Y1" s="23" t="s">
        <v>58</v>
      </c>
      <c r="Z1" s="23" t="s">
        <v>59</v>
      </c>
    </row>
    <row r="3" spans="1:78" x14ac:dyDescent="0.3">
      <c r="A3" t="s">
        <v>54</v>
      </c>
      <c r="F3" s="47" t="s">
        <v>60</v>
      </c>
      <c r="L3" s="19" t="s">
        <v>60</v>
      </c>
      <c r="Q3" s="17" t="s">
        <v>60</v>
      </c>
      <c r="V3" s="18" t="s">
        <v>60</v>
      </c>
      <c r="AA3" s="77" t="s">
        <v>61</v>
      </c>
      <c r="AB3" s="77"/>
      <c r="AC3" s="76" t="s">
        <v>62</v>
      </c>
      <c r="AD3" s="76"/>
      <c r="AE3" s="78" t="s">
        <v>50</v>
      </c>
      <c r="AF3" s="78"/>
      <c r="AG3" s="79" t="s">
        <v>63</v>
      </c>
      <c r="AH3" s="79"/>
      <c r="AI3" s="80" t="s">
        <v>48</v>
      </c>
      <c r="AJ3" s="80"/>
      <c r="AK3" s="76" t="s">
        <v>62</v>
      </c>
      <c r="AL3" s="76"/>
      <c r="AM3" s="78" t="s">
        <v>50</v>
      </c>
      <c r="AN3" s="78"/>
      <c r="AO3" s="79" t="s">
        <v>63</v>
      </c>
      <c r="AP3" s="79"/>
      <c r="AR3" s="32" t="s">
        <v>53</v>
      </c>
      <c r="AS3" s="77" t="s">
        <v>48</v>
      </c>
      <c r="AT3" s="77"/>
      <c r="AU3" s="83" t="s">
        <v>62</v>
      </c>
      <c r="AV3" s="83"/>
      <c r="AW3" s="82" t="s">
        <v>50</v>
      </c>
      <c r="AX3" s="82"/>
      <c r="AY3" s="79" t="s">
        <v>63</v>
      </c>
      <c r="AZ3" s="79"/>
      <c r="BA3" s="77" t="s">
        <v>48</v>
      </c>
      <c r="BB3" s="77"/>
      <c r="BC3" s="81" t="s">
        <v>62</v>
      </c>
      <c r="BD3" s="81"/>
      <c r="BE3" s="82" t="s">
        <v>50</v>
      </c>
      <c r="BF3" s="82"/>
      <c r="BG3" s="79" t="s">
        <v>63</v>
      </c>
      <c r="BH3" s="79"/>
      <c r="BI3">
        <f>MIN(BI72:BI131)</f>
        <v>1</v>
      </c>
      <c r="BJ3" t="s">
        <v>52</v>
      </c>
      <c r="BK3" s="33" t="s">
        <v>48</v>
      </c>
      <c r="BL3" s="33"/>
      <c r="BM3" s="34" t="s">
        <v>62</v>
      </c>
      <c r="BN3" s="34"/>
      <c r="BO3" s="35" t="s">
        <v>50</v>
      </c>
      <c r="BP3" s="35"/>
      <c r="BQ3" s="35" t="s">
        <v>63</v>
      </c>
      <c r="BR3" s="35"/>
      <c r="BS3" t="s">
        <v>48</v>
      </c>
      <c r="BU3" t="s">
        <v>62</v>
      </c>
      <c r="BW3" t="s">
        <v>50</v>
      </c>
      <c r="BY3" t="s">
        <v>63</v>
      </c>
    </row>
    <row r="4" spans="1:78" x14ac:dyDescent="0.3">
      <c r="A4" s="3" t="s">
        <v>16</v>
      </c>
      <c r="B4" s="3" t="s">
        <v>55</v>
      </c>
      <c r="F4" s="47" t="s">
        <v>133</v>
      </c>
      <c r="G4" s="16" t="s">
        <v>48</v>
      </c>
      <c r="L4" s="19" t="s">
        <v>49</v>
      </c>
      <c r="Q4" s="17" t="s">
        <v>50</v>
      </c>
      <c r="V4" s="18" t="s">
        <v>51</v>
      </c>
      <c r="AA4" s="36" t="s">
        <v>64</v>
      </c>
      <c r="AB4" s="36" t="s">
        <v>65</v>
      </c>
      <c r="AC4" s="37" t="s">
        <v>64</v>
      </c>
      <c r="AD4" s="37" t="s">
        <v>65</v>
      </c>
      <c r="AE4" s="38" t="s">
        <v>64</v>
      </c>
      <c r="AF4" s="38" t="s">
        <v>65</v>
      </c>
      <c r="AG4" s="3" t="s">
        <v>64</v>
      </c>
      <c r="AH4" s="3" t="s">
        <v>65</v>
      </c>
      <c r="AI4" s="39" t="s">
        <v>64</v>
      </c>
      <c r="AJ4" s="39" t="s">
        <v>65</v>
      </c>
      <c r="AK4" s="37" t="s">
        <v>64</v>
      </c>
      <c r="AL4" s="37" t="s">
        <v>65</v>
      </c>
      <c r="AM4" s="38" t="s">
        <v>64</v>
      </c>
      <c r="AN4" s="38" t="s">
        <v>65</v>
      </c>
      <c r="AO4" s="3" t="s">
        <v>64</v>
      </c>
      <c r="AP4" s="3" t="s">
        <v>65</v>
      </c>
      <c r="AS4" s="36" t="s">
        <v>66</v>
      </c>
      <c r="AT4" s="36" t="s">
        <v>67</v>
      </c>
      <c r="AU4" s="40" t="s">
        <v>66</v>
      </c>
      <c r="AV4" s="40" t="s">
        <v>67</v>
      </c>
      <c r="AW4" s="41" t="s">
        <v>66</v>
      </c>
      <c r="AX4" s="41" t="s">
        <v>67</v>
      </c>
      <c r="AY4" s="3" t="s">
        <v>66</v>
      </c>
      <c r="AZ4" s="3" t="s">
        <v>67</v>
      </c>
      <c r="BA4" s="36" t="s">
        <v>66</v>
      </c>
      <c r="BB4" s="36" t="s">
        <v>67</v>
      </c>
      <c r="BC4" s="40" t="s">
        <v>66</v>
      </c>
      <c r="BD4" s="40" t="s">
        <v>67</v>
      </c>
      <c r="BE4" s="41" t="s">
        <v>66</v>
      </c>
      <c r="BF4" s="41" t="s">
        <v>67</v>
      </c>
      <c r="BG4" s="3" t="s">
        <v>66</v>
      </c>
      <c r="BH4" s="3" t="s">
        <v>67</v>
      </c>
      <c r="BK4" s="35" t="s">
        <v>66</v>
      </c>
      <c r="BL4" s="35" t="s">
        <v>67</v>
      </c>
      <c r="BM4" s="35" t="s">
        <v>66</v>
      </c>
      <c r="BN4" s="35" t="s">
        <v>67</v>
      </c>
      <c r="BO4" s="35" t="s">
        <v>66</v>
      </c>
      <c r="BP4" s="35" t="s">
        <v>67</v>
      </c>
      <c r="BQ4" s="35" t="s">
        <v>66</v>
      </c>
      <c r="BR4" s="35" t="s">
        <v>67</v>
      </c>
      <c r="BS4" t="s">
        <v>66</v>
      </c>
      <c r="BT4" t="s">
        <v>67</v>
      </c>
      <c r="BU4" t="s">
        <v>66</v>
      </c>
      <c r="BV4" t="s">
        <v>67</v>
      </c>
      <c r="BW4" t="s">
        <v>66</v>
      </c>
      <c r="BX4" t="s">
        <v>67</v>
      </c>
      <c r="BY4" t="s">
        <v>66</v>
      </c>
      <c r="BZ4" t="s">
        <v>67</v>
      </c>
    </row>
    <row r="5" spans="1:78" x14ac:dyDescent="0.3">
      <c r="A5" s="3">
        <v>14178000</v>
      </c>
      <c r="B5" s="3">
        <v>23780591</v>
      </c>
      <c r="C5" t="s">
        <v>136</v>
      </c>
      <c r="D5" t="s">
        <v>137</v>
      </c>
      <c r="G5" s="16">
        <v>0.51</v>
      </c>
      <c r="H5" s="16" t="str">
        <f t="shared" ref="H5:K5" si="0">IF(G5&gt;0.8,"VG",IF(G5&gt;0.7,"G",IF(G5&gt;0.45,"S","NS")))</f>
        <v>S</v>
      </c>
      <c r="I5" s="16" t="str">
        <f t="shared" si="0"/>
        <v>VG</v>
      </c>
      <c r="J5" s="16" t="str">
        <f t="shared" si="0"/>
        <v>VG</v>
      </c>
      <c r="K5" s="16" t="str">
        <f t="shared" si="0"/>
        <v>VG</v>
      </c>
      <c r="L5" s="19">
        <v>-7.0000000000000001E-3</v>
      </c>
      <c r="M5" s="26" t="str">
        <f t="shared" ref="M5" si="1">IF(ABS(L5)&lt;5%,"VG",IF(ABS(L5)&lt;10%,"G",IF(ABS(L5)&lt;15%,"S","NS")))</f>
        <v>VG</v>
      </c>
      <c r="N5" s="26" t="str">
        <f t="shared" ref="N5" si="2">AO5</f>
        <v>G</v>
      </c>
      <c r="O5" s="26" t="str">
        <f t="shared" ref="O5" si="3">BD5</f>
        <v>VG</v>
      </c>
      <c r="P5" s="26" t="str">
        <f t="shared" ref="P5" si="4">BY5</f>
        <v>G</v>
      </c>
      <c r="Q5" s="18">
        <v>0.70115210692988195</v>
      </c>
      <c r="R5" s="17" t="str">
        <f t="shared" ref="R5" si="5">IF(Q5&lt;=0.5,"VG",IF(Q5&lt;=0.6,"G",IF(Q5&lt;=0.7,"S","NS")))</f>
        <v>NS</v>
      </c>
      <c r="S5" s="17" t="str">
        <f t="shared" ref="S5" si="6">AN5</f>
        <v>G</v>
      </c>
      <c r="T5" s="17" t="str">
        <f t="shared" ref="T5" si="7">BF5</f>
        <v>VG</v>
      </c>
      <c r="U5" s="17" t="str">
        <f t="shared" ref="U5" si="8">BX5</f>
        <v>VG</v>
      </c>
      <c r="V5" s="18">
        <v>0.72</v>
      </c>
      <c r="W5" s="18" t="str">
        <f t="shared" ref="W5" si="9">IF(V5&gt;0.85,"VG",IF(V5&gt;0.75,"G",IF(V5&gt;0.6,"S","NS")))</f>
        <v>S</v>
      </c>
      <c r="X5" s="18" t="str">
        <f t="shared" ref="X5" si="10">AP5</f>
        <v>G</v>
      </c>
      <c r="Y5" s="18" t="str">
        <f t="shared" ref="Y5" si="11">BH5</f>
        <v>G</v>
      </c>
      <c r="Z5" s="18" t="str">
        <f t="shared" ref="Z5" si="12">BZ5</f>
        <v>G</v>
      </c>
      <c r="AA5" s="33">
        <v>0.78799953754496599</v>
      </c>
      <c r="AB5" s="33">
        <v>0.74231516764619199</v>
      </c>
      <c r="AC5" s="42">
        <v>6.3730276493055698</v>
      </c>
      <c r="AD5" s="42">
        <v>3.5550552816532499</v>
      </c>
      <c r="AE5" s="43">
        <v>0.460435079522656</v>
      </c>
      <c r="AF5" s="43">
        <v>0.50762666631473197</v>
      </c>
      <c r="AG5" s="35">
        <v>0.81960087726055897</v>
      </c>
      <c r="AH5" s="35">
        <v>0.76903304690682195</v>
      </c>
      <c r="AI5" s="36" t="s">
        <v>69</v>
      </c>
      <c r="AJ5" s="36" t="s">
        <v>69</v>
      </c>
      <c r="AK5" s="40" t="s">
        <v>69</v>
      </c>
      <c r="AL5" s="40" t="s">
        <v>71</v>
      </c>
      <c r="AM5" s="41" t="s">
        <v>71</v>
      </c>
      <c r="AN5" s="41" t="s">
        <v>69</v>
      </c>
      <c r="AO5" s="3" t="s">
        <v>69</v>
      </c>
      <c r="AP5" s="3" t="s">
        <v>69</v>
      </c>
      <c r="AR5" s="44" t="s">
        <v>150</v>
      </c>
      <c r="AS5" s="33">
        <v>0.78214161428741102</v>
      </c>
      <c r="AT5" s="33">
        <v>0.80702418723414904</v>
      </c>
      <c r="AU5" s="42">
        <v>-2.50314578231451</v>
      </c>
      <c r="AV5" s="42">
        <v>-2.47166366777188</v>
      </c>
      <c r="AW5" s="43">
        <v>0.46675302432077398</v>
      </c>
      <c r="AX5" s="43">
        <v>0.43929012368348502</v>
      </c>
      <c r="AY5" s="35">
        <v>0.82212711382631498</v>
      </c>
      <c r="AZ5" s="35">
        <v>0.84071170320223898</v>
      </c>
      <c r="BA5" s="36" t="s">
        <v>69</v>
      </c>
      <c r="BB5" s="36" t="s">
        <v>71</v>
      </c>
      <c r="BC5" s="40" t="s">
        <v>71</v>
      </c>
      <c r="BD5" s="40" t="s">
        <v>71</v>
      </c>
      <c r="BE5" s="41" t="s">
        <v>71</v>
      </c>
      <c r="BF5" s="41" t="s">
        <v>71</v>
      </c>
      <c r="BG5" s="3" t="s">
        <v>69</v>
      </c>
      <c r="BH5" s="3" t="s">
        <v>69</v>
      </c>
      <c r="BI5">
        <f t="shared" ref="BI5" si="13">IF(BJ5=AR5,1,0)</f>
        <v>1</v>
      </c>
      <c r="BJ5" t="s">
        <v>150</v>
      </c>
      <c r="BK5" s="35">
        <v>0.78483542594902</v>
      </c>
      <c r="BL5" s="35">
        <v>0.809274585790839</v>
      </c>
      <c r="BM5" s="35">
        <v>5.5400894370249301</v>
      </c>
      <c r="BN5" s="35">
        <v>4.3717467939577901</v>
      </c>
      <c r="BO5" s="35">
        <v>0.46385835559034599</v>
      </c>
      <c r="BP5" s="35">
        <v>0.436721208792476</v>
      </c>
      <c r="BQ5" s="35">
        <v>0.82459162523038998</v>
      </c>
      <c r="BR5" s="35">
        <v>0.84301761051813595</v>
      </c>
      <c r="BS5" t="s">
        <v>69</v>
      </c>
      <c r="BT5" t="s">
        <v>71</v>
      </c>
      <c r="BU5" t="s">
        <v>69</v>
      </c>
      <c r="BV5" t="s">
        <v>71</v>
      </c>
      <c r="BW5" t="s">
        <v>71</v>
      </c>
      <c r="BX5" t="s">
        <v>71</v>
      </c>
      <c r="BY5" t="s">
        <v>69</v>
      </c>
      <c r="BZ5" t="s">
        <v>69</v>
      </c>
    </row>
    <row r="6" spans="1:78" s="49" customFormat="1" x14ac:dyDescent="0.3">
      <c r="A6" s="48">
        <v>14178000</v>
      </c>
      <c r="B6" s="48">
        <v>23780591</v>
      </c>
      <c r="C6" s="49" t="s">
        <v>136</v>
      </c>
      <c r="D6" s="49" t="s">
        <v>151</v>
      </c>
      <c r="F6" s="50"/>
      <c r="G6" s="51">
        <v>0.67400000000000004</v>
      </c>
      <c r="H6" s="51" t="str">
        <f t="shared" ref="H6" si="14">IF(G6&gt;0.8,"VG",IF(G6&gt;0.7,"G",IF(G6&gt;0.45,"S","NS")))</f>
        <v>S</v>
      </c>
      <c r="I6" s="51" t="str">
        <f t="shared" ref="I6" si="15">IF(H6&gt;0.8,"VG",IF(H6&gt;0.7,"G",IF(H6&gt;0.45,"S","NS")))</f>
        <v>VG</v>
      </c>
      <c r="J6" s="51" t="str">
        <f t="shared" ref="J6" si="16">IF(I6&gt;0.8,"VG",IF(I6&gt;0.7,"G",IF(I6&gt;0.45,"S","NS")))</f>
        <v>VG</v>
      </c>
      <c r="K6" s="51" t="str">
        <f t="shared" ref="K6" si="17">IF(J6&gt;0.8,"VG",IF(J6&gt;0.7,"G",IF(J6&gt;0.45,"S","NS")))</f>
        <v>VG</v>
      </c>
      <c r="L6" s="52">
        <v>-1.9E-2</v>
      </c>
      <c r="M6" s="51" t="str">
        <f t="shared" ref="M6" si="18">IF(ABS(L6)&lt;5%,"VG",IF(ABS(L6)&lt;10%,"G",IF(ABS(L6)&lt;15%,"S","NS")))</f>
        <v>VG</v>
      </c>
      <c r="N6" s="51" t="str">
        <f t="shared" ref="N6" si="19">AO6</f>
        <v>G</v>
      </c>
      <c r="O6" s="51" t="str">
        <f t="shared" ref="O6" si="20">BD6</f>
        <v>VG</v>
      </c>
      <c r="P6" s="51" t="str">
        <f t="shared" ref="P6" si="21">BY6</f>
        <v>G</v>
      </c>
      <c r="Q6" s="51">
        <v>0.56999999999999995</v>
      </c>
      <c r="R6" s="51" t="str">
        <f t="shared" ref="R6" si="22">IF(Q6&lt;=0.5,"VG",IF(Q6&lt;=0.6,"G",IF(Q6&lt;=0.7,"S","NS")))</f>
        <v>G</v>
      </c>
      <c r="S6" s="51" t="str">
        <f t="shared" ref="S6" si="23">AN6</f>
        <v>G</v>
      </c>
      <c r="T6" s="51" t="str">
        <f t="shared" ref="T6" si="24">BF6</f>
        <v>VG</v>
      </c>
      <c r="U6" s="51" t="str">
        <f t="shared" ref="U6" si="25">BX6</f>
        <v>VG</v>
      </c>
      <c r="V6" s="51">
        <v>0.78400000000000003</v>
      </c>
      <c r="W6" s="51" t="str">
        <f t="shared" ref="W6" si="26">IF(V6&gt;0.85,"VG",IF(V6&gt;0.75,"G",IF(V6&gt;0.6,"S","NS")))</f>
        <v>G</v>
      </c>
      <c r="X6" s="51" t="str">
        <f t="shared" ref="X6" si="27">AP6</f>
        <v>G</v>
      </c>
      <c r="Y6" s="51" t="str">
        <f t="shared" ref="Y6" si="28">BH6</f>
        <v>G</v>
      </c>
      <c r="Z6" s="51" t="str">
        <f t="shared" ref="Z6" si="29">BZ6</f>
        <v>G</v>
      </c>
      <c r="AA6" s="53">
        <v>0.78799953754496599</v>
      </c>
      <c r="AB6" s="53">
        <v>0.74231516764619199</v>
      </c>
      <c r="AC6" s="53">
        <v>6.3730276493055698</v>
      </c>
      <c r="AD6" s="53">
        <v>3.5550552816532499</v>
      </c>
      <c r="AE6" s="53">
        <v>0.460435079522656</v>
      </c>
      <c r="AF6" s="53">
        <v>0.50762666631473197</v>
      </c>
      <c r="AG6" s="53">
        <v>0.81960087726055897</v>
      </c>
      <c r="AH6" s="53">
        <v>0.76903304690682195</v>
      </c>
      <c r="AI6" s="48" t="s">
        <v>69</v>
      </c>
      <c r="AJ6" s="48" t="s">
        <v>69</v>
      </c>
      <c r="AK6" s="48" t="s">
        <v>69</v>
      </c>
      <c r="AL6" s="48" t="s">
        <v>71</v>
      </c>
      <c r="AM6" s="48" t="s">
        <v>71</v>
      </c>
      <c r="AN6" s="48" t="s">
        <v>69</v>
      </c>
      <c r="AO6" s="48" t="s">
        <v>69</v>
      </c>
      <c r="AP6" s="48" t="s">
        <v>69</v>
      </c>
      <c r="AR6" s="54" t="s">
        <v>150</v>
      </c>
      <c r="AS6" s="53">
        <v>0.78214161428741102</v>
      </c>
      <c r="AT6" s="53">
        <v>0.80702418723414904</v>
      </c>
      <c r="AU6" s="53">
        <v>-2.50314578231451</v>
      </c>
      <c r="AV6" s="53">
        <v>-2.47166366777188</v>
      </c>
      <c r="AW6" s="53">
        <v>0.46675302432077398</v>
      </c>
      <c r="AX6" s="53">
        <v>0.43929012368348502</v>
      </c>
      <c r="AY6" s="53">
        <v>0.82212711382631498</v>
      </c>
      <c r="AZ6" s="53">
        <v>0.84071170320223898</v>
      </c>
      <c r="BA6" s="48" t="s">
        <v>69</v>
      </c>
      <c r="BB6" s="48" t="s">
        <v>71</v>
      </c>
      <c r="BC6" s="48" t="s">
        <v>71</v>
      </c>
      <c r="BD6" s="48" t="s">
        <v>71</v>
      </c>
      <c r="BE6" s="48" t="s">
        <v>71</v>
      </c>
      <c r="BF6" s="48" t="s">
        <v>71</v>
      </c>
      <c r="BG6" s="48" t="s">
        <v>69</v>
      </c>
      <c r="BH6" s="48" t="s">
        <v>69</v>
      </c>
      <c r="BI6" s="49">
        <f t="shared" ref="BI6" si="30">IF(BJ6=AR6,1,0)</f>
        <v>1</v>
      </c>
      <c r="BJ6" s="49" t="s">
        <v>150</v>
      </c>
      <c r="BK6" s="53">
        <v>0.78483542594902</v>
      </c>
      <c r="BL6" s="53">
        <v>0.809274585790839</v>
      </c>
      <c r="BM6" s="53">
        <v>5.5400894370249301</v>
      </c>
      <c r="BN6" s="53">
        <v>4.3717467939577901</v>
      </c>
      <c r="BO6" s="53">
        <v>0.46385835559034599</v>
      </c>
      <c r="BP6" s="53">
        <v>0.436721208792476</v>
      </c>
      <c r="BQ6" s="53">
        <v>0.82459162523038998</v>
      </c>
      <c r="BR6" s="53">
        <v>0.84301761051813595</v>
      </c>
      <c r="BS6" s="49" t="s">
        <v>69</v>
      </c>
      <c r="BT6" s="49" t="s">
        <v>71</v>
      </c>
      <c r="BU6" s="49" t="s">
        <v>69</v>
      </c>
      <c r="BV6" s="49" t="s">
        <v>71</v>
      </c>
      <c r="BW6" s="49" t="s">
        <v>71</v>
      </c>
      <c r="BX6" s="49" t="s">
        <v>71</v>
      </c>
      <c r="BY6" s="49" t="s">
        <v>69</v>
      </c>
      <c r="BZ6" s="49" t="s">
        <v>69</v>
      </c>
    </row>
    <row r="7" spans="1:78" s="30" customFormat="1" ht="28.8" x14ac:dyDescent="0.3">
      <c r="A7" s="36">
        <v>14178000</v>
      </c>
      <c r="B7" s="36">
        <v>23780591</v>
      </c>
      <c r="C7" s="30" t="s">
        <v>136</v>
      </c>
      <c r="D7" s="67" t="s">
        <v>157</v>
      </c>
      <c r="E7" s="30" t="s">
        <v>162</v>
      </c>
      <c r="F7" s="63"/>
      <c r="G7" s="24">
        <v>0.57999999999999996</v>
      </c>
      <c r="H7" s="24" t="str">
        <f t="shared" ref="H7" si="31">IF(G7&gt;0.8,"VG",IF(G7&gt;0.7,"G",IF(G7&gt;0.45,"S","NS")))</f>
        <v>S</v>
      </c>
      <c r="I7" s="24" t="str">
        <f t="shared" ref="I7" si="32">IF(H7&gt;0.8,"VG",IF(H7&gt;0.7,"G",IF(H7&gt;0.45,"S","NS")))</f>
        <v>VG</v>
      </c>
      <c r="J7" s="24" t="str">
        <f t="shared" ref="J7" si="33">IF(I7&gt;0.8,"VG",IF(I7&gt;0.7,"G",IF(I7&gt;0.45,"S","NS")))</f>
        <v>VG</v>
      </c>
      <c r="K7" s="24" t="str">
        <f t="shared" ref="K7" si="34">IF(J7&gt;0.8,"VG",IF(J7&gt;0.7,"G",IF(J7&gt;0.45,"S","NS")))</f>
        <v>VG</v>
      </c>
      <c r="L7" s="25">
        <v>0.19400000000000001</v>
      </c>
      <c r="M7" s="24" t="str">
        <f t="shared" ref="M7" si="35">IF(ABS(L7)&lt;5%,"VG",IF(ABS(L7)&lt;10%,"G",IF(ABS(L7)&lt;15%,"S","NS")))</f>
        <v>NS</v>
      </c>
      <c r="N7" s="24" t="str">
        <f t="shared" ref="N7" si="36">AO7</f>
        <v>G</v>
      </c>
      <c r="O7" s="24" t="str">
        <f t="shared" ref="O7" si="37">BD7</f>
        <v>VG</v>
      </c>
      <c r="P7" s="24" t="str">
        <f t="shared" ref="P7" si="38">BY7</f>
        <v>G</v>
      </c>
      <c r="Q7" s="24">
        <v>0.62</v>
      </c>
      <c r="R7" s="24" t="str">
        <f t="shared" ref="R7" si="39">IF(Q7&lt;=0.5,"VG",IF(Q7&lt;=0.6,"G",IF(Q7&lt;=0.7,"S","NS")))</f>
        <v>S</v>
      </c>
      <c r="S7" s="24" t="str">
        <f t="shared" ref="S7" si="40">AN7</f>
        <v>G</v>
      </c>
      <c r="T7" s="24" t="str">
        <f t="shared" ref="T7" si="41">BF7</f>
        <v>VG</v>
      </c>
      <c r="U7" s="24" t="str">
        <f t="shared" ref="U7" si="42">BX7</f>
        <v>VG</v>
      </c>
      <c r="V7" s="24">
        <v>0.78400000000000003</v>
      </c>
      <c r="W7" s="24" t="str">
        <f t="shared" ref="W7" si="43">IF(V7&gt;0.85,"VG",IF(V7&gt;0.75,"G",IF(V7&gt;0.6,"S","NS")))</f>
        <v>G</v>
      </c>
      <c r="X7" s="24" t="str">
        <f t="shared" ref="X7" si="44">AP7</f>
        <v>G</v>
      </c>
      <c r="Y7" s="24" t="str">
        <f t="shared" ref="Y7" si="45">BH7</f>
        <v>G</v>
      </c>
      <c r="Z7" s="24" t="str">
        <f t="shared" ref="Z7" si="46">BZ7</f>
        <v>G</v>
      </c>
      <c r="AA7" s="33">
        <v>0.78799953754496599</v>
      </c>
      <c r="AB7" s="33">
        <v>0.74231516764619199</v>
      </c>
      <c r="AC7" s="33">
        <v>6.3730276493055698</v>
      </c>
      <c r="AD7" s="33">
        <v>3.5550552816532499</v>
      </c>
      <c r="AE7" s="33">
        <v>0.460435079522656</v>
      </c>
      <c r="AF7" s="33">
        <v>0.50762666631473197</v>
      </c>
      <c r="AG7" s="33">
        <v>0.81960087726055897</v>
      </c>
      <c r="AH7" s="33">
        <v>0.76903304690682195</v>
      </c>
      <c r="AI7" s="36" t="s">
        <v>69</v>
      </c>
      <c r="AJ7" s="36" t="s">
        <v>69</v>
      </c>
      <c r="AK7" s="36" t="s">
        <v>69</v>
      </c>
      <c r="AL7" s="36" t="s">
        <v>71</v>
      </c>
      <c r="AM7" s="36" t="s">
        <v>71</v>
      </c>
      <c r="AN7" s="36" t="s">
        <v>69</v>
      </c>
      <c r="AO7" s="36" t="s">
        <v>69</v>
      </c>
      <c r="AP7" s="36" t="s">
        <v>69</v>
      </c>
      <c r="AR7" s="64" t="s">
        <v>150</v>
      </c>
      <c r="AS7" s="33">
        <v>0.78214161428741102</v>
      </c>
      <c r="AT7" s="33">
        <v>0.80702418723414904</v>
      </c>
      <c r="AU7" s="33">
        <v>-2.50314578231451</v>
      </c>
      <c r="AV7" s="33">
        <v>-2.47166366777188</v>
      </c>
      <c r="AW7" s="33">
        <v>0.46675302432077398</v>
      </c>
      <c r="AX7" s="33">
        <v>0.43929012368348502</v>
      </c>
      <c r="AY7" s="33">
        <v>0.82212711382631498</v>
      </c>
      <c r="AZ7" s="33">
        <v>0.84071170320223898</v>
      </c>
      <c r="BA7" s="36" t="s">
        <v>69</v>
      </c>
      <c r="BB7" s="36" t="s">
        <v>71</v>
      </c>
      <c r="BC7" s="36" t="s">
        <v>71</v>
      </c>
      <c r="BD7" s="36" t="s">
        <v>71</v>
      </c>
      <c r="BE7" s="36" t="s">
        <v>71</v>
      </c>
      <c r="BF7" s="36" t="s">
        <v>71</v>
      </c>
      <c r="BG7" s="36" t="s">
        <v>69</v>
      </c>
      <c r="BH7" s="36" t="s">
        <v>69</v>
      </c>
      <c r="BI7" s="30">
        <f t="shared" ref="BI7" si="47">IF(BJ7=AR7,1,0)</f>
        <v>1</v>
      </c>
      <c r="BJ7" s="30" t="s">
        <v>150</v>
      </c>
      <c r="BK7" s="33">
        <v>0.78483542594902</v>
      </c>
      <c r="BL7" s="33">
        <v>0.809274585790839</v>
      </c>
      <c r="BM7" s="33">
        <v>5.5400894370249301</v>
      </c>
      <c r="BN7" s="33">
        <v>4.3717467939577901</v>
      </c>
      <c r="BO7" s="33">
        <v>0.46385835559034599</v>
      </c>
      <c r="BP7" s="33">
        <v>0.436721208792476</v>
      </c>
      <c r="BQ7" s="33">
        <v>0.82459162523038998</v>
      </c>
      <c r="BR7" s="33">
        <v>0.84301761051813595</v>
      </c>
      <c r="BS7" s="30" t="s">
        <v>69</v>
      </c>
      <c r="BT7" s="30" t="s">
        <v>71</v>
      </c>
      <c r="BU7" s="30" t="s">
        <v>69</v>
      </c>
      <c r="BV7" s="30" t="s">
        <v>71</v>
      </c>
      <c r="BW7" s="30" t="s">
        <v>71</v>
      </c>
      <c r="BX7" s="30" t="s">
        <v>71</v>
      </c>
      <c r="BY7" s="30" t="s">
        <v>69</v>
      </c>
      <c r="BZ7" s="30" t="s">
        <v>69</v>
      </c>
    </row>
    <row r="8" spans="1:78" s="49" customFormat="1" ht="28.8" x14ac:dyDescent="0.3">
      <c r="A8" s="48">
        <v>14178000</v>
      </c>
      <c r="B8" s="48">
        <v>23780591</v>
      </c>
      <c r="C8" s="49" t="s">
        <v>136</v>
      </c>
      <c r="D8" s="65" t="s">
        <v>164</v>
      </c>
      <c r="E8" s="49" t="s">
        <v>165</v>
      </c>
      <c r="F8" s="50"/>
      <c r="G8" s="51">
        <v>0.6</v>
      </c>
      <c r="H8" s="51" t="str">
        <f t="shared" ref="H8" si="48">IF(G8&gt;0.8,"VG",IF(G8&gt;0.7,"G",IF(G8&gt;0.45,"S","NS")))</f>
        <v>S</v>
      </c>
      <c r="I8" s="51" t="str">
        <f t="shared" ref="I8" si="49">IF(H8&gt;0.8,"VG",IF(H8&gt;0.7,"G",IF(H8&gt;0.45,"S","NS")))</f>
        <v>VG</v>
      </c>
      <c r="J8" s="51" t="str">
        <f t="shared" ref="J8" si="50">IF(I8&gt;0.8,"VG",IF(I8&gt;0.7,"G",IF(I8&gt;0.45,"S","NS")))</f>
        <v>VG</v>
      </c>
      <c r="K8" s="51" t="str">
        <f t="shared" ref="K8" si="51">IF(J8&gt;0.8,"VG",IF(J8&gt;0.7,"G",IF(J8&gt;0.45,"S","NS")))</f>
        <v>VG</v>
      </c>
      <c r="L8" s="52">
        <v>-0.126</v>
      </c>
      <c r="M8" s="51" t="str">
        <f t="shared" ref="M8" si="52">IF(ABS(L8)&lt;5%,"VG",IF(ABS(L8)&lt;10%,"G",IF(ABS(L8)&lt;15%,"S","NS")))</f>
        <v>S</v>
      </c>
      <c r="N8" s="51" t="str">
        <f t="shared" ref="N8" si="53">AO8</f>
        <v>G</v>
      </c>
      <c r="O8" s="51" t="str">
        <f t="shared" ref="O8" si="54">BD8</f>
        <v>VG</v>
      </c>
      <c r="P8" s="51" t="str">
        <f t="shared" ref="P8" si="55">BY8</f>
        <v>G</v>
      </c>
      <c r="Q8" s="51">
        <v>0.61</v>
      </c>
      <c r="R8" s="51" t="str">
        <f t="shared" ref="R8" si="56">IF(Q8&lt;=0.5,"VG",IF(Q8&lt;=0.6,"G",IF(Q8&lt;=0.7,"S","NS")))</f>
        <v>S</v>
      </c>
      <c r="S8" s="51" t="str">
        <f t="shared" ref="S8" si="57">AN8</f>
        <v>G</v>
      </c>
      <c r="T8" s="51" t="str">
        <f t="shared" ref="T8" si="58">BF8</f>
        <v>VG</v>
      </c>
      <c r="U8" s="51" t="str">
        <f t="shared" ref="U8" si="59">BX8</f>
        <v>VG</v>
      </c>
      <c r="V8" s="51">
        <v>0.78400000000000003</v>
      </c>
      <c r="W8" s="51" t="str">
        <f t="shared" ref="W8" si="60">IF(V8&gt;0.85,"VG",IF(V8&gt;0.75,"G",IF(V8&gt;0.6,"S","NS")))</f>
        <v>G</v>
      </c>
      <c r="X8" s="51" t="str">
        <f t="shared" ref="X8" si="61">AP8</f>
        <v>G</v>
      </c>
      <c r="Y8" s="51" t="str">
        <f t="shared" ref="Y8" si="62">BH8</f>
        <v>G</v>
      </c>
      <c r="Z8" s="51" t="str">
        <f t="shared" ref="Z8" si="63">BZ8</f>
        <v>G</v>
      </c>
      <c r="AA8" s="53">
        <v>0.78799953754496599</v>
      </c>
      <c r="AB8" s="53">
        <v>0.74231516764619199</v>
      </c>
      <c r="AC8" s="53">
        <v>6.3730276493055698</v>
      </c>
      <c r="AD8" s="53">
        <v>3.5550552816532499</v>
      </c>
      <c r="AE8" s="53">
        <v>0.460435079522656</v>
      </c>
      <c r="AF8" s="53">
        <v>0.50762666631473197</v>
      </c>
      <c r="AG8" s="53">
        <v>0.81960087726055897</v>
      </c>
      <c r="AH8" s="53">
        <v>0.76903304690682195</v>
      </c>
      <c r="AI8" s="48" t="s">
        <v>69</v>
      </c>
      <c r="AJ8" s="48" t="s">
        <v>69</v>
      </c>
      <c r="AK8" s="48" t="s">
        <v>69</v>
      </c>
      <c r="AL8" s="48" t="s">
        <v>71</v>
      </c>
      <c r="AM8" s="48" t="s">
        <v>71</v>
      </c>
      <c r="AN8" s="48" t="s">
        <v>69</v>
      </c>
      <c r="AO8" s="48" t="s">
        <v>69</v>
      </c>
      <c r="AP8" s="48" t="s">
        <v>69</v>
      </c>
      <c r="AR8" s="54" t="s">
        <v>150</v>
      </c>
      <c r="AS8" s="53">
        <v>0.78214161428741102</v>
      </c>
      <c r="AT8" s="53">
        <v>0.80702418723414904</v>
      </c>
      <c r="AU8" s="53">
        <v>-2.50314578231451</v>
      </c>
      <c r="AV8" s="53">
        <v>-2.47166366777188</v>
      </c>
      <c r="AW8" s="53">
        <v>0.46675302432077398</v>
      </c>
      <c r="AX8" s="53">
        <v>0.43929012368348502</v>
      </c>
      <c r="AY8" s="53">
        <v>0.82212711382631498</v>
      </c>
      <c r="AZ8" s="53">
        <v>0.84071170320223898</v>
      </c>
      <c r="BA8" s="48" t="s">
        <v>69</v>
      </c>
      <c r="BB8" s="48" t="s">
        <v>71</v>
      </c>
      <c r="BC8" s="48" t="s">
        <v>71</v>
      </c>
      <c r="BD8" s="48" t="s">
        <v>71</v>
      </c>
      <c r="BE8" s="48" t="s">
        <v>71</v>
      </c>
      <c r="BF8" s="48" t="s">
        <v>71</v>
      </c>
      <c r="BG8" s="48" t="s">
        <v>69</v>
      </c>
      <c r="BH8" s="48" t="s">
        <v>69</v>
      </c>
      <c r="BI8" s="49">
        <f t="shared" ref="BI8" si="64">IF(BJ8=AR8,1,0)</f>
        <v>1</v>
      </c>
      <c r="BJ8" s="49" t="s">
        <v>150</v>
      </c>
      <c r="BK8" s="53">
        <v>0.78483542594902</v>
      </c>
      <c r="BL8" s="53">
        <v>0.809274585790839</v>
      </c>
      <c r="BM8" s="53">
        <v>5.5400894370249301</v>
      </c>
      <c r="BN8" s="53">
        <v>4.3717467939577901</v>
      </c>
      <c r="BO8" s="53">
        <v>0.46385835559034599</v>
      </c>
      <c r="BP8" s="53">
        <v>0.436721208792476</v>
      </c>
      <c r="BQ8" s="53">
        <v>0.82459162523038998</v>
      </c>
      <c r="BR8" s="53">
        <v>0.84301761051813595</v>
      </c>
      <c r="BS8" s="49" t="s">
        <v>69</v>
      </c>
      <c r="BT8" s="49" t="s">
        <v>71</v>
      </c>
      <c r="BU8" s="49" t="s">
        <v>69</v>
      </c>
      <c r="BV8" s="49" t="s">
        <v>71</v>
      </c>
      <c r="BW8" s="49" t="s">
        <v>71</v>
      </c>
      <c r="BX8" s="49" t="s">
        <v>71</v>
      </c>
      <c r="BY8" s="49" t="s">
        <v>69</v>
      </c>
      <c r="BZ8" s="49" t="s">
        <v>69</v>
      </c>
    </row>
    <row r="9" spans="1:78" s="49" customFormat="1" x14ac:dyDescent="0.3">
      <c r="A9" s="48">
        <v>14178000</v>
      </c>
      <c r="B9" s="48">
        <v>23780591</v>
      </c>
      <c r="C9" s="49" t="s">
        <v>136</v>
      </c>
      <c r="D9" s="65" t="s">
        <v>168</v>
      </c>
      <c r="F9" s="50"/>
      <c r="G9" s="51">
        <v>0.68</v>
      </c>
      <c r="H9" s="51" t="str">
        <f t="shared" ref="H9" si="65">IF(G9&gt;0.8,"VG",IF(G9&gt;0.7,"G",IF(G9&gt;0.45,"S","NS")))</f>
        <v>S</v>
      </c>
      <c r="I9" s="51" t="str">
        <f t="shared" ref="I9" si="66">IF(H9&gt;0.8,"VG",IF(H9&gt;0.7,"G",IF(H9&gt;0.45,"S","NS")))</f>
        <v>VG</v>
      </c>
      <c r="J9" s="51" t="str">
        <f t="shared" ref="J9" si="67">IF(I9&gt;0.8,"VG",IF(I9&gt;0.7,"G",IF(I9&gt;0.45,"S","NS")))</f>
        <v>VG</v>
      </c>
      <c r="K9" s="51" t="str">
        <f t="shared" ref="K9" si="68">IF(J9&gt;0.8,"VG",IF(J9&gt;0.7,"G",IF(J9&gt;0.45,"S","NS")))</f>
        <v>VG</v>
      </c>
      <c r="L9" s="68">
        <v>4.0000000000000002E-4</v>
      </c>
      <c r="M9" s="51" t="str">
        <f t="shared" ref="M9" si="69">IF(ABS(L9)&lt;5%,"VG",IF(ABS(L9)&lt;10%,"G",IF(ABS(L9)&lt;15%,"S","NS")))</f>
        <v>VG</v>
      </c>
      <c r="N9" s="51" t="str">
        <f t="shared" ref="N9" si="70">AO9</f>
        <v>G</v>
      </c>
      <c r="O9" s="51" t="str">
        <f t="shared" ref="O9" si="71">BD9</f>
        <v>VG</v>
      </c>
      <c r="P9" s="51" t="str">
        <f t="shared" ref="P9" si="72">BY9</f>
        <v>G</v>
      </c>
      <c r="Q9" s="51">
        <v>0.56999999999999995</v>
      </c>
      <c r="R9" s="51" t="str">
        <f t="shared" ref="R9" si="73">IF(Q9&lt;=0.5,"VG",IF(Q9&lt;=0.6,"G",IF(Q9&lt;=0.7,"S","NS")))</f>
        <v>G</v>
      </c>
      <c r="S9" s="51" t="str">
        <f t="shared" ref="S9" si="74">AN9</f>
        <v>G</v>
      </c>
      <c r="T9" s="51" t="str">
        <f t="shared" ref="T9" si="75">BF9</f>
        <v>VG</v>
      </c>
      <c r="U9" s="51" t="str">
        <f t="shared" ref="U9" si="76">BX9</f>
        <v>VG</v>
      </c>
      <c r="V9" s="51">
        <v>0.78400000000000003</v>
      </c>
      <c r="W9" s="51" t="str">
        <f t="shared" ref="W9" si="77">IF(V9&gt;0.85,"VG",IF(V9&gt;0.75,"G",IF(V9&gt;0.6,"S","NS")))</f>
        <v>G</v>
      </c>
      <c r="X9" s="51" t="str">
        <f t="shared" ref="X9" si="78">AP9</f>
        <v>G</v>
      </c>
      <c r="Y9" s="51" t="str">
        <f t="shared" ref="Y9" si="79">BH9</f>
        <v>G</v>
      </c>
      <c r="Z9" s="51" t="str">
        <f t="shared" ref="Z9" si="80">BZ9</f>
        <v>G</v>
      </c>
      <c r="AA9" s="53">
        <v>0.78799953754496599</v>
      </c>
      <c r="AB9" s="53">
        <v>0.74231516764619199</v>
      </c>
      <c r="AC9" s="53">
        <v>6.3730276493055698</v>
      </c>
      <c r="AD9" s="53">
        <v>3.5550552816532499</v>
      </c>
      <c r="AE9" s="53">
        <v>0.460435079522656</v>
      </c>
      <c r="AF9" s="53">
        <v>0.50762666631473197</v>
      </c>
      <c r="AG9" s="53">
        <v>0.81960087726055897</v>
      </c>
      <c r="AH9" s="53">
        <v>0.76903304690682195</v>
      </c>
      <c r="AI9" s="48" t="s">
        <v>69</v>
      </c>
      <c r="AJ9" s="48" t="s">
        <v>69</v>
      </c>
      <c r="AK9" s="48" t="s">
        <v>69</v>
      </c>
      <c r="AL9" s="48" t="s">
        <v>71</v>
      </c>
      <c r="AM9" s="48" t="s">
        <v>71</v>
      </c>
      <c r="AN9" s="48" t="s">
        <v>69</v>
      </c>
      <c r="AO9" s="48" t="s">
        <v>69</v>
      </c>
      <c r="AP9" s="48" t="s">
        <v>69</v>
      </c>
      <c r="AR9" s="54" t="s">
        <v>150</v>
      </c>
      <c r="AS9" s="53">
        <v>0.78214161428741102</v>
      </c>
      <c r="AT9" s="53">
        <v>0.80702418723414904</v>
      </c>
      <c r="AU9" s="53">
        <v>-2.50314578231451</v>
      </c>
      <c r="AV9" s="53">
        <v>-2.47166366777188</v>
      </c>
      <c r="AW9" s="53">
        <v>0.46675302432077398</v>
      </c>
      <c r="AX9" s="53">
        <v>0.43929012368348502</v>
      </c>
      <c r="AY9" s="53">
        <v>0.82212711382631498</v>
      </c>
      <c r="AZ9" s="53">
        <v>0.84071170320223898</v>
      </c>
      <c r="BA9" s="48" t="s">
        <v>69</v>
      </c>
      <c r="BB9" s="48" t="s">
        <v>71</v>
      </c>
      <c r="BC9" s="48" t="s">
        <v>71</v>
      </c>
      <c r="BD9" s="48" t="s">
        <v>71</v>
      </c>
      <c r="BE9" s="48" t="s">
        <v>71</v>
      </c>
      <c r="BF9" s="48" t="s">
        <v>71</v>
      </c>
      <c r="BG9" s="48" t="s">
        <v>69</v>
      </c>
      <c r="BH9" s="48" t="s">
        <v>69</v>
      </c>
      <c r="BI9" s="49">
        <f t="shared" ref="BI9" si="81">IF(BJ9=AR9,1,0)</f>
        <v>1</v>
      </c>
      <c r="BJ9" s="49" t="s">
        <v>150</v>
      </c>
      <c r="BK9" s="53">
        <v>0.78483542594902</v>
      </c>
      <c r="BL9" s="53">
        <v>0.809274585790839</v>
      </c>
      <c r="BM9" s="53">
        <v>5.5400894370249301</v>
      </c>
      <c r="BN9" s="53">
        <v>4.3717467939577901</v>
      </c>
      <c r="BO9" s="53">
        <v>0.46385835559034599</v>
      </c>
      <c r="BP9" s="53">
        <v>0.436721208792476</v>
      </c>
      <c r="BQ9" s="53">
        <v>0.82459162523038998</v>
      </c>
      <c r="BR9" s="53">
        <v>0.84301761051813595</v>
      </c>
      <c r="BS9" s="49" t="s">
        <v>69</v>
      </c>
      <c r="BT9" s="49" t="s">
        <v>71</v>
      </c>
      <c r="BU9" s="49" t="s">
        <v>69</v>
      </c>
      <c r="BV9" s="49" t="s">
        <v>71</v>
      </c>
      <c r="BW9" s="49" t="s">
        <v>71</v>
      </c>
      <c r="BX9" s="49" t="s">
        <v>71</v>
      </c>
      <c r="BY9" s="49" t="s">
        <v>69</v>
      </c>
      <c r="BZ9" s="49" t="s">
        <v>69</v>
      </c>
    </row>
    <row r="10" spans="1:78" s="49" customFormat="1" x14ac:dyDescent="0.3">
      <c r="A10" s="48">
        <v>14178000</v>
      </c>
      <c r="B10" s="48">
        <v>23780591</v>
      </c>
      <c r="C10" s="49" t="s">
        <v>136</v>
      </c>
      <c r="D10" s="65" t="s">
        <v>184</v>
      </c>
      <c r="F10" s="50"/>
      <c r="G10" s="51">
        <v>0.67600000000000005</v>
      </c>
      <c r="H10" s="51" t="str">
        <f t="shared" ref="H10" si="82">IF(G10&gt;0.8,"VG",IF(G10&gt;0.7,"G",IF(G10&gt;0.45,"S","NS")))</f>
        <v>S</v>
      </c>
      <c r="I10" s="51" t="str">
        <f t="shared" ref="I10" si="83">IF(H10&gt;0.8,"VG",IF(H10&gt;0.7,"G",IF(H10&gt;0.45,"S","NS")))</f>
        <v>VG</v>
      </c>
      <c r="J10" s="51" t="str">
        <f t="shared" ref="J10" si="84">IF(I10&gt;0.8,"VG",IF(I10&gt;0.7,"G",IF(I10&gt;0.45,"S","NS")))</f>
        <v>VG</v>
      </c>
      <c r="K10" s="51" t="str">
        <f t="shared" ref="K10" si="85">IF(J10&gt;0.8,"VG",IF(J10&gt;0.7,"G",IF(J10&gt;0.45,"S","NS")))</f>
        <v>VG</v>
      </c>
      <c r="L10" s="68">
        <v>2.9999999999999997E-4</v>
      </c>
      <c r="M10" s="51" t="str">
        <f t="shared" ref="M10" si="86">IF(ABS(L10)&lt;5%,"VG",IF(ABS(L10)&lt;10%,"G",IF(ABS(L10)&lt;15%,"S","NS")))</f>
        <v>VG</v>
      </c>
      <c r="N10" s="51" t="str">
        <f t="shared" ref="N10" si="87">AO10</f>
        <v>G</v>
      </c>
      <c r="O10" s="51" t="str">
        <f t="shared" ref="O10" si="88">BD10</f>
        <v>VG</v>
      </c>
      <c r="P10" s="51" t="str">
        <f t="shared" ref="P10" si="89">BY10</f>
        <v>G</v>
      </c>
      <c r="Q10" s="51">
        <v>0.56899999999999995</v>
      </c>
      <c r="R10" s="51" t="str">
        <f t="shared" ref="R10" si="90">IF(Q10&lt;=0.5,"VG",IF(Q10&lt;=0.6,"G",IF(Q10&lt;=0.7,"S","NS")))</f>
        <v>G</v>
      </c>
      <c r="S10" s="51" t="str">
        <f t="shared" ref="S10" si="91">AN10</f>
        <v>G</v>
      </c>
      <c r="T10" s="51" t="str">
        <f t="shared" ref="T10" si="92">BF10</f>
        <v>VG</v>
      </c>
      <c r="U10" s="51" t="str">
        <f t="shared" ref="U10" si="93">BX10</f>
        <v>VG</v>
      </c>
      <c r="V10" s="51">
        <v>0.78300000000000003</v>
      </c>
      <c r="W10" s="51" t="str">
        <f t="shared" ref="W10" si="94">IF(V10&gt;0.85,"VG",IF(V10&gt;0.75,"G",IF(V10&gt;0.6,"S","NS")))</f>
        <v>G</v>
      </c>
      <c r="X10" s="51" t="str">
        <f t="shared" ref="X10" si="95">AP10</f>
        <v>G</v>
      </c>
      <c r="Y10" s="51" t="str">
        <f t="shared" ref="Y10" si="96">BH10</f>
        <v>G</v>
      </c>
      <c r="Z10" s="51" t="str">
        <f t="shared" ref="Z10" si="97">BZ10</f>
        <v>G</v>
      </c>
      <c r="AA10" s="53">
        <v>0.78799953754496599</v>
      </c>
      <c r="AB10" s="53">
        <v>0.74231516764619199</v>
      </c>
      <c r="AC10" s="53">
        <v>6.3730276493055698</v>
      </c>
      <c r="AD10" s="53">
        <v>3.5550552816532499</v>
      </c>
      <c r="AE10" s="53">
        <v>0.460435079522656</v>
      </c>
      <c r="AF10" s="53">
        <v>0.50762666631473197</v>
      </c>
      <c r="AG10" s="53">
        <v>0.81960087726055897</v>
      </c>
      <c r="AH10" s="53">
        <v>0.76903304690682195</v>
      </c>
      <c r="AI10" s="48" t="s">
        <v>69</v>
      </c>
      <c r="AJ10" s="48" t="s">
        <v>69</v>
      </c>
      <c r="AK10" s="48" t="s">
        <v>69</v>
      </c>
      <c r="AL10" s="48" t="s">
        <v>71</v>
      </c>
      <c r="AM10" s="48" t="s">
        <v>71</v>
      </c>
      <c r="AN10" s="48" t="s">
        <v>69</v>
      </c>
      <c r="AO10" s="48" t="s">
        <v>69</v>
      </c>
      <c r="AP10" s="48" t="s">
        <v>69</v>
      </c>
      <c r="AR10" s="54" t="s">
        <v>150</v>
      </c>
      <c r="AS10" s="53">
        <v>0.78214161428741102</v>
      </c>
      <c r="AT10" s="53">
        <v>0.80702418723414904</v>
      </c>
      <c r="AU10" s="53">
        <v>-2.50314578231451</v>
      </c>
      <c r="AV10" s="53">
        <v>-2.47166366777188</v>
      </c>
      <c r="AW10" s="53">
        <v>0.46675302432077398</v>
      </c>
      <c r="AX10" s="53">
        <v>0.43929012368348502</v>
      </c>
      <c r="AY10" s="53">
        <v>0.82212711382631498</v>
      </c>
      <c r="AZ10" s="53">
        <v>0.84071170320223898</v>
      </c>
      <c r="BA10" s="48" t="s">
        <v>69</v>
      </c>
      <c r="BB10" s="48" t="s">
        <v>71</v>
      </c>
      <c r="BC10" s="48" t="s">
        <v>71</v>
      </c>
      <c r="BD10" s="48" t="s">
        <v>71</v>
      </c>
      <c r="BE10" s="48" t="s">
        <v>71</v>
      </c>
      <c r="BF10" s="48" t="s">
        <v>71</v>
      </c>
      <c r="BG10" s="48" t="s">
        <v>69</v>
      </c>
      <c r="BH10" s="48" t="s">
        <v>69</v>
      </c>
      <c r="BI10" s="49">
        <f t="shared" ref="BI10" si="98">IF(BJ10=AR10,1,0)</f>
        <v>1</v>
      </c>
      <c r="BJ10" s="49" t="s">
        <v>150</v>
      </c>
      <c r="BK10" s="53">
        <v>0.78483542594902</v>
      </c>
      <c r="BL10" s="53">
        <v>0.809274585790839</v>
      </c>
      <c r="BM10" s="53">
        <v>5.5400894370249301</v>
      </c>
      <c r="BN10" s="53">
        <v>4.3717467939577901</v>
      </c>
      <c r="BO10" s="53">
        <v>0.46385835559034599</v>
      </c>
      <c r="BP10" s="53">
        <v>0.436721208792476</v>
      </c>
      <c r="BQ10" s="53">
        <v>0.82459162523038998</v>
      </c>
      <c r="BR10" s="53">
        <v>0.84301761051813595</v>
      </c>
      <c r="BS10" s="49" t="s">
        <v>69</v>
      </c>
      <c r="BT10" s="49" t="s">
        <v>71</v>
      </c>
      <c r="BU10" s="49" t="s">
        <v>69</v>
      </c>
      <c r="BV10" s="49" t="s">
        <v>71</v>
      </c>
      <c r="BW10" s="49" t="s">
        <v>71</v>
      </c>
      <c r="BX10" s="49" t="s">
        <v>71</v>
      </c>
      <c r="BY10" s="49" t="s">
        <v>69</v>
      </c>
      <c r="BZ10" s="49" t="s">
        <v>69</v>
      </c>
    </row>
    <row r="11" spans="1:78" s="49" customFormat="1" x14ac:dyDescent="0.3">
      <c r="A11" s="48">
        <v>14178000</v>
      </c>
      <c r="B11" s="48">
        <v>23780591</v>
      </c>
      <c r="C11" s="49" t="s">
        <v>136</v>
      </c>
      <c r="D11" s="65" t="s">
        <v>190</v>
      </c>
      <c r="F11" s="50"/>
      <c r="G11" s="51">
        <v>0.67500000000000004</v>
      </c>
      <c r="H11" s="51" t="str">
        <f t="shared" ref="H11" si="99">IF(G11&gt;0.8,"VG",IF(G11&gt;0.7,"G",IF(G11&gt;0.45,"S","NS")))</f>
        <v>S</v>
      </c>
      <c r="I11" s="51" t="str">
        <f t="shared" ref="I11" si="100">IF(H11&gt;0.8,"VG",IF(H11&gt;0.7,"G",IF(H11&gt;0.45,"S","NS")))</f>
        <v>VG</v>
      </c>
      <c r="J11" s="51" t="str">
        <f t="shared" ref="J11" si="101">IF(I11&gt;0.8,"VG",IF(I11&gt;0.7,"G",IF(I11&gt;0.45,"S","NS")))</f>
        <v>VG</v>
      </c>
      <c r="K11" s="51" t="str">
        <f t="shared" ref="K11" si="102">IF(J11&gt;0.8,"VG",IF(J11&gt;0.7,"G",IF(J11&gt;0.45,"S","NS")))</f>
        <v>VG</v>
      </c>
      <c r="L11" s="68">
        <v>-1.17E-2</v>
      </c>
      <c r="M11" s="51" t="str">
        <f t="shared" ref="M11" si="103">IF(ABS(L11)&lt;5%,"VG",IF(ABS(L11)&lt;10%,"G",IF(ABS(L11)&lt;15%,"S","NS")))</f>
        <v>VG</v>
      </c>
      <c r="N11" s="51" t="str">
        <f t="shared" ref="N11" si="104">AO11</f>
        <v>G</v>
      </c>
      <c r="O11" s="51" t="str">
        <f t="shared" ref="O11" si="105">BD11</f>
        <v>VG</v>
      </c>
      <c r="P11" s="51" t="str">
        <f t="shared" ref="P11" si="106">BY11</f>
        <v>G</v>
      </c>
      <c r="Q11" s="51">
        <v>0.56899999999999995</v>
      </c>
      <c r="R11" s="51" t="str">
        <f t="shared" ref="R11" si="107">IF(Q11&lt;=0.5,"VG",IF(Q11&lt;=0.6,"G",IF(Q11&lt;=0.7,"S","NS")))</f>
        <v>G</v>
      </c>
      <c r="S11" s="51" t="str">
        <f t="shared" ref="S11" si="108">AN11</f>
        <v>G</v>
      </c>
      <c r="T11" s="51" t="str">
        <f t="shared" ref="T11" si="109">BF11</f>
        <v>VG</v>
      </c>
      <c r="U11" s="51" t="str">
        <f t="shared" ref="U11" si="110">BX11</f>
        <v>VG</v>
      </c>
      <c r="V11" s="51">
        <v>0.78569999999999995</v>
      </c>
      <c r="W11" s="51" t="str">
        <f t="shared" ref="W11" si="111">IF(V11&gt;0.85,"VG",IF(V11&gt;0.75,"G",IF(V11&gt;0.6,"S","NS")))</f>
        <v>G</v>
      </c>
      <c r="X11" s="51" t="str">
        <f t="shared" ref="X11" si="112">AP11</f>
        <v>G</v>
      </c>
      <c r="Y11" s="51" t="str">
        <f t="shared" ref="Y11" si="113">BH11</f>
        <v>G</v>
      </c>
      <c r="Z11" s="51" t="str">
        <f t="shared" ref="Z11" si="114">BZ11</f>
        <v>G</v>
      </c>
      <c r="AA11" s="53">
        <v>0.78799953754496599</v>
      </c>
      <c r="AB11" s="53">
        <v>0.74231516764619199</v>
      </c>
      <c r="AC11" s="53">
        <v>6.3730276493055698</v>
      </c>
      <c r="AD11" s="53">
        <v>3.5550552816532499</v>
      </c>
      <c r="AE11" s="53">
        <v>0.460435079522656</v>
      </c>
      <c r="AF11" s="53">
        <v>0.50762666631473197</v>
      </c>
      <c r="AG11" s="53">
        <v>0.81960087726055897</v>
      </c>
      <c r="AH11" s="53">
        <v>0.76903304690682195</v>
      </c>
      <c r="AI11" s="48" t="s">
        <v>69</v>
      </c>
      <c r="AJ11" s="48" t="s">
        <v>69</v>
      </c>
      <c r="AK11" s="48" t="s">
        <v>69</v>
      </c>
      <c r="AL11" s="48" t="s">
        <v>71</v>
      </c>
      <c r="AM11" s="48" t="s">
        <v>71</v>
      </c>
      <c r="AN11" s="48" t="s">
        <v>69</v>
      </c>
      <c r="AO11" s="48" t="s">
        <v>69</v>
      </c>
      <c r="AP11" s="48" t="s">
        <v>69</v>
      </c>
      <c r="AR11" s="54" t="s">
        <v>150</v>
      </c>
      <c r="AS11" s="53">
        <v>0.78214161428741102</v>
      </c>
      <c r="AT11" s="53">
        <v>0.80702418723414904</v>
      </c>
      <c r="AU11" s="53">
        <v>-2.50314578231451</v>
      </c>
      <c r="AV11" s="53">
        <v>-2.47166366777188</v>
      </c>
      <c r="AW11" s="53">
        <v>0.46675302432077398</v>
      </c>
      <c r="AX11" s="53">
        <v>0.43929012368348502</v>
      </c>
      <c r="AY11" s="53">
        <v>0.82212711382631498</v>
      </c>
      <c r="AZ11" s="53">
        <v>0.84071170320223898</v>
      </c>
      <c r="BA11" s="48" t="s">
        <v>69</v>
      </c>
      <c r="BB11" s="48" t="s">
        <v>71</v>
      </c>
      <c r="BC11" s="48" t="s">
        <v>71</v>
      </c>
      <c r="BD11" s="48" t="s">
        <v>71</v>
      </c>
      <c r="BE11" s="48" t="s">
        <v>71</v>
      </c>
      <c r="BF11" s="48" t="s">
        <v>71</v>
      </c>
      <c r="BG11" s="48" t="s">
        <v>69</v>
      </c>
      <c r="BH11" s="48" t="s">
        <v>69</v>
      </c>
      <c r="BI11" s="49">
        <f t="shared" ref="BI11" si="115">IF(BJ11=AR11,1,0)</f>
        <v>1</v>
      </c>
      <c r="BJ11" s="49" t="s">
        <v>150</v>
      </c>
      <c r="BK11" s="53">
        <v>0.78483542594902</v>
      </c>
      <c r="BL11" s="53">
        <v>0.809274585790839</v>
      </c>
      <c r="BM11" s="53">
        <v>5.5400894370249301</v>
      </c>
      <c r="BN11" s="53">
        <v>4.3717467939577901</v>
      </c>
      <c r="BO11" s="53">
        <v>0.46385835559034599</v>
      </c>
      <c r="BP11" s="53">
        <v>0.436721208792476</v>
      </c>
      <c r="BQ11" s="53">
        <v>0.82459162523038998</v>
      </c>
      <c r="BR11" s="53">
        <v>0.84301761051813595</v>
      </c>
      <c r="BS11" s="49" t="s">
        <v>69</v>
      </c>
      <c r="BT11" s="49" t="s">
        <v>71</v>
      </c>
      <c r="BU11" s="49" t="s">
        <v>69</v>
      </c>
      <c r="BV11" s="49" t="s">
        <v>71</v>
      </c>
      <c r="BW11" s="49" t="s">
        <v>71</v>
      </c>
      <c r="BX11" s="49" t="s">
        <v>71</v>
      </c>
      <c r="BY11" s="49" t="s">
        <v>69</v>
      </c>
      <c r="BZ11" s="49" t="s">
        <v>69</v>
      </c>
    </row>
    <row r="12" spans="1:78" s="49" customFormat="1" x14ac:dyDescent="0.3">
      <c r="A12" s="48">
        <v>14178000</v>
      </c>
      <c r="B12" s="48">
        <v>23780591</v>
      </c>
      <c r="C12" s="49" t="s">
        <v>136</v>
      </c>
      <c r="D12" s="65" t="s">
        <v>199</v>
      </c>
      <c r="F12" s="50"/>
      <c r="G12" s="51">
        <v>0.67500000000000004</v>
      </c>
      <c r="H12" s="51" t="str">
        <f t="shared" ref="H12" si="116">IF(G12&gt;0.8,"VG",IF(G12&gt;0.7,"G",IF(G12&gt;0.45,"S","NS")))</f>
        <v>S</v>
      </c>
      <c r="I12" s="51" t="str">
        <f t="shared" ref="I12" si="117">IF(H12&gt;0.8,"VG",IF(H12&gt;0.7,"G",IF(H12&gt;0.45,"S","NS")))</f>
        <v>VG</v>
      </c>
      <c r="J12" s="51" t="str">
        <f t="shared" ref="J12" si="118">IF(I12&gt;0.8,"VG",IF(I12&gt;0.7,"G",IF(I12&gt;0.45,"S","NS")))</f>
        <v>VG</v>
      </c>
      <c r="K12" s="51" t="str">
        <f t="shared" ref="K12" si="119">IF(J12&gt;0.8,"VG",IF(J12&gt;0.7,"G",IF(J12&gt;0.45,"S","NS")))</f>
        <v>VG</v>
      </c>
      <c r="L12" s="68">
        <v>-7.6E-3</v>
      </c>
      <c r="M12" s="51" t="str">
        <f t="shared" ref="M12" si="120">IF(ABS(L12)&lt;5%,"VG",IF(ABS(L12)&lt;10%,"G",IF(ABS(L12)&lt;15%,"S","NS")))</f>
        <v>VG</v>
      </c>
      <c r="N12" s="51" t="str">
        <f t="shared" ref="N12" si="121">AO12</f>
        <v>G</v>
      </c>
      <c r="O12" s="51" t="str">
        <f t="shared" ref="O12" si="122">BD12</f>
        <v>VG</v>
      </c>
      <c r="P12" s="51" t="str">
        <f t="shared" ref="P12" si="123">BY12</f>
        <v>G</v>
      </c>
      <c r="Q12" s="51">
        <v>0.56899999999999995</v>
      </c>
      <c r="R12" s="51" t="str">
        <f t="shared" ref="R12" si="124">IF(Q12&lt;=0.5,"VG",IF(Q12&lt;=0.6,"G",IF(Q12&lt;=0.7,"S","NS")))</f>
        <v>G</v>
      </c>
      <c r="S12" s="51" t="str">
        <f t="shared" ref="S12" si="125">AN12</f>
        <v>G</v>
      </c>
      <c r="T12" s="51" t="str">
        <f t="shared" ref="T12" si="126">BF12</f>
        <v>VG</v>
      </c>
      <c r="U12" s="51" t="str">
        <f t="shared" ref="U12" si="127">BX12</f>
        <v>VG</v>
      </c>
      <c r="V12" s="51">
        <v>0.78569999999999995</v>
      </c>
      <c r="W12" s="51" t="str">
        <f t="shared" ref="W12" si="128">IF(V12&gt;0.85,"VG",IF(V12&gt;0.75,"G",IF(V12&gt;0.6,"S","NS")))</f>
        <v>G</v>
      </c>
      <c r="X12" s="51" t="str">
        <f t="shared" ref="X12" si="129">AP12</f>
        <v>G</v>
      </c>
      <c r="Y12" s="51" t="str">
        <f t="shared" ref="Y12" si="130">BH12</f>
        <v>G</v>
      </c>
      <c r="Z12" s="51" t="str">
        <f t="shared" ref="Z12" si="131">BZ12</f>
        <v>G</v>
      </c>
      <c r="AA12" s="53">
        <v>0.78799953754496599</v>
      </c>
      <c r="AB12" s="53">
        <v>0.74231516764619199</v>
      </c>
      <c r="AC12" s="53">
        <v>6.3730276493055698</v>
      </c>
      <c r="AD12" s="53">
        <v>3.5550552816532499</v>
      </c>
      <c r="AE12" s="53">
        <v>0.460435079522656</v>
      </c>
      <c r="AF12" s="53">
        <v>0.50762666631473197</v>
      </c>
      <c r="AG12" s="53">
        <v>0.81960087726055897</v>
      </c>
      <c r="AH12" s="53">
        <v>0.76903304690682195</v>
      </c>
      <c r="AI12" s="48" t="s">
        <v>69</v>
      </c>
      <c r="AJ12" s="48" t="s">
        <v>69</v>
      </c>
      <c r="AK12" s="48" t="s">
        <v>69</v>
      </c>
      <c r="AL12" s="48" t="s">
        <v>71</v>
      </c>
      <c r="AM12" s="48" t="s">
        <v>71</v>
      </c>
      <c r="AN12" s="48" t="s">
        <v>69</v>
      </c>
      <c r="AO12" s="48" t="s">
        <v>69</v>
      </c>
      <c r="AP12" s="48" t="s">
        <v>69</v>
      </c>
      <c r="AR12" s="54" t="s">
        <v>150</v>
      </c>
      <c r="AS12" s="53">
        <v>0.78214161428741102</v>
      </c>
      <c r="AT12" s="53">
        <v>0.80702418723414904</v>
      </c>
      <c r="AU12" s="53">
        <v>-2.50314578231451</v>
      </c>
      <c r="AV12" s="53">
        <v>-2.47166366777188</v>
      </c>
      <c r="AW12" s="53">
        <v>0.46675302432077398</v>
      </c>
      <c r="AX12" s="53">
        <v>0.43929012368348502</v>
      </c>
      <c r="AY12" s="53">
        <v>0.82212711382631498</v>
      </c>
      <c r="AZ12" s="53">
        <v>0.84071170320223898</v>
      </c>
      <c r="BA12" s="48" t="s">
        <v>69</v>
      </c>
      <c r="BB12" s="48" t="s">
        <v>71</v>
      </c>
      <c r="BC12" s="48" t="s">
        <v>71</v>
      </c>
      <c r="BD12" s="48" t="s">
        <v>71</v>
      </c>
      <c r="BE12" s="48" t="s">
        <v>71</v>
      </c>
      <c r="BF12" s="48" t="s">
        <v>71</v>
      </c>
      <c r="BG12" s="48" t="s">
        <v>69</v>
      </c>
      <c r="BH12" s="48" t="s">
        <v>69</v>
      </c>
      <c r="BI12" s="49">
        <f t="shared" ref="BI12" si="132">IF(BJ12=AR12,1,0)</f>
        <v>1</v>
      </c>
      <c r="BJ12" s="49" t="s">
        <v>150</v>
      </c>
      <c r="BK12" s="53">
        <v>0.78483542594902</v>
      </c>
      <c r="BL12" s="53">
        <v>0.809274585790839</v>
      </c>
      <c r="BM12" s="53">
        <v>5.5400894370249301</v>
      </c>
      <c r="BN12" s="53">
        <v>4.3717467939577901</v>
      </c>
      <c r="BO12" s="53">
        <v>0.46385835559034599</v>
      </c>
      <c r="BP12" s="53">
        <v>0.436721208792476</v>
      </c>
      <c r="BQ12" s="53">
        <v>0.82459162523038998</v>
      </c>
      <c r="BR12" s="53">
        <v>0.84301761051813595</v>
      </c>
      <c r="BS12" s="49" t="s">
        <v>69</v>
      </c>
      <c r="BT12" s="49" t="s">
        <v>71</v>
      </c>
      <c r="BU12" s="49" t="s">
        <v>69</v>
      </c>
      <c r="BV12" s="49" t="s">
        <v>71</v>
      </c>
      <c r="BW12" s="49" t="s">
        <v>71</v>
      </c>
      <c r="BX12" s="49" t="s">
        <v>71</v>
      </c>
      <c r="BY12" s="49" t="s">
        <v>69</v>
      </c>
      <c r="BZ12" s="49" t="s">
        <v>69</v>
      </c>
    </row>
    <row r="13" spans="1:78" s="49" customFormat="1" x14ac:dyDescent="0.3">
      <c r="A13" s="48">
        <v>14178000</v>
      </c>
      <c r="B13" s="48">
        <v>23780591</v>
      </c>
      <c r="C13" s="49" t="s">
        <v>136</v>
      </c>
      <c r="D13" s="65" t="s">
        <v>201</v>
      </c>
      <c r="F13" s="50"/>
      <c r="G13" s="51">
        <v>0.66400000000000003</v>
      </c>
      <c r="H13" s="51" t="str">
        <f t="shared" ref="H13" si="133">IF(G13&gt;0.8,"VG",IF(G13&gt;0.7,"G",IF(G13&gt;0.45,"S","NS")))</f>
        <v>S</v>
      </c>
      <c r="I13" s="51" t="str">
        <f t="shared" ref="I13" si="134">IF(H13&gt;0.8,"VG",IF(H13&gt;0.7,"G",IF(H13&gt;0.45,"S","NS")))</f>
        <v>VG</v>
      </c>
      <c r="J13" s="51" t="str">
        <f t="shared" ref="J13" si="135">IF(I13&gt;0.8,"VG",IF(I13&gt;0.7,"G",IF(I13&gt;0.45,"S","NS")))</f>
        <v>VG</v>
      </c>
      <c r="K13" s="51" t="str">
        <f t="shared" ref="K13" si="136">IF(J13&gt;0.8,"VG",IF(J13&gt;0.7,"G",IF(J13&gt;0.45,"S","NS")))</f>
        <v>VG</v>
      </c>
      <c r="L13" s="68">
        <v>-6.0999999999999999E-2</v>
      </c>
      <c r="M13" s="51" t="str">
        <f t="shared" ref="M13" si="137">IF(ABS(L13)&lt;5%,"VG",IF(ABS(L13)&lt;10%,"G",IF(ABS(L13)&lt;15%,"S","NS")))</f>
        <v>G</v>
      </c>
      <c r="N13" s="51" t="str">
        <f t="shared" ref="N13" si="138">AO13</f>
        <v>G</v>
      </c>
      <c r="O13" s="51" t="str">
        <f t="shared" ref="O13" si="139">BD13</f>
        <v>VG</v>
      </c>
      <c r="P13" s="51" t="str">
        <f t="shared" ref="P13" si="140">BY13</f>
        <v>G</v>
      </c>
      <c r="Q13" s="51">
        <v>0.57499999999999996</v>
      </c>
      <c r="R13" s="51" t="str">
        <f t="shared" ref="R13" si="141">IF(Q13&lt;=0.5,"VG",IF(Q13&lt;=0.6,"G",IF(Q13&lt;=0.7,"S","NS")))</f>
        <v>G</v>
      </c>
      <c r="S13" s="51" t="str">
        <f t="shared" ref="S13" si="142">AN13</f>
        <v>G</v>
      </c>
      <c r="T13" s="51" t="str">
        <f t="shared" ref="T13" si="143">BF13</f>
        <v>VG</v>
      </c>
      <c r="U13" s="51" t="str">
        <f t="shared" ref="U13" si="144">BX13</f>
        <v>VG</v>
      </c>
      <c r="V13" s="51">
        <v>0.78520000000000001</v>
      </c>
      <c r="W13" s="51" t="str">
        <f t="shared" ref="W13" si="145">IF(V13&gt;0.85,"VG",IF(V13&gt;0.75,"G",IF(V13&gt;0.6,"S","NS")))</f>
        <v>G</v>
      </c>
      <c r="X13" s="51" t="str">
        <f t="shared" ref="X13" si="146">AP13</f>
        <v>G</v>
      </c>
      <c r="Y13" s="51" t="str">
        <f t="shared" ref="Y13" si="147">BH13</f>
        <v>G</v>
      </c>
      <c r="Z13" s="51" t="str">
        <f t="shared" ref="Z13" si="148">BZ13</f>
        <v>G</v>
      </c>
      <c r="AA13" s="53">
        <v>0.78799953754496599</v>
      </c>
      <c r="AB13" s="53">
        <v>0.74231516764619199</v>
      </c>
      <c r="AC13" s="53">
        <v>6.3730276493055698</v>
      </c>
      <c r="AD13" s="53">
        <v>3.5550552816532499</v>
      </c>
      <c r="AE13" s="53">
        <v>0.460435079522656</v>
      </c>
      <c r="AF13" s="53">
        <v>0.50762666631473197</v>
      </c>
      <c r="AG13" s="53">
        <v>0.81960087726055897</v>
      </c>
      <c r="AH13" s="53">
        <v>0.76903304690682195</v>
      </c>
      <c r="AI13" s="48" t="s">
        <v>69</v>
      </c>
      <c r="AJ13" s="48" t="s">
        <v>69</v>
      </c>
      <c r="AK13" s="48" t="s">
        <v>69</v>
      </c>
      <c r="AL13" s="48" t="s">
        <v>71</v>
      </c>
      <c r="AM13" s="48" t="s">
        <v>71</v>
      </c>
      <c r="AN13" s="48" t="s">
        <v>69</v>
      </c>
      <c r="AO13" s="48" t="s">
        <v>69</v>
      </c>
      <c r="AP13" s="48" t="s">
        <v>69</v>
      </c>
      <c r="AR13" s="54" t="s">
        <v>150</v>
      </c>
      <c r="AS13" s="53">
        <v>0.78214161428741102</v>
      </c>
      <c r="AT13" s="53">
        <v>0.80702418723414904</v>
      </c>
      <c r="AU13" s="53">
        <v>-2.50314578231451</v>
      </c>
      <c r="AV13" s="53">
        <v>-2.47166366777188</v>
      </c>
      <c r="AW13" s="53">
        <v>0.46675302432077398</v>
      </c>
      <c r="AX13" s="53">
        <v>0.43929012368348502</v>
      </c>
      <c r="AY13" s="53">
        <v>0.82212711382631498</v>
      </c>
      <c r="AZ13" s="53">
        <v>0.84071170320223898</v>
      </c>
      <c r="BA13" s="48" t="s">
        <v>69</v>
      </c>
      <c r="BB13" s="48" t="s">
        <v>71</v>
      </c>
      <c r="BC13" s="48" t="s">
        <v>71</v>
      </c>
      <c r="BD13" s="48" t="s">
        <v>71</v>
      </c>
      <c r="BE13" s="48" t="s">
        <v>71</v>
      </c>
      <c r="BF13" s="48" t="s">
        <v>71</v>
      </c>
      <c r="BG13" s="48" t="s">
        <v>69</v>
      </c>
      <c r="BH13" s="48" t="s">
        <v>69</v>
      </c>
      <c r="BI13" s="49">
        <f t="shared" ref="BI13" si="149">IF(BJ13=AR13,1,0)</f>
        <v>1</v>
      </c>
      <c r="BJ13" s="49" t="s">
        <v>150</v>
      </c>
      <c r="BK13" s="53">
        <v>0.78483542594902</v>
      </c>
      <c r="BL13" s="53">
        <v>0.809274585790839</v>
      </c>
      <c r="BM13" s="53">
        <v>5.5400894370249301</v>
      </c>
      <c r="BN13" s="53">
        <v>4.3717467939577901</v>
      </c>
      <c r="BO13" s="53">
        <v>0.46385835559034599</v>
      </c>
      <c r="BP13" s="53">
        <v>0.436721208792476</v>
      </c>
      <c r="BQ13" s="53">
        <v>0.82459162523038998</v>
      </c>
      <c r="BR13" s="53">
        <v>0.84301761051813595</v>
      </c>
      <c r="BS13" s="49" t="s">
        <v>69</v>
      </c>
      <c r="BT13" s="49" t="s">
        <v>71</v>
      </c>
      <c r="BU13" s="49" t="s">
        <v>69</v>
      </c>
      <c r="BV13" s="49" t="s">
        <v>71</v>
      </c>
      <c r="BW13" s="49" t="s">
        <v>71</v>
      </c>
      <c r="BX13" s="49" t="s">
        <v>71</v>
      </c>
      <c r="BY13" s="49" t="s">
        <v>69</v>
      </c>
      <c r="BZ13" s="49" t="s">
        <v>69</v>
      </c>
    </row>
    <row r="14" spans="1:78" s="49" customFormat="1" x14ac:dyDescent="0.3">
      <c r="A14" s="48">
        <v>14178000</v>
      </c>
      <c r="B14" s="48">
        <v>23780591</v>
      </c>
      <c r="C14" s="49" t="s">
        <v>136</v>
      </c>
      <c r="D14" s="65" t="s">
        <v>202</v>
      </c>
      <c r="F14" s="50"/>
      <c r="G14" s="51">
        <v>0.66400000000000003</v>
      </c>
      <c r="H14" s="51" t="str">
        <f t="shared" ref="H14" si="150">IF(G14&gt;0.8,"VG",IF(G14&gt;0.7,"G",IF(G14&gt;0.45,"S","NS")))</f>
        <v>S</v>
      </c>
      <c r="I14" s="51" t="str">
        <f t="shared" ref="I14" si="151">IF(H14&gt;0.8,"VG",IF(H14&gt;0.7,"G",IF(H14&gt;0.45,"S","NS")))</f>
        <v>VG</v>
      </c>
      <c r="J14" s="51" t="str">
        <f t="shared" ref="J14" si="152">IF(I14&gt;0.8,"VG",IF(I14&gt;0.7,"G",IF(I14&gt;0.45,"S","NS")))</f>
        <v>VG</v>
      </c>
      <c r="K14" s="51" t="str">
        <f t="shared" ref="K14" si="153">IF(J14&gt;0.8,"VG",IF(J14&gt;0.7,"G",IF(J14&gt;0.45,"S","NS")))</f>
        <v>VG</v>
      </c>
      <c r="L14" s="68">
        <v>-6.3799999999999996E-2</v>
      </c>
      <c r="M14" s="51" t="str">
        <f t="shared" ref="M14" si="154">IF(ABS(L14)&lt;5%,"VG",IF(ABS(L14)&lt;10%,"G",IF(ABS(L14)&lt;15%,"S","NS")))</f>
        <v>G</v>
      </c>
      <c r="N14" s="51" t="str">
        <f t="shared" ref="N14" si="155">AO14</f>
        <v>G</v>
      </c>
      <c r="O14" s="51" t="str">
        <f t="shared" ref="O14" si="156">BD14</f>
        <v>VG</v>
      </c>
      <c r="P14" s="51" t="str">
        <f t="shared" ref="P14" si="157">BY14</f>
        <v>G</v>
      </c>
      <c r="Q14" s="51">
        <v>0.57499999999999996</v>
      </c>
      <c r="R14" s="51" t="str">
        <f t="shared" ref="R14" si="158">IF(Q14&lt;=0.5,"VG",IF(Q14&lt;=0.6,"G",IF(Q14&lt;=0.7,"S","NS")))</f>
        <v>G</v>
      </c>
      <c r="S14" s="51" t="str">
        <f t="shared" ref="S14" si="159">AN14</f>
        <v>G</v>
      </c>
      <c r="T14" s="51" t="str">
        <f t="shared" ref="T14" si="160">BF14</f>
        <v>VG</v>
      </c>
      <c r="U14" s="51" t="str">
        <f t="shared" ref="U14" si="161">BX14</f>
        <v>VG</v>
      </c>
      <c r="V14" s="51">
        <v>0.78520000000000001</v>
      </c>
      <c r="W14" s="51" t="str">
        <f t="shared" ref="W14" si="162">IF(V14&gt;0.85,"VG",IF(V14&gt;0.75,"G",IF(V14&gt;0.6,"S","NS")))</f>
        <v>G</v>
      </c>
      <c r="X14" s="51" t="str">
        <f t="shared" ref="X14" si="163">AP14</f>
        <v>G</v>
      </c>
      <c r="Y14" s="51" t="str">
        <f t="shared" ref="Y14" si="164">BH14</f>
        <v>G</v>
      </c>
      <c r="Z14" s="51" t="str">
        <f t="shared" ref="Z14" si="165">BZ14</f>
        <v>G</v>
      </c>
      <c r="AA14" s="53">
        <v>0.78799953754496599</v>
      </c>
      <c r="AB14" s="53">
        <v>0.74231516764619199</v>
      </c>
      <c r="AC14" s="53">
        <v>6.3730276493055698</v>
      </c>
      <c r="AD14" s="53">
        <v>3.5550552816532499</v>
      </c>
      <c r="AE14" s="53">
        <v>0.460435079522656</v>
      </c>
      <c r="AF14" s="53">
        <v>0.50762666631473197</v>
      </c>
      <c r="AG14" s="53">
        <v>0.81960087726055897</v>
      </c>
      <c r="AH14" s="53">
        <v>0.76903304690682195</v>
      </c>
      <c r="AI14" s="48" t="s">
        <v>69</v>
      </c>
      <c r="AJ14" s="48" t="s">
        <v>69</v>
      </c>
      <c r="AK14" s="48" t="s">
        <v>69</v>
      </c>
      <c r="AL14" s="48" t="s">
        <v>71</v>
      </c>
      <c r="AM14" s="48" t="s">
        <v>71</v>
      </c>
      <c r="AN14" s="48" t="s">
        <v>69</v>
      </c>
      <c r="AO14" s="48" t="s">
        <v>69</v>
      </c>
      <c r="AP14" s="48" t="s">
        <v>69</v>
      </c>
      <c r="AR14" s="54" t="s">
        <v>150</v>
      </c>
      <c r="AS14" s="53">
        <v>0.78214161428741102</v>
      </c>
      <c r="AT14" s="53">
        <v>0.80702418723414904</v>
      </c>
      <c r="AU14" s="53">
        <v>-2.50314578231451</v>
      </c>
      <c r="AV14" s="53">
        <v>-2.47166366777188</v>
      </c>
      <c r="AW14" s="53">
        <v>0.46675302432077398</v>
      </c>
      <c r="AX14" s="53">
        <v>0.43929012368348502</v>
      </c>
      <c r="AY14" s="53">
        <v>0.82212711382631498</v>
      </c>
      <c r="AZ14" s="53">
        <v>0.84071170320223898</v>
      </c>
      <c r="BA14" s="48" t="s">
        <v>69</v>
      </c>
      <c r="BB14" s="48" t="s">
        <v>71</v>
      </c>
      <c r="BC14" s="48" t="s">
        <v>71</v>
      </c>
      <c r="BD14" s="48" t="s">
        <v>71</v>
      </c>
      <c r="BE14" s="48" t="s">
        <v>71</v>
      </c>
      <c r="BF14" s="48" t="s">
        <v>71</v>
      </c>
      <c r="BG14" s="48" t="s">
        <v>69</v>
      </c>
      <c r="BH14" s="48" t="s">
        <v>69</v>
      </c>
      <c r="BI14" s="49">
        <f t="shared" ref="BI14" si="166">IF(BJ14=AR14,1,0)</f>
        <v>1</v>
      </c>
      <c r="BJ14" s="49" t="s">
        <v>150</v>
      </c>
      <c r="BK14" s="53">
        <v>0.78483542594902</v>
      </c>
      <c r="BL14" s="53">
        <v>0.809274585790839</v>
      </c>
      <c r="BM14" s="53">
        <v>5.5400894370249301</v>
      </c>
      <c r="BN14" s="53">
        <v>4.3717467939577901</v>
      </c>
      <c r="BO14" s="53">
        <v>0.46385835559034599</v>
      </c>
      <c r="BP14" s="53">
        <v>0.436721208792476</v>
      </c>
      <c r="BQ14" s="53">
        <v>0.82459162523038998</v>
      </c>
      <c r="BR14" s="53">
        <v>0.84301761051813595</v>
      </c>
      <c r="BS14" s="49" t="s">
        <v>69</v>
      </c>
      <c r="BT14" s="49" t="s">
        <v>71</v>
      </c>
      <c r="BU14" s="49" t="s">
        <v>69</v>
      </c>
      <c r="BV14" s="49" t="s">
        <v>71</v>
      </c>
      <c r="BW14" s="49" t="s">
        <v>71</v>
      </c>
      <c r="BX14" s="49" t="s">
        <v>71</v>
      </c>
      <c r="BY14" s="49" t="s">
        <v>69</v>
      </c>
      <c r="BZ14" s="49" t="s">
        <v>69</v>
      </c>
    </row>
    <row r="15" spans="1:78" x14ac:dyDescent="0.3">
      <c r="A15" s="3"/>
      <c r="B15" s="3"/>
      <c r="M15" s="26"/>
      <c r="Q15" s="18"/>
      <c r="AA15" s="33"/>
      <c r="AB15" s="33"/>
      <c r="AC15" s="42"/>
      <c r="AD15" s="42"/>
      <c r="AE15" s="43"/>
      <c r="AF15" s="43"/>
      <c r="AG15" s="35"/>
      <c r="AH15" s="35"/>
      <c r="AI15" s="36"/>
      <c r="AJ15" s="36"/>
      <c r="AK15" s="40"/>
      <c r="AL15" s="40"/>
      <c r="AM15" s="41"/>
      <c r="AN15" s="41"/>
      <c r="AO15" s="3"/>
      <c r="AP15" s="3"/>
      <c r="AR15" s="44"/>
      <c r="AS15" s="33"/>
      <c r="AT15" s="33"/>
      <c r="AU15" s="42"/>
      <c r="AV15" s="42"/>
      <c r="AW15" s="43"/>
      <c r="AX15" s="43"/>
      <c r="AY15" s="35"/>
      <c r="AZ15" s="35"/>
      <c r="BA15" s="36"/>
      <c r="BB15" s="36"/>
      <c r="BC15" s="40"/>
      <c r="BD15" s="40"/>
      <c r="BE15" s="41"/>
      <c r="BF15" s="41"/>
      <c r="BG15" s="3"/>
      <c r="BH15" s="3"/>
      <c r="BK15" s="35"/>
      <c r="BL15" s="35"/>
      <c r="BM15" s="35"/>
      <c r="BN15" s="35"/>
      <c r="BO15" s="35"/>
      <c r="BP15" s="35"/>
      <c r="BQ15" s="35"/>
      <c r="BR15" s="35"/>
    </row>
    <row r="16" spans="1:78" x14ac:dyDescent="0.3">
      <c r="A16" s="3">
        <v>14179000</v>
      </c>
      <c r="B16" s="3">
        <v>23780701</v>
      </c>
      <c r="C16" t="s">
        <v>138</v>
      </c>
      <c r="D16" t="s">
        <v>137</v>
      </c>
      <c r="G16" s="16">
        <v>0.76</v>
      </c>
      <c r="H16" s="16" t="str">
        <f t="shared" ref="H16:H24" si="167">IF(G16&gt;0.8,"VG",IF(G16&gt;0.7,"G",IF(G16&gt;0.45,"S","NS")))</f>
        <v>G</v>
      </c>
      <c r="I16" s="16" t="str">
        <f t="shared" ref="I16:I21" si="168">AI16</f>
        <v>G</v>
      </c>
      <c r="J16" s="16" t="str">
        <f t="shared" ref="J16:J21" si="169">BB16</f>
        <v>G</v>
      </c>
      <c r="K16" s="16" t="str">
        <f t="shared" ref="K16:K21" si="170">BT16</f>
        <v>G</v>
      </c>
      <c r="L16" s="19">
        <v>0.13200000000000001</v>
      </c>
      <c r="M16" s="26" t="str">
        <f t="shared" ref="M16:M24" si="171">IF(ABS(L16)&lt;5%,"VG",IF(ABS(L16)&lt;10%,"G",IF(ABS(L16)&lt;15%,"S","NS")))</f>
        <v>S</v>
      </c>
      <c r="N16" s="26" t="str">
        <f t="shared" ref="N16" si="172">AO16</f>
        <v>VG</v>
      </c>
      <c r="O16" s="26" t="str">
        <f t="shared" ref="O16:O21" si="173">BD16</f>
        <v>S</v>
      </c>
      <c r="P16" s="26" t="str">
        <f t="shared" ref="P16" si="174">BY16</f>
        <v>VG</v>
      </c>
      <c r="Q16" s="18">
        <v>0.48</v>
      </c>
      <c r="R16" s="17" t="str">
        <f t="shared" ref="R16:R24" si="175">IF(Q16&lt;=0.5,"VG",IF(Q16&lt;=0.6,"G",IF(Q16&lt;=0.7,"S","NS")))</f>
        <v>VG</v>
      </c>
      <c r="S16" s="17" t="str">
        <f t="shared" ref="S16:S21" si="176">AN16</f>
        <v>G</v>
      </c>
      <c r="T16" s="17" t="str">
        <f t="shared" ref="T16:T21" si="177">BF16</f>
        <v>VG</v>
      </c>
      <c r="U16" s="17" t="str">
        <f t="shared" ref="U16:U21" si="178">BX16</f>
        <v>G</v>
      </c>
      <c r="V16" s="18">
        <v>0.8</v>
      </c>
      <c r="W16" s="18" t="str">
        <f t="shared" ref="W16:W24" si="179">IF(V16&gt;0.85,"VG",IF(V16&gt;0.75,"G",IF(V16&gt;0.6,"S","NS")))</f>
        <v>G</v>
      </c>
      <c r="X16" s="18" t="str">
        <f t="shared" ref="X16:X21" si="180">AP16</f>
        <v>G</v>
      </c>
      <c r="Y16" s="18" t="str">
        <f t="shared" ref="Y16:Y21" si="181">BH16</f>
        <v>VG</v>
      </c>
      <c r="Z16" s="18" t="str">
        <f t="shared" ref="Z16:Z21" si="182">BZ16</f>
        <v>VG</v>
      </c>
      <c r="AA16" s="33">
        <v>0.72595256744652803</v>
      </c>
      <c r="AB16" s="33">
        <v>0.69498471645654802</v>
      </c>
      <c r="AC16" s="42">
        <v>17.002550654765699</v>
      </c>
      <c r="AD16" s="42">
        <v>14.9839258258315</v>
      </c>
      <c r="AE16" s="43">
        <v>0.52349539878920803</v>
      </c>
      <c r="AF16" s="43">
        <v>0.55228188775610898</v>
      </c>
      <c r="AG16" s="35">
        <v>0.85407610147756097</v>
      </c>
      <c r="AH16" s="35">
        <v>0.79514851198075198</v>
      </c>
      <c r="AI16" s="36" t="s">
        <v>69</v>
      </c>
      <c r="AJ16" s="36" t="s">
        <v>70</v>
      </c>
      <c r="AK16" s="40" t="s">
        <v>68</v>
      </c>
      <c r="AL16" s="40" t="s">
        <v>70</v>
      </c>
      <c r="AM16" s="41" t="s">
        <v>69</v>
      </c>
      <c r="AN16" s="41" t="s">
        <v>69</v>
      </c>
      <c r="AO16" s="3" t="s">
        <v>71</v>
      </c>
      <c r="AP16" s="3" t="s">
        <v>69</v>
      </c>
      <c r="AR16" s="44" t="s">
        <v>145</v>
      </c>
      <c r="AS16" s="33">
        <v>0.78021714613675197</v>
      </c>
      <c r="AT16" s="33">
        <v>0.77736886282260698</v>
      </c>
      <c r="AU16" s="42">
        <v>9.1559870061941506</v>
      </c>
      <c r="AV16" s="42">
        <v>10.682558199455899</v>
      </c>
      <c r="AW16" s="43">
        <v>0.46881004027564099</v>
      </c>
      <c r="AX16" s="43">
        <v>0.47183804125716</v>
      </c>
      <c r="AY16" s="35">
        <v>0.837974998252767</v>
      </c>
      <c r="AZ16" s="35">
        <v>0.85390624130506299</v>
      </c>
      <c r="BA16" s="36" t="s">
        <v>69</v>
      </c>
      <c r="BB16" s="36" t="s">
        <v>69</v>
      </c>
      <c r="BC16" s="40" t="s">
        <v>69</v>
      </c>
      <c r="BD16" s="40" t="s">
        <v>70</v>
      </c>
      <c r="BE16" s="41" t="s">
        <v>71</v>
      </c>
      <c r="BF16" s="41" t="s">
        <v>71</v>
      </c>
      <c r="BG16" s="3" t="s">
        <v>69</v>
      </c>
      <c r="BH16" s="3" t="s">
        <v>71</v>
      </c>
      <c r="BI16">
        <f t="shared" ref="BI16" si="183">IF(BJ16=AR16,1,0)</f>
        <v>1</v>
      </c>
      <c r="BJ16" t="s">
        <v>145</v>
      </c>
      <c r="BK16" s="35">
        <v>0.73831590430609395</v>
      </c>
      <c r="BL16" s="35">
        <v>0.74515342634793802</v>
      </c>
      <c r="BM16" s="35">
        <v>16.573051597562301</v>
      </c>
      <c r="BN16" s="35">
        <v>16.889363427044199</v>
      </c>
      <c r="BO16" s="35">
        <v>0.51155067754222205</v>
      </c>
      <c r="BP16" s="35">
        <v>0.50482330933908204</v>
      </c>
      <c r="BQ16" s="35">
        <v>0.85549736597935699</v>
      </c>
      <c r="BR16" s="35">
        <v>0.87302819138324095</v>
      </c>
      <c r="BS16" t="s">
        <v>69</v>
      </c>
      <c r="BT16" t="s">
        <v>69</v>
      </c>
      <c r="BU16" t="s">
        <v>68</v>
      </c>
      <c r="BV16" t="s">
        <v>68</v>
      </c>
      <c r="BW16" t="s">
        <v>69</v>
      </c>
      <c r="BX16" t="s">
        <v>69</v>
      </c>
      <c r="BY16" t="s">
        <v>71</v>
      </c>
      <c r="BZ16" t="s">
        <v>71</v>
      </c>
    </row>
    <row r="17" spans="1:78" s="49" customFormat="1" x14ac:dyDescent="0.3">
      <c r="A17" s="48">
        <v>14179000</v>
      </c>
      <c r="B17" s="48">
        <v>23780701</v>
      </c>
      <c r="C17" s="49" t="s">
        <v>138</v>
      </c>
      <c r="D17" s="49" t="s">
        <v>151</v>
      </c>
      <c r="F17" s="50"/>
      <c r="G17" s="51">
        <v>0.77800000000000002</v>
      </c>
      <c r="H17" s="51" t="str">
        <f t="shared" si="167"/>
        <v>G</v>
      </c>
      <c r="I17" s="51" t="str">
        <f t="shared" si="168"/>
        <v>G</v>
      </c>
      <c r="J17" s="51" t="str">
        <f t="shared" si="169"/>
        <v>G</v>
      </c>
      <c r="K17" s="51" t="str">
        <f t="shared" si="170"/>
        <v>G</v>
      </c>
      <c r="L17" s="52">
        <v>9.4E-2</v>
      </c>
      <c r="M17" s="51" t="str">
        <f t="shared" si="171"/>
        <v>G</v>
      </c>
      <c r="N17" s="51" t="str">
        <f t="shared" ref="N17" si="184">AO17</f>
        <v>VG</v>
      </c>
      <c r="O17" s="51" t="str">
        <f t="shared" si="173"/>
        <v>S</v>
      </c>
      <c r="P17" s="51" t="str">
        <f t="shared" ref="P17" si="185">BY17</f>
        <v>VG</v>
      </c>
      <c r="Q17" s="51">
        <v>0.47</v>
      </c>
      <c r="R17" s="51" t="str">
        <f t="shared" si="175"/>
        <v>VG</v>
      </c>
      <c r="S17" s="51" t="str">
        <f t="shared" si="176"/>
        <v>G</v>
      </c>
      <c r="T17" s="51" t="str">
        <f t="shared" si="177"/>
        <v>VG</v>
      </c>
      <c r="U17" s="51" t="str">
        <f t="shared" si="178"/>
        <v>G</v>
      </c>
      <c r="V17" s="51">
        <v>0.8</v>
      </c>
      <c r="W17" s="51" t="str">
        <f t="shared" si="179"/>
        <v>G</v>
      </c>
      <c r="X17" s="51" t="str">
        <f t="shared" si="180"/>
        <v>G</v>
      </c>
      <c r="Y17" s="51" t="str">
        <f t="shared" si="181"/>
        <v>VG</v>
      </c>
      <c r="Z17" s="51" t="str">
        <f t="shared" si="182"/>
        <v>VG</v>
      </c>
      <c r="AA17" s="53">
        <v>0.72595256744652803</v>
      </c>
      <c r="AB17" s="53">
        <v>0.69498471645654802</v>
      </c>
      <c r="AC17" s="53">
        <v>17.002550654765699</v>
      </c>
      <c r="AD17" s="53">
        <v>14.9839258258315</v>
      </c>
      <c r="AE17" s="53">
        <v>0.52349539878920803</v>
      </c>
      <c r="AF17" s="53">
        <v>0.55228188775610898</v>
      </c>
      <c r="AG17" s="53">
        <v>0.85407610147756097</v>
      </c>
      <c r="AH17" s="53">
        <v>0.79514851198075198</v>
      </c>
      <c r="AI17" s="48" t="s">
        <v>69</v>
      </c>
      <c r="AJ17" s="48" t="s">
        <v>70</v>
      </c>
      <c r="AK17" s="48" t="s">
        <v>68</v>
      </c>
      <c r="AL17" s="48" t="s">
        <v>70</v>
      </c>
      <c r="AM17" s="48" t="s">
        <v>69</v>
      </c>
      <c r="AN17" s="48" t="s">
        <v>69</v>
      </c>
      <c r="AO17" s="48" t="s">
        <v>71</v>
      </c>
      <c r="AP17" s="48" t="s">
        <v>69</v>
      </c>
      <c r="AR17" s="54" t="s">
        <v>145</v>
      </c>
      <c r="AS17" s="53">
        <v>0.78021714613675197</v>
      </c>
      <c r="AT17" s="53">
        <v>0.77736886282260698</v>
      </c>
      <c r="AU17" s="53">
        <v>9.1559870061941506</v>
      </c>
      <c r="AV17" s="53">
        <v>10.682558199455899</v>
      </c>
      <c r="AW17" s="53">
        <v>0.46881004027564099</v>
      </c>
      <c r="AX17" s="53">
        <v>0.47183804125716</v>
      </c>
      <c r="AY17" s="53">
        <v>0.837974998252767</v>
      </c>
      <c r="AZ17" s="53">
        <v>0.85390624130506299</v>
      </c>
      <c r="BA17" s="48" t="s">
        <v>69</v>
      </c>
      <c r="BB17" s="48" t="s">
        <v>69</v>
      </c>
      <c r="BC17" s="48" t="s">
        <v>69</v>
      </c>
      <c r="BD17" s="48" t="s">
        <v>70</v>
      </c>
      <c r="BE17" s="48" t="s">
        <v>71</v>
      </c>
      <c r="BF17" s="48" t="s">
        <v>71</v>
      </c>
      <c r="BG17" s="48" t="s">
        <v>69</v>
      </c>
      <c r="BH17" s="48" t="s">
        <v>71</v>
      </c>
      <c r="BI17" s="49">
        <f t="shared" ref="BI17" si="186">IF(BJ17=AR17,1,0)</f>
        <v>1</v>
      </c>
      <c r="BJ17" s="49" t="s">
        <v>145</v>
      </c>
      <c r="BK17" s="53">
        <v>0.73831590430609395</v>
      </c>
      <c r="BL17" s="53">
        <v>0.74515342634793802</v>
      </c>
      <c r="BM17" s="53">
        <v>16.573051597562301</v>
      </c>
      <c r="BN17" s="53">
        <v>16.889363427044199</v>
      </c>
      <c r="BO17" s="53">
        <v>0.51155067754222205</v>
      </c>
      <c r="BP17" s="53">
        <v>0.50482330933908204</v>
      </c>
      <c r="BQ17" s="53">
        <v>0.85549736597935699</v>
      </c>
      <c r="BR17" s="53">
        <v>0.87302819138324095</v>
      </c>
      <c r="BS17" s="49" t="s">
        <v>69</v>
      </c>
      <c r="BT17" s="49" t="s">
        <v>69</v>
      </c>
      <c r="BU17" s="49" t="s">
        <v>68</v>
      </c>
      <c r="BV17" s="49" t="s">
        <v>68</v>
      </c>
      <c r="BW17" s="49" t="s">
        <v>69</v>
      </c>
      <c r="BX17" s="49" t="s">
        <v>69</v>
      </c>
      <c r="BY17" s="49" t="s">
        <v>71</v>
      </c>
      <c r="BZ17" s="49" t="s">
        <v>71</v>
      </c>
    </row>
    <row r="18" spans="1:78" s="30" customFormat="1" ht="28.8" x14ac:dyDescent="0.3">
      <c r="A18" s="36">
        <v>14179000</v>
      </c>
      <c r="B18" s="36">
        <v>23780701</v>
      </c>
      <c r="C18" s="30" t="s">
        <v>138</v>
      </c>
      <c r="D18" s="67" t="s">
        <v>157</v>
      </c>
      <c r="E18" s="30" t="s">
        <v>161</v>
      </c>
      <c r="F18" s="63"/>
      <c r="G18" s="24">
        <v>0.61</v>
      </c>
      <c r="H18" s="24" t="str">
        <f t="shared" si="167"/>
        <v>S</v>
      </c>
      <c r="I18" s="24" t="str">
        <f t="shared" si="168"/>
        <v>G</v>
      </c>
      <c r="J18" s="24" t="str">
        <f t="shared" si="169"/>
        <v>G</v>
      </c>
      <c r="K18" s="24" t="str">
        <f t="shared" si="170"/>
        <v>G</v>
      </c>
      <c r="L18" s="25">
        <v>0.38800000000000001</v>
      </c>
      <c r="M18" s="24" t="str">
        <f t="shared" si="171"/>
        <v>NS</v>
      </c>
      <c r="N18" s="24" t="str">
        <f t="shared" ref="N18" si="187">AO18</f>
        <v>VG</v>
      </c>
      <c r="O18" s="24" t="str">
        <f t="shared" si="173"/>
        <v>S</v>
      </c>
      <c r="P18" s="24" t="str">
        <f t="shared" ref="P18" si="188">BY18</f>
        <v>VG</v>
      </c>
      <c r="Q18" s="24">
        <v>0.56999999999999995</v>
      </c>
      <c r="R18" s="24" t="str">
        <f t="shared" si="175"/>
        <v>G</v>
      </c>
      <c r="S18" s="24" t="str">
        <f t="shared" si="176"/>
        <v>G</v>
      </c>
      <c r="T18" s="24" t="str">
        <f t="shared" si="177"/>
        <v>VG</v>
      </c>
      <c r="U18" s="24" t="str">
        <f t="shared" si="178"/>
        <v>G</v>
      </c>
      <c r="V18" s="24">
        <v>0.8</v>
      </c>
      <c r="W18" s="24" t="str">
        <f t="shared" si="179"/>
        <v>G</v>
      </c>
      <c r="X18" s="24" t="str">
        <f t="shared" si="180"/>
        <v>G</v>
      </c>
      <c r="Y18" s="24" t="str">
        <f t="shared" si="181"/>
        <v>VG</v>
      </c>
      <c r="Z18" s="24" t="str">
        <f t="shared" si="182"/>
        <v>VG</v>
      </c>
      <c r="AA18" s="33">
        <v>0.72595256744652803</v>
      </c>
      <c r="AB18" s="33">
        <v>0.69498471645654802</v>
      </c>
      <c r="AC18" s="33">
        <v>17.002550654765699</v>
      </c>
      <c r="AD18" s="33">
        <v>14.9839258258315</v>
      </c>
      <c r="AE18" s="33">
        <v>0.52349539878920803</v>
      </c>
      <c r="AF18" s="33">
        <v>0.55228188775610898</v>
      </c>
      <c r="AG18" s="33">
        <v>0.85407610147756097</v>
      </c>
      <c r="AH18" s="33">
        <v>0.79514851198075198</v>
      </c>
      <c r="AI18" s="36" t="s">
        <v>69</v>
      </c>
      <c r="AJ18" s="36" t="s">
        <v>70</v>
      </c>
      <c r="AK18" s="36" t="s">
        <v>68</v>
      </c>
      <c r="AL18" s="36" t="s">
        <v>70</v>
      </c>
      <c r="AM18" s="36" t="s">
        <v>69</v>
      </c>
      <c r="AN18" s="36" t="s">
        <v>69</v>
      </c>
      <c r="AO18" s="36" t="s">
        <v>71</v>
      </c>
      <c r="AP18" s="36" t="s">
        <v>69</v>
      </c>
      <c r="AR18" s="64" t="s">
        <v>145</v>
      </c>
      <c r="AS18" s="33">
        <v>0.78021714613675197</v>
      </c>
      <c r="AT18" s="33">
        <v>0.77736886282260698</v>
      </c>
      <c r="AU18" s="33">
        <v>9.1559870061941506</v>
      </c>
      <c r="AV18" s="33">
        <v>10.682558199455899</v>
      </c>
      <c r="AW18" s="33">
        <v>0.46881004027564099</v>
      </c>
      <c r="AX18" s="33">
        <v>0.47183804125716</v>
      </c>
      <c r="AY18" s="33">
        <v>0.837974998252767</v>
      </c>
      <c r="AZ18" s="33">
        <v>0.85390624130506299</v>
      </c>
      <c r="BA18" s="36" t="s">
        <v>69</v>
      </c>
      <c r="BB18" s="36" t="s">
        <v>69</v>
      </c>
      <c r="BC18" s="36" t="s">
        <v>69</v>
      </c>
      <c r="BD18" s="36" t="s">
        <v>70</v>
      </c>
      <c r="BE18" s="36" t="s">
        <v>71</v>
      </c>
      <c r="BF18" s="36" t="s">
        <v>71</v>
      </c>
      <c r="BG18" s="36" t="s">
        <v>69</v>
      </c>
      <c r="BH18" s="36" t="s">
        <v>71</v>
      </c>
      <c r="BI18" s="30">
        <f t="shared" ref="BI18" si="189">IF(BJ18=AR18,1,0)</f>
        <v>1</v>
      </c>
      <c r="BJ18" s="30" t="s">
        <v>145</v>
      </c>
      <c r="BK18" s="33">
        <v>0.73831590430609395</v>
      </c>
      <c r="BL18" s="33">
        <v>0.74515342634793802</v>
      </c>
      <c r="BM18" s="33">
        <v>16.573051597562301</v>
      </c>
      <c r="BN18" s="33">
        <v>16.889363427044199</v>
      </c>
      <c r="BO18" s="33">
        <v>0.51155067754222205</v>
      </c>
      <c r="BP18" s="33">
        <v>0.50482330933908204</v>
      </c>
      <c r="BQ18" s="33">
        <v>0.85549736597935699</v>
      </c>
      <c r="BR18" s="33">
        <v>0.87302819138324095</v>
      </c>
      <c r="BS18" s="30" t="s">
        <v>69</v>
      </c>
      <c r="BT18" s="30" t="s">
        <v>69</v>
      </c>
      <c r="BU18" s="30" t="s">
        <v>68</v>
      </c>
      <c r="BV18" s="30" t="s">
        <v>68</v>
      </c>
      <c r="BW18" s="30" t="s">
        <v>69</v>
      </c>
      <c r="BX18" s="30" t="s">
        <v>69</v>
      </c>
      <c r="BY18" s="30" t="s">
        <v>71</v>
      </c>
      <c r="BZ18" s="30" t="s">
        <v>71</v>
      </c>
    </row>
    <row r="19" spans="1:78" s="49" customFormat="1" ht="28.8" x14ac:dyDescent="0.3">
      <c r="A19" s="48">
        <v>14179000</v>
      </c>
      <c r="B19" s="48">
        <v>23780701</v>
      </c>
      <c r="C19" s="49" t="s">
        <v>138</v>
      </c>
      <c r="D19" s="65" t="s">
        <v>166</v>
      </c>
      <c r="F19" s="50"/>
      <c r="G19" s="51">
        <v>0.79</v>
      </c>
      <c r="H19" s="51" t="str">
        <f t="shared" si="167"/>
        <v>G</v>
      </c>
      <c r="I19" s="51" t="str">
        <f t="shared" si="168"/>
        <v>G</v>
      </c>
      <c r="J19" s="51" t="str">
        <f t="shared" si="169"/>
        <v>G</v>
      </c>
      <c r="K19" s="51" t="str">
        <f t="shared" si="170"/>
        <v>G</v>
      </c>
      <c r="L19" s="52">
        <v>-1E-3</v>
      </c>
      <c r="M19" s="51" t="str">
        <f t="shared" si="171"/>
        <v>VG</v>
      </c>
      <c r="N19" s="51" t="str">
        <f t="shared" ref="N19" si="190">AO19</f>
        <v>VG</v>
      </c>
      <c r="O19" s="51" t="str">
        <f t="shared" si="173"/>
        <v>S</v>
      </c>
      <c r="P19" s="51" t="str">
        <f t="shared" ref="P19" si="191">BY19</f>
        <v>VG</v>
      </c>
      <c r="Q19" s="51">
        <v>0.46</v>
      </c>
      <c r="R19" s="51" t="str">
        <f t="shared" si="175"/>
        <v>VG</v>
      </c>
      <c r="S19" s="51" t="str">
        <f t="shared" si="176"/>
        <v>G</v>
      </c>
      <c r="T19" s="51" t="str">
        <f t="shared" si="177"/>
        <v>VG</v>
      </c>
      <c r="U19" s="51" t="str">
        <f t="shared" si="178"/>
        <v>G</v>
      </c>
      <c r="V19" s="51">
        <v>0.79800000000000004</v>
      </c>
      <c r="W19" s="51" t="str">
        <f t="shared" si="179"/>
        <v>G</v>
      </c>
      <c r="X19" s="51" t="str">
        <f t="shared" si="180"/>
        <v>G</v>
      </c>
      <c r="Y19" s="51" t="str">
        <f t="shared" si="181"/>
        <v>VG</v>
      </c>
      <c r="Z19" s="51" t="str">
        <f t="shared" si="182"/>
        <v>VG</v>
      </c>
      <c r="AA19" s="53">
        <v>0.72595256744652803</v>
      </c>
      <c r="AB19" s="53">
        <v>0.69498471645654802</v>
      </c>
      <c r="AC19" s="53">
        <v>17.002550654765699</v>
      </c>
      <c r="AD19" s="53">
        <v>14.9839258258315</v>
      </c>
      <c r="AE19" s="53">
        <v>0.52349539878920803</v>
      </c>
      <c r="AF19" s="53">
        <v>0.55228188775610898</v>
      </c>
      <c r="AG19" s="53">
        <v>0.85407610147756097</v>
      </c>
      <c r="AH19" s="53">
        <v>0.79514851198075198</v>
      </c>
      <c r="AI19" s="48" t="s">
        <v>69</v>
      </c>
      <c r="AJ19" s="48" t="s">
        <v>70</v>
      </c>
      <c r="AK19" s="48" t="s">
        <v>68</v>
      </c>
      <c r="AL19" s="48" t="s">
        <v>70</v>
      </c>
      <c r="AM19" s="48" t="s">
        <v>69</v>
      </c>
      <c r="AN19" s="48" t="s">
        <v>69</v>
      </c>
      <c r="AO19" s="48" t="s">
        <v>71</v>
      </c>
      <c r="AP19" s="48" t="s">
        <v>69</v>
      </c>
      <c r="AR19" s="54" t="s">
        <v>145</v>
      </c>
      <c r="AS19" s="53">
        <v>0.78021714613675197</v>
      </c>
      <c r="AT19" s="53">
        <v>0.77736886282260698</v>
      </c>
      <c r="AU19" s="53">
        <v>9.1559870061941506</v>
      </c>
      <c r="AV19" s="53">
        <v>10.682558199455899</v>
      </c>
      <c r="AW19" s="53">
        <v>0.46881004027564099</v>
      </c>
      <c r="AX19" s="53">
        <v>0.47183804125716</v>
      </c>
      <c r="AY19" s="53">
        <v>0.837974998252767</v>
      </c>
      <c r="AZ19" s="53">
        <v>0.85390624130506299</v>
      </c>
      <c r="BA19" s="48" t="s">
        <v>69</v>
      </c>
      <c r="BB19" s="48" t="s">
        <v>69</v>
      </c>
      <c r="BC19" s="48" t="s">
        <v>69</v>
      </c>
      <c r="BD19" s="48" t="s">
        <v>70</v>
      </c>
      <c r="BE19" s="48" t="s">
        <v>71</v>
      </c>
      <c r="BF19" s="48" t="s">
        <v>71</v>
      </c>
      <c r="BG19" s="48" t="s">
        <v>69</v>
      </c>
      <c r="BH19" s="48" t="s">
        <v>71</v>
      </c>
      <c r="BI19" s="49">
        <f t="shared" ref="BI19" si="192">IF(BJ19=AR19,1,0)</f>
        <v>1</v>
      </c>
      <c r="BJ19" s="49" t="s">
        <v>145</v>
      </c>
      <c r="BK19" s="53">
        <v>0.73831590430609395</v>
      </c>
      <c r="BL19" s="53">
        <v>0.74515342634793802</v>
      </c>
      <c r="BM19" s="53">
        <v>16.573051597562301</v>
      </c>
      <c r="BN19" s="53">
        <v>16.889363427044199</v>
      </c>
      <c r="BO19" s="53">
        <v>0.51155067754222205</v>
      </c>
      <c r="BP19" s="53">
        <v>0.50482330933908204</v>
      </c>
      <c r="BQ19" s="53">
        <v>0.85549736597935699</v>
      </c>
      <c r="BR19" s="53">
        <v>0.87302819138324095</v>
      </c>
      <c r="BS19" s="49" t="s">
        <v>69</v>
      </c>
      <c r="BT19" s="49" t="s">
        <v>69</v>
      </c>
      <c r="BU19" s="49" t="s">
        <v>68</v>
      </c>
      <c r="BV19" s="49" t="s">
        <v>68</v>
      </c>
      <c r="BW19" s="49" t="s">
        <v>69</v>
      </c>
      <c r="BX19" s="49" t="s">
        <v>69</v>
      </c>
      <c r="BY19" s="49" t="s">
        <v>71</v>
      </c>
      <c r="BZ19" s="49" t="s">
        <v>71</v>
      </c>
    </row>
    <row r="20" spans="1:78" s="49" customFormat="1" x14ac:dyDescent="0.3">
      <c r="A20" s="48">
        <v>14179000</v>
      </c>
      <c r="B20" s="48">
        <v>23780701</v>
      </c>
      <c r="C20" s="49" t="s">
        <v>138</v>
      </c>
      <c r="D20" s="65" t="s">
        <v>168</v>
      </c>
      <c r="F20" s="50"/>
      <c r="G20" s="51">
        <v>0.79</v>
      </c>
      <c r="H20" s="51" t="str">
        <f t="shared" si="167"/>
        <v>G</v>
      </c>
      <c r="I20" s="51" t="str">
        <f t="shared" si="168"/>
        <v>G</v>
      </c>
      <c r="J20" s="51" t="str">
        <f t="shared" si="169"/>
        <v>G</v>
      </c>
      <c r="K20" s="51" t="str">
        <f t="shared" si="170"/>
        <v>G</v>
      </c>
      <c r="L20" s="52">
        <v>-1E-3</v>
      </c>
      <c r="M20" s="51" t="str">
        <f t="shared" si="171"/>
        <v>VG</v>
      </c>
      <c r="N20" s="51" t="str">
        <f t="shared" ref="N20" si="193">AO20</f>
        <v>VG</v>
      </c>
      <c r="O20" s="51" t="str">
        <f t="shared" si="173"/>
        <v>S</v>
      </c>
      <c r="P20" s="51" t="str">
        <f t="shared" ref="P20" si="194">BY20</f>
        <v>VG</v>
      </c>
      <c r="Q20" s="51">
        <v>0.46</v>
      </c>
      <c r="R20" s="51" t="str">
        <f t="shared" si="175"/>
        <v>VG</v>
      </c>
      <c r="S20" s="51" t="str">
        <f t="shared" si="176"/>
        <v>G</v>
      </c>
      <c r="T20" s="51" t="str">
        <f t="shared" si="177"/>
        <v>VG</v>
      </c>
      <c r="U20" s="51" t="str">
        <f t="shared" si="178"/>
        <v>G</v>
      </c>
      <c r="V20" s="51">
        <v>0.79800000000000004</v>
      </c>
      <c r="W20" s="51" t="str">
        <f t="shared" si="179"/>
        <v>G</v>
      </c>
      <c r="X20" s="51" t="str">
        <f t="shared" si="180"/>
        <v>G</v>
      </c>
      <c r="Y20" s="51" t="str">
        <f t="shared" si="181"/>
        <v>VG</v>
      </c>
      <c r="Z20" s="51" t="str">
        <f t="shared" si="182"/>
        <v>VG</v>
      </c>
      <c r="AA20" s="53">
        <v>0.72595256744652803</v>
      </c>
      <c r="AB20" s="53">
        <v>0.69498471645654802</v>
      </c>
      <c r="AC20" s="53">
        <v>17.002550654765699</v>
      </c>
      <c r="AD20" s="53">
        <v>14.9839258258315</v>
      </c>
      <c r="AE20" s="53">
        <v>0.52349539878920803</v>
      </c>
      <c r="AF20" s="53">
        <v>0.55228188775610898</v>
      </c>
      <c r="AG20" s="53">
        <v>0.85407610147756097</v>
      </c>
      <c r="AH20" s="53">
        <v>0.79514851198075198</v>
      </c>
      <c r="AI20" s="48" t="s">
        <v>69</v>
      </c>
      <c r="AJ20" s="48" t="s">
        <v>70</v>
      </c>
      <c r="AK20" s="48" t="s">
        <v>68</v>
      </c>
      <c r="AL20" s="48" t="s">
        <v>70</v>
      </c>
      <c r="AM20" s="48" t="s">
        <v>69</v>
      </c>
      <c r="AN20" s="48" t="s">
        <v>69</v>
      </c>
      <c r="AO20" s="48" t="s">
        <v>71</v>
      </c>
      <c r="AP20" s="48" t="s">
        <v>69</v>
      </c>
      <c r="AR20" s="54" t="s">
        <v>145</v>
      </c>
      <c r="AS20" s="53">
        <v>0.78021714613675197</v>
      </c>
      <c r="AT20" s="53">
        <v>0.77736886282260698</v>
      </c>
      <c r="AU20" s="53">
        <v>9.1559870061941506</v>
      </c>
      <c r="AV20" s="53">
        <v>10.682558199455899</v>
      </c>
      <c r="AW20" s="53">
        <v>0.46881004027564099</v>
      </c>
      <c r="AX20" s="53">
        <v>0.47183804125716</v>
      </c>
      <c r="AY20" s="53">
        <v>0.837974998252767</v>
      </c>
      <c r="AZ20" s="53">
        <v>0.85390624130506299</v>
      </c>
      <c r="BA20" s="48" t="s">
        <v>69</v>
      </c>
      <c r="BB20" s="48" t="s">
        <v>69</v>
      </c>
      <c r="BC20" s="48" t="s">
        <v>69</v>
      </c>
      <c r="BD20" s="48" t="s">
        <v>70</v>
      </c>
      <c r="BE20" s="48" t="s">
        <v>71</v>
      </c>
      <c r="BF20" s="48" t="s">
        <v>71</v>
      </c>
      <c r="BG20" s="48" t="s">
        <v>69</v>
      </c>
      <c r="BH20" s="48" t="s">
        <v>71</v>
      </c>
      <c r="BI20" s="49">
        <f t="shared" ref="BI20" si="195">IF(BJ20=AR20,1,0)</f>
        <v>1</v>
      </c>
      <c r="BJ20" s="49" t="s">
        <v>145</v>
      </c>
      <c r="BK20" s="53">
        <v>0.73831590430609395</v>
      </c>
      <c r="BL20" s="53">
        <v>0.74515342634793802</v>
      </c>
      <c r="BM20" s="53">
        <v>16.573051597562301</v>
      </c>
      <c r="BN20" s="53">
        <v>16.889363427044199</v>
      </c>
      <c r="BO20" s="53">
        <v>0.51155067754222205</v>
      </c>
      <c r="BP20" s="53">
        <v>0.50482330933908204</v>
      </c>
      <c r="BQ20" s="53">
        <v>0.85549736597935699</v>
      </c>
      <c r="BR20" s="53">
        <v>0.87302819138324095</v>
      </c>
      <c r="BS20" s="49" t="s">
        <v>69</v>
      </c>
      <c r="BT20" s="49" t="s">
        <v>69</v>
      </c>
      <c r="BU20" s="49" t="s">
        <v>68</v>
      </c>
      <c r="BV20" s="49" t="s">
        <v>68</v>
      </c>
      <c r="BW20" s="49" t="s">
        <v>69</v>
      </c>
      <c r="BX20" s="49" t="s">
        <v>69</v>
      </c>
      <c r="BY20" s="49" t="s">
        <v>71</v>
      </c>
      <c r="BZ20" s="49" t="s">
        <v>71</v>
      </c>
    </row>
    <row r="21" spans="1:78" s="49" customFormat="1" x14ac:dyDescent="0.3">
      <c r="A21" s="48">
        <v>14179000</v>
      </c>
      <c r="B21" s="48">
        <v>23780701</v>
      </c>
      <c r="C21" s="49" t="s">
        <v>138</v>
      </c>
      <c r="D21" s="65" t="s">
        <v>184</v>
      </c>
      <c r="F21" s="50"/>
      <c r="G21" s="51">
        <v>0.79</v>
      </c>
      <c r="H21" s="51" t="str">
        <f t="shared" si="167"/>
        <v>G</v>
      </c>
      <c r="I21" s="51" t="str">
        <f t="shared" si="168"/>
        <v>G</v>
      </c>
      <c r="J21" s="51" t="str">
        <f t="shared" si="169"/>
        <v>G</v>
      </c>
      <c r="K21" s="51" t="str">
        <f t="shared" si="170"/>
        <v>G</v>
      </c>
      <c r="L21" s="52">
        <v>-1E-3</v>
      </c>
      <c r="M21" s="51" t="str">
        <f t="shared" si="171"/>
        <v>VG</v>
      </c>
      <c r="N21" s="51" t="str">
        <f t="shared" ref="N21" si="196">AO21</f>
        <v>VG</v>
      </c>
      <c r="O21" s="51" t="str">
        <f t="shared" si="173"/>
        <v>S</v>
      </c>
      <c r="P21" s="51" t="str">
        <f t="shared" ref="P21" si="197">BY21</f>
        <v>VG</v>
      </c>
      <c r="Q21" s="51">
        <v>0.46</v>
      </c>
      <c r="R21" s="51" t="str">
        <f t="shared" si="175"/>
        <v>VG</v>
      </c>
      <c r="S21" s="51" t="str">
        <f t="shared" si="176"/>
        <v>G</v>
      </c>
      <c r="T21" s="51" t="str">
        <f t="shared" si="177"/>
        <v>VG</v>
      </c>
      <c r="U21" s="51" t="str">
        <f t="shared" si="178"/>
        <v>G</v>
      </c>
      <c r="V21" s="51">
        <v>0.79800000000000004</v>
      </c>
      <c r="W21" s="51" t="str">
        <f t="shared" si="179"/>
        <v>G</v>
      </c>
      <c r="X21" s="51" t="str">
        <f t="shared" si="180"/>
        <v>G</v>
      </c>
      <c r="Y21" s="51" t="str">
        <f t="shared" si="181"/>
        <v>VG</v>
      </c>
      <c r="Z21" s="51" t="str">
        <f t="shared" si="182"/>
        <v>VG</v>
      </c>
      <c r="AA21" s="53">
        <v>0.72595256744652803</v>
      </c>
      <c r="AB21" s="53">
        <v>0.69498471645654802</v>
      </c>
      <c r="AC21" s="53">
        <v>17.002550654765699</v>
      </c>
      <c r="AD21" s="53">
        <v>14.9839258258315</v>
      </c>
      <c r="AE21" s="53">
        <v>0.52349539878920803</v>
      </c>
      <c r="AF21" s="53">
        <v>0.55228188775610898</v>
      </c>
      <c r="AG21" s="53">
        <v>0.85407610147756097</v>
      </c>
      <c r="AH21" s="53">
        <v>0.79514851198075198</v>
      </c>
      <c r="AI21" s="48" t="s">
        <v>69</v>
      </c>
      <c r="AJ21" s="48" t="s">
        <v>70</v>
      </c>
      <c r="AK21" s="48" t="s">
        <v>68</v>
      </c>
      <c r="AL21" s="48" t="s">
        <v>70</v>
      </c>
      <c r="AM21" s="48" t="s">
        <v>69</v>
      </c>
      <c r="AN21" s="48" t="s">
        <v>69</v>
      </c>
      <c r="AO21" s="48" t="s">
        <v>71</v>
      </c>
      <c r="AP21" s="48" t="s">
        <v>69</v>
      </c>
      <c r="AR21" s="54" t="s">
        <v>145</v>
      </c>
      <c r="AS21" s="53">
        <v>0.78021714613675197</v>
      </c>
      <c r="AT21" s="53">
        <v>0.77736886282260698</v>
      </c>
      <c r="AU21" s="53">
        <v>9.1559870061941506</v>
      </c>
      <c r="AV21" s="53">
        <v>10.682558199455899</v>
      </c>
      <c r="AW21" s="53">
        <v>0.46881004027564099</v>
      </c>
      <c r="AX21" s="53">
        <v>0.47183804125716</v>
      </c>
      <c r="AY21" s="53">
        <v>0.837974998252767</v>
      </c>
      <c r="AZ21" s="53">
        <v>0.85390624130506299</v>
      </c>
      <c r="BA21" s="48" t="s">
        <v>69</v>
      </c>
      <c r="BB21" s="48" t="s">
        <v>69</v>
      </c>
      <c r="BC21" s="48" t="s">
        <v>69</v>
      </c>
      <c r="BD21" s="48" t="s">
        <v>70</v>
      </c>
      <c r="BE21" s="48" t="s">
        <v>71</v>
      </c>
      <c r="BF21" s="48" t="s">
        <v>71</v>
      </c>
      <c r="BG21" s="48" t="s">
        <v>69</v>
      </c>
      <c r="BH21" s="48" t="s">
        <v>71</v>
      </c>
      <c r="BI21" s="49">
        <f t="shared" ref="BI21" si="198">IF(BJ21=AR21,1,0)</f>
        <v>1</v>
      </c>
      <c r="BJ21" s="49" t="s">
        <v>145</v>
      </c>
      <c r="BK21" s="53">
        <v>0.73831590430609395</v>
      </c>
      <c r="BL21" s="53">
        <v>0.74515342634793802</v>
      </c>
      <c r="BM21" s="53">
        <v>16.573051597562301</v>
      </c>
      <c r="BN21" s="53">
        <v>16.889363427044199</v>
      </c>
      <c r="BO21" s="53">
        <v>0.51155067754222205</v>
      </c>
      <c r="BP21" s="53">
        <v>0.50482330933908204</v>
      </c>
      <c r="BQ21" s="53">
        <v>0.85549736597935699</v>
      </c>
      <c r="BR21" s="53">
        <v>0.87302819138324095</v>
      </c>
      <c r="BS21" s="49" t="s">
        <v>69</v>
      </c>
      <c r="BT21" s="49" t="s">
        <v>69</v>
      </c>
      <c r="BU21" s="49" t="s">
        <v>68</v>
      </c>
      <c r="BV21" s="49" t="s">
        <v>68</v>
      </c>
      <c r="BW21" s="49" t="s">
        <v>69</v>
      </c>
      <c r="BX21" s="49" t="s">
        <v>69</v>
      </c>
      <c r="BY21" s="49" t="s">
        <v>71</v>
      </c>
      <c r="BZ21" s="49" t="s">
        <v>71</v>
      </c>
    </row>
    <row r="22" spans="1:78" s="49" customFormat="1" x14ac:dyDescent="0.3">
      <c r="A22" s="48">
        <v>14179000</v>
      </c>
      <c r="B22" s="48">
        <v>23780701</v>
      </c>
      <c r="C22" s="49" t="s">
        <v>138</v>
      </c>
      <c r="D22" s="65" t="s">
        <v>199</v>
      </c>
      <c r="F22" s="50"/>
      <c r="G22" s="51">
        <v>0.79700000000000004</v>
      </c>
      <c r="H22" s="51" t="str">
        <f t="shared" si="167"/>
        <v>G</v>
      </c>
      <c r="I22" s="51" t="str">
        <f t="shared" ref="I22" si="199">AI22</f>
        <v>G</v>
      </c>
      <c r="J22" s="51" t="str">
        <f t="shared" ref="J22" si="200">BB22</f>
        <v>G</v>
      </c>
      <c r="K22" s="51" t="str">
        <f t="shared" ref="K22" si="201">BT22</f>
        <v>G</v>
      </c>
      <c r="L22" s="52">
        <v>-1.9800000000000002E-2</v>
      </c>
      <c r="M22" s="51" t="str">
        <f t="shared" si="171"/>
        <v>VG</v>
      </c>
      <c r="N22" s="51" t="str">
        <f t="shared" ref="N22" si="202">AO22</f>
        <v>VG</v>
      </c>
      <c r="O22" s="51" t="str">
        <f t="shared" ref="O22" si="203">BD22</f>
        <v>S</v>
      </c>
      <c r="P22" s="51" t="str">
        <f t="shared" ref="P22" si="204">BY22</f>
        <v>VG</v>
      </c>
      <c r="Q22" s="51">
        <v>0.45100000000000001</v>
      </c>
      <c r="R22" s="51" t="str">
        <f t="shared" si="175"/>
        <v>VG</v>
      </c>
      <c r="S22" s="51" t="str">
        <f t="shared" ref="S22" si="205">AN22</f>
        <v>G</v>
      </c>
      <c r="T22" s="51" t="str">
        <f t="shared" ref="T22" si="206">BF22</f>
        <v>VG</v>
      </c>
      <c r="U22" s="51" t="str">
        <f t="shared" ref="U22" si="207">BX22</f>
        <v>G</v>
      </c>
      <c r="V22" s="51">
        <v>0.79800000000000004</v>
      </c>
      <c r="W22" s="51" t="str">
        <f t="shared" si="179"/>
        <v>G</v>
      </c>
      <c r="X22" s="51" t="str">
        <f t="shared" ref="X22" si="208">AP22</f>
        <v>G</v>
      </c>
      <c r="Y22" s="51" t="str">
        <f t="shared" ref="Y22" si="209">BH22</f>
        <v>VG</v>
      </c>
      <c r="Z22" s="51" t="str">
        <f t="shared" ref="Z22" si="210">BZ22</f>
        <v>VG</v>
      </c>
      <c r="AA22" s="53">
        <v>0.72595256744652803</v>
      </c>
      <c r="AB22" s="53">
        <v>0.69498471645654802</v>
      </c>
      <c r="AC22" s="53">
        <v>17.002550654765699</v>
      </c>
      <c r="AD22" s="53">
        <v>14.9839258258315</v>
      </c>
      <c r="AE22" s="53">
        <v>0.52349539878920803</v>
      </c>
      <c r="AF22" s="53">
        <v>0.55228188775610898</v>
      </c>
      <c r="AG22" s="53">
        <v>0.85407610147756097</v>
      </c>
      <c r="AH22" s="53">
        <v>0.79514851198075198</v>
      </c>
      <c r="AI22" s="48" t="s">
        <v>69</v>
      </c>
      <c r="AJ22" s="48" t="s">
        <v>70</v>
      </c>
      <c r="AK22" s="48" t="s">
        <v>68</v>
      </c>
      <c r="AL22" s="48" t="s">
        <v>70</v>
      </c>
      <c r="AM22" s="48" t="s">
        <v>69</v>
      </c>
      <c r="AN22" s="48" t="s">
        <v>69</v>
      </c>
      <c r="AO22" s="48" t="s">
        <v>71</v>
      </c>
      <c r="AP22" s="48" t="s">
        <v>69</v>
      </c>
      <c r="AR22" s="54" t="s">
        <v>145</v>
      </c>
      <c r="AS22" s="53">
        <v>0.78021714613675197</v>
      </c>
      <c r="AT22" s="53">
        <v>0.77736886282260698</v>
      </c>
      <c r="AU22" s="53">
        <v>9.1559870061941506</v>
      </c>
      <c r="AV22" s="53">
        <v>10.682558199455899</v>
      </c>
      <c r="AW22" s="53">
        <v>0.46881004027564099</v>
      </c>
      <c r="AX22" s="53">
        <v>0.47183804125716</v>
      </c>
      <c r="AY22" s="53">
        <v>0.837974998252767</v>
      </c>
      <c r="AZ22" s="53">
        <v>0.85390624130506299</v>
      </c>
      <c r="BA22" s="48" t="s">
        <v>69</v>
      </c>
      <c r="BB22" s="48" t="s">
        <v>69</v>
      </c>
      <c r="BC22" s="48" t="s">
        <v>69</v>
      </c>
      <c r="BD22" s="48" t="s">
        <v>70</v>
      </c>
      <c r="BE22" s="48" t="s">
        <v>71</v>
      </c>
      <c r="BF22" s="48" t="s">
        <v>71</v>
      </c>
      <c r="BG22" s="48" t="s">
        <v>69</v>
      </c>
      <c r="BH22" s="48" t="s">
        <v>71</v>
      </c>
      <c r="BI22" s="49">
        <f t="shared" ref="BI22" si="211">IF(BJ22=AR22,1,0)</f>
        <v>1</v>
      </c>
      <c r="BJ22" s="49" t="s">
        <v>145</v>
      </c>
      <c r="BK22" s="53">
        <v>0.73831590430609395</v>
      </c>
      <c r="BL22" s="53">
        <v>0.74515342634793802</v>
      </c>
      <c r="BM22" s="53">
        <v>16.573051597562301</v>
      </c>
      <c r="BN22" s="53">
        <v>16.889363427044199</v>
      </c>
      <c r="BO22" s="53">
        <v>0.51155067754222205</v>
      </c>
      <c r="BP22" s="53">
        <v>0.50482330933908204</v>
      </c>
      <c r="BQ22" s="53">
        <v>0.85549736597935699</v>
      </c>
      <c r="BR22" s="53">
        <v>0.87302819138324095</v>
      </c>
      <c r="BS22" s="49" t="s">
        <v>69</v>
      </c>
      <c r="BT22" s="49" t="s">
        <v>69</v>
      </c>
      <c r="BU22" s="49" t="s">
        <v>68</v>
      </c>
      <c r="BV22" s="49" t="s">
        <v>68</v>
      </c>
      <c r="BW22" s="49" t="s">
        <v>69</v>
      </c>
      <c r="BX22" s="49" t="s">
        <v>69</v>
      </c>
      <c r="BY22" s="49" t="s">
        <v>71</v>
      </c>
      <c r="BZ22" s="49" t="s">
        <v>71</v>
      </c>
    </row>
    <row r="23" spans="1:78" s="56" customFormat="1" x14ac:dyDescent="0.3">
      <c r="A23" s="55">
        <v>14179000</v>
      </c>
      <c r="B23" s="55">
        <v>23780701</v>
      </c>
      <c r="C23" s="56" t="s">
        <v>138</v>
      </c>
      <c r="D23" s="66" t="s">
        <v>201</v>
      </c>
      <c r="F23" s="57"/>
      <c r="G23" s="58">
        <v>0.68300000000000005</v>
      </c>
      <c r="H23" s="58" t="str">
        <f t="shared" si="167"/>
        <v>S</v>
      </c>
      <c r="I23" s="58" t="str">
        <f t="shared" ref="I23" si="212">AI23</f>
        <v>G</v>
      </c>
      <c r="J23" s="58" t="str">
        <f t="shared" ref="J23" si="213">BB23</f>
        <v>G</v>
      </c>
      <c r="K23" s="58" t="str">
        <f t="shared" ref="K23" si="214">BT23</f>
        <v>G</v>
      </c>
      <c r="L23" s="59">
        <v>0.28970000000000001</v>
      </c>
      <c r="M23" s="58" t="str">
        <f t="shared" si="171"/>
        <v>NS</v>
      </c>
      <c r="N23" s="58" t="str">
        <f t="shared" ref="N23" si="215">AO23</f>
        <v>VG</v>
      </c>
      <c r="O23" s="58" t="str">
        <f t="shared" ref="O23" si="216">BD23</f>
        <v>S</v>
      </c>
      <c r="P23" s="58" t="str">
        <f t="shared" ref="P23" si="217">BY23</f>
        <v>VG</v>
      </c>
      <c r="Q23" s="58">
        <v>0.53300000000000003</v>
      </c>
      <c r="R23" s="58" t="str">
        <f t="shared" si="175"/>
        <v>G</v>
      </c>
      <c r="S23" s="58" t="str">
        <f t="shared" ref="S23" si="218">AN23</f>
        <v>G</v>
      </c>
      <c r="T23" s="58" t="str">
        <f t="shared" ref="T23" si="219">BF23</f>
        <v>VG</v>
      </c>
      <c r="U23" s="58" t="str">
        <f t="shared" ref="U23" si="220">BX23</f>
        <v>G</v>
      </c>
      <c r="V23" s="58">
        <v>0.79800000000000004</v>
      </c>
      <c r="W23" s="58" t="str">
        <f t="shared" si="179"/>
        <v>G</v>
      </c>
      <c r="X23" s="58" t="str">
        <f t="shared" ref="X23" si="221">AP23</f>
        <v>G</v>
      </c>
      <c r="Y23" s="58" t="str">
        <f t="shared" ref="Y23" si="222">BH23</f>
        <v>VG</v>
      </c>
      <c r="Z23" s="58" t="str">
        <f t="shared" ref="Z23" si="223">BZ23</f>
        <v>VG</v>
      </c>
      <c r="AA23" s="60">
        <v>0.72595256744652803</v>
      </c>
      <c r="AB23" s="60">
        <v>0.69498471645654802</v>
      </c>
      <c r="AC23" s="60">
        <v>17.002550654765699</v>
      </c>
      <c r="AD23" s="60">
        <v>14.9839258258315</v>
      </c>
      <c r="AE23" s="60">
        <v>0.52349539878920803</v>
      </c>
      <c r="AF23" s="60">
        <v>0.55228188775610898</v>
      </c>
      <c r="AG23" s="60">
        <v>0.85407610147756097</v>
      </c>
      <c r="AH23" s="60">
        <v>0.79514851198075198</v>
      </c>
      <c r="AI23" s="55" t="s">
        <v>69</v>
      </c>
      <c r="AJ23" s="55" t="s">
        <v>70</v>
      </c>
      <c r="AK23" s="55" t="s">
        <v>68</v>
      </c>
      <c r="AL23" s="55" t="s">
        <v>70</v>
      </c>
      <c r="AM23" s="55" t="s">
        <v>69</v>
      </c>
      <c r="AN23" s="55" t="s">
        <v>69</v>
      </c>
      <c r="AO23" s="55" t="s">
        <v>71</v>
      </c>
      <c r="AP23" s="55" t="s">
        <v>69</v>
      </c>
      <c r="AR23" s="61" t="s">
        <v>145</v>
      </c>
      <c r="AS23" s="60">
        <v>0.78021714613675197</v>
      </c>
      <c r="AT23" s="60">
        <v>0.77736886282260698</v>
      </c>
      <c r="AU23" s="60">
        <v>9.1559870061941506</v>
      </c>
      <c r="AV23" s="60">
        <v>10.682558199455899</v>
      </c>
      <c r="AW23" s="60">
        <v>0.46881004027564099</v>
      </c>
      <c r="AX23" s="60">
        <v>0.47183804125716</v>
      </c>
      <c r="AY23" s="60">
        <v>0.837974998252767</v>
      </c>
      <c r="AZ23" s="60">
        <v>0.85390624130506299</v>
      </c>
      <c r="BA23" s="55" t="s">
        <v>69</v>
      </c>
      <c r="BB23" s="55" t="s">
        <v>69</v>
      </c>
      <c r="BC23" s="55" t="s">
        <v>69</v>
      </c>
      <c r="BD23" s="55" t="s">
        <v>70</v>
      </c>
      <c r="BE23" s="55" t="s">
        <v>71</v>
      </c>
      <c r="BF23" s="55" t="s">
        <v>71</v>
      </c>
      <c r="BG23" s="55" t="s">
        <v>69</v>
      </c>
      <c r="BH23" s="55" t="s">
        <v>71</v>
      </c>
      <c r="BI23" s="56">
        <f t="shared" ref="BI23" si="224">IF(BJ23=AR23,1,0)</f>
        <v>1</v>
      </c>
      <c r="BJ23" s="56" t="s">
        <v>145</v>
      </c>
      <c r="BK23" s="60">
        <v>0.73831590430609395</v>
      </c>
      <c r="BL23" s="60">
        <v>0.74515342634793802</v>
      </c>
      <c r="BM23" s="60">
        <v>16.573051597562301</v>
      </c>
      <c r="BN23" s="60">
        <v>16.889363427044199</v>
      </c>
      <c r="BO23" s="60">
        <v>0.51155067754222205</v>
      </c>
      <c r="BP23" s="60">
        <v>0.50482330933908204</v>
      </c>
      <c r="BQ23" s="60">
        <v>0.85549736597935699</v>
      </c>
      <c r="BR23" s="60">
        <v>0.87302819138324095</v>
      </c>
      <c r="BS23" s="56" t="s">
        <v>69</v>
      </c>
      <c r="BT23" s="56" t="s">
        <v>69</v>
      </c>
      <c r="BU23" s="56" t="s">
        <v>68</v>
      </c>
      <c r="BV23" s="56" t="s">
        <v>68</v>
      </c>
      <c r="BW23" s="56" t="s">
        <v>69</v>
      </c>
      <c r="BX23" s="56" t="s">
        <v>69</v>
      </c>
      <c r="BY23" s="56" t="s">
        <v>71</v>
      </c>
      <c r="BZ23" s="56" t="s">
        <v>71</v>
      </c>
    </row>
    <row r="24" spans="1:78" s="56" customFormat="1" x14ac:dyDescent="0.3">
      <c r="A24" s="55">
        <v>14179000</v>
      </c>
      <c r="B24" s="55">
        <v>23780701</v>
      </c>
      <c r="C24" s="56" t="s">
        <v>138</v>
      </c>
      <c r="D24" s="66" t="s">
        <v>202</v>
      </c>
      <c r="F24" s="57"/>
      <c r="G24" s="58">
        <v>0.72</v>
      </c>
      <c r="H24" s="58" t="str">
        <f t="shared" si="167"/>
        <v>G</v>
      </c>
      <c r="I24" s="58" t="str">
        <f t="shared" ref="I24" si="225">AI24</f>
        <v>G</v>
      </c>
      <c r="J24" s="58" t="str">
        <f t="shared" ref="J24" si="226">BB24</f>
        <v>G</v>
      </c>
      <c r="K24" s="58" t="str">
        <f t="shared" ref="K24" si="227">BT24</f>
        <v>G</v>
      </c>
      <c r="L24" s="59">
        <v>0.23150000000000001</v>
      </c>
      <c r="M24" s="58" t="str">
        <f t="shared" si="171"/>
        <v>NS</v>
      </c>
      <c r="N24" s="58" t="str">
        <f t="shared" ref="N24" si="228">AO24</f>
        <v>VG</v>
      </c>
      <c r="O24" s="58" t="str">
        <f t="shared" ref="O24" si="229">BD24</f>
        <v>S</v>
      </c>
      <c r="P24" s="58" t="str">
        <f t="shared" ref="P24" si="230">BY24</f>
        <v>VG</v>
      </c>
      <c r="Q24" s="58">
        <v>0.50900000000000001</v>
      </c>
      <c r="R24" s="58" t="str">
        <f t="shared" si="175"/>
        <v>G</v>
      </c>
      <c r="S24" s="58" t="str">
        <f t="shared" ref="S24" si="231">AN24</f>
        <v>G</v>
      </c>
      <c r="T24" s="58" t="str">
        <f t="shared" ref="T24" si="232">BF24</f>
        <v>VG</v>
      </c>
      <c r="U24" s="58" t="str">
        <f t="shared" ref="U24" si="233">BX24</f>
        <v>G</v>
      </c>
      <c r="V24" s="58">
        <v>0.79800000000000004</v>
      </c>
      <c r="W24" s="58" t="str">
        <f t="shared" si="179"/>
        <v>G</v>
      </c>
      <c r="X24" s="58" t="str">
        <f t="shared" ref="X24" si="234">AP24</f>
        <v>G</v>
      </c>
      <c r="Y24" s="58" t="str">
        <f t="shared" ref="Y24" si="235">BH24</f>
        <v>VG</v>
      </c>
      <c r="Z24" s="58" t="str">
        <f t="shared" ref="Z24" si="236">BZ24</f>
        <v>VG</v>
      </c>
      <c r="AA24" s="60">
        <v>0.72595256744652803</v>
      </c>
      <c r="AB24" s="60">
        <v>0.69498471645654802</v>
      </c>
      <c r="AC24" s="60">
        <v>17.002550654765699</v>
      </c>
      <c r="AD24" s="60">
        <v>14.9839258258315</v>
      </c>
      <c r="AE24" s="60">
        <v>0.52349539878920803</v>
      </c>
      <c r="AF24" s="60">
        <v>0.55228188775610898</v>
      </c>
      <c r="AG24" s="60">
        <v>0.85407610147756097</v>
      </c>
      <c r="AH24" s="60">
        <v>0.79514851198075198</v>
      </c>
      <c r="AI24" s="55" t="s">
        <v>69</v>
      </c>
      <c r="AJ24" s="55" t="s">
        <v>70</v>
      </c>
      <c r="AK24" s="55" t="s">
        <v>68</v>
      </c>
      <c r="AL24" s="55" t="s">
        <v>70</v>
      </c>
      <c r="AM24" s="55" t="s">
        <v>69</v>
      </c>
      <c r="AN24" s="55" t="s">
        <v>69</v>
      </c>
      <c r="AO24" s="55" t="s">
        <v>71</v>
      </c>
      <c r="AP24" s="55" t="s">
        <v>69</v>
      </c>
      <c r="AR24" s="61" t="s">
        <v>145</v>
      </c>
      <c r="AS24" s="60">
        <v>0.78021714613675197</v>
      </c>
      <c r="AT24" s="60">
        <v>0.77736886282260698</v>
      </c>
      <c r="AU24" s="60">
        <v>9.1559870061941506</v>
      </c>
      <c r="AV24" s="60">
        <v>10.682558199455899</v>
      </c>
      <c r="AW24" s="60">
        <v>0.46881004027564099</v>
      </c>
      <c r="AX24" s="60">
        <v>0.47183804125716</v>
      </c>
      <c r="AY24" s="60">
        <v>0.837974998252767</v>
      </c>
      <c r="AZ24" s="60">
        <v>0.85390624130506299</v>
      </c>
      <c r="BA24" s="55" t="s">
        <v>69</v>
      </c>
      <c r="BB24" s="55" t="s">
        <v>69</v>
      </c>
      <c r="BC24" s="55" t="s">
        <v>69</v>
      </c>
      <c r="BD24" s="55" t="s">
        <v>70</v>
      </c>
      <c r="BE24" s="55" t="s">
        <v>71</v>
      </c>
      <c r="BF24" s="55" t="s">
        <v>71</v>
      </c>
      <c r="BG24" s="55" t="s">
        <v>69</v>
      </c>
      <c r="BH24" s="55" t="s">
        <v>71</v>
      </c>
      <c r="BI24" s="56">
        <f t="shared" ref="BI24" si="237">IF(BJ24=AR24,1,0)</f>
        <v>1</v>
      </c>
      <c r="BJ24" s="56" t="s">
        <v>145</v>
      </c>
      <c r="BK24" s="60">
        <v>0.73831590430609395</v>
      </c>
      <c r="BL24" s="60">
        <v>0.74515342634793802</v>
      </c>
      <c r="BM24" s="60">
        <v>16.573051597562301</v>
      </c>
      <c r="BN24" s="60">
        <v>16.889363427044199</v>
      </c>
      <c r="BO24" s="60">
        <v>0.51155067754222205</v>
      </c>
      <c r="BP24" s="60">
        <v>0.50482330933908204</v>
      </c>
      <c r="BQ24" s="60">
        <v>0.85549736597935699</v>
      </c>
      <c r="BR24" s="60">
        <v>0.87302819138324095</v>
      </c>
      <c r="BS24" s="56" t="s">
        <v>69</v>
      </c>
      <c r="BT24" s="56" t="s">
        <v>69</v>
      </c>
      <c r="BU24" s="56" t="s">
        <v>68</v>
      </c>
      <c r="BV24" s="56" t="s">
        <v>68</v>
      </c>
      <c r="BW24" s="56" t="s">
        <v>69</v>
      </c>
      <c r="BX24" s="56" t="s">
        <v>69</v>
      </c>
      <c r="BY24" s="56" t="s">
        <v>71</v>
      </c>
      <c r="BZ24" s="56" t="s">
        <v>71</v>
      </c>
    </row>
    <row r="25" spans="1:78" x14ac:dyDescent="0.3">
      <c r="A25" s="3"/>
      <c r="B25" s="3"/>
      <c r="M25" s="26"/>
      <c r="Q25" s="18"/>
      <c r="AA25" s="33"/>
      <c r="AB25" s="33"/>
      <c r="AC25" s="42"/>
      <c r="AD25" s="42"/>
      <c r="AE25" s="43"/>
      <c r="AF25" s="43"/>
      <c r="AG25" s="35"/>
      <c r="AH25" s="35"/>
      <c r="AI25" s="36"/>
      <c r="AJ25" s="36"/>
      <c r="AK25" s="40"/>
      <c r="AL25" s="40"/>
      <c r="AM25" s="41"/>
      <c r="AN25" s="41"/>
      <c r="AO25" s="3"/>
      <c r="AP25" s="3"/>
      <c r="AR25" s="44"/>
      <c r="AS25" s="33"/>
      <c r="AT25" s="33"/>
      <c r="AU25" s="42"/>
      <c r="AV25" s="42"/>
      <c r="AW25" s="43"/>
      <c r="AX25" s="43"/>
      <c r="AY25" s="35"/>
      <c r="AZ25" s="35"/>
      <c r="BA25" s="36"/>
      <c r="BB25" s="36"/>
      <c r="BC25" s="40"/>
      <c r="BD25" s="40"/>
      <c r="BE25" s="41"/>
      <c r="BF25" s="41"/>
      <c r="BG25" s="3"/>
      <c r="BH25" s="3"/>
      <c r="BK25" s="35"/>
      <c r="BL25" s="35"/>
      <c r="BM25" s="35"/>
      <c r="BN25" s="35"/>
      <c r="BO25" s="35"/>
      <c r="BP25" s="35"/>
      <c r="BQ25" s="35"/>
      <c r="BR25" s="35"/>
    </row>
    <row r="26" spans="1:78" x14ac:dyDescent="0.3">
      <c r="A26" s="3">
        <v>14180300</v>
      </c>
      <c r="B26" s="3">
        <v>23780557</v>
      </c>
      <c r="C26" t="s">
        <v>139</v>
      </c>
      <c r="D26" t="s">
        <v>137</v>
      </c>
      <c r="G26" s="16">
        <v>0.77</v>
      </c>
      <c r="H26" s="16" t="str">
        <f t="shared" ref="H26:H33" si="238">IF(G26&gt;0.8,"VG",IF(G26&gt;0.7,"G",IF(G26&gt;0.45,"S","NS")))</f>
        <v>G</v>
      </c>
      <c r="I26" s="16" t="str">
        <f t="shared" ref="I26:I31" si="239">AI26</f>
        <v>G</v>
      </c>
      <c r="J26" s="16" t="str">
        <f t="shared" ref="J26:J31" si="240">BB26</f>
        <v>VG</v>
      </c>
      <c r="K26" s="16" t="str">
        <f t="shared" ref="K26:K31" si="241">BT26</f>
        <v>VG</v>
      </c>
      <c r="L26" s="19">
        <v>-4.9000000000000002E-2</v>
      </c>
      <c r="M26" s="26" t="str">
        <f t="shared" ref="M26:M33" si="242">IF(ABS(L26)&lt;5%,"VG",IF(ABS(L26)&lt;10%,"G",IF(ABS(L26)&lt;15%,"S","NS")))</f>
        <v>VG</v>
      </c>
      <c r="N26" s="26" t="str">
        <f t="shared" ref="N26" si="243">AO26</f>
        <v>G</v>
      </c>
      <c r="O26" s="26" t="str">
        <f t="shared" ref="O26:O31" si="244">BD26</f>
        <v>VG</v>
      </c>
      <c r="P26" s="26" t="str">
        <f t="shared" ref="P26" si="245">BY26</f>
        <v>G</v>
      </c>
      <c r="Q26" s="18">
        <v>0.48</v>
      </c>
      <c r="R26" s="17" t="str">
        <f t="shared" ref="R26:R33" si="246">IF(Q26&lt;=0.5,"VG",IF(Q26&lt;=0.6,"G",IF(Q26&lt;=0.7,"S","NS")))</f>
        <v>VG</v>
      </c>
      <c r="S26" s="17" t="str">
        <f t="shared" ref="S26:S31" si="247">AN26</f>
        <v>G</v>
      </c>
      <c r="T26" s="17" t="str">
        <f t="shared" ref="T26:T31" si="248">BF26</f>
        <v>VG</v>
      </c>
      <c r="U26" s="17" t="str">
        <f t="shared" ref="U26:U31" si="249">BX26</f>
        <v>VG</v>
      </c>
      <c r="V26" s="18">
        <v>0.77</v>
      </c>
      <c r="W26" s="18" t="str">
        <f t="shared" ref="W26:W33" si="250">IF(V26&gt;0.85,"VG",IF(V26&gt;0.75,"G",IF(V26&gt;0.6,"S","NS")))</f>
        <v>G</v>
      </c>
      <c r="X26" s="18" t="str">
        <f t="shared" ref="X26:X31" si="251">AP26</f>
        <v>G</v>
      </c>
      <c r="Y26" s="18" t="str">
        <f t="shared" ref="Y26:Y31" si="252">BH26</f>
        <v>G</v>
      </c>
      <c r="Z26" s="18" t="str">
        <f t="shared" ref="Z26:Z31" si="253">BZ26</f>
        <v>G</v>
      </c>
      <c r="AA26" s="33">
        <v>0.78559090771131102</v>
      </c>
      <c r="AB26" s="33">
        <v>0.743003391024046</v>
      </c>
      <c r="AC26" s="42">
        <v>0.156726259303444</v>
      </c>
      <c r="AD26" s="42">
        <v>-2.8715013968540202</v>
      </c>
      <c r="AE26" s="43">
        <v>0.46304329418391199</v>
      </c>
      <c r="AF26" s="43">
        <v>0.50694832969046599</v>
      </c>
      <c r="AG26" s="35">
        <v>0.80859592164628602</v>
      </c>
      <c r="AH26" s="35">
        <v>0.76093468281902699</v>
      </c>
      <c r="AI26" s="36" t="s">
        <v>69</v>
      </c>
      <c r="AJ26" s="36" t="s">
        <v>69</v>
      </c>
      <c r="AK26" s="40" t="s">
        <v>71</v>
      </c>
      <c r="AL26" s="40" t="s">
        <v>71</v>
      </c>
      <c r="AM26" s="41" t="s">
        <v>71</v>
      </c>
      <c r="AN26" s="41" t="s">
        <v>69</v>
      </c>
      <c r="AO26" s="3" t="s">
        <v>69</v>
      </c>
      <c r="AP26" s="3" t="s">
        <v>69</v>
      </c>
      <c r="AR26" s="44" t="s">
        <v>144</v>
      </c>
      <c r="AS26" s="33">
        <v>0.79217245212859</v>
      </c>
      <c r="AT26" s="33">
        <v>0.81291601289947302</v>
      </c>
      <c r="AU26" s="42">
        <v>-2.5766189767210399</v>
      </c>
      <c r="AV26" s="42">
        <v>-1.88345517232321</v>
      </c>
      <c r="AW26" s="43">
        <v>0.45588106768258102</v>
      </c>
      <c r="AX26" s="43">
        <v>0.432532064823554</v>
      </c>
      <c r="AY26" s="35">
        <v>0.81724997374330399</v>
      </c>
      <c r="AZ26" s="35">
        <v>0.84176100323151803</v>
      </c>
      <c r="BA26" s="36" t="s">
        <v>69</v>
      </c>
      <c r="BB26" s="36" t="s">
        <v>71</v>
      </c>
      <c r="BC26" s="40" t="s">
        <v>71</v>
      </c>
      <c r="BD26" s="40" t="s">
        <v>71</v>
      </c>
      <c r="BE26" s="41" t="s">
        <v>71</v>
      </c>
      <c r="BF26" s="41" t="s">
        <v>71</v>
      </c>
      <c r="BG26" s="3" t="s">
        <v>69</v>
      </c>
      <c r="BH26" s="3" t="s">
        <v>69</v>
      </c>
      <c r="BI26">
        <f t="shared" ref="BI26:BI31" si="254">IF(BJ26=AR26,1,0)</f>
        <v>1</v>
      </c>
      <c r="BJ26" t="s">
        <v>144</v>
      </c>
      <c r="BK26" s="35">
        <v>0.787020500587154</v>
      </c>
      <c r="BL26" s="35">
        <v>0.80960352765802701</v>
      </c>
      <c r="BM26" s="35">
        <v>-0.55493717754498595</v>
      </c>
      <c r="BN26" s="35">
        <v>-0.43438129984824803</v>
      </c>
      <c r="BO26" s="35">
        <v>0.46149701993929099</v>
      </c>
      <c r="BP26" s="35">
        <v>0.43634444231819097</v>
      </c>
      <c r="BQ26" s="35">
        <v>0.80708203170917503</v>
      </c>
      <c r="BR26" s="35">
        <v>0.83278994643985804</v>
      </c>
      <c r="BS26" t="s">
        <v>69</v>
      </c>
      <c r="BT26" t="s">
        <v>71</v>
      </c>
      <c r="BU26" t="s">
        <v>71</v>
      </c>
      <c r="BV26" t="s">
        <v>71</v>
      </c>
      <c r="BW26" t="s">
        <v>71</v>
      </c>
      <c r="BX26" t="s">
        <v>71</v>
      </c>
      <c r="BY26" t="s">
        <v>69</v>
      </c>
      <c r="BZ26" t="s">
        <v>69</v>
      </c>
    </row>
    <row r="27" spans="1:78" s="49" customFormat="1" x14ac:dyDescent="0.3">
      <c r="A27" s="48">
        <v>14180300</v>
      </c>
      <c r="B27" s="48">
        <v>23780557</v>
      </c>
      <c r="C27" s="49" t="s">
        <v>139</v>
      </c>
      <c r="D27" s="49" t="s">
        <v>151</v>
      </c>
      <c r="F27" s="50"/>
      <c r="G27" s="51">
        <v>0.76600000000000001</v>
      </c>
      <c r="H27" s="51" t="str">
        <f t="shared" si="238"/>
        <v>G</v>
      </c>
      <c r="I27" s="51" t="str">
        <f t="shared" si="239"/>
        <v>G</v>
      </c>
      <c r="J27" s="51" t="str">
        <f t="shared" si="240"/>
        <v>VG</v>
      </c>
      <c r="K27" s="51" t="str">
        <f t="shared" si="241"/>
        <v>VG</v>
      </c>
      <c r="L27" s="52">
        <v>-6.0999999999999999E-2</v>
      </c>
      <c r="M27" s="51" t="str">
        <f t="shared" si="242"/>
        <v>G</v>
      </c>
      <c r="N27" s="51" t="str">
        <f t="shared" ref="N27" si="255">AO27</f>
        <v>G</v>
      </c>
      <c r="O27" s="51" t="str">
        <f t="shared" si="244"/>
        <v>VG</v>
      </c>
      <c r="P27" s="51" t="str">
        <f t="shared" ref="P27" si="256">BY27</f>
        <v>G</v>
      </c>
      <c r="Q27" s="51">
        <v>0.48</v>
      </c>
      <c r="R27" s="51" t="str">
        <f t="shared" si="246"/>
        <v>VG</v>
      </c>
      <c r="S27" s="51" t="str">
        <f t="shared" si="247"/>
        <v>G</v>
      </c>
      <c r="T27" s="51" t="str">
        <f t="shared" si="248"/>
        <v>VG</v>
      </c>
      <c r="U27" s="51" t="str">
        <f t="shared" si="249"/>
        <v>VG</v>
      </c>
      <c r="V27" s="51">
        <v>0.77500000000000002</v>
      </c>
      <c r="W27" s="51" t="str">
        <f t="shared" si="250"/>
        <v>G</v>
      </c>
      <c r="X27" s="51" t="str">
        <f t="shared" si="251"/>
        <v>G</v>
      </c>
      <c r="Y27" s="51" t="str">
        <f t="shared" si="252"/>
        <v>G</v>
      </c>
      <c r="Z27" s="51" t="str">
        <f t="shared" si="253"/>
        <v>G</v>
      </c>
      <c r="AA27" s="53">
        <v>0.78559090771131102</v>
      </c>
      <c r="AB27" s="53">
        <v>0.743003391024046</v>
      </c>
      <c r="AC27" s="53">
        <v>0.156726259303444</v>
      </c>
      <c r="AD27" s="53">
        <v>-2.8715013968540202</v>
      </c>
      <c r="AE27" s="53">
        <v>0.46304329418391199</v>
      </c>
      <c r="AF27" s="53">
        <v>0.50694832969046599</v>
      </c>
      <c r="AG27" s="53">
        <v>0.80859592164628602</v>
      </c>
      <c r="AH27" s="53">
        <v>0.76093468281902699</v>
      </c>
      <c r="AI27" s="48" t="s">
        <v>69</v>
      </c>
      <c r="AJ27" s="48" t="s">
        <v>69</v>
      </c>
      <c r="AK27" s="48" t="s">
        <v>71</v>
      </c>
      <c r="AL27" s="48" t="s">
        <v>71</v>
      </c>
      <c r="AM27" s="48" t="s">
        <v>71</v>
      </c>
      <c r="AN27" s="48" t="s">
        <v>69</v>
      </c>
      <c r="AO27" s="48" t="s">
        <v>69</v>
      </c>
      <c r="AP27" s="48" t="s">
        <v>69</v>
      </c>
      <c r="AR27" s="54" t="s">
        <v>144</v>
      </c>
      <c r="AS27" s="53">
        <v>0.79217245212859</v>
      </c>
      <c r="AT27" s="53">
        <v>0.81291601289947302</v>
      </c>
      <c r="AU27" s="53">
        <v>-2.5766189767210399</v>
      </c>
      <c r="AV27" s="53">
        <v>-1.88345517232321</v>
      </c>
      <c r="AW27" s="53">
        <v>0.45588106768258102</v>
      </c>
      <c r="AX27" s="53">
        <v>0.432532064823554</v>
      </c>
      <c r="AY27" s="53">
        <v>0.81724997374330399</v>
      </c>
      <c r="AZ27" s="53">
        <v>0.84176100323151803</v>
      </c>
      <c r="BA27" s="48" t="s">
        <v>69</v>
      </c>
      <c r="BB27" s="48" t="s">
        <v>71</v>
      </c>
      <c r="BC27" s="48" t="s">
        <v>71</v>
      </c>
      <c r="BD27" s="48" t="s">
        <v>71</v>
      </c>
      <c r="BE27" s="48" t="s">
        <v>71</v>
      </c>
      <c r="BF27" s="48" t="s">
        <v>71</v>
      </c>
      <c r="BG27" s="48" t="s">
        <v>69</v>
      </c>
      <c r="BH27" s="48" t="s">
        <v>69</v>
      </c>
      <c r="BI27" s="49">
        <f t="shared" si="254"/>
        <v>1</v>
      </c>
      <c r="BJ27" s="49" t="s">
        <v>144</v>
      </c>
      <c r="BK27" s="53">
        <v>0.787020500587154</v>
      </c>
      <c r="BL27" s="53">
        <v>0.80960352765802701</v>
      </c>
      <c r="BM27" s="53">
        <v>-0.55493717754498595</v>
      </c>
      <c r="BN27" s="53">
        <v>-0.43438129984824803</v>
      </c>
      <c r="BO27" s="53">
        <v>0.46149701993929099</v>
      </c>
      <c r="BP27" s="53">
        <v>0.43634444231819097</v>
      </c>
      <c r="BQ27" s="53">
        <v>0.80708203170917503</v>
      </c>
      <c r="BR27" s="53">
        <v>0.83278994643985804</v>
      </c>
      <c r="BS27" s="49" t="s">
        <v>69</v>
      </c>
      <c r="BT27" s="49" t="s">
        <v>71</v>
      </c>
      <c r="BU27" s="49" t="s">
        <v>71</v>
      </c>
      <c r="BV27" s="49" t="s">
        <v>71</v>
      </c>
      <c r="BW27" s="49" t="s">
        <v>71</v>
      </c>
      <c r="BX27" s="49" t="s">
        <v>71</v>
      </c>
      <c r="BY27" s="49" t="s">
        <v>69</v>
      </c>
      <c r="BZ27" s="49" t="s">
        <v>69</v>
      </c>
    </row>
    <row r="28" spans="1:78" s="49" customFormat="1" ht="28.8" x14ac:dyDescent="0.3">
      <c r="A28" s="48">
        <v>14180300</v>
      </c>
      <c r="B28" s="48">
        <v>23780557</v>
      </c>
      <c r="C28" s="49" t="s">
        <v>139</v>
      </c>
      <c r="D28" s="65" t="s">
        <v>157</v>
      </c>
      <c r="E28" s="49" t="s">
        <v>160</v>
      </c>
      <c r="F28" s="50"/>
      <c r="G28" s="51">
        <v>0.76</v>
      </c>
      <c r="H28" s="51" t="str">
        <f t="shared" si="238"/>
        <v>G</v>
      </c>
      <c r="I28" s="51" t="str">
        <f t="shared" si="239"/>
        <v>G</v>
      </c>
      <c r="J28" s="51" t="str">
        <f t="shared" si="240"/>
        <v>VG</v>
      </c>
      <c r="K28" s="51" t="str">
        <f t="shared" si="241"/>
        <v>VG</v>
      </c>
      <c r="L28" s="52">
        <v>7.9000000000000001E-2</v>
      </c>
      <c r="M28" s="51" t="str">
        <f t="shared" si="242"/>
        <v>G</v>
      </c>
      <c r="N28" s="51" t="str">
        <f t="shared" ref="N28" si="257">AO28</f>
        <v>G</v>
      </c>
      <c r="O28" s="51" t="str">
        <f t="shared" si="244"/>
        <v>VG</v>
      </c>
      <c r="P28" s="51" t="str">
        <f t="shared" ref="P28" si="258">BY28</f>
        <v>G</v>
      </c>
      <c r="Q28" s="51">
        <v>0.48</v>
      </c>
      <c r="R28" s="51" t="str">
        <f t="shared" si="246"/>
        <v>VG</v>
      </c>
      <c r="S28" s="51" t="str">
        <f t="shared" si="247"/>
        <v>G</v>
      </c>
      <c r="T28" s="51" t="str">
        <f t="shared" si="248"/>
        <v>VG</v>
      </c>
      <c r="U28" s="51" t="str">
        <f t="shared" si="249"/>
        <v>VG</v>
      </c>
      <c r="V28" s="51">
        <v>0.77</v>
      </c>
      <c r="W28" s="51" t="str">
        <f t="shared" si="250"/>
        <v>G</v>
      </c>
      <c r="X28" s="51" t="str">
        <f t="shared" si="251"/>
        <v>G</v>
      </c>
      <c r="Y28" s="51" t="str">
        <f t="shared" si="252"/>
        <v>G</v>
      </c>
      <c r="Z28" s="51" t="str">
        <f t="shared" si="253"/>
        <v>G</v>
      </c>
      <c r="AA28" s="53">
        <v>0.78559090771131102</v>
      </c>
      <c r="AB28" s="53">
        <v>0.743003391024046</v>
      </c>
      <c r="AC28" s="53">
        <v>0.156726259303444</v>
      </c>
      <c r="AD28" s="53">
        <v>-2.8715013968540202</v>
      </c>
      <c r="AE28" s="53">
        <v>0.46304329418391199</v>
      </c>
      <c r="AF28" s="53">
        <v>0.50694832969046599</v>
      </c>
      <c r="AG28" s="53">
        <v>0.80859592164628602</v>
      </c>
      <c r="AH28" s="53">
        <v>0.76093468281902699</v>
      </c>
      <c r="AI28" s="48" t="s">
        <v>69</v>
      </c>
      <c r="AJ28" s="48" t="s">
        <v>69</v>
      </c>
      <c r="AK28" s="48" t="s">
        <v>71</v>
      </c>
      <c r="AL28" s="48" t="s">
        <v>71</v>
      </c>
      <c r="AM28" s="48" t="s">
        <v>71</v>
      </c>
      <c r="AN28" s="48" t="s">
        <v>69</v>
      </c>
      <c r="AO28" s="48" t="s">
        <v>69</v>
      </c>
      <c r="AP28" s="48" t="s">
        <v>69</v>
      </c>
      <c r="AR28" s="54" t="s">
        <v>144</v>
      </c>
      <c r="AS28" s="53">
        <v>0.79217245212859</v>
      </c>
      <c r="AT28" s="53">
        <v>0.81291601289947302</v>
      </c>
      <c r="AU28" s="53">
        <v>-2.5766189767210399</v>
      </c>
      <c r="AV28" s="53">
        <v>-1.88345517232321</v>
      </c>
      <c r="AW28" s="53">
        <v>0.45588106768258102</v>
      </c>
      <c r="AX28" s="53">
        <v>0.432532064823554</v>
      </c>
      <c r="AY28" s="53">
        <v>0.81724997374330399</v>
      </c>
      <c r="AZ28" s="53">
        <v>0.84176100323151803</v>
      </c>
      <c r="BA28" s="48" t="s">
        <v>69</v>
      </c>
      <c r="BB28" s="48" t="s">
        <v>71</v>
      </c>
      <c r="BC28" s="48" t="s">
        <v>71</v>
      </c>
      <c r="BD28" s="48" t="s">
        <v>71</v>
      </c>
      <c r="BE28" s="48" t="s">
        <v>71</v>
      </c>
      <c r="BF28" s="48" t="s">
        <v>71</v>
      </c>
      <c r="BG28" s="48" t="s">
        <v>69</v>
      </c>
      <c r="BH28" s="48" t="s">
        <v>69</v>
      </c>
      <c r="BI28" s="49">
        <f t="shared" si="254"/>
        <v>1</v>
      </c>
      <c r="BJ28" s="49" t="s">
        <v>144</v>
      </c>
      <c r="BK28" s="53">
        <v>0.787020500587154</v>
      </c>
      <c r="BL28" s="53">
        <v>0.80960352765802701</v>
      </c>
      <c r="BM28" s="53">
        <v>-0.55493717754498595</v>
      </c>
      <c r="BN28" s="53">
        <v>-0.43438129984824803</v>
      </c>
      <c r="BO28" s="53">
        <v>0.46149701993929099</v>
      </c>
      <c r="BP28" s="53">
        <v>0.43634444231819097</v>
      </c>
      <c r="BQ28" s="53">
        <v>0.80708203170917503</v>
      </c>
      <c r="BR28" s="53">
        <v>0.83278994643985804</v>
      </c>
      <c r="BS28" s="49" t="s">
        <v>69</v>
      </c>
      <c r="BT28" s="49" t="s">
        <v>71</v>
      </c>
      <c r="BU28" s="49" t="s">
        <v>71</v>
      </c>
      <c r="BV28" s="49" t="s">
        <v>71</v>
      </c>
      <c r="BW28" s="49" t="s">
        <v>71</v>
      </c>
      <c r="BX28" s="49" t="s">
        <v>71</v>
      </c>
      <c r="BY28" s="49" t="s">
        <v>69</v>
      </c>
      <c r="BZ28" s="49" t="s">
        <v>69</v>
      </c>
    </row>
    <row r="29" spans="1:78" s="49" customFormat="1" ht="28.8" x14ac:dyDescent="0.3">
      <c r="A29" s="48">
        <v>14180300</v>
      </c>
      <c r="B29" s="48">
        <v>23780557</v>
      </c>
      <c r="C29" s="49" t="s">
        <v>139</v>
      </c>
      <c r="D29" s="65" t="s">
        <v>166</v>
      </c>
      <c r="F29" s="50"/>
      <c r="G29" s="51">
        <v>0.77</v>
      </c>
      <c r="H29" s="51" t="str">
        <f t="shared" si="238"/>
        <v>G</v>
      </c>
      <c r="I29" s="51" t="str">
        <f t="shared" si="239"/>
        <v>G</v>
      </c>
      <c r="J29" s="51" t="str">
        <f t="shared" si="240"/>
        <v>VG</v>
      </c>
      <c r="K29" s="51" t="str">
        <f t="shared" si="241"/>
        <v>VG</v>
      </c>
      <c r="L29" s="52">
        <v>-4.0000000000000001E-3</v>
      </c>
      <c r="M29" s="51" t="str">
        <f t="shared" si="242"/>
        <v>VG</v>
      </c>
      <c r="N29" s="51" t="str">
        <f t="shared" ref="N29" si="259">AO29</f>
        <v>G</v>
      </c>
      <c r="O29" s="51" t="str">
        <f t="shared" si="244"/>
        <v>VG</v>
      </c>
      <c r="P29" s="51" t="str">
        <f t="shared" ref="P29" si="260">BY29</f>
        <v>G</v>
      </c>
      <c r="Q29" s="51">
        <v>0.48</v>
      </c>
      <c r="R29" s="51" t="str">
        <f t="shared" si="246"/>
        <v>VG</v>
      </c>
      <c r="S29" s="51" t="str">
        <f t="shared" si="247"/>
        <v>G</v>
      </c>
      <c r="T29" s="51" t="str">
        <f t="shared" si="248"/>
        <v>VG</v>
      </c>
      <c r="U29" s="51" t="str">
        <f t="shared" si="249"/>
        <v>VG</v>
      </c>
      <c r="V29" s="51">
        <v>0.77</v>
      </c>
      <c r="W29" s="51" t="str">
        <f t="shared" si="250"/>
        <v>G</v>
      </c>
      <c r="X29" s="51" t="str">
        <f t="shared" si="251"/>
        <v>G</v>
      </c>
      <c r="Y29" s="51" t="str">
        <f t="shared" si="252"/>
        <v>G</v>
      </c>
      <c r="Z29" s="51" t="str">
        <f t="shared" si="253"/>
        <v>G</v>
      </c>
      <c r="AA29" s="53">
        <v>0.78559090771131102</v>
      </c>
      <c r="AB29" s="53">
        <v>0.743003391024046</v>
      </c>
      <c r="AC29" s="53">
        <v>0.156726259303444</v>
      </c>
      <c r="AD29" s="53">
        <v>-2.8715013968540202</v>
      </c>
      <c r="AE29" s="53">
        <v>0.46304329418391199</v>
      </c>
      <c r="AF29" s="53">
        <v>0.50694832969046599</v>
      </c>
      <c r="AG29" s="53">
        <v>0.80859592164628602</v>
      </c>
      <c r="AH29" s="53">
        <v>0.76093468281902699</v>
      </c>
      <c r="AI29" s="48" t="s">
        <v>69</v>
      </c>
      <c r="AJ29" s="48" t="s">
        <v>69</v>
      </c>
      <c r="AK29" s="48" t="s">
        <v>71</v>
      </c>
      <c r="AL29" s="48" t="s">
        <v>71</v>
      </c>
      <c r="AM29" s="48" t="s">
        <v>71</v>
      </c>
      <c r="AN29" s="48" t="s">
        <v>69</v>
      </c>
      <c r="AO29" s="48" t="s">
        <v>69</v>
      </c>
      <c r="AP29" s="48" t="s">
        <v>69</v>
      </c>
      <c r="AR29" s="54" t="s">
        <v>144</v>
      </c>
      <c r="AS29" s="53">
        <v>0.79217245212859</v>
      </c>
      <c r="AT29" s="53">
        <v>0.81291601289947302</v>
      </c>
      <c r="AU29" s="53">
        <v>-2.5766189767210399</v>
      </c>
      <c r="AV29" s="53">
        <v>-1.88345517232321</v>
      </c>
      <c r="AW29" s="53">
        <v>0.45588106768258102</v>
      </c>
      <c r="AX29" s="53">
        <v>0.432532064823554</v>
      </c>
      <c r="AY29" s="53">
        <v>0.81724997374330399</v>
      </c>
      <c r="AZ29" s="53">
        <v>0.84176100323151803</v>
      </c>
      <c r="BA29" s="48" t="s">
        <v>69</v>
      </c>
      <c r="BB29" s="48" t="s">
        <v>71</v>
      </c>
      <c r="BC29" s="48" t="s">
        <v>71</v>
      </c>
      <c r="BD29" s="48" t="s">
        <v>71</v>
      </c>
      <c r="BE29" s="48" t="s">
        <v>71</v>
      </c>
      <c r="BF29" s="48" t="s">
        <v>71</v>
      </c>
      <c r="BG29" s="48" t="s">
        <v>69</v>
      </c>
      <c r="BH29" s="48" t="s">
        <v>69</v>
      </c>
      <c r="BI29" s="49">
        <f t="shared" si="254"/>
        <v>1</v>
      </c>
      <c r="BJ29" s="49" t="s">
        <v>144</v>
      </c>
      <c r="BK29" s="53">
        <v>0.787020500587154</v>
      </c>
      <c r="BL29" s="53">
        <v>0.80960352765802701</v>
      </c>
      <c r="BM29" s="53">
        <v>-0.55493717754498595</v>
      </c>
      <c r="BN29" s="53">
        <v>-0.43438129984824803</v>
      </c>
      <c r="BO29" s="53">
        <v>0.46149701993929099</v>
      </c>
      <c r="BP29" s="53">
        <v>0.43634444231819097</v>
      </c>
      <c r="BQ29" s="53">
        <v>0.80708203170917503</v>
      </c>
      <c r="BR29" s="53">
        <v>0.83278994643985804</v>
      </c>
      <c r="BS29" s="49" t="s">
        <v>69</v>
      </c>
      <c r="BT29" s="49" t="s">
        <v>71</v>
      </c>
      <c r="BU29" s="49" t="s">
        <v>71</v>
      </c>
      <c r="BV29" s="49" t="s">
        <v>71</v>
      </c>
      <c r="BW29" s="49" t="s">
        <v>71</v>
      </c>
      <c r="BX29" s="49" t="s">
        <v>71</v>
      </c>
      <c r="BY29" s="49" t="s">
        <v>69</v>
      </c>
      <c r="BZ29" s="49" t="s">
        <v>69</v>
      </c>
    </row>
    <row r="30" spans="1:78" s="49" customFormat="1" x14ac:dyDescent="0.3">
      <c r="A30" s="48">
        <v>14180300</v>
      </c>
      <c r="B30" s="48">
        <v>23780557</v>
      </c>
      <c r="C30" s="49" t="s">
        <v>139</v>
      </c>
      <c r="D30" s="65" t="s">
        <v>168</v>
      </c>
      <c r="F30" s="50"/>
      <c r="G30" s="51">
        <v>0.77</v>
      </c>
      <c r="H30" s="51" t="str">
        <f t="shared" si="238"/>
        <v>G</v>
      </c>
      <c r="I30" s="51" t="str">
        <f t="shared" si="239"/>
        <v>G</v>
      </c>
      <c r="J30" s="51" t="str">
        <f t="shared" si="240"/>
        <v>VG</v>
      </c>
      <c r="K30" s="51" t="str">
        <f t="shared" si="241"/>
        <v>VG</v>
      </c>
      <c r="L30" s="52">
        <v>-4.0000000000000001E-3</v>
      </c>
      <c r="M30" s="51" t="str">
        <f t="shared" si="242"/>
        <v>VG</v>
      </c>
      <c r="N30" s="51" t="str">
        <f t="shared" ref="N30" si="261">AO30</f>
        <v>G</v>
      </c>
      <c r="O30" s="51" t="str">
        <f t="shared" si="244"/>
        <v>VG</v>
      </c>
      <c r="P30" s="51" t="str">
        <f t="shared" ref="P30" si="262">BY30</f>
        <v>G</v>
      </c>
      <c r="Q30" s="51">
        <v>0.48</v>
      </c>
      <c r="R30" s="51" t="str">
        <f t="shared" si="246"/>
        <v>VG</v>
      </c>
      <c r="S30" s="51" t="str">
        <f t="shared" si="247"/>
        <v>G</v>
      </c>
      <c r="T30" s="51" t="str">
        <f t="shared" si="248"/>
        <v>VG</v>
      </c>
      <c r="U30" s="51" t="str">
        <f t="shared" si="249"/>
        <v>VG</v>
      </c>
      <c r="V30" s="51">
        <v>0.77</v>
      </c>
      <c r="W30" s="51" t="str">
        <f t="shared" si="250"/>
        <v>G</v>
      </c>
      <c r="X30" s="51" t="str">
        <f t="shared" si="251"/>
        <v>G</v>
      </c>
      <c r="Y30" s="51" t="str">
        <f t="shared" si="252"/>
        <v>G</v>
      </c>
      <c r="Z30" s="51" t="str">
        <f t="shared" si="253"/>
        <v>G</v>
      </c>
      <c r="AA30" s="53">
        <v>0.78559090771131102</v>
      </c>
      <c r="AB30" s="53">
        <v>0.743003391024046</v>
      </c>
      <c r="AC30" s="53">
        <v>0.156726259303444</v>
      </c>
      <c r="AD30" s="53">
        <v>-2.8715013968540202</v>
      </c>
      <c r="AE30" s="53">
        <v>0.46304329418391199</v>
      </c>
      <c r="AF30" s="53">
        <v>0.50694832969046599</v>
      </c>
      <c r="AG30" s="53">
        <v>0.80859592164628602</v>
      </c>
      <c r="AH30" s="53">
        <v>0.76093468281902699</v>
      </c>
      <c r="AI30" s="48" t="s">
        <v>69</v>
      </c>
      <c r="AJ30" s="48" t="s">
        <v>69</v>
      </c>
      <c r="AK30" s="48" t="s">
        <v>71</v>
      </c>
      <c r="AL30" s="48" t="s">
        <v>71</v>
      </c>
      <c r="AM30" s="48" t="s">
        <v>71</v>
      </c>
      <c r="AN30" s="48" t="s">
        <v>69</v>
      </c>
      <c r="AO30" s="48" t="s">
        <v>69</v>
      </c>
      <c r="AP30" s="48" t="s">
        <v>69</v>
      </c>
      <c r="AR30" s="54" t="s">
        <v>144</v>
      </c>
      <c r="AS30" s="53">
        <v>0.79217245212859</v>
      </c>
      <c r="AT30" s="53">
        <v>0.81291601289947302</v>
      </c>
      <c r="AU30" s="53">
        <v>-2.5766189767210399</v>
      </c>
      <c r="AV30" s="53">
        <v>-1.88345517232321</v>
      </c>
      <c r="AW30" s="53">
        <v>0.45588106768258102</v>
      </c>
      <c r="AX30" s="53">
        <v>0.432532064823554</v>
      </c>
      <c r="AY30" s="53">
        <v>0.81724997374330399</v>
      </c>
      <c r="AZ30" s="53">
        <v>0.84176100323151803</v>
      </c>
      <c r="BA30" s="48" t="s">
        <v>69</v>
      </c>
      <c r="BB30" s="48" t="s">
        <v>71</v>
      </c>
      <c r="BC30" s="48" t="s">
        <v>71</v>
      </c>
      <c r="BD30" s="48" t="s">
        <v>71</v>
      </c>
      <c r="BE30" s="48" t="s">
        <v>71</v>
      </c>
      <c r="BF30" s="48" t="s">
        <v>71</v>
      </c>
      <c r="BG30" s="48" t="s">
        <v>69</v>
      </c>
      <c r="BH30" s="48" t="s">
        <v>69</v>
      </c>
      <c r="BI30" s="49">
        <f t="shared" si="254"/>
        <v>1</v>
      </c>
      <c r="BJ30" s="49" t="s">
        <v>144</v>
      </c>
      <c r="BK30" s="53">
        <v>0.787020500587154</v>
      </c>
      <c r="BL30" s="53">
        <v>0.80960352765802701</v>
      </c>
      <c r="BM30" s="53">
        <v>-0.55493717754498595</v>
      </c>
      <c r="BN30" s="53">
        <v>-0.43438129984824803</v>
      </c>
      <c r="BO30" s="53">
        <v>0.46149701993929099</v>
      </c>
      <c r="BP30" s="53">
        <v>0.43634444231819097</v>
      </c>
      <c r="BQ30" s="53">
        <v>0.80708203170917503</v>
      </c>
      <c r="BR30" s="53">
        <v>0.83278994643985804</v>
      </c>
      <c r="BS30" s="49" t="s">
        <v>69</v>
      </c>
      <c r="BT30" s="49" t="s">
        <v>71</v>
      </c>
      <c r="BU30" s="49" t="s">
        <v>71</v>
      </c>
      <c r="BV30" s="49" t="s">
        <v>71</v>
      </c>
      <c r="BW30" s="49" t="s">
        <v>71</v>
      </c>
      <c r="BX30" s="49" t="s">
        <v>71</v>
      </c>
      <c r="BY30" s="49" t="s">
        <v>69</v>
      </c>
      <c r="BZ30" s="49" t="s">
        <v>69</v>
      </c>
    </row>
    <row r="31" spans="1:78" s="49" customFormat="1" ht="28.8" x14ac:dyDescent="0.3">
      <c r="A31" s="48">
        <v>14180300</v>
      </c>
      <c r="B31" s="48">
        <v>23780557</v>
      </c>
      <c r="C31" s="49" t="s">
        <v>139</v>
      </c>
      <c r="D31" s="65" t="s">
        <v>175</v>
      </c>
      <c r="E31" s="49" t="s">
        <v>174</v>
      </c>
      <c r="F31" s="50"/>
      <c r="G31" s="51">
        <v>0.751</v>
      </c>
      <c r="H31" s="51" t="str">
        <f t="shared" si="238"/>
        <v>G</v>
      </c>
      <c r="I31" s="51" t="str">
        <f t="shared" si="239"/>
        <v>G</v>
      </c>
      <c r="J31" s="51" t="str">
        <f t="shared" si="240"/>
        <v>VG</v>
      </c>
      <c r="K31" s="51" t="str">
        <f t="shared" si="241"/>
        <v>VG</v>
      </c>
      <c r="L31" s="52">
        <v>-0.1298</v>
      </c>
      <c r="M31" s="51" t="str">
        <f t="shared" si="242"/>
        <v>S</v>
      </c>
      <c r="N31" s="51" t="str">
        <f t="shared" ref="N31" si="263">AO31</f>
        <v>G</v>
      </c>
      <c r="O31" s="51" t="str">
        <f t="shared" si="244"/>
        <v>VG</v>
      </c>
      <c r="P31" s="51" t="str">
        <f t="shared" ref="P31" si="264">BY31</f>
        <v>G</v>
      </c>
      <c r="Q31" s="51">
        <v>0.49199999999999999</v>
      </c>
      <c r="R31" s="51" t="str">
        <f t="shared" si="246"/>
        <v>VG</v>
      </c>
      <c r="S31" s="51" t="str">
        <f t="shared" si="247"/>
        <v>G</v>
      </c>
      <c r="T31" s="51" t="str">
        <f t="shared" si="248"/>
        <v>VG</v>
      </c>
      <c r="U31" s="51" t="str">
        <f t="shared" si="249"/>
        <v>VG</v>
      </c>
      <c r="V31" s="51">
        <v>0.77669999999999995</v>
      </c>
      <c r="W31" s="51" t="str">
        <f t="shared" si="250"/>
        <v>G</v>
      </c>
      <c r="X31" s="51" t="str">
        <f t="shared" si="251"/>
        <v>G</v>
      </c>
      <c r="Y31" s="51" t="str">
        <f t="shared" si="252"/>
        <v>G</v>
      </c>
      <c r="Z31" s="51" t="str">
        <f t="shared" si="253"/>
        <v>G</v>
      </c>
      <c r="AA31" s="53">
        <v>0.78559090771131102</v>
      </c>
      <c r="AB31" s="53">
        <v>0.743003391024046</v>
      </c>
      <c r="AC31" s="53">
        <v>0.156726259303444</v>
      </c>
      <c r="AD31" s="53">
        <v>-2.8715013968540202</v>
      </c>
      <c r="AE31" s="53">
        <v>0.46304329418391199</v>
      </c>
      <c r="AF31" s="53">
        <v>0.50694832969046599</v>
      </c>
      <c r="AG31" s="53">
        <v>0.80859592164628602</v>
      </c>
      <c r="AH31" s="53">
        <v>0.76093468281902699</v>
      </c>
      <c r="AI31" s="48" t="s">
        <v>69</v>
      </c>
      <c r="AJ31" s="48" t="s">
        <v>69</v>
      </c>
      <c r="AK31" s="48" t="s">
        <v>71</v>
      </c>
      <c r="AL31" s="48" t="s">
        <v>71</v>
      </c>
      <c r="AM31" s="48" t="s">
        <v>71</v>
      </c>
      <c r="AN31" s="48" t="s">
        <v>69</v>
      </c>
      <c r="AO31" s="48" t="s">
        <v>69</v>
      </c>
      <c r="AP31" s="48" t="s">
        <v>69</v>
      </c>
      <c r="AR31" s="54" t="s">
        <v>144</v>
      </c>
      <c r="AS31" s="53">
        <v>0.79217245212859</v>
      </c>
      <c r="AT31" s="53">
        <v>0.81291601289947302</v>
      </c>
      <c r="AU31" s="53">
        <v>-2.5766189767210399</v>
      </c>
      <c r="AV31" s="53">
        <v>-1.88345517232321</v>
      </c>
      <c r="AW31" s="53">
        <v>0.45588106768258102</v>
      </c>
      <c r="AX31" s="53">
        <v>0.432532064823554</v>
      </c>
      <c r="AY31" s="53">
        <v>0.81724997374330399</v>
      </c>
      <c r="AZ31" s="53">
        <v>0.84176100323151803</v>
      </c>
      <c r="BA31" s="48" t="s">
        <v>69</v>
      </c>
      <c r="BB31" s="48" t="s">
        <v>71</v>
      </c>
      <c r="BC31" s="48" t="s">
        <v>71</v>
      </c>
      <c r="BD31" s="48" t="s">
        <v>71</v>
      </c>
      <c r="BE31" s="48" t="s">
        <v>71</v>
      </c>
      <c r="BF31" s="48" t="s">
        <v>71</v>
      </c>
      <c r="BG31" s="48" t="s">
        <v>69</v>
      </c>
      <c r="BH31" s="48" t="s">
        <v>69</v>
      </c>
      <c r="BI31" s="49">
        <f t="shared" si="254"/>
        <v>1</v>
      </c>
      <c r="BJ31" s="49" t="s">
        <v>144</v>
      </c>
      <c r="BK31" s="53">
        <v>0.787020500587154</v>
      </c>
      <c r="BL31" s="53">
        <v>0.80960352765802701</v>
      </c>
      <c r="BM31" s="53">
        <v>-0.55493717754498595</v>
      </c>
      <c r="BN31" s="53">
        <v>-0.43438129984824803</v>
      </c>
      <c r="BO31" s="53">
        <v>0.46149701993929099</v>
      </c>
      <c r="BP31" s="53">
        <v>0.43634444231819097</v>
      </c>
      <c r="BQ31" s="53">
        <v>0.80708203170917503</v>
      </c>
      <c r="BR31" s="53">
        <v>0.83278994643985804</v>
      </c>
      <c r="BS31" s="49" t="s">
        <v>69</v>
      </c>
      <c r="BT31" s="49" t="s">
        <v>71</v>
      </c>
      <c r="BU31" s="49" t="s">
        <v>71</v>
      </c>
      <c r="BV31" s="49" t="s">
        <v>71</v>
      </c>
      <c r="BW31" s="49" t="s">
        <v>71</v>
      </c>
      <c r="BX31" s="49" t="s">
        <v>71</v>
      </c>
      <c r="BY31" s="49" t="s">
        <v>69</v>
      </c>
      <c r="BZ31" s="49" t="s">
        <v>69</v>
      </c>
    </row>
    <row r="32" spans="1:78" s="49" customFormat="1" ht="28.8" x14ac:dyDescent="0.3">
      <c r="A32" s="48">
        <v>14180300</v>
      </c>
      <c r="B32" s="48">
        <v>23780557</v>
      </c>
      <c r="C32" s="49" t="s">
        <v>139</v>
      </c>
      <c r="D32" s="65" t="s">
        <v>176</v>
      </c>
      <c r="E32" s="49" t="s">
        <v>177</v>
      </c>
      <c r="F32" s="50"/>
      <c r="G32" s="51">
        <v>0.86499999999999999</v>
      </c>
      <c r="H32" s="51" t="str">
        <f t="shared" si="238"/>
        <v>VG</v>
      </c>
      <c r="I32" s="51" t="str">
        <f t="shared" ref="I32" si="265">AI32</f>
        <v>G</v>
      </c>
      <c r="J32" s="51" t="str">
        <f t="shared" ref="J32" si="266">BB32</f>
        <v>VG</v>
      </c>
      <c r="K32" s="51" t="str">
        <f t="shared" ref="K32" si="267">BT32</f>
        <v>VG</v>
      </c>
      <c r="L32" s="52">
        <v>-7.3200000000000001E-2</v>
      </c>
      <c r="M32" s="51" t="str">
        <f t="shared" si="242"/>
        <v>G</v>
      </c>
      <c r="N32" s="51" t="str">
        <f t="shared" ref="N32" si="268">AO32</f>
        <v>G</v>
      </c>
      <c r="O32" s="51" t="str">
        <f t="shared" ref="O32" si="269">BD32</f>
        <v>VG</v>
      </c>
      <c r="P32" s="51" t="str">
        <f t="shared" ref="P32" si="270">BY32</f>
        <v>G</v>
      </c>
      <c r="Q32" s="51">
        <v>0.36599999999999999</v>
      </c>
      <c r="R32" s="51" t="str">
        <f t="shared" si="246"/>
        <v>VG</v>
      </c>
      <c r="S32" s="51" t="str">
        <f t="shared" ref="S32" si="271">AN32</f>
        <v>G</v>
      </c>
      <c r="T32" s="51" t="str">
        <f t="shared" ref="T32" si="272">BF32</f>
        <v>VG</v>
      </c>
      <c r="U32" s="51" t="str">
        <f t="shared" ref="U32" si="273">BX32</f>
        <v>VG</v>
      </c>
      <c r="V32" s="51">
        <v>0.87270000000000003</v>
      </c>
      <c r="W32" s="51" t="str">
        <f t="shared" si="250"/>
        <v>VG</v>
      </c>
      <c r="X32" s="51" t="str">
        <f t="shared" ref="X32" si="274">AP32</f>
        <v>G</v>
      </c>
      <c r="Y32" s="51" t="str">
        <f t="shared" ref="Y32" si="275">BH32</f>
        <v>G</v>
      </c>
      <c r="Z32" s="51" t="str">
        <f t="shared" ref="Z32" si="276">BZ32</f>
        <v>G</v>
      </c>
      <c r="AA32" s="53">
        <v>0.78559090771131102</v>
      </c>
      <c r="AB32" s="53">
        <v>0.743003391024046</v>
      </c>
      <c r="AC32" s="53">
        <v>0.156726259303444</v>
      </c>
      <c r="AD32" s="53">
        <v>-2.8715013968540202</v>
      </c>
      <c r="AE32" s="53">
        <v>0.46304329418391199</v>
      </c>
      <c r="AF32" s="53">
        <v>0.50694832969046599</v>
      </c>
      <c r="AG32" s="53">
        <v>0.80859592164628602</v>
      </c>
      <c r="AH32" s="53">
        <v>0.76093468281902699</v>
      </c>
      <c r="AI32" s="48" t="s">
        <v>69</v>
      </c>
      <c r="AJ32" s="48" t="s">
        <v>69</v>
      </c>
      <c r="AK32" s="48" t="s">
        <v>71</v>
      </c>
      <c r="AL32" s="48" t="s">
        <v>71</v>
      </c>
      <c r="AM32" s="48" t="s">
        <v>71</v>
      </c>
      <c r="AN32" s="48" t="s">
        <v>69</v>
      </c>
      <c r="AO32" s="48" t="s">
        <v>69</v>
      </c>
      <c r="AP32" s="48" t="s">
        <v>69</v>
      </c>
      <c r="AR32" s="54" t="s">
        <v>144</v>
      </c>
      <c r="AS32" s="53">
        <v>0.79217245212859</v>
      </c>
      <c r="AT32" s="53">
        <v>0.81291601289947302</v>
      </c>
      <c r="AU32" s="53">
        <v>-2.5766189767210399</v>
      </c>
      <c r="AV32" s="53">
        <v>-1.88345517232321</v>
      </c>
      <c r="AW32" s="53">
        <v>0.45588106768258102</v>
      </c>
      <c r="AX32" s="53">
        <v>0.432532064823554</v>
      </c>
      <c r="AY32" s="53">
        <v>0.81724997374330399</v>
      </c>
      <c r="AZ32" s="53">
        <v>0.84176100323151803</v>
      </c>
      <c r="BA32" s="48" t="s">
        <v>69</v>
      </c>
      <c r="BB32" s="48" t="s">
        <v>71</v>
      </c>
      <c r="BC32" s="48" t="s">
        <v>71</v>
      </c>
      <c r="BD32" s="48" t="s">
        <v>71</v>
      </c>
      <c r="BE32" s="48" t="s">
        <v>71</v>
      </c>
      <c r="BF32" s="48" t="s">
        <v>71</v>
      </c>
      <c r="BG32" s="48" t="s">
        <v>69</v>
      </c>
      <c r="BH32" s="48" t="s">
        <v>69</v>
      </c>
      <c r="BI32" s="49">
        <f t="shared" ref="BI32" si="277">IF(BJ32=AR32,1,0)</f>
        <v>1</v>
      </c>
      <c r="BJ32" s="49" t="s">
        <v>144</v>
      </c>
      <c r="BK32" s="53">
        <v>0.787020500587154</v>
      </c>
      <c r="BL32" s="53">
        <v>0.80960352765802701</v>
      </c>
      <c r="BM32" s="53">
        <v>-0.55493717754498595</v>
      </c>
      <c r="BN32" s="53">
        <v>-0.43438129984824803</v>
      </c>
      <c r="BO32" s="53">
        <v>0.46149701993929099</v>
      </c>
      <c r="BP32" s="53">
        <v>0.43634444231819097</v>
      </c>
      <c r="BQ32" s="53">
        <v>0.80708203170917503</v>
      </c>
      <c r="BR32" s="53">
        <v>0.83278994643985804</v>
      </c>
      <c r="BS32" s="49" t="s">
        <v>69</v>
      </c>
      <c r="BT32" s="49" t="s">
        <v>71</v>
      </c>
      <c r="BU32" s="49" t="s">
        <v>71</v>
      </c>
      <c r="BV32" s="49" t="s">
        <v>71</v>
      </c>
      <c r="BW32" s="49" t="s">
        <v>71</v>
      </c>
      <c r="BX32" s="49" t="s">
        <v>71</v>
      </c>
      <c r="BY32" s="49" t="s">
        <v>69</v>
      </c>
      <c r="BZ32" s="49" t="s">
        <v>69</v>
      </c>
    </row>
    <row r="33" spans="1:78" s="49" customFormat="1" ht="43.2" x14ac:dyDescent="0.3">
      <c r="A33" s="48">
        <v>14180300</v>
      </c>
      <c r="B33" s="48">
        <v>23780557</v>
      </c>
      <c r="C33" s="49" t="s">
        <v>139</v>
      </c>
      <c r="D33" s="65" t="s">
        <v>178</v>
      </c>
      <c r="E33" s="49" t="s">
        <v>179</v>
      </c>
      <c r="F33" s="50"/>
      <c r="G33" s="51">
        <v>0.83799999999999997</v>
      </c>
      <c r="H33" s="51" t="str">
        <f t="shared" si="238"/>
        <v>VG</v>
      </c>
      <c r="I33" s="51" t="str">
        <f t="shared" ref="I33" si="278">AI33</f>
        <v>G</v>
      </c>
      <c r="J33" s="51" t="str">
        <f t="shared" ref="J33" si="279">BB33</f>
        <v>VG</v>
      </c>
      <c r="K33" s="51" t="str">
        <f t="shared" ref="K33" si="280">BT33</f>
        <v>VG</v>
      </c>
      <c r="L33" s="52">
        <v>0.12620000000000001</v>
      </c>
      <c r="M33" s="51" t="str">
        <f t="shared" si="242"/>
        <v>S</v>
      </c>
      <c r="N33" s="51" t="str">
        <f t="shared" ref="N33" si="281">AO33</f>
        <v>G</v>
      </c>
      <c r="O33" s="51" t="str">
        <f t="shared" ref="O33" si="282">BD33</f>
        <v>VG</v>
      </c>
      <c r="P33" s="51" t="str">
        <f t="shared" ref="P33" si="283">BY33</f>
        <v>G</v>
      </c>
      <c r="Q33" s="51">
        <v>0.39900000000000002</v>
      </c>
      <c r="R33" s="51" t="str">
        <f t="shared" si="246"/>
        <v>VG</v>
      </c>
      <c r="S33" s="51" t="str">
        <f t="shared" ref="S33" si="284">AN33</f>
        <v>G</v>
      </c>
      <c r="T33" s="51" t="str">
        <f t="shared" ref="T33" si="285">BF33</f>
        <v>VG</v>
      </c>
      <c r="U33" s="51" t="str">
        <f t="shared" ref="U33" si="286">BX33</f>
        <v>VG</v>
      </c>
      <c r="V33" s="51">
        <v>0.86650000000000005</v>
      </c>
      <c r="W33" s="51" t="str">
        <f t="shared" si="250"/>
        <v>VG</v>
      </c>
      <c r="X33" s="51" t="str">
        <f t="shared" ref="X33" si="287">AP33</f>
        <v>G</v>
      </c>
      <c r="Y33" s="51" t="str">
        <f t="shared" ref="Y33" si="288">BH33</f>
        <v>G</v>
      </c>
      <c r="Z33" s="51" t="str">
        <f t="shared" ref="Z33" si="289">BZ33</f>
        <v>G</v>
      </c>
      <c r="AA33" s="53">
        <v>0.78559090771131102</v>
      </c>
      <c r="AB33" s="53">
        <v>0.743003391024046</v>
      </c>
      <c r="AC33" s="53">
        <v>0.156726259303444</v>
      </c>
      <c r="AD33" s="53">
        <v>-2.8715013968540202</v>
      </c>
      <c r="AE33" s="53">
        <v>0.46304329418391199</v>
      </c>
      <c r="AF33" s="53">
        <v>0.50694832969046599</v>
      </c>
      <c r="AG33" s="53">
        <v>0.80859592164628602</v>
      </c>
      <c r="AH33" s="53">
        <v>0.76093468281902699</v>
      </c>
      <c r="AI33" s="48" t="s">
        <v>69</v>
      </c>
      <c r="AJ33" s="48" t="s">
        <v>69</v>
      </c>
      <c r="AK33" s="48" t="s">
        <v>71</v>
      </c>
      <c r="AL33" s="48" t="s">
        <v>71</v>
      </c>
      <c r="AM33" s="48" t="s">
        <v>71</v>
      </c>
      <c r="AN33" s="48" t="s">
        <v>69</v>
      </c>
      <c r="AO33" s="48" t="s">
        <v>69</v>
      </c>
      <c r="AP33" s="48" t="s">
        <v>69</v>
      </c>
      <c r="AR33" s="54" t="s">
        <v>144</v>
      </c>
      <c r="AS33" s="53">
        <v>0.79217245212859</v>
      </c>
      <c r="AT33" s="53">
        <v>0.81291601289947302</v>
      </c>
      <c r="AU33" s="53">
        <v>-2.5766189767210399</v>
      </c>
      <c r="AV33" s="53">
        <v>-1.88345517232321</v>
      </c>
      <c r="AW33" s="53">
        <v>0.45588106768258102</v>
      </c>
      <c r="AX33" s="53">
        <v>0.432532064823554</v>
      </c>
      <c r="AY33" s="53">
        <v>0.81724997374330399</v>
      </c>
      <c r="AZ33" s="53">
        <v>0.84176100323151803</v>
      </c>
      <c r="BA33" s="48" t="s">
        <v>69</v>
      </c>
      <c r="BB33" s="48" t="s">
        <v>71</v>
      </c>
      <c r="BC33" s="48" t="s">
        <v>71</v>
      </c>
      <c r="BD33" s="48" t="s">
        <v>71</v>
      </c>
      <c r="BE33" s="48" t="s">
        <v>71</v>
      </c>
      <c r="BF33" s="48" t="s">
        <v>71</v>
      </c>
      <c r="BG33" s="48" t="s">
        <v>69</v>
      </c>
      <c r="BH33" s="48" t="s">
        <v>69</v>
      </c>
      <c r="BI33" s="49">
        <f t="shared" ref="BI33" si="290">IF(BJ33=AR33,1,0)</f>
        <v>1</v>
      </c>
      <c r="BJ33" s="49" t="s">
        <v>144</v>
      </c>
      <c r="BK33" s="53">
        <v>0.787020500587154</v>
      </c>
      <c r="BL33" s="53">
        <v>0.80960352765802701</v>
      </c>
      <c r="BM33" s="53">
        <v>-0.55493717754498595</v>
      </c>
      <c r="BN33" s="53">
        <v>-0.43438129984824803</v>
      </c>
      <c r="BO33" s="53">
        <v>0.46149701993929099</v>
      </c>
      <c r="BP33" s="53">
        <v>0.43634444231819097</v>
      </c>
      <c r="BQ33" s="53">
        <v>0.80708203170917503</v>
      </c>
      <c r="BR33" s="53">
        <v>0.83278994643985804</v>
      </c>
      <c r="BS33" s="49" t="s">
        <v>69</v>
      </c>
      <c r="BT33" s="49" t="s">
        <v>71</v>
      </c>
      <c r="BU33" s="49" t="s">
        <v>71</v>
      </c>
      <c r="BV33" s="49" t="s">
        <v>71</v>
      </c>
      <c r="BW33" s="49" t="s">
        <v>71</v>
      </c>
      <c r="BX33" s="49" t="s">
        <v>71</v>
      </c>
      <c r="BY33" s="49" t="s">
        <v>69</v>
      </c>
      <c r="BZ33" s="49" t="s">
        <v>69</v>
      </c>
    </row>
    <row r="34" spans="1:78" s="56" customFormat="1" x14ac:dyDescent="0.3">
      <c r="A34" s="55">
        <v>14180300</v>
      </c>
      <c r="B34" s="55">
        <v>23780557</v>
      </c>
      <c r="C34" s="56" t="s">
        <v>139</v>
      </c>
      <c r="D34" s="66" t="s">
        <v>184</v>
      </c>
      <c r="F34" s="57"/>
      <c r="G34" s="58">
        <v>0.82</v>
      </c>
      <c r="H34" s="58" t="str">
        <f t="shared" ref="H34" si="291">IF(G34&gt;0.8,"VG",IF(G34&gt;0.7,"G",IF(G34&gt;0.45,"S","NS")))</f>
        <v>VG</v>
      </c>
      <c r="I34" s="58" t="str">
        <f t="shared" ref="I34" si="292">AI34</f>
        <v>G</v>
      </c>
      <c r="J34" s="58" t="str">
        <f t="shared" ref="J34" si="293">BB34</f>
        <v>VG</v>
      </c>
      <c r="K34" s="58" t="str">
        <f t="shared" ref="K34" si="294">BT34</f>
        <v>VG</v>
      </c>
      <c r="L34" s="59">
        <v>0.1646</v>
      </c>
      <c r="M34" s="58" t="str">
        <f t="shared" ref="M34" si="295">IF(ABS(L34)&lt;5%,"VG",IF(ABS(L34)&lt;10%,"G",IF(ABS(L34)&lt;15%,"S","NS")))</f>
        <v>NS</v>
      </c>
      <c r="N34" s="58" t="str">
        <f t="shared" ref="N34" si="296">AO34</f>
        <v>G</v>
      </c>
      <c r="O34" s="58" t="str">
        <f t="shared" ref="O34" si="297">BD34</f>
        <v>VG</v>
      </c>
      <c r="P34" s="58" t="str">
        <f t="shared" ref="P34" si="298">BY34</f>
        <v>G</v>
      </c>
      <c r="Q34" s="58">
        <v>0.41899999999999998</v>
      </c>
      <c r="R34" s="58" t="str">
        <f t="shared" ref="R34" si="299">IF(Q34&lt;=0.5,"VG",IF(Q34&lt;=0.6,"G",IF(Q34&lt;=0.7,"S","NS")))</f>
        <v>VG</v>
      </c>
      <c r="S34" s="58" t="str">
        <f t="shared" ref="S34" si="300">AN34</f>
        <v>G</v>
      </c>
      <c r="T34" s="58" t="str">
        <f t="shared" ref="T34" si="301">BF34</f>
        <v>VG</v>
      </c>
      <c r="U34" s="58" t="str">
        <f t="shared" ref="U34" si="302">BX34</f>
        <v>VG</v>
      </c>
      <c r="V34" s="58">
        <v>0.86</v>
      </c>
      <c r="W34" s="58" t="str">
        <f t="shared" ref="W34" si="303">IF(V34&gt;0.85,"VG",IF(V34&gt;0.75,"G",IF(V34&gt;0.6,"S","NS")))</f>
        <v>VG</v>
      </c>
      <c r="X34" s="58" t="str">
        <f t="shared" ref="X34" si="304">AP34</f>
        <v>G</v>
      </c>
      <c r="Y34" s="58" t="str">
        <f t="shared" ref="Y34" si="305">BH34</f>
        <v>G</v>
      </c>
      <c r="Z34" s="58" t="str">
        <f t="shared" ref="Z34" si="306">BZ34</f>
        <v>G</v>
      </c>
      <c r="AA34" s="60">
        <v>0.78559090771131102</v>
      </c>
      <c r="AB34" s="60">
        <v>0.743003391024046</v>
      </c>
      <c r="AC34" s="60">
        <v>0.156726259303444</v>
      </c>
      <c r="AD34" s="60">
        <v>-2.8715013968540202</v>
      </c>
      <c r="AE34" s="60">
        <v>0.46304329418391199</v>
      </c>
      <c r="AF34" s="60">
        <v>0.50694832969046599</v>
      </c>
      <c r="AG34" s="60">
        <v>0.80859592164628602</v>
      </c>
      <c r="AH34" s="60">
        <v>0.76093468281902699</v>
      </c>
      <c r="AI34" s="55" t="s">
        <v>69</v>
      </c>
      <c r="AJ34" s="55" t="s">
        <v>69</v>
      </c>
      <c r="AK34" s="55" t="s">
        <v>71</v>
      </c>
      <c r="AL34" s="55" t="s">
        <v>71</v>
      </c>
      <c r="AM34" s="55" t="s">
        <v>71</v>
      </c>
      <c r="AN34" s="55" t="s">
        <v>69</v>
      </c>
      <c r="AO34" s="55" t="s">
        <v>69</v>
      </c>
      <c r="AP34" s="55" t="s">
        <v>69</v>
      </c>
      <c r="AR34" s="61" t="s">
        <v>144</v>
      </c>
      <c r="AS34" s="60">
        <v>0.79217245212859</v>
      </c>
      <c r="AT34" s="60">
        <v>0.81291601289947302</v>
      </c>
      <c r="AU34" s="60">
        <v>-2.5766189767210399</v>
      </c>
      <c r="AV34" s="60">
        <v>-1.88345517232321</v>
      </c>
      <c r="AW34" s="60">
        <v>0.45588106768258102</v>
      </c>
      <c r="AX34" s="60">
        <v>0.432532064823554</v>
      </c>
      <c r="AY34" s="60">
        <v>0.81724997374330399</v>
      </c>
      <c r="AZ34" s="60">
        <v>0.84176100323151803</v>
      </c>
      <c r="BA34" s="55" t="s">
        <v>69</v>
      </c>
      <c r="BB34" s="55" t="s">
        <v>71</v>
      </c>
      <c r="BC34" s="55" t="s">
        <v>71</v>
      </c>
      <c r="BD34" s="55" t="s">
        <v>71</v>
      </c>
      <c r="BE34" s="55" t="s">
        <v>71</v>
      </c>
      <c r="BF34" s="55" t="s">
        <v>71</v>
      </c>
      <c r="BG34" s="55" t="s">
        <v>69</v>
      </c>
      <c r="BH34" s="55" t="s">
        <v>69</v>
      </c>
      <c r="BI34" s="56">
        <f t="shared" ref="BI34" si="307">IF(BJ34=AR34,1,0)</f>
        <v>1</v>
      </c>
      <c r="BJ34" s="56" t="s">
        <v>144</v>
      </c>
      <c r="BK34" s="60">
        <v>0.787020500587154</v>
      </c>
      <c r="BL34" s="60">
        <v>0.80960352765802701</v>
      </c>
      <c r="BM34" s="60">
        <v>-0.55493717754498595</v>
      </c>
      <c r="BN34" s="60">
        <v>-0.43438129984824803</v>
      </c>
      <c r="BO34" s="60">
        <v>0.46149701993929099</v>
      </c>
      <c r="BP34" s="60">
        <v>0.43634444231819097</v>
      </c>
      <c r="BQ34" s="60">
        <v>0.80708203170917503</v>
      </c>
      <c r="BR34" s="60">
        <v>0.83278994643985804</v>
      </c>
      <c r="BS34" s="56" t="s">
        <v>69</v>
      </c>
      <c r="BT34" s="56" t="s">
        <v>71</v>
      </c>
      <c r="BU34" s="56" t="s">
        <v>71</v>
      </c>
      <c r="BV34" s="56" t="s">
        <v>71</v>
      </c>
      <c r="BW34" s="56" t="s">
        <v>71</v>
      </c>
      <c r="BX34" s="56" t="s">
        <v>71</v>
      </c>
      <c r="BY34" s="56" t="s">
        <v>69</v>
      </c>
      <c r="BZ34" s="56" t="s">
        <v>69</v>
      </c>
    </row>
    <row r="35" spans="1:78" s="49" customFormat="1" x14ac:dyDescent="0.3">
      <c r="A35" s="48">
        <v>14180300</v>
      </c>
      <c r="B35" s="48">
        <v>23780557</v>
      </c>
      <c r="C35" s="49" t="s">
        <v>139</v>
      </c>
      <c r="D35" s="65" t="s">
        <v>199</v>
      </c>
      <c r="F35" s="50"/>
      <c r="G35" s="51">
        <v>0.86299999999999999</v>
      </c>
      <c r="H35" s="51" t="str">
        <f t="shared" ref="H35" si="308">IF(G35&gt;0.8,"VG",IF(G35&gt;0.7,"G",IF(G35&gt;0.45,"S","NS")))</f>
        <v>VG</v>
      </c>
      <c r="I35" s="51" t="str">
        <f t="shared" ref="I35" si="309">AI35</f>
        <v>G</v>
      </c>
      <c r="J35" s="51" t="str">
        <f t="shared" ref="J35" si="310">BB35</f>
        <v>VG</v>
      </c>
      <c r="K35" s="51" t="str">
        <f t="shared" ref="K35" si="311">BT35</f>
        <v>VG</v>
      </c>
      <c r="L35" s="52">
        <v>8.3599999999999994E-2</v>
      </c>
      <c r="M35" s="51" t="str">
        <f t="shared" ref="M35" si="312">IF(ABS(L35)&lt;5%,"VG",IF(ABS(L35)&lt;10%,"G",IF(ABS(L35)&lt;15%,"S","NS")))</f>
        <v>G</v>
      </c>
      <c r="N35" s="51" t="str">
        <f t="shared" ref="N35" si="313">AO35</f>
        <v>G</v>
      </c>
      <c r="O35" s="51" t="str">
        <f t="shared" ref="O35" si="314">BD35</f>
        <v>VG</v>
      </c>
      <c r="P35" s="51" t="str">
        <f t="shared" ref="P35" si="315">BY35</f>
        <v>G</v>
      </c>
      <c r="Q35" s="51">
        <v>0.36899999999999999</v>
      </c>
      <c r="R35" s="51" t="str">
        <f t="shared" ref="R35" si="316">IF(Q35&lt;=0.5,"VG",IF(Q35&lt;=0.6,"G",IF(Q35&lt;=0.7,"S","NS")))</f>
        <v>VG</v>
      </c>
      <c r="S35" s="51" t="str">
        <f t="shared" ref="S35" si="317">AN35</f>
        <v>G</v>
      </c>
      <c r="T35" s="51" t="str">
        <f t="shared" ref="T35" si="318">BF35</f>
        <v>VG</v>
      </c>
      <c r="U35" s="51" t="str">
        <f t="shared" ref="U35" si="319">BX35</f>
        <v>VG</v>
      </c>
      <c r="V35" s="51">
        <v>0.88</v>
      </c>
      <c r="W35" s="51" t="str">
        <f t="shared" ref="W35" si="320">IF(V35&gt;0.85,"VG",IF(V35&gt;0.75,"G",IF(V35&gt;0.6,"S","NS")))</f>
        <v>VG</v>
      </c>
      <c r="X35" s="51" t="str">
        <f t="shared" ref="X35" si="321">AP35</f>
        <v>G</v>
      </c>
      <c r="Y35" s="51" t="str">
        <f t="shared" ref="Y35" si="322">BH35</f>
        <v>G</v>
      </c>
      <c r="Z35" s="51" t="str">
        <f t="shared" ref="Z35" si="323">BZ35</f>
        <v>G</v>
      </c>
      <c r="AA35" s="53">
        <v>0.78559090771131102</v>
      </c>
      <c r="AB35" s="53">
        <v>0.743003391024046</v>
      </c>
      <c r="AC35" s="53">
        <v>0.156726259303444</v>
      </c>
      <c r="AD35" s="53">
        <v>-2.8715013968540202</v>
      </c>
      <c r="AE35" s="53">
        <v>0.46304329418391199</v>
      </c>
      <c r="AF35" s="53">
        <v>0.50694832969046599</v>
      </c>
      <c r="AG35" s="53">
        <v>0.80859592164628602</v>
      </c>
      <c r="AH35" s="53">
        <v>0.76093468281902699</v>
      </c>
      <c r="AI35" s="48" t="s">
        <v>69</v>
      </c>
      <c r="AJ35" s="48" t="s">
        <v>69</v>
      </c>
      <c r="AK35" s="48" t="s">
        <v>71</v>
      </c>
      <c r="AL35" s="48" t="s">
        <v>71</v>
      </c>
      <c r="AM35" s="48" t="s">
        <v>71</v>
      </c>
      <c r="AN35" s="48" t="s">
        <v>69</v>
      </c>
      <c r="AO35" s="48" t="s">
        <v>69</v>
      </c>
      <c r="AP35" s="48" t="s">
        <v>69</v>
      </c>
      <c r="AR35" s="54" t="s">
        <v>144</v>
      </c>
      <c r="AS35" s="53">
        <v>0.79217245212859</v>
      </c>
      <c r="AT35" s="53">
        <v>0.81291601289947302</v>
      </c>
      <c r="AU35" s="53">
        <v>-2.5766189767210399</v>
      </c>
      <c r="AV35" s="53">
        <v>-1.88345517232321</v>
      </c>
      <c r="AW35" s="53">
        <v>0.45588106768258102</v>
      </c>
      <c r="AX35" s="53">
        <v>0.432532064823554</v>
      </c>
      <c r="AY35" s="53">
        <v>0.81724997374330399</v>
      </c>
      <c r="AZ35" s="53">
        <v>0.84176100323151803</v>
      </c>
      <c r="BA35" s="48" t="s">
        <v>69</v>
      </c>
      <c r="BB35" s="48" t="s">
        <v>71</v>
      </c>
      <c r="BC35" s="48" t="s">
        <v>71</v>
      </c>
      <c r="BD35" s="48" t="s">
        <v>71</v>
      </c>
      <c r="BE35" s="48" t="s">
        <v>71</v>
      </c>
      <c r="BF35" s="48" t="s">
        <v>71</v>
      </c>
      <c r="BG35" s="48" t="s">
        <v>69</v>
      </c>
      <c r="BH35" s="48" t="s">
        <v>69</v>
      </c>
      <c r="BI35" s="49">
        <f t="shared" ref="BI35" si="324">IF(BJ35=AR35,1,0)</f>
        <v>1</v>
      </c>
      <c r="BJ35" s="49" t="s">
        <v>144</v>
      </c>
      <c r="BK35" s="53">
        <v>0.787020500587154</v>
      </c>
      <c r="BL35" s="53">
        <v>0.80960352765802701</v>
      </c>
      <c r="BM35" s="53">
        <v>-0.55493717754498595</v>
      </c>
      <c r="BN35" s="53">
        <v>-0.43438129984824803</v>
      </c>
      <c r="BO35" s="53">
        <v>0.46149701993929099</v>
      </c>
      <c r="BP35" s="53">
        <v>0.43634444231819097</v>
      </c>
      <c r="BQ35" s="53">
        <v>0.80708203170917503</v>
      </c>
      <c r="BR35" s="53">
        <v>0.83278994643985804</v>
      </c>
      <c r="BS35" s="49" t="s">
        <v>69</v>
      </c>
      <c r="BT35" s="49" t="s">
        <v>71</v>
      </c>
      <c r="BU35" s="49" t="s">
        <v>71</v>
      </c>
      <c r="BV35" s="49" t="s">
        <v>71</v>
      </c>
      <c r="BW35" s="49" t="s">
        <v>71</v>
      </c>
      <c r="BX35" s="49" t="s">
        <v>71</v>
      </c>
      <c r="BY35" s="49" t="s">
        <v>69</v>
      </c>
      <c r="BZ35" s="49" t="s">
        <v>69</v>
      </c>
    </row>
    <row r="36" spans="1:78" s="56" customFormat="1" x14ac:dyDescent="0.3">
      <c r="A36" s="55">
        <v>14180300</v>
      </c>
      <c r="B36" s="55">
        <v>23780557</v>
      </c>
      <c r="C36" s="56" t="s">
        <v>139</v>
      </c>
      <c r="D36" s="66" t="s">
        <v>201</v>
      </c>
      <c r="F36" s="57"/>
      <c r="G36" s="58">
        <v>0.84799999999999998</v>
      </c>
      <c r="H36" s="58" t="str">
        <f t="shared" ref="H36" si="325">IF(G36&gt;0.8,"VG",IF(G36&gt;0.7,"G",IF(G36&gt;0.45,"S","NS")))</f>
        <v>VG</v>
      </c>
      <c r="I36" s="58" t="str">
        <f t="shared" ref="I36" si="326">AI36</f>
        <v>G</v>
      </c>
      <c r="J36" s="58" t="str">
        <f t="shared" ref="J36" si="327">BB36</f>
        <v>VG</v>
      </c>
      <c r="K36" s="58" t="str">
        <f t="shared" ref="K36" si="328">BT36</f>
        <v>VG</v>
      </c>
      <c r="L36" s="59">
        <v>0.16850000000000001</v>
      </c>
      <c r="M36" s="58" t="str">
        <f t="shared" ref="M36" si="329">IF(ABS(L36)&lt;5%,"VG",IF(ABS(L36)&lt;10%,"G",IF(ABS(L36)&lt;15%,"S","NS")))</f>
        <v>NS</v>
      </c>
      <c r="N36" s="58" t="str">
        <f t="shared" ref="N36" si="330">AO36</f>
        <v>G</v>
      </c>
      <c r="O36" s="58" t="str">
        <f t="shared" ref="O36" si="331">BD36</f>
        <v>VG</v>
      </c>
      <c r="P36" s="58" t="str">
        <f t="shared" ref="P36" si="332">BY36</f>
        <v>G</v>
      </c>
      <c r="Q36" s="58">
        <v>0.38500000000000001</v>
      </c>
      <c r="R36" s="58" t="str">
        <f t="shared" ref="R36" si="333">IF(Q36&lt;=0.5,"VG",IF(Q36&lt;=0.6,"G",IF(Q36&lt;=0.7,"S","NS")))</f>
        <v>VG</v>
      </c>
      <c r="S36" s="58" t="str">
        <f t="shared" ref="S36" si="334">AN36</f>
        <v>G</v>
      </c>
      <c r="T36" s="58" t="str">
        <f t="shared" ref="T36" si="335">BF36</f>
        <v>VG</v>
      </c>
      <c r="U36" s="58" t="str">
        <f t="shared" ref="U36" si="336">BX36</f>
        <v>VG</v>
      </c>
      <c r="V36" s="58">
        <v>0.88</v>
      </c>
      <c r="W36" s="58" t="str">
        <f t="shared" ref="W36" si="337">IF(V36&gt;0.85,"VG",IF(V36&gt;0.75,"G",IF(V36&gt;0.6,"S","NS")))</f>
        <v>VG</v>
      </c>
      <c r="X36" s="58" t="str">
        <f t="shared" ref="X36" si="338">AP36</f>
        <v>G</v>
      </c>
      <c r="Y36" s="58" t="str">
        <f t="shared" ref="Y36" si="339">BH36</f>
        <v>G</v>
      </c>
      <c r="Z36" s="58" t="str">
        <f t="shared" ref="Z36" si="340">BZ36</f>
        <v>G</v>
      </c>
      <c r="AA36" s="60">
        <v>0.78559090771131102</v>
      </c>
      <c r="AB36" s="60">
        <v>0.743003391024046</v>
      </c>
      <c r="AC36" s="60">
        <v>0.156726259303444</v>
      </c>
      <c r="AD36" s="60">
        <v>-2.8715013968540202</v>
      </c>
      <c r="AE36" s="60">
        <v>0.46304329418391199</v>
      </c>
      <c r="AF36" s="60">
        <v>0.50694832969046599</v>
      </c>
      <c r="AG36" s="60">
        <v>0.80859592164628602</v>
      </c>
      <c r="AH36" s="60">
        <v>0.76093468281902699</v>
      </c>
      <c r="AI36" s="55" t="s">
        <v>69</v>
      </c>
      <c r="AJ36" s="55" t="s">
        <v>69</v>
      </c>
      <c r="AK36" s="55" t="s">
        <v>71</v>
      </c>
      <c r="AL36" s="55" t="s">
        <v>71</v>
      </c>
      <c r="AM36" s="55" t="s">
        <v>71</v>
      </c>
      <c r="AN36" s="55" t="s">
        <v>69</v>
      </c>
      <c r="AO36" s="55" t="s">
        <v>69</v>
      </c>
      <c r="AP36" s="55" t="s">
        <v>69</v>
      </c>
      <c r="AR36" s="61" t="s">
        <v>144</v>
      </c>
      <c r="AS36" s="60">
        <v>0.79217245212859</v>
      </c>
      <c r="AT36" s="60">
        <v>0.81291601289947302</v>
      </c>
      <c r="AU36" s="60">
        <v>-2.5766189767210399</v>
      </c>
      <c r="AV36" s="60">
        <v>-1.88345517232321</v>
      </c>
      <c r="AW36" s="60">
        <v>0.45588106768258102</v>
      </c>
      <c r="AX36" s="60">
        <v>0.432532064823554</v>
      </c>
      <c r="AY36" s="60">
        <v>0.81724997374330399</v>
      </c>
      <c r="AZ36" s="60">
        <v>0.84176100323151803</v>
      </c>
      <c r="BA36" s="55" t="s">
        <v>69</v>
      </c>
      <c r="BB36" s="55" t="s">
        <v>71</v>
      </c>
      <c r="BC36" s="55" t="s">
        <v>71</v>
      </c>
      <c r="BD36" s="55" t="s">
        <v>71</v>
      </c>
      <c r="BE36" s="55" t="s">
        <v>71</v>
      </c>
      <c r="BF36" s="55" t="s">
        <v>71</v>
      </c>
      <c r="BG36" s="55" t="s">
        <v>69</v>
      </c>
      <c r="BH36" s="55" t="s">
        <v>69</v>
      </c>
      <c r="BI36" s="56">
        <f t="shared" ref="BI36" si="341">IF(BJ36=AR36,1,0)</f>
        <v>1</v>
      </c>
      <c r="BJ36" s="56" t="s">
        <v>144</v>
      </c>
      <c r="BK36" s="60">
        <v>0.787020500587154</v>
      </c>
      <c r="BL36" s="60">
        <v>0.80960352765802701</v>
      </c>
      <c r="BM36" s="60">
        <v>-0.55493717754498595</v>
      </c>
      <c r="BN36" s="60">
        <v>-0.43438129984824803</v>
      </c>
      <c r="BO36" s="60">
        <v>0.46149701993929099</v>
      </c>
      <c r="BP36" s="60">
        <v>0.43634444231819097</v>
      </c>
      <c r="BQ36" s="60">
        <v>0.80708203170917503</v>
      </c>
      <c r="BR36" s="60">
        <v>0.83278994643985804</v>
      </c>
      <c r="BS36" s="56" t="s">
        <v>69</v>
      </c>
      <c r="BT36" s="56" t="s">
        <v>71</v>
      </c>
      <c r="BU36" s="56" t="s">
        <v>71</v>
      </c>
      <c r="BV36" s="56" t="s">
        <v>71</v>
      </c>
      <c r="BW36" s="56" t="s">
        <v>71</v>
      </c>
      <c r="BX36" s="56" t="s">
        <v>71</v>
      </c>
      <c r="BY36" s="56" t="s">
        <v>69</v>
      </c>
      <c r="BZ36" s="56" t="s">
        <v>69</v>
      </c>
    </row>
    <row r="37" spans="1:78" s="49" customFormat="1" x14ac:dyDescent="0.3">
      <c r="A37" s="48">
        <v>14180300</v>
      </c>
      <c r="B37" s="48">
        <v>23780557</v>
      </c>
      <c r="C37" s="49" t="s">
        <v>139</v>
      </c>
      <c r="D37" s="65" t="s">
        <v>202</v>
      </c>
      <c r="F37" s="50"/>
      <c r="G37" s="51">
        <v>0.86599999999999999</v>
      </c>
      <c r="H37" s="51" t="str">
        <f t="shared" ref="H37" si="342">IF(G37&gt;0.8,"VG",IF(G37&gt;0.7,"G",IF(G37&gt;0.45,"S","NS")))</f>
        <v>VG</v>
      </c>
      <c r="I37" s="51" t="str">
        <f t="shared" ref="I37" si="343">AI37</f>
        <v>G</v>
      </c>
      <c r="J37" s="51" t="str">
        <f t="shared" ref="J37" si="344">BB37</f>
        <v>VG</v>
      </c>
      <c r="K37" s="51" t="str">
        <f t="shared" ref="K37" si="345">BT37</f>
        <v>VG</v>
      </c>
      <c r="L37" s="52">
        <v>0.1163</v>
      </c>
      <c r="M37" s="51" t="str">
        <f t="shared" ref="M37" si="346">IF(ABS(L37)&lt;5%,"VG",IF(ABS(L37)&lt;10%,"G",IF(ABS(L37)&lt;15%,"S","NS")))</f>
        <v>S</v>
      </c>
      <c r="N37" s="51" t="str">
        <f t="shared" ref="N37" si="347">AO37</f>
        <v>G</v>
      </c>
      <c r="O37" s="51" t="str">
        <f t="shared" ref="O37" si="348">BD37</f>
        <v>VG</v>
      </c>
      <c r="P37" s="51" t="str">
        <f t="shared" ref="P37" si="349">BY37</f>
        <v>G</v>
      </c>
      <c r="Q37" s="51">
        <v>0.36299999999999999</v>
      </c>
      <c r="R37" s="51" t="str">
        <f t="shared" ref="R37" si="350">IF(Q37&lt;=0.5,"VG",IF(Q37&lt;=0.6,"G",IF(Q37&lt;=0.7,"S","NS")))</f>
        <v>VG</v>
      </c>
      <c r="S37" s="51" t="str">
        <f t="shared" ref="S37" si="351">AN37</f>
        <v>G</v>
      </c>
      <c r="T37" s="51" t="str">
        <f t="shared" ref="T37" si="352">BF37</f>
        <v>VG</v>
      </c>
      <c r="U37" s="51" t="str">
        <f t="shared" ref="U37" si="353">BX37</f>
        <v>VG</v>
      </c>
      <c r="V37" s="51">
        <v>0.88239999999999996</v>
      </c>
      <c r="W37" s="51" t="str">
        <f t="shared" ref="W37" si="354">IF(V37&gt;0.85,"VG",IF(V37&gt;0.75,"G",IF(V37&gt;0.6,"S","NS")))</f>
        <v>VG</v>
      </c>
      <c r="X37" s="51" t="str">
        <f t="shared" ref="X37" si="355">AP37</f>
        <v>G</v>
      </c>
      <c r="Y37" s="51" t="str">
        <f t="shared" ref="Y37" si="356">BH37</f>
        <v>G</v>
      </c>
      <c r="Z37" s="51" t="str">
        <f t="shared" ref="Z37" si="357">BZ37</f>
        <v>G</v>
      </c>
      <c r="AA37" s="53">
        <v>0.78559090771131102</v>
      </c>
      <c r="AB37" s="53">
        <v>0.743003391024046</v>
      </c>
      <c r="AC37" s="53">
        <v>0.156726259303444</v>
      </c>
      <c r="AD37" s="53">
        <v>-2.8715013968540202</v>
      </c>
      <c r="AE37" s="53">
        <v>0.46304329418391199</v>
      </c>
      <c r="AF37" s="53">
        <v>0.50694832969046599</v>
      </c>
      <c r="AG37" s="53">
        <v>0.80859592164628602</v>
      </c>
      <c r="AH37" s="53">
        <v>0.76093468281902699</v>
      </c>
      <c r="AI37" s="48" t="s">
        <v>69</v>
      </c>
      <c r="AJ37" s="48" t="s">
        <v>69</v>
      </c>
      <c r="AK37" s="48" t="s">
        <v>71</v>
      </c>
      <c r="AL37" s="48" t="s">
        <v>71</v>
      </c>
      <c r="AM37" s="48" t="s">
        <v>71</v>
      </c>
      <c r="AN37" s="48" t="s">
        <v>69</v>
      </c>
      <c r="AO37" s="48" t="s">
        <v>69</v>
      </c>
      <c r="AP37" s="48" t="s">
        <v>69</v>
      </c>
      <c r="AR37" s="54" t="s">
        <v>144</v>
      </c>
      <c r="AS37" s="53">
        <v>0.79217245212859</v>
      </c>
      <c r="AT37" s="53">
        <v>0.81291601289947302</v>
      </c>
      <c r="AU37" s="53">
        <v>-2.5766189767210399</v>
      </c>
      <c r="AV37" s="53">
        <v>-1.88345517232321</v>
      </c>
      <c r="AW37" s="53">
        <v>0.45588106768258102</v>
      </c>
      <c r="AX37" s="53">
        <v>0.432532064823554</v>
      </c>
      <c r="AY37" s="53">
        <v>0.81724997374330399</v>
      </c>
      <c r="AZ37" s="53">
        <v>0.84176100323151803</v>
      </c>
      <c r="BA37" s="48" t="s">
        <v>69</v>
      </c>
      <c r="BB37" s="48" t="s">
        <v>71</v>
      </c>
      <c r="BC37" s="48" t="s">
        <v>71</v>
      </c>
      <c r="BD37" s="48" t="s">
        <v>71</v>
      </c>
      <c r="BE37" s="48" t="s">
        <v>71</v>
      </c>
      <c r="BF37" s="48" t="s">
        <v>71</v>
      </c>
      <c r="BG37" s="48" t="s">
        <v>69</v>
      </c>
      <c r="BH37" s="48" t="s">
        <v>69</v>
      </c>
      <c r="BI37" s="49">
        <f t="shared" ref="BI37" si="358">IF(BJ37=AR37,1,0)</f>
        <v>1</v>
      </c>
      <c r="BJ37" s="49" t="s">
        <v>144</v>
      </c>
      <c r="BK37" s="53">
        <v>0.787020500587154</v>
      </c>
      <c r="BL37" s="53">
        <v>0.80960352765802701</v>
      </c>
      <c r="BM37" s="53">
        <v>-0.55493717754498595</v>
      </c>
      <c r="BN37" s="53">
        <v>-0.43438129984824803</v>
      </c>
      <c r="BO37" s="53">
        <v>0.46149701993929099</v>
      </c>
      <c r="BP37" s="53">
        <v>0.43634444231819097</v>
      </c>
      <c r="BQ37" s="53">
        <v>0.80708203170917503</v>
      </c>
      <c r="BR37" s="53">
        <v>0.83278994643985804</v>
      </c>
      <c r="BS37" s="49" t="s">
        <v>69</v>
      </c>
      <c r="BT37" s="49" t="s">
        <v>71</v>
      </c>
      <c r="BU37" s="49" t="s">
        <v>71</v>
      </c>
      <c r="BV37" s="49" t="s">
        <v>71</v>
      </c>
      <c r="BW37" s="49" t="s">
        <v>71</v>
      </c>
      <c r="BX37" s="49" t="s">
        <v>71</v>
      </c>
      <c r="BY37" s="49" t="s">
        <v>69</v>
      </c>
      <c r="BZ37" s="49" t="s">
        <v>69</v>
      </c>
    </row>
    <row r="38" spans="1:78" x14ac:dyDescent="0.3">
      <c r="A38" s="3"/>
      <c r="B38" s="3"/>
      <c r="M38" s="26"/>
      <c r="Q38" s="18"/>
      <c r="AA38" s="33"/>
      <c r="AB38" s="33"/>
      <c r="AC38" s="42"/>
      <c r="AD38" s="42"/>
      <c r="AE38" s="43"/>
      <c r="AF38" s="43"/>
      <c r="AG38" s="35"/>
      <c r="AH38" s="35"/>
      <c r="AI38" s="36"/>
      <c r="AJ38" s="36"/>
      <c r="AK38" s="40"/>
      <c r="AL38" s="40"/>
      <c r="AM38" s="41"/>
      <c r="AN38" s="41"/>
      <c r="AO38" s="3"/>
      <c r="AP38" s="3"/>
      <c r="AR38" s="44"/>
      <c r="AS38" s="33"/>
      <c r="AT38" s="33"/>
      <c r="AU38" s="42"/>
      <c r="AV38" s="42"/>
      <c r="AW38" s="43"/>
      <c r="AX38" s="43"/>
      <c r="AY38" s="35"/>
      <c r="AZ38" s="35"/>
      <c r="BA38" s="36"/>
      <c r="BB38" s="36"/>
      <c r="BC38" s="40"/>
      <c r="BD38" s="40"/>
      <c r="BE38" s="41"/>
      <c r="BF38" s="41"/>
      <c r="BG38" s="3"/>
      <c r="BH38" s="3"/>
      <c r="BK38" s="35"/>
      <c r="BL38" s="35"/>
      <c r="BM38" s="35"/>
      <c r="BN38" s="35"/>
      <c r="BO38" s="35"/>
      <c r="BP38" s="35"/>
      <c r="BQ38" s="35"/>
      <c r="BR38" s="35"/>
    </row>
    <row r="39" spans="1:78" x14ac:dyDescent="0.3">
      <c r="A39" s="3">
        <v>14181500</v>
      </c>
      <c r="B39" s="3">
        <v>23780511</v>
      </c>
      <c r="C39" t="s">
        <v>140</v>
      </c>
      <c r="D39" t="s">
        <v>137</v>
      </c>
      <c r="G39" s="16">
        <v>0.75</v>
      </c>
      <c r="H39" s="16" t="str">
        <f t="shared" ref="H39:H44" si="359">IF(G39&gt;0.8,"VG",IF(G39&gt;0.7,"G",IF(G39&gt;0.45,"S","NS")))</f>
        <v>G</v>
      </c>
      <c r="I39" s="16" t="str">
        <f t="shared" ref="I39:I44" si="360">AI39</f>
        <v>S</v>
      </c>
      <c r="J39" s="16" t="str">
        <f t="shared" ref="J39:J44" si="361">BB39</f>
        <v>G</v>
      </c>
      <c r="K39" s="16" t="str">
        <f t="shared" ref="K39:K44" si="362">BT39</f>
        <v>G</v>
      </c>
      <c r="L39" s="19">
        <v>0.05</v>
      </c>
      <c r="M39" s="26" t="str">
        <f t="shared" ref="M39:M44" si="363">IF(ABS(L39)&lt;5%,"VG",IF(ABS(L39)&lt;10%,"G",IF(ABS(L39)&lt;15%,"S","NS")))</f>
        <v>G</v>
      </c>
      <c r="N39" s="26" t="str">
        <f t="shared" ref="N39" si="364">AO39</f>
        <v>S</v>
      </c>
      <c r="O39" s="26" t="str">
        <f t="shared" ref="O39:O44" si="365">BD39</f>
        <v>VG</v>
      </c>
      <c r="P39" s="26" t="str">
        <f t="shared" ref="P39" si="366">BY39</f>
        <v>S</v>
      </c>
      <c r="Q39" s="18">
        <v>0.5</v>
      </c>
      <c r="R39" s="17" t="str">
        <f t="shared" ref="R39:R44" si="367">IF(Q39&lt;=0.5,"VG",IF(Q39&lt;=0.6,"G",IF(Q39&lt;=0.7,"S","NS")))</f>
        <v>VG</v>
      </c>
      <c r="S39" s="17" t="str">
        <f t="shared" ref="S39:S44" si="368">AN39</f>
        <v>S</v>
      </c>
      <c r="T39" s="17" t="str">
        <f t="shared" ref="T39:T44" si="369">BF39</f>
        <v>VG</v>
      </c>
      <c r="U39" s="17" t="str">
        <f t="shared" ref="U39:U44" si="370">BX39</f>
        <v>G</v>
      </c>
      <c r="V39" s="18">
        <v>0.77</v>
      </c>
      <c r="W39" s="18" t="str">
        <f t="shared" ref="W39:W44" si="371">IF(V39&gt;0.85,"VG",IF(V39&gt;0.75,"G",IF(V39&gt;0.6,"S","NS")))</f>
        <v>G</v>
      </c>
      <c r="X39" s="18" t="str">
        <f t="shared" ref="X39:X44" si="372">AP39</f>
        <v>S</v>
      </c>
      <c r="Y39" s="18" t="str">
        <f t="shared" ref="Y39:Y44" si="373">BH39</f>
        <v>G</v>
      </c>
      <c r="Z39" s="18" t="str">
        <f t="shared" ref="Z39:Z44" si="374">BZ39</f>
        <v>G</v>
      </c>
      <c r="AA39" s="33">
        <v>0.69109243519114505</v>
      </c>
      <c r="AB39" s="33">
        <v>0.62165023500303696</v>
      </c>
      <c r="AC39" s="42">
        <v>10.4787403099045</v>
      </c>
      <c r="AD39" s="42">
        <v>7.7219855943986397</v>
      </c>
      <c r="AE39" s="43">
        <v>0.55579453470581697</v>
      </c>
      <c r="AF39" s="43">
        <v>0.61510142659317801</v>
      </c>
      <c r="AG39" s="35">
        <v>0.72886052202951401</v>
      </c>
      <c r="AH39" s="35">
        <v>0.64513479012133601</v>
      </c>
      <c r="AI39" s="36" t="s">
        <v>70</v>
      </c>
      <c r="AJ39" s="36" t="s">
        <v>70</v>
      </c>
      <c r="AK39" s="40" t="s">
        <v>70</v>
      </c>
      <c r="AL39" s="40" t="s">
        <v>69</v>
      </c>
      <c r="AM39" s="41" t="s">
        <v>69</v>
      </c>
      <c r="AN39" s="41" t="s">
        <v>70</v>
      </c>
      <c r="AO39" s="3" t="s">
        <v>70</v>
      </c>
      <c r="AP39" s="3" t="s">
        <v>70</v>
      </c>
      <c r="AR39" s="44" t="s">
        <v>146</v>
      </c>
      <c r="AS39" s="33">
        <v>0.75229751907846798</v>
      </c>
      <c r="AT39" s="33">
        <v>0.76269557040214098</v>
      </c>
      <c r="AU39" s="42">
        <v>3.1623402801754099</v>
      </c>
      <c r="AV39" s="42">
        <v>3.8566207023999799</v>
      </c>
      <c r="AW39" s="43">
        <v>0.49769717793205498</v>
      </c>
      <c r="AX39" s="43">
        <v>0.48713902491779398</v>
      </c>
      <c r="AY39" s="35">
        <v>0.75643889114145302</v>
      </c>
      <c r="AZ39" s="35">
        <v>0.76791357762864898</v>
      </c>
      <c r="BA39" s="36" t="s">
        <v>69</v>
      </c>
      <c r="BB39" s="36" t="s">
        <v>69</v>
      </c>
      <c r="BC39" s="40" t="s">
        <v>71</v>
      </c>
      <c r="BD39" s="40" t="s">
        <v>71</v>
      </c>
      <c r="BE39" s="41" t="s">
        <v>71</v>
      </c>
      <c r="BF39" s="41" t="s">
        <v>71</v>
      </c>
      <c r="BG39" s="3" t="s">
        <v>69</v>
      </c>
      <c r="BH39" s="3" t="s">
        <v>69</v>
      </c>
      <c r="BI39">
        <f t="shared" ref="BI39:BI68" si="375">IF(BJ39=AR39,1,0)</f>
        <v>1</v>
      </c>
      <c r="BJ39" t="s">
        <v>146</v>
      </c>
      <c r="BK39" s="35">
        <v>0.69800656713076403</v>
      </c>
      <c r="BL39" s="35">
        <v>0.71745708736268099</v>
      </c>
      <c r="BM39" s="35">
        <v>10.1204637227085</v>
      </c>
      <c r="BN39" s="35">
        <v>9.7055296365984791</v>
      </c>
      <c r="BO39" s="35">
        <v>0.549539291469896</v>
      </c>
      <c r="BP39" s="35">
        <v>0.531547657917255</v>
      </c>
      <c r="BQ39" s="35">
        <v>0.73301234562413198</v>
      </c>
      <c r="BR39" s="35">
        <v>0.75112955584275898</v>
      </c>
      <c r="BS39" t="s">
        <v>70</v>
      </c>
      <c r="BT39" t="s">
        <v>69</v>
      </c>
      <c r="BU39" t="s">
        <v>70</v>
      </c>
      <c r="BV39" t="s">
        <v>69</v>
      </c>
      <c r="BW39" t="s">
        <v>69</v>
      </c>
      <c r="BX39" t="s">
        <v>69</v>
      </c>
      <c r="BY39" t="s">
        <v>70</v>
      </c>
      <c r="BZ39" t="s">
        <v>69</v>
      </c>
    </row>
    <row r="40" spans="1:78" s="49" customFormat="1" x14ac:dyDescent="0.3">
      <c r="A40" s="48">
        <v>14181500</v>
      </c>
      <c r="B40" s="48">
        <v>23780511</v>
      </c>
      <c r="C40" s="49" t="s">
        <v>140</v>
      </c>
      <c r="D40" s="49" t="s">
        <v>151</v>
      </c>
      <c r="F40" s="50"/>
      <c r="G40" s="51">
        <v>0.75800000000000001</v>
      </c>
      <c r="H40" s="51" t="str">
        <f t="shared" si="359"/>
        <v>G</v>
      </c>
      <c r="I40" s="51" t="str">
        <f t="shared" si="360"/>
        <v>S</v>
      </c>
      <c r="J40" s="51" t="str">
        <f t="shared" si="361"/>
        <v>G</v>
      </c>
      <c r="K40" s="51" t="str">
        <f t="shared" si="362"/>
        <v>G</v>
      </c>
      <c r="L40" s="52">
        <v>3.5000000000000003E-2</v>
      </c>
      <c r="M40" s="51" t="str">
        <f t="shared" si="363"/>
        <v>VG</v>
      </c>
      <c r="N40" s="51" t="str">
        <f t="shared" ref="N40" si="376">AO40</f>
        <v>S</v>
      </c>
      <c r="O40" s="51" t="str">
        <f t="shared" si="365"/>
        <v>VG</v>
      </c>
      <c r="P40" s="51" t="str">
        <f t="shared" ref="P40" si="377">BY40</f>
        <v>S</v>
      </c>
      <c r="Q40" s="51">
        <v>0.49</v>
      </c>
      <c r="R40" s="51" t="str">
        <f t="shared" si="367"/>
        <v>VG</v>
      </c>
      <c r="S40" s="51" t="str">
        <f t="shared" si="368"/>
        <v>S</v>
      </c>
      <c r="T40" s="51" t="str">
        <f t="shared" si="369"/>
        <v>VG</v>
      </c>
      <c r="U40" s="51" t="str">
        <f t="shared" si="370"/>
        <v>G</v>
      </c>
      <c r="V40" s="51">
        <v>0.77100000000000002</v>
      </c>
      <c r="W40" s="51" t="str">
        <f t="shared" si="371"/>
        <v>G</v>
      </c>
      <c r="X40" s="51" t="str">
        <f t="shared" si="372"/>
        <v>S</v>
      </c>
      <c r="Y40" s="51" t="str">
        <f t="shared" si="373"/>
        <v>G</v>
      </c>
      <c r="Z40" s="51" t="str">
        <f t="shared" si="374"/>
        <v>G</v>
      </c>
      <c r="AA40" s="53">
        <v>0.69109243519114505</v>
      </c>
      <c r="AB40" s="53">
        <v>0.62165023500303696</v>
      </c>
      <c r="AC40" s="53">
        <v>10.4787403099045</v>
      </c>
      <c r="AD40" s="53">
        <v>7.7219855943986397</v>
      </c>
      <c r="AE40" s="53">
        <v>0.55579453470581697</v>
      </c>
      <c r="AF40" s="53">
        <v>0.61510142659317801</v>
      </c>
      <c r="AG40" s="53">
        <v>0.72886052202951401</v>
      </c>
      <c r="AH40" s="53">
        <v>0.64513479012133601</v>
      </c>
      <c r="AI40" s="48" t="s">
        <v>70</v>
      </c>
      <c r="AJ40" s="48" t="s">
        <v>70</v>
      </c>
      <c r="AK40" s="48" t="s">
        <v>70</v>
      </c>
      <c r="AL40" s="48" t="s">
        <v>69</v>
      </c>
      <c r="AM40" s="48" t="s">
        <v>69</v>
      </c>
      <c r="AN40" s="48" t="s">
        <v>70</v>
      </c>
      <c r="AO40" s="48" t="s">
        <v>70</v>
      </c>
      <c r="AP40" s="48" t="s">
        <v>70</v>
      </c>
      <c r="AR40" s="54" t="s">
        <v>146</v>
      </c>
      <c r="AS40" s="53">
        <v>0.75229751907846798</v>
      </c>
      <c r="AT40" s="53">
        <v>0.76269557040214098</v>
      </c>
      <c r="AU40" s="53">
        <v>3.1623402801754099</v>
      </c>
      <c r="AV40" s="53">
        <v>3.8566207023999799</v>
      </c>
      <c r="AW40" s="53">
        <v>0.49769717793205498</v>
      </c>
      <c r="AX40" s="53">
        <v>0.48713902491779398</v>
      </c>
      <c r="AY40" s="53">
        <v>0.75643889114145302</v>
      </c>
      <c r="AZ40" s="53">
        <v>0.76791357762864898</v>
      </c>
      <c r="BA40" s="48" t="s">
        <v>69</v>
      </c>
      <c r="BB40" s="48" t="s">
        <v>69</v>
      </c>
      <c r="BC40" s="48" t="s">
        <v>71</v>
      </c>
      <c r="BD40" s="48" t="s">
        <v>71</v>
      </c>
      <c r="BE40" s="48" t="s">
        <v>71</v>
      </c>
      <c r="BF40" s="48" t="s">
        <v>71</v>
      </c>
      <c r="BG40" s="48" t="s">
        <v>69</v>
      </c>
      <c r="BH40" s="48" t="s">
        <v>69</v>
      </c>
      <c r="BI40" s="49">
        <f t="shared" ref="BI40" si="378">IF(BJ40=AR40,1,0)</f>
        <v>1</v>
      </c>
      <c r="BJ40" s="49" t="s">
        <v>146</v>
      </c>
      <c r="BK40" s="53">
        <v>0.69800656713076403</v>
      </c>
      <c r="BL40" s="53">
        <v>0.71745708736268099</v>
      </c>
      <c r="BM40" s="53">
        <v>10.1204637227085</v>
      </c>
      <c r="BN40" s="53">
        <v>9.7055296365984791</v>
      </c>
      <c r="BO40" s="53">
        <v>0.549539291469896</v>
      </c>
      <c r="BP40" s="53">
        <v>0.531547657917255</v>
      </c>
      <c r="BQ40" s="53">
        <v>0.73301234562413198</v>
      </c>
      <c r="BR40" s="53">
        <v>0.75112955584275898</v>
      </c>
      <c r="BS40" s="49" t="s">
        <v>70</v>
      </c>
      <c r="BT40" s="49" t="s">
        <v>69</v>
      </c>
      <c r="BU40" s="49" t="s">
        <v>70</v>
      </c>
      <c r="BV40" s="49" t="s">
        <v>69</v>
      </c>
      <c r="BW40" s="49" t="s">
        <v>69</v>
      </c>
      <c r="BX40" s="49" t="s">
        <v>69</v>
      </c>
      <c r="BY40" s="49" t="s">
        <v>70</v>
      </c>
      <c r="BZ40" s="49" t="s">
        <v>69</v>
      </c>
    </row>
    <row r="41" spans="1:78" s="56" customFormat="1" ht="28.8" x14ac:dyDescent="0.3">
      <c r="A41" s="55">
        <v>14181500</v>
      </c>
      <c r="B41" s="55">
        <v>23780511</v>
      </c>
      <c r="C41" s="56" t="s">
        <v>140</v>
      </c>
      <c r="D41" s="66" t="s">
        <v>157</v>
      </c>
      <c r="E41" s="56" t="s">
        <v>159</v>
      </c>
      <c r="F41" s="57"/>
      <c r="G41" s="58">
        <v>0.53</v>
      </c>
      <c r="H41" s="58" t="str">
        <f t="shared" si="359"/>
        <v>S</v>
      </c>
      <c r="I41" s="58" t="str">
        <f t="shared" si="360"/>
        <v>S</v>
      </c>
      <c r="J41" s="58" t="str">
        <f t="shared" si="361"/>
        <v>G</v>
      </c>
      <c r="K41" s="58" t="str">
        <f t="shared" si="362"/>
        <v>G</v>
      </c>
      <c r="L41" s="59">
        <v>0.25700000000000001</v>
      </c>
      <c r="M41" s="58" t="str">
        <f t="shared" si="363"/>
        <v>NS</v>
      </c>
      <c r="N41" s="58" t="str">
        <f t="shared" ref="N41" si="379">AO41</f>
        <v>S</v>
      </c>
      <c r="O41" s="58" t="str">
        <f t="shared" si="365"/>
        <v>VG</v>
      </c>
      <c r="P41" s="58" t="str">
        <f t="shared" ref="P41" si="380">BY41</f>
        <v>S</v>
      </c>
      <c r="Q41" s="58">
        <v>0.64</v>
      </c>
      <c r="R41" s="58" t="str">
        <f t="shared" si="367"/>
        <v>S</v>
      </c>
      <c r="S41" s="58" t="str">
        <f t="shared" si="368"/>
        <v>S</v>
      </c>
      <c r="T41" s="58" t="str">
        <f t="shared" si="369"/>
        <v>VG</v>
      </c>
      <c r="U41" s="58" t="str">
        <f t="shared" si="370"/>
        <v>G</v>
      </c>
      <c r="V41" s="58">
        <v>0.68</v>
      </c>
      <c r="W41" s="58" t="str">
        <f t="shared" si="371"/>
        <v>S</v>
      </c>
      <c r="X41" s="58" t="str">
        <f t="shared" si="372"/>
        <v>S</v>
      </c>
      <c r="Y41" s="58" t="str">
        <f t="shared" si="373"/>
        <v>G</v>
      </c>
      <c r="Z41" s="58" t="str">
        <f t="shared" si="374"/>
        <v>G</v>
      </c>
      <c r="AA41" s="60">
        <v>0.69109243519114505</v>
      </c>
      <c r="AB41" s="60">
        <v>0.62165023500303696</v>
      </c>
      <c r="AC41" s="60">
        <v>10.4787403099045</v>
      </c>
      <c r="AD41" s="60">
        <v>7.7219855943986397</v>
      </c>
      <c r="AE41" s="60">
        <v>0.55579453470581697</v>
      </c>
      <c r="AF41" s="60">
        <v>0.61510142659317801</v>
      </c>
      <c r="AG41" s="60">
        <v>0.72886052202951401</v>
      </c>
      <c r="AH41" s="60">
        <v>0.64513479012133601</v>
      </c>
      <c r="AI41" s="55" t="s">
        <v>70</v>
      </c>
      <c r="AJ41" s="55" t="s">
        <v>70</v>
      </c>
      <c r="AK41" s="55" t="s">
        <v>70</v>
      </c>
      <c r="AL41" s="55" t="s">
        <v>69</v>
      </c>
      <c r="AM41" s="55" t="s">
        <v>69</v>
      </c>
      <c r="AN41" s="55" t="s">
        <v>70</v>
      </c>
      <c r="AO41" s="55" t="s">
        <v>70</v>
      </c>
      <c r="AP41" s="55" t="s">
        <v>70</v>
      </c>
      <c r="AR41" s="61" t="s">
        <v>146</v>
      </c>
      <c r="AS41" s="60">
        <v>0.75229751907846798</v>
      </c>
      <c r="AT41" s="60">
        <v>0.76269557040214098</v>
      </c>
      <c r="AU41" s="60">
        <v>3.1623402801754099</v>
      </c>
      <c r="AV41" s="60">
        <v>3.8566207023999799</v>
      </c>
      <c r="AW41" s="60">
        <v>0.49769717793205498</v>
      </c>
      <c r="AX41" s="60">
        <v>0.48713902491779398</v>
      </c>
      <c r="AY41" s="60">
        <v>0.75643889114145302</v>
      </c>
      <c r="AZ41" s="60">
        <v>0.76791357762864898</v>
      </c>
      <c r="BA41" s="55" t="s">
        <v>69</v>
      </c>
      <c r="BB41" s="55" t="s">
        <v>69</v>
      </c>
      <c r="BC41" s="55" t="s">
        <v>71</v>
      </c>
      <c r="BD41" s="55" t="s">
        <v>71</v>
      </c>
      <c r="BE41" s="55" t="s">
        <v>71</v>
      </c>
      <c r="BF41" s="55" t="s">
        <v>71</v>
      </c>
      <c r="BG41" s="55" t="s">
        <v>69</v>
      </c>
      <c r="BH41" s="55" t="s">
        <v>69</v>
      </c>
      <c r="BI41" s="56">
        <f t="shared" ref="BI41" si="381">IF(BJ41=AR41,1,0)</f>
        <v>1</v>
      </c>
      <c r="BJ41" s="56" t="s">
        <v>146</v>
      </c>
      <c r="BK41" s="60">
        <v>0.69800656713076403</v>
      </c>
      <c r="BL41" s="60">
        <v>0.71745708736268099</v>
      </c>
      <c r="BM41" s="60">
        <v>10.1204637227085</v>
      </c>
      <c r="BN41" s="60">
        <v>9.7055296365984791</v>
      </c>
      <c r="BO41" s="60">
        <v>0.549539291469896</v>
      </c>
      <c r="BP41" s="60">
        <v>0.531547657917255</v>
      </c>
      <c r="BQ41" s="60">
        <v>0.73301234562413198</v>
      </c>
      <c r="BR41" s="60">
        <v>0.75112955584275898</v>
      </c>
      <c r="BS41" s="56" t="s">
        <v>70</v>
      </c>
      <c r="BT41" s="56" t="s">
        <v>69</v>
      </c>
      <c r="BU41" s="56" t="s">
        <v>70</v>
      </c>
      <c r="BV41" s="56" t="s">
        <v>69</v>
      </c>
      <c r="BW41" s="56" t="s">
        <v>69</v>
      </c>
      <c r="BX41" s="56" t="s">
        <v>69</v>
      </c>
      <c r="BY41" s="56" t="s">
        <v>70</v>
      </c>
      <c r="BZ41" s="56" t="s">
        <v>69</v>
      </c>
    </row>
    <row r="42" spans="1:78" s="49" customFormat="1" ht="28.8" x14ac:dyDescent="0.3">
      <c r="A42" s="48">
        <v>14181500</v>
      </c>
      <c r="B42" s="48">
        <v>23780511</v>
      </c>
      <c r="C42" s="49" t="s">
        <v>140</v>
      </c>
      <c r="D42" s="65" t="s">
        <v>166</v>
      </c>
      <c r="E42" s="49" t="s">
        <v>167</v>
      </c>
      <c r="F42" s="50"/>
      <c r="G42" s="51">
        <v>0.75</v>
      </c>
      <c r="H42" s="51" t="str">
        <f t="shared" si="359"/>
        <v>G</v>
      </c>
      <c r="I42" s="51" t="str">
        <f t="shared" si="360"/>
        <v>S</v>
      </c>
      <c r="J42" s="51" t="str">
        <f t="shared" si="361"/>
        <v>G</v>
      </c>
      <c r="K42" s="51" t="str">
        <f t="shared" si="362"/>
        <v>G</v>
      </c>
      <c r="L42" s="52">
        <v>2E-3</v>
      </c>
      <c r="M42" s="51" t="str">
        <f t="shared" si="363"/>
        <v>VG</v>
      </c>
      <c r="N42" s="51" t="str">
        <f t="shared" ref="N42" si="382">AO42</f>
        <v>S</v>
      </c>
      <c r="O42" s="51" t="str">
        <f t="shared" si="365"/>
        <v>VG</v>
      </c>
      <c r="P42" s="51" t="str">
        <f t="shared" ref="P42" si="383">BY42</f>
        <v>S</v>
      </c>
      <c r="Q42" s="51">
        <v>0.5</v>
      </c>
      <c r="R42" s="51" t="str">
        <f t="shared" si="367"/>
        <v>VG</v>
      </c>
      <c r="S42" s="51" t="str">
        <f t="shared" si="368"/>
        <v>S</v>
      </c>
      <c r="T42" s="51" t="str">
        <f t="shared" si="369"/>
        <v>VG</v>
      </c>
      <c r="U42" s="51" t="str">
        <f t="shared" si="370"/>
        <v>G</v>
      </c>
      <c r="V42" s="51">
        <v>0.77</v>
      </c>
      <c r="W42" s="51" t="str">
        <f t="shared" si="371"/>
        <v>G</v>
      </c>
      <c r="X42" s="51" t="str">
        <f t="shared" si="372"/>
        <v>S</v>
      </c>
      <c r="Y42" s="51" t="str">
        <f t="shared" si="373"/>
        <v>G</v>
      </c>
      <c r="Z42" s="51" t="str">
        <f t="shared" si="374"/>
        <v>G</v>
      </c>
      <c r="AA42" s="53">
        <v>0.69109243519114505</v>
      </c>
      <c r="AB42" s="53">
        <v>0.62165023500303696</v>
      </c>
      <c r="AC42" s="53">
        <v>10.4787403099045</v>
      </c>
      <c r="AD42" s="53">
        <v>7.7219855943986397</v>
      </c>
      <c r="AE42" s="53">
        <v>0.55579453470581697</v>
      </c>
      <c r="AF42" s="53">
        <v>0.61510142659317801</v>
      </c>
      <c r="AG42" s="53">
        <v>0.72886052202951401</v>
      </c>
      <c r="AH42" s="53">
        <v>0.64513479012133601</v>
      </c>
      <c r="AI42" s="48" t="s">
        <v>70</v>
      </c>
      <c r="AJ42" s="48" t="s">
        <v>70</v>
      </c>
      <c r="AK42" s="48" t="s">
        <v>70</v>
      </c>
      <c r="AL42" s="48" t="s">
        <v>69</v>
      </c>
      <c r="AM42" s="48" t="s">
        <v>69</v>
      </c>
      <c r="AN42" s="48" t="s">
        <v>70</v>
      </c>
      <c r="AO42" s="48" t="s">
        <v>70</v>
      </c>
      <c r="AP42" s="48" t="s">
        <v>70</v>
      </c>
      <c r="AR42" s="54" t="s">
        <v>146</v>
      </c>
      <c r="AS42" s="53">
        <v>0.75229751907846798</v>
      </c>
      <c r="AT42" s="53">
        <v>0.76269557040214098</v>
      </c>
      <c r="AU42" s="53">
        <v>3.1623402801754099</v>
      </c>
      <c r="AV42" s="53">
        <v>3.8566207023999799</v>
      </c>
      <c r="AW42" s="53">
        <v>0.49769717793205498</v>
      </c>
      <c r="AX42" s="53">
        <v>0.48713902491779398</v>
      </c>
      <c r="AY42" s="53">
        <v>0.75643889114145302</v>
      </c>
      <c r="AZ42" s="53">
        <v>0.76791357762864898</v>
      </c>
      <c r="BA42" s="48" t="s">
        <v>69</v>
      </c>
      <c r="BB42" s="48" t="s">
        <v>69</v>
      </c>
      <c r="BC42" s="48" t="s">
        <v>71</v>
      </c>
      <c r="BD42" s="48" t="s">
        <v>71</v>
      </c>
      <c r="BE42" s="48" t="s">
        <v>71</v>
      </c>
      <c r="BF42" s="48" t="s">
        <v>71</v>
      </c>
      <c r="BG42" s="48" t="s">
        <v>69</v>
      </c>
      <c r="BH42" s="48" t="s">
        <v>69</v>
      </c>
      <c r="BI42" s="49">
        <f t="shared" ref="BI42" si="384">IF(BJ42=AR42,1,0)</f>
        <v>1</v>
      </c>
      <c r="BJ42" s="49" t="s">
        <v>146</v>
      </c>
      <c r="BK42" s="53">
        <v>0.69800656713076403</v>
      </c>
      <c r="BL42" s="53">
        <v>0.71745708736268099</v>
      </c>
      <c r="BM42" s="53">
        <v>10.1204637227085</v>
      </c>
      <c r="BN42" s="53">
        <v>9.7055296365984791</v>
      </c>
      <c r="BO42" s="53">
        <v>0.549539291469896</v>
      </c>
      <c r="BP42" s="53">
        <v>0.531547657917255</v>
      </c>
      <c r="BQ42" s="53">
        <v>0.73301234562413198</v>
      </c>
      <c r="BR42" s="53">
        <v>0.75112955584275898</v>
      </c>
      <c r="BS42" s="49" t="s">
        <v>70</v>
      </c>
      <c r="BT42" s="49" t="s">
        <v>69</v>
      </c>
      <c r="BU42" s="49" t="s">
        <v>70</v>
      </c>
      <c r="BV42" s="49" t="s">
        <v>69</v>
      </c>
      <c r="BW42" s="49" t="s">
        <v>69</v>
      </c>
      <c r="BX42" s="49" t="s">
        <v>69</v>
      </c>
      <c r="BY42" s="49" t="s">
        <v>70</v>
      </c>
      <c r="BZ42" s="49" t="s">
        <v>69</v>
      </c>
    </row>
    <row r="43" spans="1:78" s="49" customFormat="1" x14ac:dyDescent="0.3">
      <c r="A43" s="48">
        <v>14181500</v>
      </c>
      <c r="B43" s="48">
        <v>23780511</v>
      </c>
      <c r="C43" s="49" t="s">
        <v>140</v>
      </c>
      <c r="D43" s="65" t="s">
        <v>168</v>
      </c>
      <c r="E43" s="49" t="s">
        <v>169</v>
      </c>
      <c r="F43" s="50"/>
      <c r="G43" s="51">
        <v>0.73</v>
      </c>
      <c r="H43" s="51" t="str">
        <f t="shared" si="359"/>
        <v>G</v>
      </c>
      <c r="I43" s="51" t="str">
        <f t="shared" si="360"/>
        <v>S</v>
      </c>
      <c r="J43" s="51" t="str">
        <f t="shared" si="361"/>
        <v>G</v>
      </c>
      <c r="K43" s="51" t="str">
        <f t="shared" si="362"/>
        <v>G</v>
      </c>
      <c r="L43" s="52">
        <v>6.9000000000000006E-2</v>
      </c>
      <c r="M43" s="51" t="str">
        <f t="shared" si="363"/>
        <v>G</v>
      </c>
      <c r="N43" s="51" t="str">
        <f t="shared" ref="N43" si="385">AO43</f>
        <v>S</v>
      </c>
      <c r="O43" s="51" t="str">
        <f t="shared" si="365"/>
        <v>VG</v>
      </c>
      <c r="P43" s="51" t="str">
        <f t="shared" ref="P43" si="386">BY43</f>
        <v>S</v>
      </c>
      <c r="Q43" s="51">
        <v>0.51</v>
      </c>
      <c r="R43" s="51" t="str">
        <f t="shared" si="367"/>
        <v>G</v>
      </c>
      <c r="S43" s="51" t="str">
        <f t="shared" si="368"/>
        <v>S</v>
      </c>
      <c r="T43" s="51" t="str">
        <f t="shared" si="369"/>
        <v>VG</v>
      </c>
      <c r="U43" s="51" t="str">
        <f t="shared" si="370"/>
        <v>G</v>
      </c>
      <c r="V43" s="51">
        <v>0.755</v>
      </c>
      <c r="W43" s="51" t="str">
        <f t="shared" si="371"/>
        <v>G</v>
      </c>
      <c r="X43" s="51" t="str">
        <f t="shared" si="372"/>
        <v>S</v>
      </c>
      <c r="Y43" s="51" t="str">
        <f t="shared" si="373"/>
        <v>G</v>
      </c>
      <c r="Z43" s="51" t="str">
        <f t="shared" si="374"/>
        <v>G</v>
      </c>
      <c r="AA43" s="53">
        <v>0.69109243519114505</v>
      </c>
      <c r="AB43" s="53">
        <v>0.62165023500303696</v>
      </c>
      <c r="AC43" s="53">
        <v>10.4787403099045</v>
      </c>
      <c r="AD43" s="53">
        <v>7.7219855943986397</v>
      </c>
      <c r="AE43" s="53">
        <v>0.55579453470581697</v>
      </c>
      <c r="AF43" s="53">
        <v>0.61510142659317801</v>
      </c>
      <c r="AG43" s="53">
        <v>0.72886052202951401</v>
      </c>
      <c r="AH43" s="53">
        <v>0.64513479012133601</v>
      </c>
      <c r="AI43" s="48" t="s">
        <v>70</v>
      </c>
      <c r="AJ43" s="48" t="s">
        <v>70</v>
      </c>
      <c r="AK43" s="48" t="s">
        <v>70</v>
      </c>
      <c r="AL43" s="48" t="s">
        <v>69</v>
      </c>
      <c r="AM43" s="48" t="s">
        <v>69</v>
      </c>
      <c r="AN43" s="48" t="s">
        <v>70</v>
      </c>
      <c r="AO43" s="48" t="s">
        <v>70</v>
      </c>
      <c r="AP43" s="48" t="s">
        <v>70</v>
      </c>
      <c r="AR43" s="54" t="s">
        <v>146</v>
      </c>
      <c r="AS43" s="53">
        <v>0.75229751907846798</v>
      </c>
      <c r="AT43" s="53">
        <v>0.76269557040214098</v>
      </c>
      <c r="AU43" s="53">
        <v>3.1623402801754099</v>
      </c>
      <c r="AV43" s="53">
        <v>3.8566207023999799</v>
      </c>
      <c r="AW43" s="53">
        <v>0.49769717793205498</v>
      </c>
      <c r="AX43" s="53">
        <v>0.48713902491779398</v>
      </c>
      <c r="AY43" s="53">
        <v>0.75643889114145302</v>
      </c>
      <c r="AZ43" s="53">
        <v>0.76791357762864898</v>
      </c>
      <c r="BA43" s="48" t="s">
        <v>69</v>
      </c>
      <c r="BB43" s="48" t="s">
        <v>69</v>
      </c>
      <c r="BC43" s="48" t="s">
        <v>71</v>
      </c>
      <c r="BD43" s="48" t="s">
        <v>71</v>
      </c>
      <c r="BE43" s="48" t="s">
        <v>71</v>
      </c>
      <c r="BF43" s="48" t="s">
        <v>71</v>
      </c>
      <c r="BG43" s="48" t="s">
        <v>69</v>
      </c>
      <c r="BH43" s="48" t="s">
        <v>69</v>
      </c>
      <c r="BI43" s="49">
        <f t="shared" ref="BI43" si="387">IF(BJ43=AR43,1,0)</f>
        <v>1</v>
      </c>
      <c r="BJ43" s="49" t="s">
        <v>146</v>
      </c>
      <c r="BK43" s="53">
        <v>0.69800656713076403</v>
      </c>
      <c r="BL43" s="53">
        <v>0.71745708736268099</v>
      </c>
      <c r="BM43" s="53">
        <v>10.1204637227085</v>
      </c>
      <c r="BN43" s="53">
        <v>9.7055296365984791</v>
      </c>
      <c r="BO43" s="53">
        <v>0.549539291469896</v>
      </c>
      <c r="BP43" s="53">
        <v>0.531547657917255</v>
      </c>
      <c r="BQ43" s="53">
        <v>0.73301234562413198</v>
      </c>
      <c r="BR43" s="53">
        <v>0.75112955584275898</v>
      </c>
      <c r="BS43" s="49" t="s">
        <v>70</v>
      </c>
      <c r="BT43" s="49" t="s">
        <v>69</v>
      </c>
      <c r="BU43" s="49" t="s">
        <v>70</v>
      </c>
      <c r="BV43" s="49" t="s">
        <v>69</v>
      </c>
      <c r="BW43" s="49" t="s">
        <v>69</v>
      </c>
      <c r="BX43" s="49" t="s">
        <v>69</v>
      </c>
      <c r="BY43" s="49" t="s">
        <v>70</v>
      </c>
      <c r="BZ43" s="49" t="s">
        <v>69</v>
      </c>
    </row>
    <row r="44" spans="1:78" s="49" customFormat="1" x14ac:dyDescent="0.3">
      <c r="A44" s="48">
        <v>14181500</v>
      </c>
      <c r="B44" s="48">
        <v>23780511</v>
      </c>
      <c r="C44" s="49" t="s">
        <v>140</v>
      </c>
      <c r="D44" s="65" t="s">
        <v>170</v>
      </c>
      <c r="E44" s="49" t="s">
        <v>171</v>
      </c>
      <c r="F44" s="50"/>
      <c r="G44" s="51">
        <v>0.75</v>
      </c>
      <c r="H44" s="51" t="str">
        <f t="shared" si="359"/>
        <v>G</v>
      </c>
      <c r="I44" s="51" t="str">
        <f t="shared" si="360"/>
        <v>S</v>
      </c>
      <c r="J44" s="51" t="str">
        <f t="shared" si="361"/>
        <v>G</v>
      </c>
      <c r="K44" s="51" t="str">
        <f t="shared" si="362"/>
        <v>G</v>
      </c>
      <c r="L44" s="52">
        <v>8.0000000000000004E-4</v>
      </c>
      <c r="M44" s="51" t="str">
        <f t="shared" si="363"/>
        <v>VG</v>
      </c>
      <c r="N44" s="51" t="str">
        <f t="shared" ref="N44" si="388">AO44</f>
        <v>S</v>
      </c>
      <c r="O44" s="51" t="str">
        <f t="shared" si="365"/>
        <v>VG</v>
      </c>
      <c r="P44" s="51" t="str">
        <f t="shared" ref="P44" si="389">BY44</f>
        <v>S</v>
      </c>
      <c r="Q44" s="51">
        <v>0.5</v>
      </c>
      <c r="R44" s="51" t="str">
        <f t="shared" si="367"/>
        <v>VG</v>
      </c>
      <c r="S44" s="51" t="str">
        <f t="shared" si="368"/>
        <v>S</v>
      </c>
      <c r="T44" s="51" t="str">
        <f t="shared" si="369"/>
        <v>VG</v>
      </c>
      <c r="U44" s="51" t="str">
        <f t="shared" si="370"/>
        <v>G</v>
      </c>
      <c r="V44" s="51">
        <v>0.77</v>
      </c>
      <c r="W44" s="51" t="str">
        <f t="shared" si="371"/>
        <v>G</v>
      </c>
      <c r="X44" s="51" t="str">
        <f t="shared" si="372"/>
        <v>S</v>
      </c>
      <c r="Y44" s="51" t="str">
        <f t="shared" si="373"/>
        <v>G</v>
      </c>
      <c r="Z44" s="51" t="str">
        <f t="shared" si="374"/>
        <v>G</v>
      </c>
      <c r="AA44" s="53">
        <v>0.69109243519114505</v>
      </c>
      <c r="AB44" s="53">
        <v>0.62165023500303696</v>
      </c>
      <c r="AC44" s="53">
        <v>10.4787403099045</v>
      </c>
      <c r="AD44" s="53">
        <v>7.7219855943986397</v>
      </c>
      <c r="AE44" s="53">
        <v>0.55579453470581697</v>
      </c>
      <c r="AF44" s="53">
        <v>0.61510142659317801</v>
      </c>
      <c r="AG44" s="53">
        <v>0.72886052202951401</v>
      </c>
      <c r="AH44" s="53">
        <v>0.64513479012133601</v>
      </c>
      <c r="AI44" s="48" t="s">
        <v>70</v>
      </c>
      <c r="AJ44" s="48" t="s">
        <v>70</v>
      </c>
      <c r="AK44" s="48" t="s">
        <v>70</v>
      </c>
      <c r="AL44" s="48" t="s">
        <v>69</v>
      </c>
      <c r="AM44" s="48" t="s">
        <v>69</v>
      </c>
      <c r="AN44" s="48" t="s">
        <v>70</v>
      </c>
      <c r="AO44" s="48" t="s">
        <v>70</v>
      </c>
      <c r="AP44" s="48" t="s">
        <v>70</v>
      </c>
      <c r="AR44" s="54" t="s">
        <v>146</v>
      </c>
      <c r="AS44" s="53">
        <v>0.75229751907846798</v>
      </c>
      <c r="AT44" s="53">
        <v>0.76269557040214098</v>
      </c>
      <c r="AU44" s="53">
        <v>3.1623402801754099</v>
      </c>
      <c r="AV44" s="53">
        <v>3.8566207023999799</v>
      </c>
      <c r="AW44" s="53">
        <v>0.49769717793205498</v>
      </c>
      <c r="AX44" s="53">
        <v>0.48713902491779398</v>
      </c>
      <c r="AY44" s="53">
        <v>0.75643889114145302</v>
      </c>
      <c r="AZ44" s="53">
        <v>0.76791357762864898</v>
      </c>
      <c r="BA44" s="48" t="s">
        <v>69</v>
      </c>
      <c r="BB44" s="48" t="s">
        <v>69</v>
      </c>
      <c r="BC44" s="48" t="s">
        <v>71</v>
      </c>
      <c r="BD44" s="48" t="s">
        <v>71</v>
      </c>
      <c r="BE44" s="48" t="s">
        <v>71</v>
      </c>
      <c r="BF44" s="48" t="s">
        <v>71</v>
      </c>
      <c r="BG44" s="48" t="s">
        <v>69</v>
      </c>
      <c r="BH44" s="48" t="s">
        <v>69</v>
      </c>
      <c r="BI44" s="49">
        <f t="shared" ref="BI44" si="390">IF(BJ44=AR44,1,0)</f>
        <v>1</v>
      </c>
      <c r="BJ44" s="49" t="s">
        <v>146</v>
      </c>
      <c r="BK44" s="53">
        <v>0.69800656713076403</v>
      </c>
      <c r="BL44" s="53">
        <v>0.71745708736268099</v>
      </c>
      <c r="BM44" s="53">
        <v>10.1204637227085</v>
      </c>
      <c r="BN44" s="53">
        <v>9.7055296365984791</v>
      </c>
      <c r="BO44" s="53">
        <v>0.549539291469896</v>
      </c>
      <c r="BP44" s="53">
        <v>0.531547657917255</v>
      </c>
      <c r="BQ44" s="53">
        <v>0.73301234562413198</v>
      </c>
      <c r="BR44" s="53">
        <v>0.75112955584275898</v>
      </c>
      <c r="BS44" s="49" t="s">
        <v>70</v>
      </c>
      <c r="BT44" s="49" t="s">
        <v>69</v>
      </c>
      <c r="BU44" s="49" t="s">
        <v>70</v>
      </c>
      <c r="BV44" s="49" t="s">
        <v>69</v>
      </c>
      <c r="BW44" s="49" t="s">
        <v>69</v>
      </c>
      <c r="BX44" s="49" t="s">
        <v>69</v>
      </c>
      <c r="BY44" s="49" t="s">
        <v>70</v>
      </c>
      <c r="BZ44" s="49" t="s">
        <v>69</v>
      </c>
    </row>
    <row r="45" spans="1:78" s="49" customFormat="1" x14ac:dyDescent="0.3">
      <c r="A45" s="48">
        <v>14181500</v>
      </c>
      <c r="B45" s="48">
        <v>23780511</v>
      </c>
      <c r="C45" s="49" t="s">
        <v>140</v>
      </c>
      <c r="D45" s="65" t="s">
        <v>184</v>
      </c>
      <c r="F45" s="50"/>
      <c r="G45" s="51">
        <v>0.76100000000000001</v>
      </c>
      <c r="H45" s="51" t="str">
        <f t="shared" ref="H45" si="391">IF(G45&gt;0.8,"VG",IF(G45&gt;0.7,"G",IF(G45&gt;0.45,"S","NS")))</f>
        <v>G</v>
      </c>
      <c r="I45" s="51" t="str">
        <f t="shared" ref="I45" si="392">AI45</f>
        <v>S</v>
      </c>
      <c r="J45" s="51" t="str">
        <f t="shared" ref="J45" si="393">BB45</f>
        <v>G</v>
      </c>
      <c r="K45" s="51" t="str">
        <f t="shared" ref="K45" si="394">BT45</f>
        <v>G</v>
      </c>
      <c r="L45" s="52">
        <v>8.2000000000000007E-3</v>
      </c>
      <c r="M45" s="51" t="str">
        <f t="shared" ref="M45" si="395">IF(ABS(L45)&lt;5%,"VG",IF(ABS(L45)&lt;10%,"G",IF(ABS(L45)&lt;15%,"S","NS")))</f>
        <v>VG</v>
      </c>
      <c r="N45" s="51" t="str">
        <f t="shared" ref="N45" si="396">AO45</f>
        <v>S</v>
      </c>
      <c r="O45" s="51" t="str">
        <f t="shared" ref="O45" si="397">BD45</f>
        <v>VG</v>
      </c>
      <c r="P45" s="51" t="str">
        <f t="shared" ref="P45" si="398">BY45</f>
        <v>S</v>
      </c>
      <c r="Q45" s="51">
        <v>0.48899999999999999</v>
      </c>
      <c r="R45" s="51" t="str">
        <f t="shared" ref="R45" si="399">IF(Q45&lt;=0.5,"VG",IF(Q45&lt;=0.6,"G",IF(Q45&lt;=0.7,"S","NS")))</f>
        <v>VG</v>
      </c>
      <c r="S45" s="51" t="str">
        <f t="shared" ref="S45" si="400">AN45</f>
        <v>S</v>
      </c>
      <c r="T45" s="51" t="str">
        <f t="shared" ref="T45" si="401">BF45</f>
        <v>VG</v>
      </c>
      <c r="U45" s="51" t="str">
        <f t="shared" ref="U45" si="402">BX45</f>
        <v>G</v>
      </c>
      <c r="V45" s="51">
        <v>0.77400000000000002</v>
      </c>
      <c r="W45" s="51" t="str">
        <f t="shared" ref="W45" si="403">IF(V45&gt;0.85,"VG",IF(V45&gt;0.75,"G",IF(V45&gt;0.6,"S","NS")))</f>
        <v>G</v>
      </c>
      <c r="X45" s="51" t="str">
        <f t="shared" ref="X45" si="404">AP45</f>
        <v>S</v>
      </c>
      <c r="Y45" s="51" t="str">
        <f t="shared" ref="Y45" si="405">BH45</f>
        <v>G</v>
      </c>
      <c r="Z45" s="51" t="str">
        <f t="shared" ref="Z45" si="406">BZ45</f>
        <v>G</v>
      </c>
      <c r="AA45" s="53">
        <v>0.69109243519114505</v>
      </c>
      <c r="AB45" s="53">
        <v>0.62165023500303696</v>
      </c>
      <c r="AC45" s="53">
        <v>10.4787403099045</v>
      </c>
      <c r="AD45" s="53">
        <v>7.7219855943986397</v>
      </c>
      <c r="AE45" s="53">
        <v>0.55579453470581697</v>
      </c>
      <c r="AF45" s="53">
        <v>0.61510142659317801</v>
      </c>
      <c r="AG45" s="53">
        <v>0.72886052202951401</v>
      </c>
      <c r="AH45" s="53">
        <v>0.64513479012133601</v>
      </c>
      <c r="AI45" s="48" t="s">
        <v>70</v>
      </c>
      <c r="AJ45" s="48" t="s">
        <v>70</v>
      </c>
      <c r="AK45" s="48" t="s">
        <v>70</v>
      </c>
      <c r="AL45" s="48" t="s">
        <v>69</v>
      </c>
      <c r="AM45" s="48" t="s">
        <v>69</v>
      </c>
      <c r="AN45" s="48" t="s">
        <v>70</v>
      </c>
      <c r="AO45" s="48" t="s">
        <v>70</v>
      </c>
      <c r="AP45" s="48" t="s">
        <v>70</v>
      </c>
      <c r="AR45" s="54" t="s">
        <v>146</v>
      </c>
      <c r="AS45" s="53">
        <v>0.75229751907846798</v>
      </c>
      <c r="AT45" s="53">
        <v>0.76269557040214098</v>
      </c>
      <c r="AU45" s="53">
        <v>3.1623402801754099</v>
      </c>
      <c r="AV45" s="53">
        <v>3.8566207023999799</v>
      </c>
      <c r="AW45" s="53">
        <v>0.49769717793205498</v>
      </c>
      <c r="AX45" s="53">
        <v>0.48713902491779398</v>
      </c>
      <c r="AY45" s="53">
        <v>0.75643889114145302</v>
      </c>
      <c r="AZ45" s="53">
        <v>0.76791357762864898</v>
      </c>
      <c r="BA45" s="48" t="s">
        <v>69</v>
      </c>
      <c r="BB45" s="48" t="s">
        <v>69</v>
      </c>
      <c r="BC45" s="48" t="s">
        <v>71</v>
      </c>
      <c r="BD45" s="48" t="s">
        <v>71</v>
      </c>
      <c r="BE45" s="48" t="s">
        <v>71</v>
      </c>
      <c r="BF45" s="48" t="s">
        <v>71</v>
      </c>
      <c r="BG45" s="48" t="s">
        <v>69</v>
      </c>
      <c r="BH45" s="48" t="s">
        <v>69</v>
      </c>
      <c r="BI45" s="49">
        <f t="shared" ref="BI45" si="407">IF(BJ45=AR45,1,0)</f>
        <v>1</v>
      </c>
      <c r="BJ45" s="49" t="s">
        <v>146</v>
      </c>
      <c r="BK45" s="53">
        <v>0.69800656713076403</v>
      </c>
      <c r="BL45" s="53">
        <v>0.71745708736268099</v>
      </c>
      <c r="BM45" s="53">
        <v>10.1204637227085</v>
      </c>
      <c r="BN45" s="53">
        <v>9.7055296365984791</v>
      </c>
      <c r="BO45" s="53">
        <v>0.549539291469896</v>
      </c>
      <c r="BP45" s="53">
        <v>0.531547657917255</v>
      </c>
      <c r="BQ45" s="53">
        <v>0.73301234562413198</v>
      </c>
      <c r="BR45" s="53">
        <v>0.75112955584275898</v>
      </c>
      <c r="BS45" s="49" t="s">
        <v>70</v>
      </c>
      <c r="BT45" s="49" t="s">
        <v>69</v>
      </c>
      <c r="BU45" s="49" t="s">
        <v>70</v>
      </c>
      <c r="BV45" s="49" t="s">
        <v>69</v>
      </c>
      <c r="BW45" s="49" t="s">
        <v>69</v>
      </c>
      <c r="BX45" s="49" t="s">
        <v>69</v>
      </c>
      <c r="BY45" s="49" t="s">
        <v>70</v>
      </c>
      <c r="BZ45" s="49" t="s">
        <v>69</v>
      </c>
    </row>
    <row r="46" spans="1:78" s="49" customFormat="1" x14ac:dyDescent="0.3">
      <c r="A46" s="48">
        <v>14181500</v>
      </c>
      <c r="B46" s="48">
        <v>23780511</v>
      </c>
      <c r="C46" s="49" t="s">
        <v>140</v>
      </c>
      <c r="D46" s="65" t="s">
        <v>201</v>
      </c>
      <c r="F46" s="50"/>
      <c r="G46" s="51">
        <v>0.76300000000000001</v>
      </c>
      <c r="H46" s="51" t="str">
        <f t="shared" ref="H46" si="408">IF(G46&gt;0.8,"VG",IF(G46&gt;0.7,"G",IF(G46&gt;0.45,"S","NS")))</f>
        <v>G</v>
      </c>
      <c r="I46" s="51" t="str">
        <f t="shared" ref="I46" si="409">AI46</f>
        <v>S</v>
      </c>
      <c r="J46" s="51" t="str">
        <f t="shared" ref="J46" si="410">BB46</f>
        <v>G</v>
      </c>
      <c r="K46" s="51" t="str">
        <f t="shared" ref="K46" si="411">BT46</f>
        <v>G</v>
      </c>
      <c r="L46" s="52">
        <v>-1.47E-2</v>
      </c>
      <c r="M46" s="51" t="str">
        <f t="shared" ref="M46" si="412">IF(ABS(L46)&lt;5%,"VG",IF(ABS(L46)&lt;10%,"G",IF(ABS(L46)&lt;15%,"S","NS")))</f>
        <v>VG</v>
      </c>
      <c r="N46" s="51" t="str">
        <f t="shared" ref="N46" si="413">AO46</f>
        <v>S</v>
      </c>
      <c r="O46" s="51" t="str">
        <f t="shared" ref="O46" si="414">BD46</f>
        <v>VG</v>
      </c>
      <c r="P46" s="51" t="str">
        <f t="shared" ref="P46" si="415">BY46</f>
        <v>S</v>
      </c>
      <c r="Q46" s="51">
        <v>0.48599999999999999</v>
      </c>
      <c r="R46" s="51" t="str">
        <f t="shared" ref="R46" si="416">IF(Q46&lt;=0.5,"VG",IF(Q46&lt;=0.6,"G",IF(Q46&lt;=0.7,"S","NS")))</f>
        <v>VG</v>
      </c>
      <c r="S46" s="51" t="str">
        <f t="shared" ref="S46" si="417">AN46</f>
        <v>S</v>
      </c>
      <c r="T46" s="51" t="str">
        <f t="shared" ref="T46" si="418">BF46</f>
        <v>VG</v>
      </c>
      <c r="U46" s="51" t="str">
        <f t="shared" ref="U46" si="419">BX46</f>
        <v>G</v>
      </c>
      <c r="V46" s="51">
        <v>0.78300000000000003</v>
      </c>
      <c r="W46" s="51" t="str">
        <f t="shared" ref="W46" si="420">IF(V46&gt;0.85,"VG",IF(V46&gt;0.75,"G",IF(V46&gt;0.6,"S","NS")))</f>
        <v>G</v>
      </c>
      <c r="X46" s="51" t="str">
        <f t="shared" ref="X46" si="421">AP46</f>
        <v>S</v>
      </c>
      <c r="Y46" s="51" t="str">
        <f t="shared" ref="Y46" si="422">BH46</f>
        <v>G</v>
      </c>
      <c r="Z46" s="51" t="str">
        <f t="shared" ref="Z46" si="423">BZ46</f>
        <v>G</v>
      </c>
      <c r="AA46" s="53">
        <v>0.69109243519114505</v>
      </c>
      <c r="AB46" s="53">
        <v>0.62165023500303696</v>
      </c>
      <c r="AC46" s="53">
        <v>10.4787403099045</v>
      </c>
      <c r="AD46" s="53">
        <v>7.7219855943986397</v>
      </c>
      <c r="AE46" s="53">
        <v>0.55579453470581697</v>
      </c>
      <c r="AF46" s="53">
        <v>0.61510142659317801</v>
      </c>
      <c r="AG46" s="53">
        <v>0.72886052202951401</v>
      </c>
      <c r="AH46" s="53">
        <v>0.64513479012133601</v>
      </c>
      <c r="AI46" s="48" t="s">
        <v>70</v>
      </c>
      <c r="AJ46" s="48" t="s">
        <v>70</v>
      </c>
      <c r="AK46" s="48" t="s">
        <v>70</v>
      </c>
      <c r="AL46" s="48" t="s">
        <v>69</v>
      </c>
      <c r="AM46" s="48" t="s">
        <v>69</v>
      </c>
      <c r="AN46" s="48" t="s">
        <v>70</v>
      </c>
      <c r="AO46" s="48" t="s">
        <v>70</v>
      </c>
      <c r="AP46" s="48" t="s">
        <v>70</v>
      </c>
      <c r="AR46" s="54" t="s">
        <v>146</v>
      </c>
      <c r="AS46" s="53">
        <v>0.75229751907846798</v>
      </c>
      <c r="AT46" s="53">
        <v>0.76269557040214098</v>
      </c>
      <c r="AU46" s="53">
        <v>3.1623402801754099</v>
      </c>
      <c r="AV46" s="53">
        <v>3.8566207023999799</v>
      </c>
      <c r="AW46" s="53">
        <v>0.49769717793205498</v>
      </c>
      <c r="AX46" s="53">
        <v>0.48713902491779398</v>
      </c>
      <c r="AY46" s="53">
        <v>0.75643889114145302</v>
      </c>
      <c r="AZ46" s="53">
        <v>0.76791357762864898</v>
      </c>
      <c r="BA46" s="48" t="s">
        <v>69</v>
      </c>
      <c r="BB46" s="48" t="s">
        <v>69</v>
      </c>
      <c r="BC46" s="48" t="s">
        <v>71</v>
      </c>
      <c r="BD46" s="48" t="s">
        <v>71</v>
      </c>
      <c r="BE46" s="48" t="s">
        <v>71</v>
      </c>
      <c r="BF46" s="48" t="s">
        <v>71</v>
      </c>
      <c r="BG46" s="48" t="s">
        <v>69</v>
      </c>
      <c r="BH46" s="48" t="s">
        <v>69</v>
      </c>
      <c r="BI46" s="49">
        <f t="shared" ref="BI46" si="424">IF(BJ46=AR46,1,0)</f>
        <v>1</v>
      </c>
      <c r="BJ46" s="49" t="s">
        <v>146</v>
      </c>
      <c r="BK46" s="53">
        <v>0.69800656713076403</v>
      </c>
      <c r="BL46" s="53">
        <v>0.71745708736268099</v>
      </c>
      <c r="BM46" s="53">
        <v>10.1204637227085</v>
      </c>
      <c r="BN46" s="53">
        <v>9.7055296365984791</v>
      </c>
      <c r="BO46" s="53">
        <v>0.549539291469896</v>
      </c>
      <c r="BP46" s="53">
        <v>0.531547657917255</v>
      </c>
      <c r="BQ46" s="53">
        <v>0.73301234562413198</v>
      </c>
      <c r="BR46" s="53">
        <v>0.75112955584275898</v>
      </c>
      <c r="BS46" s="49" t="s">
        <v>70</v>
      </c>
      <c r="BT46" s="49" t="s">
        <v>69</v>
      </c>
      <c r="BU46" s="49" t="s">
        <v>70</v>
      </c>
      <c r="BV46" s="49" t="s">
        <v>69</v>
      </c>
      <c r="BW46" s="49" t="s">
        <v>69</v>
      </c>
      <c r="BX46" s="49" t="s">
        <v>69</v>
      </c>
      <c r="BY46" s="49" t="s">
        <v>70</v>
      </c>
      <c r="BZ46" s="49" t="s">
        <v>69</v>
      </c>
    </row>
    <row r="47" spans="1:78" s="49" customFormat="1" x14ac:dyDescent="0.3">
      <c r="A47" s="48">
        <v>14181500</v>
      </c>
      <c r="B47" s="48">
        <v>23780511</v>
      </c>
      <c r="C47" s="49" t="s">
        <v>140</v>
      </c>
      <c r="D47" s="65" t="s">
        <v>202</v>
      </c>
      <c r="F47" s="50"/>
      <c r="G47" s="51">
        <v>0.76300000000000001</v>
      </c>
      <c r="H47" s="51" t="str">
        <f t="shared" ref="H47" si="425">IF(G47&gt;0.8,"VG",IF(G47&gt;0.7,"G",IF(G47&gt;0.45,"S","NS")))</f>
        <v>G</v>
      </c>
      <c r="I47" s="51" t="str">
        <f t="shared" ref="I47" si="426">AI47</f>
        <v>S</v>
      </c>
      <c r="J47" s="51" t="str">
        <f t="shared" ref="J47" si="427">BB47</f>
        <v>G</v>
      </c>
      <c r="K47" s="51" t="str">
        <f t="shared" ref="K47" si="428">BT47</f>
        <v>G</v>
      </c>
      <c r="L47" s="52">
        <v>-2.07E-2</v>
      </c>
      <c r="M47" s="51" t="str">
        <f t="shared" ref="M47" si="429">IF(ABS(L47)&lt;5%,"VG",IF(ABS(L47)&lt;10%,"G",IF(ABS(L47)&lt;15%,"S","NS")))</f>
        <v>VG</v>
      </c>
      <c r="N47" s="51" t="str">
        <f t="shared" ref="N47" si="430">AO47</f>
        <v>S</v>
      </c>
      <c r="O47" s="51" t="str">
        <f t="shared" ref="O47" si="431">BD47</f>
        <v>VG</v>
      </c>
      <c r="P47" s="51" t="str">
        <f t="shared" ref="P47" si="432">BY47</f>
        <v>S</v>
      </c>
      <c r="Q47" s="51">
        <v>0.48599999999999999</v>
      </c>
      <c r="R47" s="51" t="str">
        <f t="shared" ref="R47" si="433">IF(Q47&lt;=0.5,"VG",IF(Q47&lt;=0.6,"G",IF(Q47&lt;=0.7,"S","NS")))</f>
        <v>VG</v>
      </c>
      <c r="S47" s="51" t="str">
        <f t="shared" ref="S47" si="434">AN47</f>
        <v>S</v>
      </c>
      <c r="T47" s="51" t="str">
        <f t="shared" ref="T47" si="435">BF47</f>
        <v>VG</v>
      </c>
      <c r="U47" s="51" t="str">
        <f t="shared" ref="U47" si="436">BX47</f>
        <v>G</v>
      </c>
      <c r="V47" s="51">
        <v>0.78500000000000003</v>
      </c>
      <c r="W47" s="51" t="str">
        <f t="shared" ref="W47" si="437">IF(V47&gt;0.85,"VG",IF(V47&gt;0.75,"G",IF(V47&gt;0.6,"S","NS")))</f>
        <v>G</v>
      </c>
      <c r="X47" s="51" t="str">
        <f t="shared" ref="X47" si="438">AP47</f>
        <v>S</v>
      </c>
      <c r="Y47" s="51" t="str">
        <f t="shared" ref="Y47" si="439">BH47</f>
        <v>G</v>
      </c>
      <c r="Z47" s="51" t="str">
        <f t="shared" ref="Z47" si="440">BZ47</f>
        <v>G</v>
      </c>
      <c r="AA47" s="53">
        <v>0.69109243519114505</v>
      </c>
      <c r="AB47" s="53">
        <v>0.62165023500303696</v>
      </c>
      <c r="AC47" s="53">
        <v>10.4787403099045</v>
      </c>
      <c r="AD47" s="53">
        <v>7.7219855943986397</v>
      </c>
      <c r="AE47" s="53">
        <v>0.55579453470581697</v>
      </c>
      <c r="AF47" s="53">
        <v>0.61510142659317801</v>
      </c>
      <c r="AG47" s="53">
        <v>0.72886052202951401</v>
      </c>
      <c r="AH47" s="53">
        <v>0.64513479012133601</v>
      </c>
      <c r="AI47" s="48" t="s">
        <v>70</v>
      </c>
      <c r="AJ47" s="48" t="s">
        <v>70</v>
      </c>
      <c r="AK47" s="48" t="s">
        <v>70</v>
      </c>
      <c r="AL47" s="48" t="s">
        <v>69</v>
      </c>
      <c r="AM47" s="48" t="s">
        <v>69</v>
      </c>
      <c r="AN47" s="48" t="s">
        <v>70</v>
      </c>
      <c r="AO47" s="48" t="s">
        <v>70</v>
      </c>
      <c r="AP47" s="48" t="s">
        <v>70</v>
      </c>
      <c r="AR47" s="54" t="s">
        <v>146</v>
      </c>
      <c r="AS47" s="53">
        <v>0.75229751907846798</v>
      </c>
      <c r="AT47" s="53">
        <v>0.76269557040214098</v>
      </c>
      <c r="AU47" s="53">
        <v>3.1623402801754099</v>
      </c>
      <c r="AV47" s="53">
        <v>3.8566207023999799</v>
      </c>
      <c r="AW47" s="53">
        <v>0.49769717793205498</v>
      </c>
      <c r="AX47" s="53">
        <v>0.48713902491779398</v>
      </c>
      <c r="AY47" s="53">
        <v>0.75643889114145302</v>
      </c>
      <c r="AZ47" s="53">
        <v>0.76791357762864898</v>
      </c>
      <c r="BA47" s="48" t="s">
        <v>69</v>
      </c>
      <c r="BB47" s="48" t="s">
        <v>69</v>
      </c>
      <c r="BC47" s="48" t="s">
        <v>71</v>
      </c>
      <c r="BD47" s="48" t="s">
        <v>71</v>
      </c>
      <c r="BE47" s="48" t="s">
        <v>71</v>
      </c>
      <c r="BF47" s="48" t="s">
        <v>71</v>
      </c>
      <c r="BG47" s="48" t="s">
        <v>69</v>
      </c>
      <c r="BH47" s="48" t="s">
        <v>69</v>
      </c>
      <c r="BI47" s="49">
        <f t="shared" ref="BI47" si="441">IF(BJ47=AR47,1,0)</f>
        <v>1</v>
      </c>
      <c r="BJ47" s="49" t="s">
        <v>146</v>
      </c>
      <c r="BK47" s="53">
        <v>0.69800656713076403</v>
      </c>
      <c r="BL47" s="53">
        <v>0.71745708736268099</v>
      </c>
      <c r="BM47" s="53">
        <v>10.1204637227085</v>
      </c>
      <c r="BN47" s="53">
        <v>9.7055296365984791</v>
      </c>
      <c r="BO47" s="53">
        <v>0.549539291469896</v>
      </c>
      <c r="BP47" s="53">
        <v>0.531547657917255</v>
      </c>
      <c r="BQ47" s="53">
        <v>0.73301234562413198</v>
      </c>
      <c r="BR47" s="53">
        <v>0.75112955584275898</v>
      </c>
      <c r="BS47" s="49" t="s">
        <v>70</v>
      </c>
      <c r="BT47" s="49" t="s">
        <v>69</v>
      </c>
      <c r="BU47" s="49" t="s">
        <v>70</v>
      </c>
      <c r="BV47" s="49" t="s">
        <v>69</v>
      </c>
      <c r="BW47" s="49" t="s">
        <v>69</v>
      </c>
      <c r="BX47" s="49" t="s">
        <v>69</v>
      </c>
      <c r="BY47" s="49" t="s">
        <v>70</v>
      </c>
      <c r="BZ47" s="49" t="s">
        <v>69</v>
      </c>
    </row>
    <row r="48" spans="1:78" s="49" customFormat="1" x14ac:dyDescent="0.3">
      <c r="A48" s="48">
        <v>14181500</v>
      </c>
      <c r="B48" s="48">
        <v>23780511</v>
      </c>
      <c r="C48" s="49" t="s">
        <v>140</v>
      </c>
      <c r="D48" s="65" t="s">
        <v>203</v>
      </c>
      <c r="F48" s="50"/>
      <c r="G48" s="51">
        <v>0.76700000000000002</v>
      </c>
      <c r="H48" s="51" t="str">
        <f t="shared" ref="H48" si="442">IF(G48&gt;0.8,"VG",IF(G48&gt;0.7,"G",IF(G48&gt;0.45,"S","NS")))</f>
        <v>G</v>
      </c>
      <c r="I48" s="51" t="str">
        <f t="shared" ref="I48" si="443">AI48</f>
        <v>S</v>
      </c>
      <c r="J48" s="51" t="str">
        <f t="shared" ref="J48" si="444">BB48</f>
        <v>G</v>
      </c>
      <c r="K48" s="51" t="str">
        <f t="shared" ref="K48" si="445">BT48</f>
        <v>G</v>
      </c>
      <c r="L48" s="52">
        <v>-1.2200000000000001E-2</v>
      </c>
      <c r="M48" s="51" t="str">
        <f t="shared" ref="M48" si="446">IF(ABS(L48)&lt;5%,"VG",IF(ABS(L48)&lt;10%,"G",IF(ABS(L48)&lt;15%,"S","NS")))</f>
        <v>VG</v>
      </c>
      <c r="N48" s="51" t="str">
        <f t="shared" ref="N48" si="447">AO48</f>
        <v>S</v>
      </c>
      <c r="O48" s="51" t="str">
        <f t="shared" ref="O48" si="448">BD48</f>
        <v>VG</v>
      </c>
      <c r="P48" s="51" t="str">
        <f t="shared" ref="P48" si="449">BY48</f>
        <v>S</v>
      </c>
      <c r="Q48" s="51">
        <v>0.48299999999999998</v>
      </c>
      <c r="R48" s="51" t="str">
        <f t="shared" ref="R48" si="450">IF(Q48&lt;=0.5,"VG",IF(Q48&lt;=0.6,"G",IF(Q48&lt;=0.7,"S","NS")))</f>
        <v>VG</v>
      </c>
      <c r="S48" s="51" t="str">
        <f t="shared" ref="S48" si="451">AN48</f>
        <v>S</v>
      </c>
      <c r="T48" s="51" t="str">
        <f t="shared" ref="T48" si="452">BF48</f>
        <v>VG</v>
      </c>
      <c r="U48" s="51" t="str">
        <f t="shared" ref="U48" si="453">BX48</f>
        <v>G</v>
      </c>
      <c r="V48" s="51">
        <v>0.78500000000000003</v>
      </c>
      <c r="W48" s="51" t="str">
        <f t="shared" ref="W48" si="454">IF(V48&gt;0.85,"VG",IF(V48&gt;0.75,"G",IF(V48&gt;0.6,"S","NS")))</f>
        <v>G</v>
      </c>
      <c r="X48" s="51" t="str">
        <f t="shared" ref="X48" si="455">AP48</f>
        <v>S</v>
      </c>
      <c r="Y48" s="51" t="str">
        <f t="shared" ref="Y48" si="456">BH48</f>
        <v>G</v>
      </c>
      <c r="Z48" s="51" t="str">
        <f t="shared" ref="Z48" si="457">BZ48</f>
        <v>G</v>
      </c>
      <c r="AA48" s="53">
        <v>0.69109243519114505</v>
      </c>
      <c r="AB48" s="53">
        <v>0.62165023500303696</v>
      </c>
      <c r="AC48" s="53">
        <v>10.4787403099045</v>
      </c>
      <c r="AD48" s="53">
        <v>7.7219855943986397</v>
      </c>
      <c r="AE48" s="53">
        <v>0.55579453470581697</v>
      </c>
      <c r="AF48" s="53">
        <v>0.61510142659317801</v>
      </c>
      <c r="AG48" s="53">
        <v>0.72886052202951401</v>
      </c>
      <c r="AH48" s="53">
        <v>0.64513479012133601</v>
      </c>
      <c r="AI48" s="48" t="s">
        <v>70</v>
      </c>
      <c r="AJ48" s="48" t="s">
        <v>70</v>
      </c>
      <c r="AK48" s="48" t="s">
        <v>70</v>
      </c>
      <c r="AL48" s="48" t="s">
        <v>69</v>
      </c>
      <c r="AM48" s="48" t="s">
        <v>69</v>
      </c>
      <c r="AN48" s="48" t="s">
        <v>70</v>
      </c>
      <c r="AO48" s="48" t="s">
        <v>70</v>
      </c>
      <c r="AP48" s="48" t="s">
        <v>70</v>
      </c>
      <c r="AR48" s="54" t="s">
        <v>146</v>
      </c>
      <c r="AS48" s="53">
        <v>0.75229751907846798</v>
      </c>
      <c r="AT48" s="53">
        <v>0.76269557040214098</v>
      </c>
      <c r="AU48" s="53">
        <v>3.1623402801754099</v>
      </c>
      <c r="AV48" s="53">
        <v>3.8566207023999799</v>
      </c>
      <c r="AW48" s="53">
        <v>0.49769717793205498</v>
      </c>
      <c r="AX48" s="53">
        <v>0.48713902491779398</v>
      </c>
      <c r="AY48" s="53">
        <v>0.75643889114145302</v>
      </c>
      <c r="AZ48" s="53">
        <v>0.76791357762864898</v>
      </c>
      <c r="BA48" s="48" t="s">
        <v>69</v>
      </c>
      <c r="BB48" s="48" t="s">
        <v>69</v>
      </c>
      <c r="BC48" s="48" t="s">
        <v>71</v>
      </c>
      <c r="BD48" s="48" t="s">
        <v>71</v>
      </c>
      <c r="BE48" s="48" t="s">
        <v>71</v>
      </c>
      <c r="BF48" s="48" t="s">
        <v>71</v>
      </c>
      <c r="BG48" s="48" t="s">
        <v>69</v>
      </c>
      <c r="BH48" s="48" t="s">
        <v>69</v>
      </c>
      <c r="BI48" s="49">
        <f t="shared" ref="BI48" si="458">IF(BJ48=AR48,1,0)</f>
        <v>1</v>
      </c>
      <c r="BJ48" s="49" t="s">
        <v>146</v>
      </c>
      <c r="BK48" s="53">
        <v>0.69800656713076403</v>
      </c>
      <c r="BL48" s="53">
        <v>0.71745708736268099</v>
      </c>
      <c r="BM48" s="53">
        <v>10.1204637227085</v>
      </c>
      <c r="BN48" s="53">
        <v>9.7055296365984791</v>
      </c>
      <c r="BO48" s="53">
        <v>0.549539291469896</v>
      </c>
      <c r="BP48" s="53">
        <v>0.531547657917255</v>
      </c>
      <c r="BQ48" s="53">
        <v>0.73301234562413198</v>
      </c>
      <c r="BR48" s="53">
        <v>0.75112955584275898</v>
      </c>
      <c r="BS48" s="49" t="s">
        <v>70</v>
      </c>
      <c r="BT48" s="49" t="s">
        <v>69</v>
      </c>
      <c r="BU48" s="49" t="s">
        <v>70</v>
      </c>
      <c r="BV48" s="49" t="s">
        <v>69</v>
      </c>
      <c r="BW48" s="49" t="s">
        <v>69</v>
      </c>
      <c r="BX48" s="49" t="s">
        <v>69</v>
      </c>
      <c r="BY48" s="49" t="s">
        <v>70</v>
      </c>
      <c r="BZ48" s="49" t="s">
        <v>69</v>
      </c>
    </row>
    <row r="49" spans="1:78" x14ac:dyDescent="0.3">
      <c r="A49" s="3"/>
      <c r="B49" s="3"/>
      <c r="M49" s="26"/>
      <c r="Q49" s="18"/>
      <c r="AA49" s="33"/>
      <c r="AB49" s="33"/>
      <c r="AC49" s="42"/>
      <c r="AD49" s="42"/>
      <c r="AE49" s="43"/>
      <c r="AF49" s="43"/>
      <c r="AG49" s="35"/>
      <c r="AH49" s="35"/>
      <c r="AI49" s="36"/>
      <c r="AJ49" s="36"/>
      <c r="AK49" s="40"/>
      <c r="AL49" s="40"/>
      <c r="AM49" s="41"/>
      <c r="AN49" s="41"/>
      <c r="AO49" s="3"/>
      <c r="AP49" s="3"/>
      <c r="AR49" s="44"/>
      <c r="AS49" s="33"/>
      <c r="AT49" s="33"/>
      <c r="AU49" s="42"/>
      <c r="AV49" s="42"/>
      <c r="AW49" s="43"/>
      <c r="AX49" s="43"/>
      <c r="AY49" s="35"/>
      <c r="AZ49" s="35"/>
      <c r="BA49" s="36"/>
      <c r="BB49" s="36"/>
      <c r="BC49" s="40"/>
      <c r="BD49" s="40"/>
      <c r="BE49" s="41"/>
      <c r="BF49" s="41"/>
      <c r="BG49" s="3"/>
      <c r="BH49" s="3"/>
      <c r="BK49" s="35"/>
      <c r="BL49" s="35"/>
      <c r="BM49" s="35"/>
      <c r="BN49" s="35"/>
      <c r="BO49" s="35"/>
      <c r="BP49" s="35"/>
      <c r="BQ49" s="35"/>
      <c r="BR49" s="35"/>
    </row>
    <row r="50" spans="1:78" x14ac:dyDescent="0.3">
      <c r="A50" s="3">
        <v>14182500</v>
      </c>
      <c r="B50" s="3">
        <v>23780805</v>
      </c>
      <c r="C50" t="s">
        <v>141</v>
      </c>
      <c r="D50" t="s">
        <v>137</v>
      </c>
      <c r="G50" s="16">
        <v>0.65</v>
      </c>
      <c r="H50" s="16" t="str">
        <f t="shared" ref="H50:H59" si="459">IF(G50&gt;0.8,"VG",IF(G50&gt;0.7,"G",IF(G50&gt;0.45,"S","NS")))</f>
        <v>S</v>
      </c>
      <c r="I50" s="16" t="str">
        <f t="shared" ref="I50:I55" si="460">AI50</f>
        <v>S</v>
      </c>
      <c r="J50" s="16" t="str">
        <f t="shared" ref="J50:J55" si="461">BB50</f>
        <v>S</v>
      </c>
      <c r="K50" s="16" t="str">
        <f t="shared" ref="K50:K55" si="462">BT50</f>
        <v>S</v>
      </c>
      <c r="L50" s="19">
        <v>0.46400000000000002</v>
      </c>
      <c r="M50" s="26" t="str">
        <f t="shared" ref="M50:M59" si="463">IF(ABS(L50)&lt;5%,"VG",IF(ABS(L50)&lt;10%,"G",IF(ABS(L50)&lt;15%,"S","NS")))</f>
        <v>NS</v>
      </c>
      <c r="N50" s="26" t="str">
        <f t="shared" ref="N50" si="464">AO50</f>
        <v>VG</v>
      </c>
      <c r="O50" s="26" t="str">
        <f t="shared" ref="O50:O55" si="465">BD50</f>
        <v>NS</v>
      </c>
      <c r="P50" s="26" t="str">
        <f t="shared" ref="P50" si="466">BY50</f>
        <v>VG</v>
      </c>
      <c r="Q50" s="18">
        <v>0.55000000000000004</v>
      </c>
      <c r="R50" s="17" t="str">
        <f t="shared" ref="R50:R59" si="467">IF(Q50&lt;=0.5,"VG",IF(Q50&lt;=0.6,"G",IF(Q50&lt;=0.7,"S","NS")))</f>
        <v>G</v>
      </c>
      <c r="S50" s="17" t="str">
        <f t="shared" ref="S50:S55" si="468">AN50</f>
        <v>S</v>
      </c>
      <c r="T50" s="17" t="str">
        <f t="shared" ref="T50:T55" si="469">BF50</f>
        <v>S</v>
      </c>
      <c r="U50" s="17" t="str">
        <f t="shared" ref="U50:U55" si="470">BX50</f>
        <v>S</v>
      </c>
      <c r="V50" s="18">
        <v>0.88</v>
      </c>
      <c r="W50" s="18" t="str">
        <f t="shared" ref="W50:W59" si="471">IF(V50&gt;0.85,"VG",IF(V50&gt;0.75,"G",IF(V50&gt;0.6,"S","NS")))</f>
        <v>VG</v>
      </c>
      <c r="X50" s="18" t="str">
        <f t="shared" ref="X50:X55" si="472">AP50</f>
        <v>G</v>
      </c>
      <c r="Y50" s="18" t="str">
        <f t="shared" ref="Y50:Y55" si="473">BH50</f>
        <v>VG</v>
      </c>
      <c r="Z50" s="18" t="str">
        <f t="shared" ref="Z50:Z55" si="474">BZ50</f>
        <v>VG</v>
      </c>
      <c r="AA50" s="33">
        <v>0.535923319643546</v>
      </c>
      <c r="AB50" s="33">
        <v>0.54027386729737004</v>
      </c>
      <c r="AC50" s="42">
        <v>38.385922260563298</v>
      </c>
      <c r="AD50" s="42">
        <v>34.925235199023199</v>
      </c>
      <c r="AE50" s="43">
        <v>0.68123173763151501</v>
      </c>
      <c r="AF50" s="43">
        <v>0.67803107060268997</v>
      </c>
      <c r="AG50" s="35">
        <v>0.89656751071997598</v>
      </c>
      <c r="AH50" s="35">
        <v>0.81040885140585495</v>
      </c>
      <c r="AI50" s="36" t="s">
        <v>70</v>
      </c>
      <c r="AJ50" s="36" t="s">
        <v>70</v>
      </c>
      <c r="AK50" s="40" t="s">
        <v>68</v>
      </c>
      <c r="AL50" s="40" t="s">
        <v>68</v>
      </c>
      <c r="AM50" s="41" t="s">
        <v>70</v>
      </c>
      <c r="AN50" s="41" t="s">
        <v>70</v>
      </c>
      <c r="AO50" s="3" t="s">
        <v>71</v>
      </c>
      <c r="AP50" s="3" t="s">
        <v>69</v>
      </c>
      <c r="AR50" s="44" t="s">
        <v>147</v>
      </c>
      <c r="AS50" s="33">
        <v>0.58536063766689905</v>
      </c>
      <c r="AT50" s="33">
        <v>0.59272982781481798</v>
      </c>
      <c r="AU50" s="42">
        <v>33.469692203266703</v>
      </c>
      <c r="AV50" s="42">
        <v>33.364055411436802</v>
      </c>
      <c r="AW50" s="43">
        <v>0.64392496638436203</v>
      </c>
      <c r="AX50" s="43">
        <v>0.63817722631349205</v>
      </c>
      <c r="AY50" s="35">
        <v>0.86206359381770803</v>
      </c>
      <c r="AZ50" s="35">
        <v>0.87097721664626104</v>
      </c>
      <c r="BA50" s="36" t="s">
        <v>70</v>
      </c>
      <c r="BB50" s="36" t="s">
        <v>70</v>
      </c>
      <c r="BC50" s="40" t="s">
        <v>68</v>
      </c>
      <c r="BD50" s="40" t="s">
        <v>68</v>
      </c>
      <c r="BE50" s="41" t="s">
        <v>70</v>
      </c>
      <c r="BF50" s="41" t="s">
        <v>70</v>
      </c>
      <c r="BG50" s="3" t="s">
        <v>71</v>
      </c>
      <c r="BH50" s="3" t="s">
        <v>71</v>
      </c>
      <c r="BI50">
        <f t="shared" si="375"/>
        <v>1</v>
      </c>
      <c r="BJ50" t="s">
        <v>147</v>
      </c>
      <c r="BK50" s="35">
        <v>0.54378322653536504</v>
      </c>
      <c r="BL50" s="35">
        <v>0.55855572720182001</v>
      </c>
      <c r="BM50" s="35">
        <v>38.038808598584602</v>
      </c>
      <c r="BN50" s="35">
        <v>37.220206783194897</v>
      </c>
      <c r="BO50" s="35">
        <v>0.67543820847257097</v>
      </c>
      <c r="BP50" s="35">
        <v>0.66441272775149296</v>
      </c>
      <c r="BQ50" s="35">
        <v>0.89330690129327395</v>
      </c>
      <c r="BR50" s="35">
        <v>0.89525479032905397</v>
      </c>
      <c r="BS50" t="s">
        <v>70</v>
      </c>
      <c r="BT50" t="s">
        <v>70</v>
      </c>
      <c r="BU50" t="s">
        <v>68</v>
      </c>
      <c r="BV50" t="s">
        <v>68</v>
      </c>
      <c r="BW50" t="s">
        <v>70</v>
      </c>
      <c r="BX50" t="s">
        <v>70</v>
      </c>
      <c r="BY50" t="s">
        <v>71</v>
      </c>
      <c r="BZ50" t="s">
        <v>71</v>
      </c>
    </row>
    <row r="51" spans="1:78" s="56" customFormat="1" x14ac:dyDescent="0.3">
      <c r="A51" s="55">
        <v>14182500</v>
      </c>
      <c r="B51" s="55">
        <v>23780805</v>
      </c>
      <c r="C51" s="56" t="s">
        <v>141</v>
      </c>
      <c r="D51" s="56" t="s">
        <v>151</v>
      </c>
      <c r="F51" s="57"/>
      <c r="G51" s="58">
        <v>0.66400000000000003</v>
      </c>
      <c r="H51" s="58" t="str">
        <f t="shared" si="459"/>
        <v>S</v>
      </c>
      <c r="I51" s="58" t="str">
        <f t="shared" si="460"/>
        <v>S</v>
      </c>
      <c r="J51" s="58" t="str">
        <f t="shared" si="461"/>
        <v>S</v>
      </c>
      <c r="K51" s="58" t="str">
        <f t="shared" si="462"/>
        <v>S</v>
      </c>
      <c r="L51" s="59">
        <v>0.435</v>
      </c>
      <c r="M51" s="58" t="str">
        <f t="shared" si="463"/>
        <v>NS</v>
      </c>
      <c r="N51" s="58" t="str">
        <f t="shared" ref="N51" si="475">AO51</f>
        <v>VG</v>
      </c>
      <c r="O51" s="58" t="str">
        <f t="shared" si="465"/>
        <v>NS</v>
      </c>
      <c r="P51" s="58" t="str">
        <f t="shared" ref="P51" si="476">BY51</f>
        <v>VG</v>
      </c>
      <c r="Q51" s="58">
        <v>0.54</v>
      </c>
      <c r="R51" s="58" t="str">
        <f t="shared" si="467"/>
        <v>G</v>
      </c>
      <c r="S51" s="58" t="str">
        <f t="shared" si="468"/>
        <v>S</v>
      </c>
      <c r="T51" s="58" t="str">
        <f t="shared" si="469"/>
        <v>S</v>
      </c>
      <c r="U51" s="58" t="str">
        <f t="shared" si="470"/>
        <v>S</v>
      </c>
      <c r="V51" s="58">
        <v>0.88500000000000001</v>
      </c>
      <c r="W51" s="58" t="str">
        <f t="shared" si="471"/>
        <v>VG</v>
      </c>
      <c r="X51" s="58" t="str">
        <f t="shared" si="472"/>
        <v>G</v>
      </c>
      <c r="Y51" s="58" t="str">
        <f t="shared" si="473"/>
        <v>VG</v>
      </c>
      <c r="Z51" s="58" t="str">
        <f t="shared" si="474"/>
        <v>VG</v>
      </c>
      <c r="AA51" s="60">
        <v>0.535923319643546</v>
      </c>
      <c r="AB51" s="60">
        <v>0.54027386729737004</v>
      </c>
      <c r="AC51" s="60">
        <v>38.385922260563298</v>
      </c>
      <c r="AD51" s="60">
        <v>34.925235199023199</v>
      </c>
      <c r="AE51" s="60">
        <v>0.68123173763151501</v>
      </c>
      <c r="AF51" s="60">
        <v>0.67803107060268997</v>
      </c>
      <c r="AG51" s="60">
        <v>0.89656751071997598</v>
      </c>
      <c r="AH51" s="60">
        <v>0.81040885140585495</v>
      </c>
      <c r="AI51" s="55" t="s">
        <v>70</v>
      </c>
      <c r="AJ51" s="55" t="s">
        <v>70</v>
      </c>
      <c r="AK51" s="55" t="s">
        <v>68</v>
      </c>
      <c r="AL51" s="55" t="s">
        <v>68</v>
      </c>
      <c r="AM51" s="55" t="s">
        <v>70</v>
      </c>
      <c r="AN51" s="55" t="s">
        <v>70</v>
      </c>
      <c r="AO51" s="55" t="s">
        <v>71</v>
      </c>
      <c r="AP51" s="55" t="s">
        <v>69</v>
      </c>
      <c r="AR51" s="61" t="s">
        <v>147</v>
      </c>
      <c r="AS51" s="60">
        <v>0.58536063766689905</v>
      </c>
      <c r="AT51" s="60">
        <v>0.59272982781481798</v>
      </c>
      <c r="AU51" s="60">
        <v>33.469692203266703</v>
      </c>
      <c r="AV51" s="60">
        <v>33.364055411436802</v>
      </c>
      <c r="AW51" s="60">
        <v>0.64392496638436203</v>
      </c>
      <c r="AX51" s="60">
        <v>0.63817722631349205</v>
      </c>
      <c r="AY51" s="60">
        <v>0.86206359381770803</v>
      </c>
      <c r="AZ51" s="60">
        <v>0.87097721664626104</v>
      </c>
      <c r="BA51" s="55" t="s">
        <v>70</v>
      </c>
      <c r="BB51" s="55" t="s">
        <v>70</v>
      </c>
      <c r="BC51" s="55" t="s">
        <v>68</v>
      </c>
      <c r="BD51" s="55" t="s">
        <v>68</v>
      </c>
      <c r="BE51" s="55" t="s">
        <v>70</v>
      </c>
      <c r="BF51" s="55" t="s">
        <v>70</v>
      </c>
      <c r="BG51" s="55" t="s">
        <v>71</v>
      </c>
      <c r="BH51" s="55" t="s">
        <v>71</v>
      </c>
      <c r="BI51" s="56">
        <f t="shared" ref="BI51" si="477">IF(BJ51=AR51,1,0)</f>
        <v>1</v>
      </c>
      <c r="BJ51" s="56" t="s">
        <v>147</v>
      </c>
      <c r="BK51" s="60">
        <v>0.54378322653536504</v>
      </c>
      <c r="BL51" s="60">
        <v>0.55855572720182001</v>
      </c>
      <c r="BM51" s="60">
        <v>38.038808598584602</v>
      </c>
      <c r="BN51" s="60">
        <v>37.220206783194897</v>
      </c>
      <c r="BO51" s="60">
        <v>0.67543820847257097</v>
      </c>
      <c r="BP51" s="60">
        <v>0.66441272775149296</v>
      </c>
      <c r="BQ51" s="60">
        <v>0.89330690129327395</v>
      </c>
      <c r="BR51" s="60">
        <v>0.89525479032905397</v>
      </c>
      <c r="BS51" s="56" t="s">
        <v>70</v>
      </c>
      <c r="BT51" s="56" t="s">
        <v>70</v>
      </c>
      <c r="BU51" s="56" t="s">
        <v>68</v>
      </c>
      <c r="BV51" s="56" t="s">
        <v>68</v>
      </c>
      <c r="BW51" s="56" t="s">
        <v>70</v>
      </c>
      <c r="BX51" s="56" t="s">
        <v>70</v>
      </c>
      <c r="BY51" s="56" t="s">
        <v>71</v>
      </c>
      <c r="BZ51" s="56" t="s">
        <v>71</v>
      </c>
    </row>
    <row r="52" spans="1:78" s="56" customFormat="1" x14ac:dyDescent="0.3">
      <c r="A52" s="55">
        <v>14182500</v>
      </c>
      <c r="B52" s="55">
        <v>23780805</v>
      </c>
      <c r="C52" s="56" t="s">
        <v>141</v>
      </c>
      <c r="D52" s="56" t="s">
        <v>172</v>
      </c>
      <c r="E52" s="56" t="s">
        <v>173</v>
      </c>
      <c r="F52" s="57"/>
      <c r="G52" s="58">
        <v>0.78400000000000003</v>
      </c>
      <c r="H52" s="58" t="str">
        <f t="shared" si="459"/>
        <v>G</v>
      </c>
      <c r="I52" s="58" t="str">
        <f t="shared" si="460"/>
        <v>S</v>
      </c>
      <c r="J52" s="58" t="str">
        <f t="shared" si="461"/>
        <v>S</v>
      </c>
      <c r="K52" s="58" t="str">
        <f t="shared" si="462"/>
        <v>S</v>
      </c>
      <c r="L52" s="59">
        <v>0.19059999999999999</v>
      </c>
      <c r="M52" s="58" t="str">
        <f t="shared" si="463"/>
        <v>NS</v>
      </c>
      <c r="N52" s="58" t="str">
        <f t="shared" ref="N52" si="478">AO52</f>
        <v>VG</v>
      </c>
      <c r="O52" s="58" t="str">
        <f t="shared" si="465"/>
        <v>NS</v>
      </c>
      <c r="P52" s="58" t="str">
        <f t="shared" ref="P52" si="479">BY52</f>
        <v>VG</v>
      </c>
      <c r="Q52" s="58">
        <v>0.45600000000000002</v>
      </c>
      <c r="R52" s="58" t="str">
        <f t="shared" si="467"/>
        <v>VG</v>
      </c>
      <c r="S52" s="58" t="str">
        <f t="shared" si="468"/>
        <v>S</v>
      </c>
      <c r="T52" s="58" t="str">
        <f t="shared" si="469"/>
        <v>S</v>
      </c>
      <c r="U52" s="58" t="str">
        <f t="shared" si="470"/>
        <v>S</v>
      </c>
      <c r="V52" s="58">
        <v>0.878</v>
      </c>
      <c r="W52" s="58" t="str">
        <f t="shared" si="471"/>
        <v>VG</v>
      </c>
      <c r="X52" s="58" t="str">
        <f t="shared" si="472"/>
        <v>G</v>
      </c>
      <c r="Y52" s="58" t="str">
        <f t="shared" si="473"/>
        <v>VG</v>
      </c>
      <c r="Z52" s="58" t="str">
        <f t="shared" si="474"/>
        <v>VG</v>
      </c>
      <c r="AA52" s="60">
        <v>0.535923319643546</v>
      </c>
      <c r="AB52" s="60">
        <v>0.54027386729737004</v>
      </c>
      <c r="AC52" s="60">
        <v>38.385922260563298</v>
      </c>
      <c r="AD52" s="60">
        <v>34.925235199023199</v>
      </c>
      <c r="AE52" s="60">
        <v>0.68123173763151501</v>
      </c>
      <c r="AF52" s="60">
        <v>0.67803107060268997</v>
      </c>
      <c r="AG52" s="60">
        <v>0.89656751071997598</v>
      </c>
      <c r="AH52" s="60">
        <v>0.81040885140585495</v>
      </c>
      <c r="AI52" s="55" t="s">
        <v>70</v>
      </c>
      <c r="AJ52" s="55" t="s">
        <v>70</v>
      </c>
      <c r="AK52" s="55" t="s">
        <v>68</v>
      </c>
      <c r="AL52" s="55" t="s">
        <v>68</v>
      </c>
      <c r="AM52" s="55" t="s">
        <v>70</v>
      </c>
      <c r="AN52" s="55" t="s">
        <v>70</v>
      </c>
      <c r="AO52" s="55" t="s">
        <v>71</v>
      </c>
      <c r="AP52" s="55" t="s">
        <v>69</v>
      </c>
      <c r="AR52" s="61" t="s">
        <v>147</v>
      </c>
      <c r="AS52" s="60">
        <v>0.58536063766689905</v>
      </c>
      <c r="AT52" s="60">
        <v>0.59272982781481798</v>
      </c>
      <c r="AU52" s="60">
        <v>33.469692203266703</v>
      </c>
      <c r="AV52" s="60">
        <v>33.364055411436802</v>
      </c>
      <c r="AW52" s="60">
        <v>0.64392496638436203</v>
      </c>
      <c r="AX52" s="60">
        <v>0.63817722631349205</v>
      </c>
      <c r="AY52" s="60">
        <v>0.86206359381770803</v>
      </c>
      <c r="AZ52" s="60">
        <v>0.87097721664626104</v>
      </c>
      <c r="BA52" s="55" t="s">
        <v>70</v>
      </c>
      <c r="BB52" s="55" t="s">
        <v>70</v>
      </c>
      <c r="BC52" s="55" t="s">
        <v>68</v>
      </c>
      <c r="BD52" s="55" t="s">
        <v>68</v>
      </c>
      <c r="BE52" s="55" t="s">
        <v>70</v>
      </c>
      <c r="BF52" s="55" t="s">
        <v>70</v>
      </c>
      <c r="BG52" s="55" t="s">
        <v>71</v>
      </c>
      <c r="BH52" s="55" t="s">
        <v>71</v>
      </c>
      <c r="BI52" s="56">
        <f t="shared" ref="BI52" si="480">IF(BJ52=AR52,1,0)</f>
        <v>1</v>
      </c>
      <c r="BJ52" s="56" t="s">
        <v>147</v>
      </c>
      <c r="BK52" s="60">
        <v>0.54378322653536504</v>
      </c>
      <c r="BL52" s="60">
        <v>0.55855572720182001</v>
      </c>
      <c r="BM52" s="60">
        <v>38.038808598584602</v>
      </c>
      <c r="BN52" s="60">
        <v>37.220206783194897</v>
      </c>
      <c r="BO52" s="60">
        <v>0.67543820847257097</v>
      </c>
      <c r="BP52" s="60">
        <v>0.66441272775149296</v>
      </c>
      <c r="BQ52" s="60">
        <v>0.89330690129327395</v>
      </c>
      <c r="BR52" s="60">
        <v>0.89525479032905397</v>
      </c>
      <c r="BS52" s="56" t="s">
        <v>70</v>
      </c>
      <c r="BT52" s="56" t="s">
        <v>70</v>
      </c>
      <c r="BU52" s="56" t="s">
        <v>68</v>
      </c>
      <c r="BV52" s="56" t="s">
        <v>68</v>
      </c>
      <c r="BW52" s="56" t="s">
        <v>70</v>
      </c>
      <c r="BX52" s="56" t="s">
        <v>70</v>
      </c>
      <c r="BY52" s="56" t="s">
        <v>71</v>
      </c>
      <c r="BZ52" s="56" t="s">
        <v>71</v>
      </c>
    </row>
    <row r="53" spans="1:78" s="56" customFormat="1" x14ac:dyDescent="0.3">
      <c r="A53" s="55">
        <v>14182500</v>
      </c>
      <c r="B53" s="55">
        <v>23780805</v>
      </c>
      <c r="C53" s="56" t="s">
        <v>141</v>
      </c>
      <c r="D53" s="56" t="s">
        <v>182</v>
      </c>
      <c r="E53" s="56" t="s">
        <v>183</v>
      </c>
      <c r="F53" s="57"/>
      <c r="G53" s="58">
        <v>0.66400000000000003</v>
      </c>
      <c r="H53" s="58" t="str">
        <f t="shared" si="459"/>
        <v>S</v>
      </c>
      <c r="I53" s="58" t="str">
        <f t="shared" si="460"/>
        <v>S</v>
      </c>
      <c r="J53" s="58" t="str">
        <f t="shared" si="461"/>
        <v>S</v>
      </c>
      <c r="K53" s="58" t="str">
        <f t="shared" si="462"/>
        <v>S</v>
      </c>
      <c r="L53" s="59">
        <v>0.434</v>
      </c>
      <c r="M53" s="58" t="str">
        <f t="shared" si="463"/>
        <v>NS</v>
      </c>
      <c r="N53" s="58" t="str">
        <f t="shared" ref="N53" si="481">AO53</f>
        <v>VG</v>
      </c>
      <c r="O53" s="58" t="str">
        <f t="shared" si="465"/>
        <v>NS</v>
      </c>
      <c r="P53" s="58" t="str">
        <f t="shared" ref="P53" si="482">BY53</f>
        <v>VG</v>
      </c>
      <c r="Q53" s="58">
        <v>0.54</v>
      </c>
      <c r="R53" s="58" t="str">
        <f t="shared" si="467"/>
        <v>G</v>
      </c>
      <c r="S53" s="58" t="str">
        <f t="shared" si="468"/>
        <v>S</v>
      </c>
      <c r="T53" s="58" t="str">
        <f t="shared" si="469"/>
        <v>S</v>
      </c>
      <c r="U53" s="58" t="str">
        <f t="shared" si="470"/>
        <v>S</v>
      </c>
      <c r="V53" s="58">
        <v>0.88680000000000003</v>
      </c>
      <c r="W53" s="58" t="str">
        <f t="shared" si="471"/>
        <v>VG</v>
      </c>
      <c r="X53" s="58" t="str">
        <f t="shared" si="472"/>
        <v>G</v>
      </c>
      <c r="Y53" s="58" t="str">
        <f t="shared" si="473"/>
        <v>VG</v>
      </c>
      <c r="Z53" s="58" t="str">
        <f t="shared" si="474"/>
        <v>VG</v>
      </c>
      <c r="AA53" s="60">
        <v>0.535923319643546</v>
      </c>
      <c r="AB53" s="60">
        <v>0.54027386729737004</v>
      </c>
      <c r="AC53" s="60">
        <v>38.385922260563298</v>
      </c>
      <c r="AD53" s="60">
        <v>34.925235199023199</v>
      </c>
      <c r="AE53" s="60">
        <v>0.68123173763151501</v>
      </c>
      <c r="AF53" s="60">
        <v>0.67803107060268997</v>
      </c>
      <c r="AG53" s="60">
        <v>0.89656751071997598</v>
      </c>
      <c r="AH53" s="60">
        <v>0.81040885140585495</v>
      </c>
      <c r="AI53" s="55" t="s">
        <v>70</v>
      </c>
      <c r="AJ53" s="55" t="s">
        <v>70</v>
      </c>
      <c r="AK53" s="55" t="s">
        <v>68</v>
      </c>
      <c r="AL53" s="55" t="s">
        <v>68</v>
      </c>
      <c r="AM53" s="55" t="s">
        <v>70</v>
      </c>
      <c r="AN53" s="55" t="s">
        <v>70</v>
      </c>
      <c r="AO53" s="55" t="s">
        <v>71</v>
      </c>
      <c r="AP53" s="55" t="s">
        <v>69</v>
      </c>
      <c r="AR53" s="61" t="s">
        <v>147</v>
      </c>
      <c r="AS53" s="60">
        <v>0.58536063766689905</v>
      </c>
      <c r="AT53" s="60">
        <v>0.59272982781481798</v>
      </c>
      <c r="AU53" s="60">
        <v>33.469692203266703</v>
      </c>
      <c r="AV53" s="60">
        <v>33.364055411436802</v>
      </c>
      <c r="AW53" s="60">
        <v>0.64392496638436203</v>
      </c>
      <c r="AX53" s="60">
        <v>0.63817722631349205</v>
      </c>
      <c r="AY53" s="60">
        <v>0.86206359381770803</v>
      </c>
      <c r="AZ53" s="60">
        <v>0.87097721664626104</v>
      </c>
      <c r="BA53" s="55" t="s">
        <v>70</v>
      </c>
      <c r="BB53" s="55" t="s">
        <v>70</v>
      </c>
      <c r="BC53" s="55" t="s">
        <v>68</v>
      </c>
      <c r="BD53" s="55" t="s">
        <v>68</v>
      </c>
      <c r="BE53" s="55" t="s">
        <v>70</v>
      </c>
      <c r="BF53" s="55" t="s">
        <v>70</v>
      </c>
      <c r="BG53" s="55" t="s">
        <v>71</v>
      </c>
      <c r="BH53" s="55" t="s">
        <v>71</v>
      </c>
      <c r="BI53" s="56">
        <f t="shared" ref="BI53" si="483">IF(BJ53=AR53,1,0)</f>
        <v>1</v>
      </c>
      <c r="BJ53" s="56" t="s">
        <v>147</v>
      </c>
      <c r="BK53" s="60">
        <v>0.54378322653536504</v>
      </c>
      <c r="BL53" s="60">
        <v>0.55855572720182001</v>
      </c>
      <c r="BM53" s="60">
        <v>38.038808598584602</v>
      </c>
      <c r="BN53" s="60">
        <v>37.220206783194897</v>
      </c>
      <c r="BO53" s="60">
        <v>0.67543820847257097</v>
      </c>
      <c r="BP53" s="60">
        <v>0.66441272775149296</v>
      </c>
      <c r="BQ53" s="60">
        <v>0.89330690129327395</v>
      </c>
      <c r="BR53" s="60">
        <v>0.89525479032905397</v>
      </c>
      <c r="BS53" s="56" t="s">
        <v>70</v>
      </c>
      <c r="BT53" s="56" t="s">
        <v>70</v>
      </c>
      <c r="BU53" s="56" t="s">
        <v>68</v>
      </c>
      <c r="BV53" s="56" t="s">
        <v>68</v>
      </c>
      <c r="BW53" s="56" t="s">
        <v>70</v>
      </c>
      <c r="BX53" s="56" t="s">
        <v>70</v>
      </c>
      <c r="BY53" s="56" t="s">
        <v>71</v>
      </c>
      <c r="BZ53" s="56" t="s">
        <v>71</v>
      </c>
    </row>
    <row r="54" spans="1:78" s="56" customFormat="1" ht="28.8" x14ac:dyDescent="0.3">
      <c r="A54" s="55">
        <v>14182500</v>
      </c>
      <c r="B54" s="55">
        <v>23780805</v>
      </c>
      <c r="C54" s="56" t="s">
        <v>141</v>
      </c>
      <c r="D54" s="66" t="s">
        <v>180</v>
      </c>
      <c r="E54" s="56" t="s">
        <v>181</v>
      </c>
      <c r="F54" s="57"/>
      <c r="G54" s="58">
        <v>0.72099999999999997</v>
      </c>
      <c r="H54" s="58" t="str">
        <f t="shared" si="459"/>
        <v>G</v>
      </c>
      <c r="I54" s="58" t="str">
        <f t="shared" si="460"/>
        <v>S</v>
      </c>
      <c r="J54" s="58" t="str">
        <f t="shared" si="461"/>
        <v>S</v>
      </c>
      <c r="K54" s="58" t="str">
        <f t="shared" si="462"/>
        <v>S</v>
      </c>
      <c r="L54" s="59">
        <v>0.44900000000000001</v>
      </c>
      <c r="M54" s="58" t="str">
        <f t="shared" si="463"/>
        <v>NS</v>
      </c>
      <c r="N54" s="58" t="str">
        <f t="shared" ref="N54" si="484">AO54</f>
        <v>VG</v>
      </c>
      <c r="O54" s="58" t="str">
        <f t="shared" si="465"/>
        <v>NS</v>
      </c>
      <c r="P54" s="58" t="str">
        <f t="shared" ref="P54" si="485">BY54</f>
        <v>VG</v>
      </c>
      <c r="Q54" s="58">
        <v>0.49399999999999999</v>
      </c>
      <c r="R54" s="58" t="str">
        <f t="shared" si="467"/>
        <v>VG</v>
      </c>
      <c r="S54" s="58" t="str">
        <f t="shared" si="468"/>
        <v>S</v>
      </c>
      <c r="T54" s="58" t="str">
        <f t="shared" si="469"/>
        <v>S</v>
      </c>
      <c r="U54" s="58" t="str">
        <f t="shared" si="470"/>
        <v>S</v>
      </c>
      <c r="V54" s="58">
        <v>0.90229999999999999</v>
      </c>
      <c r="W54" s="58" t="str">
        <f t="shared" si="471"/>
        <v>VG</v>
      </c>
      <c r="X54" s="58" t="str">
        <f t="shared" si="472"/>
        <v>G</v>
      </c>
      <c r="Y54" s="58" t="str">
        <f t="shared" si="473"/>
        <v>VG</v>
      </c>
      <c r="Z54" s="58" t="str">
        <f t="shared" si="474"/>
        <v>VG</v>
      </c>
      <c r="AA54" s="60">
        <v>0.535923319643546</v>
      </c>
      <c r="AB54" s="60">
        <v>0.54027386729737004</v>
      </c>
      <c r="AC54" s="60">
        <v>38.385922260563298</v>
      </c>
      <c r="AD54" s="60">
        <v>34.925235199023199</v>
      </c>
      <c r="AE54" s="60">
        <v>0.68123173763151501</v>
      </c>
      <c r="AF54" s="60">
        <v>0.67803107060268997</v>
      </c>
      <c r="AG54" s="60">
        <v>0.89656751071997598</v>
      </c>
      <c r="AH54" s="60">
        <v>0.81040885140585495</v>
      </c>
      <c r="AI54" s="55" t="s">
        <v>70</v>
      </c>
      <c r="AJ54" s="55" t="s">
        <v>70</v>
      </c>
      <c r="AK54" s="55" t="s">
        <v>68</v>
      </c>
      <c r="AL54" s="55" t="s">
        <v>68</v>
      </c>
      <c r="AM54" s="55" t="s">
        <v>70</v>
      </c>
      <c r="AN54" s="55" t="s">
        <v>70</v>
      </c>
      <c r="AO54" s="55" t="s">
        <v>71</v>
      </c>
      <c r="AP54" s="55" t="s">
        <v>69</v>
      </c>
      <c r="AR54" s="61" t="s">
        <v>147</v>
      </c>
      <c r="AS54" s="60">
        <v>0.58536063766689905</v>
      </c>
      <c r="AT54" s="60">
        <v>0.59272982781481798</v>
      </c>
      <c r="AU54" s="60">
        <v>33.469692203266703</v>
      </c>
      <c r="AV54" s="60">
        <v>33.364055411436802</v>
      </c>
      <c r="AW54" s="60">
        <v>0.64392496638436203</v>
      </c>
      <c r="AX54" s="60">
        <v>0.63817722631349205</v>
      </c>
      <c r="AY54" s="60">
        <v>0.86206359381770803</v>
      </c>
      <c r="AZ54" s="60">
        <v>0.87097721664626104</v>
      </c>
      <c r="BA54" s="55" t="s">
        <v>70</v>
      </c>
      <c r="BB54" s="55" t="s">
        <v>70</v>
      </c>
      <c r="BC54" s="55" t="s">
        <v>68</v>
      </c>
      <c r="BD54" s="55" t="s">
        <v>68</v>
      </c>
      <c r="BE54" s="55" t="s">
        <v>70</v>
      </c>
      <c r="BF54" s="55" t="s">
        <v>70</v>
      </c>
      <c r="BG54" s="55" t="s">
        <v>71</v>
      </c>
      <c r="BH54" s="55" t="s">
        <v>71</v>
      </c>
      <c r="BI54" s="56">
        <f t="shared" ref="BI54" si="486">IF(BJ54=AR54,1,0)</f>
        <v>1</v>
      </c>
      <c r="BJ54" s="56" t="s">
        <v>147</v>
      </c>
      <c r="BK54" s="60">
        <v>0.54378322653536504</v>
      </c>
      <c r="BL54" s="60">
        <v>0.55855572720182001</v>
      </c>
      <c r="BM54" s="60">
        <v>38.038808598584602</v>
      </c>
      <c r="BN54" s="60">
        <v>37.220206783194897</v>
      </c>
      <c r="BO54" s="60">
        <v>0.67543820847257097</v>
      </c>
      <c r="BP54" s="60">
        <v>0.66441272775149296</v>
      </c>
      <c r="BQ54" s="60">
        <v>0.89330690129327395</v>
      </c>
      <c r="BR54" s="60">
        <v>0.89525479032905397</v>
      </c>
      <c r="BS54" s="56" t="s">
        <v>70</v>
      </c>
      <c r="BT54" s="56" t="s">
        <v>70</v>
      </c>
      <c r="BU54" s="56" t="s">
        <v>68</v>
      </c>
      <c r="BV54" s="56" t="s">
        <v>68</v>
      </c>
      <c r="BW54" s="56" t="s">
        <v>70</v>
      </c>
      <c r="BX54" s="56" t="s">
        <v>70</v>
      </c>
      <c r="BY54" s="56" t="s">
        <v>71</v>
      </c>
      <c r="BZ54" s="56" t="s">
        <v>71</v>
      </c>
    </row>
    <row r="55" spans="1:78" s="56" customFormat="1" x14ac:dyDescent="0.3">
      <c r="A55" s="55">
        <v>14182500</v>
      </c>
      <c r="B55" s="55">
        <v>23780805</v>
      </c>
      <c r="C55" s="56" t="s">
        <v>141</v>
      </c>
      <c r="D55" s="66" t="s">
        <v>184</v>
      </c>
      <c r="F55" s="57"/>
      <c r="G55" s="58">
        <v>0.66</v>
      </c>
      <c r="H55" s="58" t="str">
        <f t="shared" si="459"/>
        <v>S</v>
      </c>
      <c r="I55" s="58" t="str">
        <f t="shared" si="460"/>
        <v>S</v>
      </c>
      <c r="J55" s="58" t="str">
        <f t="shared" si="461"/>
        <v>S</v>
      </c>
      <c r="K55" s="58" t="str">
        <f t="shared" si="462"/>
        <v>S</v>
      </c>
      <c r="L55" s="59">
        <v>0.43559999999999999</v>
      </c>
      <c r="M55" s="58" t="str">
        <f t="shared" si="463"/>
        <v>NS</v>
      </c>
      <c r="N55" s="58" t="str">
        <f t="shared" ref="N55" si="487">AO55</f>
        <v>VG</v>
      </c>
      <c r="O55" s="58" t="str">
        <f t="shared" si="465"/>
        <v>NS</v>
      </c>
      <c r="P55" s="58" t="str">
        <f t="shared" ref="P55" si="488">BY55</f>
        <v>VG</v>
      </c>
      <c r="Q55" s="58">
        <v>0.54400000000000004</v>
      </c>
      <c r="R55" s="58" t="str">
        <f t="shared" si="467"/>
        <v>G</v>
      </c>
      <c r="S55" s="58" t="str">
        <f t="shared" si="468"/>
        <v>S</v>
      </c>
      <c r="T55" s="58" t="str">
        <f t="shared" si="469"/>
        <v>S</v>
      </c>
      <c r="U55" s="58" t="str">
        <f t="shared" si="470"/>
        <v>S</v>
      </c>
      <c r="V55" s="58">
        <v>0.88400000000000001</v>
      </c>
      <c r="W55" s="58" t="str">
        <f t="shared" si="471"/>
        <v>VG</v>
      </c>
      <c r="X55" s="58" t="str">
        <f t="shared" si="472"/>
        <v>G</v>
      </c>
      <c r="Y55" s="58" t="str">
        <f t="shared" si="473"/>
        <v>VG</v>
      </c>
      <c r="Z55" s="58" t="str">
        <f t="shared" si="474"/>
        <v>VG</v>
      </c>
      <c r="AA55" s="60">
        <v>0.535923319643546</v>
      </c>
      <c r="AB55" s="60">
        <v>0.54027386729737004</v>
      </c>
      <c r="AC55" s="60">
        <v>38.385922260563298</v>
      </c>
      <c r="AD55" s="60">
        <v>34.925235199023199</v>
      </c>
      <c r="AE55" s="60">
        <v>0.68123173763151501</v>
      </c>
      <c r="AF55" s="60">
        <v>0.67803107060268997</v>
      </c>
      <c r="AG55" s="60">
        <v>0.89656751071997598</v>
      </c>
      <c r="AH55" s="60">
        <v>0.81040885140585495</v>
      </c>
      <c r="AI55" s="55" t="s">
        <v>70</v>
      </c>
      <c r="AJ55" s="55" t="s">
        <v>70</v>
      </c>
      <c r="AK55" s="55" t="s">
        <v>68</v>
      </c>
      <c r="AL55" s="55" t="s">
        <v>68</v>
      </c>
      <c r="AM55" s="55" t="s">
        <v>70</v>
      </c>
      <c r="AN55" s="55" t="s">
        <v>70</v>
      </c>
      <c r="AO55" s="55" t="s">
        <v>71</v>
      </c>
      <c r="AP55" s="55" t="s">
        <v>69</v>
      </c>
      <c r="AR55" s="61" t="s">
        <v>147</v>
      </c>
      <c r="AS55" s="60">
        <v>0.58536063766689905</v>
      </c>
      <c r="AT55" s="60">
        <v>0.59272982781481798</v>
      </c>
      <c r="AU55" s="60">
        <v>33.469692203266703</v>
      </c>
      <c r="AV55" s="60">
        <v>33.364055411436802</v>
      </c>
      <c r="AW55" s="60">
        <v>0.64392496638436203</v>
      </c>
      <c r="AX55" s="60">
        <v>0.63817722631349205</v>
      </c>
      <c r="AY55" s="60">
        <v>0.86206359381770803</v>
      </c>
      <c r="AZ55" s="60">
        <v>0.87097721664626104</v>
      </c>
      <c r="BA55" s="55" t="s">
        <v>70</v>
      </c>
      <c r="BB55" s="55" t="s">
        <v>70</v>
      </c>
      <c r="BC55" s="55" t="s">
        <v>68</v>
      </c>
      <c r="BD55" s="55" t="s">
        <v>68</v>
      </c>
      <c r="BE55" s="55" t="s">
        <v>70</v>
      </c>
      <c r="BF55" s="55" t="s">
        <v>70</v>
      </c>
      <c r="BG55" s="55" t="s">
        <v>71</v>
      </c>
      <c r="BH55" s="55" t="s">
        <v>71</v>
      </c>
      <c r="BI55" s="56">
        <f t="shared" ref="BI55" si="489">IF(BJ55=AR55,1,0)</f>
        <v>1</v>
      </c>
      <c r="BJ55" s="56" t="s">
        <v>147</v>
      </c>
      <c r="BK55" s="60">
        <v>0.54378322653536504</v>
      </c>
      <c r="BL55" s="60">
        <v>0.55855572720182001</v>
      </c>
      <c r="BM55" s="60">
        <v>38.038808598584602</v>
      </c>
      <c r="BN55" s="60">
        <v>37.220206783194897</v>
      </c>
      <c r="BO55" s="60">
        <v>0.67543820847257097</v>
      </c>
      <c r="BP55" s="60">
        <v>0.66441272775149296</v>
      </c>
      <c r="BQ55" s="60">
        <v>0.89330690129327395</v>
      </c>
      <c r="BR55" s="60">
        <v>0.89525479032905397</v>
      </c>
      <c r="BS55" s="56" t="s">
        <v>70</v>
      </c>
      <c r="BT55" s="56" t="s">
        <v>70</v>
      </c>
      <c r="BU55" s="56" t="s">
        <v>68</v>
      </c>
      <c r="BV55" s="56" t="s">
        <v>68</v>
      </c>
      <c r="BW55" s="56" t="s">
        <v>70</v>
      </c>
      <c r="BX55" s="56" t="s">
        <v>70</v>
      </c>
      <c r="BY55" s="56" t="s">
        <v>71</v>
      </c>
      <c r="BZ55" s="56" t="s">
        <v>71</v>
      </c>
    </row>
    <row r="56" spans="1:78" s="30" customFormat="1" x14ac:dyDescent="0.3">
      <c r="A56" s="36">
        <v>14182500</v>
      </c>
      <c r="B56" s="36">
        <v>23780805</v>
      </c>
      <c r="C56" s="30" t="s">
        <v>141</v>
      </c>
      <c r="D56" s="67" t="s">
        <v>199</v>
      </c>
      <c r="F56" s="63"/>
      <c r="G56" s="24">
        <v>0.68</v>
      </c>
      <c r="H56" s="24" t="str">
        <f t="shared" si="459"/>
        <v>S</v>
      </c>
      <c r="I56" s="24" t="str">
        <f t="shared" ref="I56" si="490">AI56</f>
        <v>S</v>
      </c>
      <c r="J56" s="24" t="str">
        <f t="shared" ref="J56" si="491">BB56</f>
        <v>S</v>
      </c>
      <c r="K56" s="24" t="str">
        <f t="shared" ref="K56" si="492">BT56</f>
        <v>S</v>
      </c>
      <c r="L56" s="25">
        <v>0.4103</v>
      </c>
      <c r="M56" s="24" t="str">
        <f t="shared" si="463"/>
        <v>NS</v>
      </c>
      <c r="N56" s="24" t="str">
        <f t="shared" ref="N56" si="493">AO56</f>
        <v>VG</v>
      </c>
      <c r="O56" s="24" t="str">
        <f t="shared" ref="O56" si="494">BD56</f>
        <v>NS</v>
      </c>
      <c r="P56" s="24" t="str">
        <f t="shared" ref="P56" si="495">BY56</f>
        <v>VG</v>
      </c>
      <c r="Q56" s="24">
        <v>0.53200000000000003</v>
      </c>
      <c r="R56" s="24" t="str">
        <f t="shared" si="467"/>
        <v>G</v>
      </c>
      <c r="S56" s="24" t="str">
        <f t="shared" ref="S56" si="496">AN56</f>
        <v>S</v>
      </c>
      <c r="T56" s="24" t="str">
        <f t="shared" ref="T56" si="497">BF56</f>
        <v>S</v>
      </c>
      <c r="U56" s="24" t="str">
        <f t="shared" ref="U56" si="498">BX56</f>
        <v>S</v>
      </c>
      <c r="V56" s="24">
        <v>0.88970000000000005</v>
      </c>
      <c r="W56" s="24" t="str">
        <f t="shared" si="471"/>
        <v>VG</v>
      </c>
      <c r="X56" s="24" t="str">
        <f t="shared" ref="X56" si="499">AP56</f>
        <v>G</v>
      </c>
      <c r="Y56" s="24" t="str">
        <f t="shared" ref="Y56" si="500">BH56</f>
        <v>VG</v>
      </c>
      <c r="Z56" s="24" t="str">
        <f t="shared" ref="Z56" si="501">BZ56</f>
        <v>VG</v>
      </c>
      <c r="AA56" s="33">
        <v>0.535923319643546</v>
      </c>
      <c r="AB56" s="33">
        <v>0.54027386729737004</v>
      </c>
      <c r="AC56" s="33">
        <v>38.385922260563298</v>
      </c>
      <c r="AD56" s="33">
        <v>34.925235199023199</v>
      </c>
      <c r="AE56" s="33">
        <v>0.68123173763151501</v>
      </c>
      <c r="AF56" s="33">
        <v>0.67803107060268997</v>
      </c>
      <c r="AG56" s="33">
        <v>0.89656751071997598</v>
      </c>
      <c r="AH56" s="33">
        <v>0.81040885140585495</v>
      </c>
      <c r="AI56" s="36" t="s">
        <v>70</v>
      </c>
      <c r="AJ56" s="36" t="s">
        <v>70</v>
      </c>
      <c r="AK56" s="36" t="s">
        <v>68</v>
      </c>
      <c r="AL56" s="36" t="s">
        <v>68</v>
      </c>
      <c r="AM56" s="36" t="s">
        <v>70</v>
      </c>
      <c r="AN56" s="36" t="s">
        <v>70</v>
      </c>
      <c r="AO56" s="36" t="s">
        <v>71</v>
      </c>
      <c r="AP56" s="36" t="s">
        <v>69</v>
      </c>
      <c r="AR56" s="64" t="s">
        <v>147</v>
      </c>
      <c r="AS56" s="33">
        <v>0.58536063766689905</v>
      </c>
      <c r="AT56" s="33">
        <v>0.59272982781481798</v>
      </c>
      <c r="AU56" s="33">
        <v>33.469692203266703</v>
      </c>
      <c r="AV56" s="33">
        <v>33.364055411436802</v>
      </c>
      <c r="AW56" s="33">
        <v>0.64392496638436203</v>
      </c>
      <c r="AX56" s="33">
        <v>0.63817722631349205</v>
      </c>
      <c r="AY56" s="33">
        <v>0.86206359381770803</v>
      </c>
      <c r="AZ56" s="33">
        <v>0.87097721664626104</v>
      </c>
      <c r="BA56" s="36" t="s">
        <v>70</v>
      </c>
      <c r="BB56" s="36" t="s">
        <v>70</v>
      </c>
      <c r="BC56" s="36" t="s">
        <v>68</v>
      </c>
      <c r="BD56" s="36" t="s">
        <v>68</v>
      </c>
      <c r="BE56" s="36" t="s">
        <v>70</v>
      </c>
      <c r="BF56" s="36" t="s">
        <v>70</v>
      </c>
      <c r="BG56" s="36" t="s">
        <v>71</v>
      </c>
      <c r="BH56" s="36" t="s">
        <v>71</v>
      </c>
      <c r="BI56" s="30">
        <f t="shared" ref="BI56" si="502">IF(BJ56=AR56,1,0)</f>
        <v>1</v>
      </c>
      <c r="BJ56" s="30" t="s">
        <v>147</v>
      </c>
      <c r="BK56" s="33">
        <v>0.54378322653536504</v>
      </c>
      <c r="BL56" s="33">
        <v>0.55855572720182001</v>
      </c>
      <c r="BM56" s="33">
        <v>38.038808598584602</v>
      </c>
      <c r="BN56" s="33">
        <v>37.220206783194897</v>
      </c>
      <c r="BO56" s="33">
        <v>0.67543820847257097</v>
      </c>
      <c r="BP56" s="33">
        <v>0.66441272775149296</v>
      </c>
      <c r="BQ56" s="33">
        <v>0.89330690129327395</v>
      </c>
      <c r="BR56" s="33">
        <v>0.89525479032905397</v>
      </c>
      <c r="BS56" s="30" t="s">
        <v>70</v>
      </c>
      <c r="BT56" s="30" t="s">
        <v>70</v>
      </c>
      <c r="BU56" s="30" t="s">
        <v>68</v>
      </c>
      <c r="BV56" s="30" t="s">
        <v>68</v>
      </c>
      <c r="BW56" s="30" t="s">
        <v>70</v>
      </c>
      <c r="BX56" s="30" t="s">
        <v>70</v>
      </c>
      <c r="BY56" s="30" t="s">
        <v>71</v>
      </c>
      <c r="BZ56" s="30" t="s">
        <v>71</v>
      </c>
    </row>
    <row r="57" spans="1:78" s="30" customFormat="1" ht="28.8" x14ac:dyDescent="0.3">
      <c r="A57" s="36">
        <v>14182500</v>
      </c>
      <c r="B57" s="36">
        <v>23780805</v>
      </c>
      <c r="C57" s="30" t="s">
        <v>141</v>
      </c>
      <c r="D57" s="67" t="s">
        <v>200</v>
      </c>
      <c r="F57" s="63"/>
      <c r="G57" s="24">
        <v>0.72799999999999998</v>
      </c>
      <c r="H57" s="24" t="str">
        <f t="shared" si="459"/>
        <v>G</v>
      </c>
      <c r="I57" s="24" t="str">
        <f t="shared" ref="I57" si="503">AI57</f>
        <v>S</v>
      </c>
      <c r="J57" s="24" t="str">
        <f t="shared" ref="J57" si="504">BB57</f>
        <v>S</v>
      </c>
      <c r="K57" s="24" t="str">
        <f t="shared" ref="K57" si="505">BT57</f>
        <v>S</v>
      </c>
      <c r="L57" s="25">
        <v>0.29310000000000003</v>
      </c>
      <c r="M57" s="24" t="str">
        <f t="shared" si="463"/>
        <v>NS</v>
      </c>
      <c r="N57" s="24" t="str">
        <f t="shared" ref="N57" si="506">AO57</f>
        <v>VG</v>
      </c>
      <c r="O57" s="24" t="str">
        <f t="shared" ref="O57" si="507">BD57</f>
        <v>NS</v>
      </c>
      <c r="P57" s="24" t="str">
        <f t="shared" ref="P57" si="508">BY57</f>
        <v>VG</v>
      </c>
      <c r="Q57" s="24">
        <v>0.502</v>
      </c>
      <c r="R57" s="24" t="str">
        <f t="shared" si="467"/>
        <v>G</v>
      </c>
      <c r="S57" s="24" t="str">
        <f t="shared" ref="S57" si="509">AN57</f>
        <v>S</v>
      </c>
      <c r="T57" s="24" t="str">
        <f t="shared" ref="T57" si="510">BF57</f>
        <v>S</v>
      </c>
      <c r="U57" s="24" t="str">
        <f t="shared" ref="U57" si="511">BX57</f>
        <v>S</v>
      </c>
      <c r="V57" s="24">
        <v>0.87549999999999994</v>
      </c>
      <c r="W57" s="24" t="str">
        <f t="shared" si="471"/>
        <v>VG</v>
      </c>
      <c r="X57" s="24" t="str">
        <f t="shared" ref="X57" si="512">AP57</f>
        <v>G</v>
      </c>
      <c r="Y57" s="24" t="str">
        <f t="shared" ref="Y57" si="513">BH57</f>
        <v>VG</v>
      </c>
      <c r="Z57" s="24" t="str">
        <f t="shared" ref="Z57" si="514">BZ57</f>
        <v>VG</v>
      </c>
      <c r="AA57" s="33">
        <v>0.535923319643546</v>
      </c>
      <c r="AB57" s="33">
        <v>0.54027386729737004</v>
      </c>
      <c r="AC57" s="33">
        <v>38.385922260563298</v>
      </c>
      <c r="AD57" s="33">
        <v>34.925235199023199</v>
      </c>
      <c r="AE57" s="33">
        <v>0.68123173763151501</v>
      </c>
      <c r="AF57" s="33">
        <v>0.67803107060268997</v>
      </c>
      <c r="AG57" s="33">
        <v>0.89656751071997598</v>
      </c>
      <c r="AH57" s="33">
        <v>0.81040885140585495</v>
      </c>
      <c r="AI57" s="36" t="s">
        <v>70</v>
      </c>
      <c r="AJ57" s="36" t="s">
        <v>70</v>
      </c>
      <c r="AK57" s="36" t="s">
        <v>68</v>
      </c>
      <c r="AL57" s="36" t="s">
        <v>68</v>
      </c>
      <c r="AM57" s="36" t="s">
        <v>70</v>
      </c>
      <c r="AN57" s="36" t="s">
        <v>70</v>
      </c>
      <c r="AO57" s="36" t="s">
        <v>71</v>
      </c>
      <c r="AP57" s="36" t="s">
        <v>69</v>
      </c>
      <c r="AR57" s="64" t="s">
        <v>147</v>
      </c>
      <c r="AS57" s="33">
        <v>0.58536063766689905</v>
      </c>
      <c r="AT57" s="33">
        <v>0.59272982781481798</v>
      </c>
      <c r="AU57" s="33">
        <v>33.469692203266703</v>
      </c>
      <c r="AV57" s="33">
        <v>33.364055411436802</v>
      </c>
      <c r="AW57" s="33">
        <v>0.64392496638436203</v>
      </c>
      <c r="AX57" s="33">
        <v>0.63817722631349205</v>
      </c>
      <c r="AY57" s="33">
        <v>0.86206359381770803</v>
      </c>
      <c r="AZ57" s="33">
        <v>0.87097721664626104</v>
      </c>
      <c r="BA57" s="36" t="s">
        <v>70</v>
      </c>
      <c r="BB57" s="36" t="s">
        <v>70</v>
      </c>
      <c r="BC57" s="36" t="s">
        <v>68</v>
      </c>
      <c r="BD57" s="36" t="s">
        <v>68</v>
      </c>
      <c r="BE57" s="36" t="s">
        <v>70</v>
      </c>
      <c r="BF57" s="36" t="s">
        <v>70</v>
      </c>
      <c r="BG57" s="36" t="s">
        <v>71</v>
      </c>
      <c r="BH57" s="36" t="s">
        <v>71</v>
      </c>
      <c r="BI57" s="30">
        <f t="shared" ref="BI57" si="515">IF(BJ57=AR57,1,0)</f>
        <v>1</v>
      </c>
      <c r="BJ57" s="30" t="s">
        <v>147</v>
      </c>
      <c r="BK57" s="33">
        <v>0.54378322653536504</v>
      </c>
      <c r="BL57" s="33">
        <v>0.55855572720182001</v>
      </c>
      <c r="BM57" s="33">
        <v>38.038808598584602</v>
      </c>
      <c r="BN57" s="33">
        <v>37.220206783194897</v>
      </c>
      <c r="BO57" s="33">
        <v>0.67543820847257097</v>
      </c>
      <c r="BP57" s="33">
        <v>0.66441272775149296</v>
      </c>
      <c r="BQ57" s="33">
        <v>0.89330690129327395</v>
      </c>
      <c r="BR57" s="33">
        <v>0.89525479032905397</v>
      </c>
      <c r="BS57" s="30" t="s">
        <v>70</v>
      </c>
      <c r="BT57" s="30" t="s">
        <v>70</v>
      </c>
      <c r="BU57" s="30" t="s">
        <v>68</v>
      </c>
      <c r="BV57" s="30" t="s">
        <v>68</v>
      </c>
      <c r="BW57" s="30" t="s">
        <v>70</v>
      </c>
      <c r="BX57" s="30" t="s">
        <v>70</v>
      </c>
      <c r="BY57" s="30" t="s">
        <v>71</v>
      </c>
      <c r="BZ57" s="30" t="s">
        <v>71</v>
      </c>
    </row>
    <row r="58" spans="1:78" s="30" customFormat="1" x14ac:dyDescent="0.3">
      <c r="A58" s="36">
        <v>14182500</v>
      </c>
      <c r="B58" s="36">
        <v>23780805</v>
      </c>
      <c r="C58" s="30" t="s">
        <v>141</v>
      </c>
      <c r="D58" s="67" t="s">
        <v>201</v>
      </c>
      <c r="F58" s="63"/>
      <c r="G58" s="24">
        <v>0.72199999999999998</v>
      </c>
      <c r="H58" s="24" t="str">
        <f t="shared" si="459"/>
        <v>G</v>
      </c>
      <c r="I58" s="24" t="str">
        <f t="shared" ref="I58" si="516">AI58</f>
        <v>S</v>
      </c>
      <c r="J58" s="24" t="str">
        <f t="shared" ref="J58" si="517">BB58</f>
        <v>S</v>
      </c>
      <c r="K58" s="24" t="str">
        <f t="shared" ref="K58" si="518">BT58</f>
        <v>S</v>
      </c>
      <c r="L58" s="25">
        <v>0.30230000000000001</v>
      </c>
      <c r="M58" s="24" t="str">
        <f t="shared" si="463"/>
        <v>NS</v>
      </c>
      <c r="N58" s="24" t="str">
        <f t="shared" ref="N58" si="519">AO58</f>
        <v>VG</v>
      </c>
      <c r="O58" s="24" t="str">
        <f t="shared" ref="O58" si="520">BD58</f>
        <v>NS</v>
      </c>
      <c r="P58" s="24" t="str">
        <f t="shared" ref="P58" si="521">BY58</f>
        <v>VG</v>
      </c>
      <c r="Q58" s="24">
        <v>0.50700000000000001</v>
      </c>
      <c r="R58" s="24" t="str">
        <f t="shared" si="467"/>
        <v>G</v>
      </c>
      <c r="S58" s="24" t="str">
        <f t="shared" ref="S58" si="522">AN58</f>
        <v>S</v>
      </c>
      <c r="T58" s="24" t="str">
        <f t="shared" ref="T58" si="523">BF58</f>
        <v>S</v>
      </c>
      <c r="U58" s="24" t="str">
        <f t="shared" ref="U58" si="524">BX58</f>
        <v>S</v>
      </c>
      <c r="V58" s="24">
        <v>0.87549999999999994</v>
      </c>
      <c r="W58" s="24" t="str">
        <f t="shared" si="471"/>
        <v>VG</v>
      </c>
      <c r="X58" s="24" t="str">
        <f t="shared" ref="X58" si="525">AP58</f>
        <v>G</v>
      </c>
      <c r="Y58" s="24" t="str">
        <f t="shared" ref="Y58" si="526">BH58</f>
        <v>VG</v>
      </c>
      <c r="Z58" s="24" t="str">
        <f t="shared" ref="Z58" si="527">BZ58</f>
        <v>VG</v>
      </c>
      <c r="AA58" s="33">
        <v>0.535923319643546</v>
      </c>
      <c r="AB58" s="33">
        <v>0.54027386729737004</v>
      </c>
      <c r="AC58" s="33">
        <v>38.385922260563298</v>
      </c>
      <c r="AD58" s="33">
        <v>34.925235199023199</v>
      </c>
      <c r="AE58" s="33">
        <v>0.68123173763151501</v>
      </c>
      <c r="AF58" s="33">
        <v>0.67803107060268997</v>
      </c>
      <c r="AG58" s="33">
        <v>0.89656751071997598</v>
      </c>
      <c r="AH58" s="33">
        <v>0.81040885140585495</v>
      </c>
      <c r="AI58" s="36" t="s">
        <v>70</v>
      </c>
      <c r="AJ58" s="36" t="s">
        <v>70</v>
      </c>
      <c r="AK58" s="36" t="s">
        <v>68</v>
      </c>
      <c r="AL58" s="36" t="s">
        <v>68</v>
      </c>
      <c r="AM58" s="36" t="s">
        <v>70</v>
      </c>
      <c r="AN58" s="36" t="s">
        <v>70</v>
      </c>
      <c r="AO58" s="36" t="s">
        <v>71</v>
      </c>
      <c r="AP58" s="36" t="s">
        <v>69</v>
      </c>
      <c r="AR58" s="64" t="s">
        <v>147</v>
      </c>
      <c r="AS58" s="33">
        <v>0.58536063766689905</v>
      </c>
      <c r="AT58" s="33">
        <v>0.59272982781481798</v>
      </c>
      <c r="AU58" s="33">
        <v>33.469692203266703</v>
      </c>
      <c r="AV58" s="33">
        <v>33.364055411436802</v>
      </c>
      <c r="AW58" s="33">
        <v>0.64392496638436203</v>
      </c>
      <c r="AX58" s="33">
        <v>0.63817722631349205</v>
      </c>
      <c r="AY58" s="33">
        <v>0.86206359381770803</v>
      </c>
      <c r="AZ58" s="33">
        <v>0.87097721664626104</v>
      </c>
      <c r="BA58" s="36" t="s">
        <v>70</v>
      </c>
      <c r="BB58" s="36" t="s">
        <v>70</v>
      </c>
      <c r="BC58" s="36" t="s">
        <v>68</v>
      </c>
      <c r="BD58" s="36" t="s">
        <v>68</v>
      </c>
      <c r="BE58" s="36" t="s">
        <v>70</v>
      </c>
      <c r="BF58" s="36" t="s">
        <v>70</v>
      </c>
      <c r="BG58" s="36" t="s">
        <v>71</v>
      </c>
      <c r="BH58" s="36" t="s">
        <v>71</v>
      </c>
      <c r="BI58" s="30">
        <f t="shared" ref="BI58" si="528">IF(BJ58=AR58,1,0)</f>
        <v>1</v>
      </c>
      <c r="BJ58" s="30" t="s">
        <v>147</v>
      </c>
      <c r="BK58" s="33">
        <v>0.54378322653536504</v>
      </c>
      <c r="BL58" s="33">
        <v>0.55855572720182001</v>
      </c>
      <c r="BM58" s="33">
        <v>38.038808598584602</v>
      </c>
      <c r="BN58" s="33">
        <v>37.220206783194897</v>
      </c>
      <c r="BO58" s="33">
        <v>0.67543820847257097</v>
      </c>
      <c r="BP58" s="33">
        <v>0.66441272775149296</v>
      </c>
      <c r="BQ58" s="33">
        <v>0.89330690129327395</v>
      </c>
      <c r="BR58" s="33">
        <v>0.89525479032905397</v>
      </c>
      <c r="BS58" s="30" t="s">
        <v>70</v>
      </c>
      <c r="BT58" s="30" t="s">
        <v>70</v>
      </c>
      <c r="BU58" s="30" t="s">
        <v>68</v>
      </c>
      <c r="BV58" s="30" t="s">
        <v>68</v>
      </c>
      <c r="BW58" s="30" t="s">
        <v>70</v>
      </c>
      <c r="BX58" s="30" t="s">
        <v>70</v>
      </c>
      <c r="BY58" s="30" t="s">
        <v>71</v>
      </c>
      <c r="BZ58" s="30" t="s">
        <v>71</v>
      </c>
    </row>
    <row r="59" spans="1:78" s="30" customFormat="1" x14ac:dyDescent="0.3">
      <c r="A59" s="36">
        <v>14182500</v>
      </c>
      <c r="B59" s="36">
        <v>23780805</v>
      </c>
      <c r="C59" s="30" t="s">
        <v>141</v>
      </c>
      <c r="D59" s="67" t="s">
        <v>202</v>
      </c>
      <c r="F59" s="63"/>
      <c r="G59" s="24">
        <v>0.72199999999999998</v>
      </c>
      <c r="H59" s="24" t="str">
        <f t="shared" si="459"/>
        <v>G</v>
      </c>
      <c r="I59" s="24" t="str">
        <f t="shared" ref="I59" si="529">AI59</f>
        <v>S</v>
      </c>
      <c r="J59" s="24" t="str">
        <f t="shared" ref="J59" si="530">BB59</f>
        <v>S</v>
      </c>
      <c r="K59" s="24" t="str">
        <f t="shared" ref="K59" si="531">BT59</f>
        <v>S</v>
      </c>
      <c r="L59" s="25">
        <v>0.30230000000000001</v>
      </c>
      <c r="M59" s="24" t="str">
        <f t="shared" si="463"/>
        <v>NS</v>
      </c>
      <c r="N59" s="24" t="str">
        <f t="shared" ref="N59" si="532">AO59</f>
        <v>VG</v>
      </c>
      <c r="O59" s="24" t="str">
        <f t="shared" ref="O59" si="533">BD59</f>
        <v>NS</v>
      </c>
      <c r="P59" s="24" t="str">
        <f t="shared" ref="P59" si="534">BY59</f>
        <v>VG</v>
      </c>
      <c r="Q59" s="24">
        <v>0.50700000000000001</v>
      </c>
      <c r="R59" s="24" t="str">
        <f t="shared" si="467"/>
        <v>G</v>
      </c>
      <c r="S59" s="24" t="str">
        <f t="shared" ref="S59" si="535">AN59</f>
        <v>S</v>
      </c>
      <c r="T59" s="24" t="str">
        <f t="shared" ref="T59" si="536">BF59</f>
        <v>S</v>
      </c>
      <c r="U59" s="24" t="str">
        <f t="shared" ref="U59" si="537">BX59</f>
        <v>S</v>
      </c>
      <c r="V59" s="24">
        <v>0.87549999999999994</v>
      </c>
      <c r="W59" s="24" t="str">
        <f t="shared" si="471"/>
        <v>VG</v>
      </c>
      <c r="X59" s="24" t="str">
        <f t="shared" ref="X59" si="538">AP59</f>
        <v>G</v>
      </c>
      <c r="Y59" s="24" t="str">
        <f t="shared" ref="Y59" si="539">BH59</f>
        <v>VG</v>
      </c>
      <c r="Z59" s="24" t="str">
        <f t="shared" ref="Z59" si="540">BZ59</f>
        <v>VG</v>
      </c>
      <c r="AA59" s="33">
        <v>0.535923319643546</v>
      </c>
      <c r="AB59" s="33">
        <v>0.54027386729737004</v>
      </c>
      <c r="AC59" s="33">
        <v>38.385922260563298</v>
      </c>
      <c r="AD59" s="33">
        <v>34.925235199023199</v>
      </c>
      <c r="AE59" s="33">
        <v>0.68123173763151501</v>
      </c>
      <c r="AF59" s="33">
        <v>0.67803107060268997</v>
      </c>
      <c r="AG59" s="33">
        <v>0.89656751071997598</v>
      </c>
      <c r="AH59" s="33">
        <v>0.81040885140585495</v>
      </c>
      <c r="AI59" s="36" t="s">
        <v>70</v>
      </c>
      <c r="AJ59" s="36" t="s">
        <v>70</v>
      </c>
      <c r="AK59" s="36" t="s">
        <v>68</v>
      </c>
      <c r="AL59" s="36" t="s">
        <v>68</v>
      </c>
      <c r="AM59" s="36" t="s">
        <v>70</v>
      </c>
      <c r="AN59" s="36" t="s">
        <v>70</v>
      </c>
      <c r="AO59" s="36" t="s">
        <v>71</v>
      </c>
      <c r="AP59" s="36" t="s">
        <v>69</v>
      </c>
      <c r="AR59" s="64" t="s">
        <v>147</v>
      </c>
      <c r="AS59" s="33">
        <v>0.58536063766689905</v>
      </c>
      <c r="AT59" s="33">
        <v>0.59272982781481798</v>
      </c>
      <c r="AU59" s="33">
        <v>33.469692203266703</v>
      </c>
      <c r="AV59" s="33">
        <v>33.364055411436802</v>
      </c>
      <c r="AW59" s="33">
        <v>0.64392496638436203</v>
      </c>
      <c r="AX59" s="33">
        <v>0.63817722631349205</v>
      </c>
      <c r="AY59" s="33">
        <v>0.86206359381770803</v>
      </c>
      <c r="AZ59" s="33">
        <v>0.87097721664626104</v>
      </c>
      <c r="BA59" s="36" t="s">
        <v>70</v>
      </c>
      <c r="BB59" s="36" t="s">
        <v>70</v>
      </c>
      <c r="BC59" s="36" t="s">
        <v>68</v>
      </c>
      <c r="BD59" s="36" t="s">
        <v>68</v>
      </c>
      <c r="BE59" s="36" t="s">
        <v>70</v>
      </c>
      <c r="BF59" s="36" t="s">
        <v>70</v>
      </c>
      <c r="BG59" s="36" t="s">
        <v>71</v>
      </c>
      <c r="BH59" s="36" t="s">
        <v>71</v>
      </c>
      <c r="BI59" s="30">
        <f t="shared" ref="BI59" si="541">IF(BJ59=AR59,1,0)</f>
        <v>1</v>
      </c>
      <c r="BJ59" s="30" t="s">
        <v>147</v>
      </c>
      <c r="BK59" s="33">
        <v>0.54378322653536504</v>
      </c>
      <c r="BL59" s="33">
        <v>0.55855572720182001</v>
      </c>
      <c r="BM59" s="33">
        <v>38.038808598584602</v>
      </c>
      <c r="BN59" s="33">
        <v>37.220206783194897</v>
      </c>
      <c r="BO59" s="33">
        <v>0.67543820847257097</v>
      </c>
      <c r="BP59" s="33">
        <v>0.66441272775149296</v>
      </c>
      <c r="BQ59" s="33">
        <v>0.89330690129327395</v>
      </c>
      <c r="BR59" s="33">
        <v>0.89525479032905397</v>
      </c>
      <c r="BS59" s="30" t="s">
        <v>70</v>
      </c>
      <c r="BT59" s="30" t="s">
        <v>70</v>
      </c>
      <c r="BU59" s="30" t="s">
        <v>68</v>
      </c>
      <c r="BV59" s="30" t="s">
        <v>68</v>
      </c>
      <c r="BW59" s="30" t="s">
        <v>70</v>
      </c>
      <c r="BX59" s="30" t="s">
        <v>70</v>
      </c>
      <c r="BY59" s="30" t="s">
        <v>71</v>
      </c>
      <c r="BZ59" s="30" t="s">
        <v>71</v>
      </c>
    </row>
    <row r="60" spans="1:78" x14ac:dyDescent="0.3">
      <c r="A60" s="3"/>
      <c r="B60" s="3"/>
      <c r="M60" s="26"/>
      <c r="Q60" s="18"/>
      <c r="AA60" s="33"/>
      <c r="AB60" s="33"/>
      <c r="AC60" s="42"/>
      <c r="AD60" s="42"/>
      <c r="AE60" s="43"/>
      <c r="AF60" s="43"/>
      <c r="AG60" s="35"/>
      <c r="AH60" s="35"/>
      <c r="AI60" s="36"/>
      <c r="AJ60" s="36"/>
      <c r="AK60" s="40"/>
      <c r="AL60" s="40"/>
      <c r="AM60" s="41"/>
      <c r="AN60" s="41"/>
      <c r="AO60" s="3"/>
      <c r="AP60" s="3"/>
      <c r="AR60" s="44"/>
      <c r="AS60" s="33"/>
      <c r="AT60" s="33"/>
      <c r="AU60" s="42"/>
      <c r="AV60" s="42"/>
      <c r="AW60" s="43"/>
      <c r="AX60" s="43"/>
      <c r="AY60" s="35"/>
      <c r="AZ60" s="35"/>
      <c r="BA60" s="36"/>
      <c r="BB60" s="36"/>
      <c r="BC60" s="40"/>
      <c r="BD60" s="40"/>
      <c r="BE60" s="41"/>
      <c r="BF60" s="41"/>
      <c r="BG60" s="3"/>
      <c r="BH60" s="3"/>
      <c r="BK60" s="35"/>
      <c r="BL60" s="35"/>
      <c r="BM60" s="35"/>
      <c r="BN60" s="35"/>
      <c r="BO60" s="35"/>
      <c r="BP60" s="35"/>
      <c r="BQ60" s="35"/>
      <c r="BR60" s="35"/>
    </row>
    <row r="61" spans="1:78" x14ac:dyDescent="0.3">
      <c r="A61" s="3">
        <v>14183000</v>
      </c>
      <c r="B61" s="3">
        <v>23780481</v>
      </c>
      <c r="C61" t="s">
        <v>142</v>
      </c>
      <c r="D61" t="s">
        <v>137</v>
      </c>
      <c r="G61" s="16">
        <v>0.78</v>
      </c>
      <c r="H61" s="16" t="str">
        <f t="shared" ref="H61:H68" si="542">IF(G61&gt;0.8,"VG",IF(G61&gt;0.7,"G",IF(G61&gt;0.45,"S","NS")))</f>
        <v>G</v>
      </c>
      <c r="I61" s="16" t="str">
        <f t="shared" ref="I61:I68" si="543">AI61</f>
        <v>G</v>
      </c>
      <c r="J61" s="16" t="str">
        <f t="shared" ref="J61:J68" si="544">BB61</f>
        <v>G</v>
      </c>
      <c r="K61" s="16" t="str">
        <f t="shared" ref="K61:K68" si="545">BT61</f>
        <v>G</v>
      </c>
      <c r="L61" s="19">
        <v>0.16500000000000001</v>
      </c>
      <c r="M61" s="26" t="str">
        <f t="shared" ref="M61:M68" si="546">IF(ABS(L61)&lt;5%,"VG",IF(ABS(L61)&lt;10%,"G",IF(ABS(L61)&lt;15%,"S","NS")))</f>
        <v>NS</v>
      </c>
      <c r="N61" s="26" t="str">
        <f t="shared" ref="N61:N68" si="547">AO61</f>
        <v>G</v>
      </c>
      <c r="O61" s="26" t="str">
        <f t="shared" ref="O61:O68" si="548">BD61</f>
        <v>S</v>
      </c>
      <c r="P61" s="26" t="str">
        <f t="shared" ref="P61:P68" si="549">BY61</f>
        <v>G</v>
      </c>
      <c r="Q61" s="18">
        <v>0.45</v>
      </c>
      <c r="R61" s="17" t="str">
        <f t="shared" ref="R61:R68" si="550">IF(Q61&lt;=0.5,"VG",IF(Q61&lt;=0.6,"G",IF(Q61&lt;=0.7,"S","NS")))</f>
        <v>VG</v>
      </c>
      <c r="S61" s="17" t="str">
        <f t="shared" ref="S61:S68" si="551">AN61</f>
        <v>G</v>
      </c>
      <c r="T61" s="17" t="str">
        <f t="shared" ref="T61:T68" si="552">BF61</f>
        <v>VG</v>
      </c>
      <c r="U61" s="17" t="str">
        <f t="shared" ref="U61:U68" si="553">BX61</f>
        <v>G</v>
      </c>
      <c r="V61" s="18">
        <v>0.84</v>
      </c>
      <c r="W61" s="18" t="str">
        <f t="shared" ref="W61:W68" si="554">IF(V61&gt;0.85,"VG",IF(V61&gt;0.75,"G",IF(V61&gt;0.6,"S","NS")))</f>
        <v>G</v>
      </c>
      <c r="X61" s="18" t="str">
        <f t="shared" ref="X61:X68" si="555">AP61</f>
        <v>S</v>
      </c>
      <c r="Y61" s="18" t="str">
        <f t="shared" ref="Y61:Y68" si="556">BH61</f>
        <v>G</v>
      </c>
      <c r="Z61" s="18" t="str">
        <f t="shared" ref="Z61:Z68" si="557">BZ61</f>
        <v>VG</v>
      </c>
      <c r="AA61" s="33">
        <v>0.70282479882715998</v>
      </c>
      <c r="AB61" s="33">
        <v>0.64417107550446695</v>
      </c>
      <c r="AC61" s="42">
        <v>19.359259877907299</v>
      </c>
      <c r="AD61" s="42">
        <v>16.635148005357099</v>
      </c>
      <c r="AE61" s="43">
        <v>0.54513778182477901</v>
      </c>
      <c r="AF61" s="43">
        <v>0.59651397678137696</v>
      </c>
      <c r="AG61" s="35">
        <v>0.84394804880386798</v>
      </c>
      <c r="AH61" s="35">
        <v>0.737360127489193</v>
      </c>
      <c r="AI61" s="36" t="s">
        <v>69</v>
      </c>
      <c r="AJ61" s="36" t="s">
        <v>70</v>
      </c>
      <c r="AK61" s="40" t="s">
        <v>68</v>
      </c>
      <c r="AL61" s="40" t="s">
        <v>68</v>
      </c>
      <c r="AM61" s="41" t="s">
        <v>69</v>
      </c>
      <c r="AN61" s="41" t="s">
        <v>69</v>
      </c>
      <c r="AO61" s="3" t="s">
        <v>69</v>
      </c>
      <c r="AP61" s="3" t="s">
        <v>70</v>
      </c>
      <c r="AR61" s="44" t="s">
        <v>148</v>
      </c>
      <c r="AS61" s="33">
        <v>0.76928837982983</v>
      </c>
      <c r="AT61" s="33">
        <v>0.76210211929609495</v>
      </c>
      <c r="AU61" s="42">
        <v>13.359614076382901</v>
      </c>
      <c r="AV61" s="42">
        <v>14.134358933216401</v>
      </c>
      <c r="AW61" s="43">
        <v>0.480324494659777</v>
      </c>
      <c r="AX61" s="43">
        <v>0.48774776340225801</v>
      </c>
      <c r="AY61" s="35">
        <v>0.84007191381065005</v>
      </c>
      <c r="AZ61" s="35">
        <v>0.84754044212579605</v>
      </c>
      <c r="BA61" s="36" t="s">
        <v>69</v>
      </c>
      <c r="BB61" s="36" t="s">
        <v>69</v>
      </c>
      <c r="BC61" s="40" t="s">
        <v>70</v>
      </c>
      <c r="BD61" s="40" t="s">
        <v>70</v>
      </c>
      <c r="BE61" s="41" t="s">
        <v>71</v>
      </c>
      <c r="BF61" s="41" t="s">
        <v>71</v>
      </c>
      <c r="BG61" s="3" t="s">
        <v>69</v>
      </c>
      <c r="BH61" s="3" t="s">
        <v>69</v>
      </c>
      <c r="BI61">
        <f t="shared" si="375"/>
        <v>1</v>
      </c>
      <c r="BJ61" t="s">
        <v>148</v>
      </c>
      <c r="BK61" s="35">
        <v>0.71112207149379403</v>
      </c>
      <c r="BL61" s="35">
        <v>0.71533235825707098</v>
      </c>
      <c r="BM61" s="35">
        <v>19.023758263725899</v>
      </c>
      <c r="BN61" s="35">
        <v>18.862054385397599</v>
      </c>
      <c r="BO61" s="35">
        <v>0.53747365377868195</v>
      </c>
      <c r="BP61" s="35">
        <v>0.53354253976878796</v>
      </c>
      <c r="BQ61" s="35">
        <v>0.84446838566792704</v>
      </c>
      <c r="BR61" s="35">
        <v>0.85395105944368899</v>
      </c>
      <c r="BS61" t="s">
        <v>69</v>
      </c>
      <c r="BT61" t="s">
        <v>69</v>
      </c>
      <c r="BU61" t="s">
        <v>68</v>
      </c>
      <c r="BV61" t="s">
        <v>68</v>
      </c>
      <c r="BW61" t="s">
        <v>69</v>
      </c>
      <c r="BX61" t="s">
        <v>69</v>
      </c>
      <c r="BY61" t="s">
        <v>69</v>
      </c>
      <c r="BZ61" t="s">
        <v>71</v>
      </c>
    </row>
    <row r="62" spans="1:78" s="56" customFormat="1" x14ac:dyDescent="0.3">
      <c r="A62" s="55">
        <v>14183000</v>
      </c>
      <c r="B62" s="55">
        <v>23780481</v>
      </c>
      <c r="C62" s="56" t="s">
        <v>142</v>
      </c>
      <c r="D62" s="56" t="s">
        <v>151</v>
      </c>
      <c r="F62" s="57"/>
      <c r="G62" s="58">
        <v>0.79</v>
      </c>
      <c r="H62" s="58" t="str">
        <f t="shared" ref="H62" si="558">IF(G62&gt;0.8,"VG",IF(G62&gt;0.7,"G",IF(G62&gt;0.45,"S","NS")))</f>
        <v>G</v>
      </c>
      <c r="I62" s="58" t="str">
        <f t="shared" ref="I62" si="559">AI62</f>
        <v>G</v>
      </c>
      <c r="J62" s="58" t="str">
        <f t="shared" ref="J62" si="560">BB62</f>
        <v>G</v>
      </c>
      <c r="K62" s="58" t="str">
        <f t="shared" ref="K62" si="561">BT62</f>
        <v>G</v>
      </c>
      <c r="L62" s="62">
        <v>0.15049999999999999</v>
      </c>
      <c r="M62" s="58" t="str">
        <f t="shared" ref="M62" si="562">IF(ABS(L62)&lt;5%,"VG",IF(ABS(L62)&lt;10%,"G",IF(ABS(L62)&lt;15%,"S","NS")))</f>
        <v>NS</v>
      </c>
      <c r="N62" s="58" t="str">
        <f t="shared" ref="N62" si="563">AO62</f>
        <v>G</v>
      </c>
      <c r="O62" s="58" t="str">
        <f t="shared" ref="O62" si="564">BD62</f>
        <v>S</v>
      </c>
      <c r="P62" s="58" t="str">
        <f t="shared" ref="P62" si="565">BY62</f>
        <v>G</v>
      </c>
      <c r="Q62" s="58">
        <v>0.45</v>
      </c>
      <c r="R62" s="58" t="str">
        <f t="shared" ref="R62" si="566">IF(Q62&lt;=0.5,"VG",IF(Q62&lt;=0.6,"G",IF(Q62&lt;=0.7,"S","NS")))</f>
        <v>VG</v>
      </c>
      <c r="S62" s="58" t="str">
        <f t="shared" ref="S62" si="567">AN62</f>
        <v>G</v>
      </c>
      <c r="T62" s="58" t="str">
        <f t="shared" ref="T62" si="568">BF62</f>
        <v>VG</v>
      </c>
      <c r="U62" s="58" t="str">
        <f t="shared" ref="U62" si="569">BX62</f>
        <v>G</v>
      </c>
      <c r="V62" s="58">
        <v>0.84499999999999997</v>
      </c>
      <c r="W62" s="58" t="str">
        <f t="shared" ref="W62" si="570">IF(V62&gt;0.85,"VG",IF(V62&gt;0.75,"G",IF(V62&gt;0.6,"S","NS")))</f>
        <v>G</v>
      </c>
      <c r="X62" s="58" t="str">
        <f t="shared" ref="X62" si="571">AP62</f>
        <v>S</v>
      </c>
      <c r="Y62" s="58" t="str">
        <f t="shared" ref="Y62" si="572">BH62</f>
        <v>G</v>
      </c>
      <c r="Z62" s="58" t="str">
        <f t="shared" ref="Z62" si="573">BZ62</f>
        <v>VG</v>
      </c>
      <c r="AA62" s="60">
        <v>0.70282479882715998</v>
      </c>
      <c r="AB62" s="60">
        <v>0.64417107550446695</v>
      </c>
      <c r="AC62" s="60">
        <v>19.359259877907299</v>
      </c>
      <c r="AD62" s="60">
        <v>16.635148005357099</v>
      </c>
      <c r="AE62" s="60">
        <v>0.54513778182477901</v>
      </c>
      <c r="AF62" s="60">
        <v>0.59651397678137696</v>
      </c>
      <c r="AG62" s="60">
        <v>0.84394804880386798</v>
      </c>
      <c r="AH62" s="60">
        <v>0.737360127489193</v>
      </c>
      <c r="AI62" s="55" t="s">
        <v>69</v>
      </c>
      <c r="AJ62" s="55" t="s">
        <v>70</v>
      </c>
      <c r="AK62" s="55" t="s">
        <v>68</v>
      </c>
      <c r="AL62" s="55" t="s">
        <v>68</v>
      </c>
      <c r="AM62" s="55" t="s">
        <v>69</v>
      </c>
      <c r="AN62" s="55" t="s">
        <v>69</v>
      </c>
      <c r="AO62" s="55" t="s">
        <v>69</v>
      </c>
      <c r="AP62" s="55" t="s">
        <v>70</v>
      </c>
      <c r="AR62" s="61" t="s">
        <v>148</v>
      </c>
      <c r="AS62" s="60">
        <v>0.76928837982983</v>
      </c>
      <c r="AT62" s="60">
        <v>0.76210211929609495</v>
      </c>
      <c r="AU62" s="60">
        <v>13.359614076382901</v>
      </c>
      <c r="AV62" s="60">
        <v>14.134358933216401</v>
      </c>
      <c r="AW62" s="60">
        <v>0.480324494659777</v>
      </c>
      <c r="AX62" s="60">
        <v>0.48774776340225801</v>
      </c>
      <c r="AY62" s="60">
        <v>0.84007191381065005</v>
      </c>
      <c r="AZ62" s="60">
        <v>0.84754044212579605</v>
      </c>
      <c r="BA62" s="55" t="s">
        <v>69</v>
      </c>
      <c r="BB62" s="55" t="s">
        <v>69</v>
      </c>
      <c r="BC62" s="55" t="s">
        <v>70</v>
      </c>
      <c r="BD62" s="55" t="s">
        <v>70</v>
      </c>
      <c r="BE62" s="55" t="s">
        <v>71</v>
      </c>
      <c r="BF62" s="55" t="s">
        <v>71</v>
      </c>
      <c r="BG62" s="55" t="s">
        <v>69</v>
      </c>
      <c r="BH62" s="55" t="s">
        <v>69</v>
      </c>
      <c r="BI62" s="56">
        <f t="shared" ref="BI62" si="574">IF(BJ62=AR62,1,0)</f>
        <v>1</v>
      </c>
      <c r="BJ62" s="56" t="s">
        <v>148</v>
      </c>
      <c r="BK62" s="60">
        <v>0.71112207149379403</v>
      </c>
      <c r="BL62" s="60">
        <v>0.71533235825707098</v>
      </c>
      <c r="BM62" s="60">
        <v>19.023758263725899</v>
      </c>
      <c r="BN62" s="60">
        <v>18.862054385397599</v>
      </c>
      <c r="BO62" s="60">
        <v>0.53747365377868195</v>
      </c>
      <c r="BP62" s="60">
        <v>0.53354253976878796</v>
      </c>
      <c r="BQ62" s="60">
        <v>0.84446838566792704</v>
      </c>
      <c r="BR62" s="60">
        <v>0.85395105944368899</v>
      </c>
      <c r="BS62" s="56" t="s">
        <v>69</v>
      </c>
      <c r="BT62" s="56" t="s">
        <v>69</v>
      </c>
      <c r="BU62" s="56" t="s">
        <v>68</v>
      </c>
      <c r="BV62" s="56" t="s">
        <v>68</v>
      </c>
      <c r="BW62" s="56" t="s">
        <v>69</v>
      </c>
      <c r="BX62" s="56" t="s">
        <v>69</v>
      </c>
      <c r="BY62" s="56" t="s">
        <v>69</v>
      </c>
      <c r="BZ62" s="56" t="s">
        <v>71</v>
      </c>
    </row>
    <row r="63" spans="1:78" s="49" customFormat="1" x14ac:dyDescent="0.3">
      <c r="A63" s="48">
        <v>14183000</v>
      </c>
      <c r="B63" s="48">
        <v>23780481</v>
      </c>
      <c r="C63" s="49" t="s">
        <v>142</v>
      </c>
      <c r="D63" s="49" t="s">
        <v>184</v>
      </c>
      <c r="F63" s="50"/>
      <c r="G63" s="51">
        <v>0.8</v>
      </c>
      <c r="H63" s="51" t="str">
        <f t="shared" ref="H63" si="575">IF(G63&gt;0.8,"VG",IF(G63&gt;0.7,"G",IF(G63&gt;0.45,"S","NS")))</f>
        <v>G</v>
      </c>
      <c r="I63" s="51" t="str">
        <f t="shared" ref="I63" si="576">AI63</f>
        <v>G</v>
      </c>
      <c r="J63" s="51" t="str">
        <f t="shared" ref="J63" si="577">BB63</f>
        <v>G</v>
      </c>
      <c r="K63" s="51" t="str">
        <f t="shared" ref="K63" si="578">BT63</f>
        <v>G</v>
      </c>
      <c r="L63" s="68">
        <v>0.13</v>
      </c>
      <c r="M63" s="51" t="str">
        <f t="shared" ref="M63" si="579">IF(ABS(L63)&lt;5%,"VG",IF(ABS(L63)&lt;10%,"G",IF(ABS(L63)&lt;15%,"S","NS")))</f>
        <v>S</v>
      </c>
      <c r="N63" s="51" t="str">
        <f t="shared" ref="N63" si="580">AO63</f>
        <v>G</v>
      </c>
      <c r="O63" s="51" t="str">
        <f t="shared" ref="O63" si="581">BD63</f>
        <v>S</v>
      </c>
      <c r="P63" s="51" t="str">
        <f t="shared" ref="P63" si="582">BY63</f>
        <v>G</v>
      </c>
      <c r="Q63" s="51">
        <v>0.439</v>
      </c>
      <c r="R63" s="51" t="str">
        <f t="shared" ref="R63" si="583">IF(Q63&lt;=0.5,"VG",IF(Q63&lt;=0.6,"G",IF(Q63&lt;=0.7,"S","NS")))</f>
        <v>VG</v>
      </c>
      <c r="S63" s="51" t="str">
        <f t="shared" ref="S63" si="584">AN63</f>
        <v>G</v>
      </c>
      <c r="T63" s="51" t="str">
        <f t="shared" ref="T63" si="585">BF63</f>
        <v>VG</v>
      </c>
      <c r="U63" s="51" t="str">
        <f t="shared" ref="U63" si="586">BX63</f>
        <v>G</v>
      </c>
      <c r="V63" s="51">
        <v>0.84230000000000005</v>
      </c>
      <c r="W63" s="51" t="str">
        <f t="shared" ref="W63" si="587">IF(V63&gt;0.85,"VG",IF(V63&gt;0.75,"G",IF(V63&gt;0.6,"S","NS")))</f>
        <v>G</v>
      </c>
      <c r="X63" s="51" t="str">
        <f t="shared" ref="X63" si="588">AP63</f>
        <v>S</v>
      </c>
      <c r="Y63" s="51" t="str">
        <f t="shared" ref="Y63" si="589">BH63</f>
        <v>G</v>
      </c>
      <c r="Z63" s="51" t="str">
        <f t="shared" ref="Z63" si="590">BZ63</f>
        <v>VG</v>
      </c>
      <c r="AA63" s="53">
        <v>0.70282479882715998</v>
      </c>
      <c r="AB63" s="53">
        <v>0.64417107550446695</v>
      </c>
      <c r="AC63" s="53">
        <v>19.359259877907299</v>
      </c>
      <c r="AD63" s="53">
        <v>16.635148005357099</v>
      </c>
      <c r="AE63" s="53">
        <v>0.54513778182477901</v>
      </c>
      <c r="AF63" s="53">
        <v>0.59651397678137696</v>
      </c>
      <c r="AG63" s="53">
        <v>0.84394804880386798</v>
      </c>
      <c r="AH63" s="53">
        <v>0.737360127489193</v>
      </c>
      <c r="AI63" s="48" t="s">
        <v>69</v>
      </c>
      <c r="AJ63" s="48" t="s">
        <v>70</v>
      </c>
      <c r="AK63" s="48" t="s">
        <v>68</v>
      </c>
      <c r="AL63" s="48" t="s">
        <v>68</v>
      </c>
      <c r="AM63" s="48" t="s">
        <v>69</v>
      </c>
      <c r="AN63" s="48" t="s">
        <v>69</v>
      </c>
      <c r="AO63" s="48" t="s">
        <v>69</v>
      </c>
      <c r="AP63" s="48" t="s">
        <v>70</v>
      </c>
      <c r="AR63" s="54" t="s">
        <v>148</v>
      </c>
      <c r="AS63" s="53">
        <v>0.76928837982983</v>
      </c>
      <c r="AT63" s="53">
        <v>0.76210211929609495</v>
      </c>
      <c r="AU63" s="53">
        <v>13.359614076382901</v>
      </c>
      <c r="AV63" s="53">
        <v>14.134358933216401</v>
      </c>
      <c r="AW63" s="53">
        <v>0.480324494659777</v>
      </c>
      <c r="AX63" s="53">
        <v>0.48774776340225801</v>
      </c>
      <c r="AY63" s="53">
        <v>0.84007191381065005</v>
      </c>
      <c r="AZ63" s="53">
        <v>0.84754044212579605</v>
      </c>
      <c r="BA63" s="48" t="s">
        <v>69</v>
      </c>
      <c r="BB63" s="48" t="s">
        <v>69</v>
      </c>
      <c r="BC63" s="48" t="s">
        <v>70</v>
      </c>
      <c r="BD63" s="48" t="s">
        <v>70</v>
      </c>
      <c r="BE63" s="48" t="s">
        <v>71</v>
      </c>
      <c r="BF63" s="48" t="s">
        <v>71</v>
      </c>
      <c r="BG63" s="48" t="s">
        <v>69</v>
      </c>
      <c r="BH63" s="48" t="s">
        <v>69</v>
      </c>
      <c r="BI63" s="49">
        <f t="shared" ref="BI63" si="591">IF(BJ63=AR63,1,0)</f>
        <v>1</v>
      </c>
      <c r="BJ63" s="49" t="s">
        <v>148</v>
      </c>
      <c r="BK63" s="53">
        <v>0.71112207149379403</v>
      </c>
      <c r="BL63" s="53">
        <v>0.71533235825707098</v>
      </c>
      <c r="BM63" s="53">
        <v>19.023758263725899</v>
      </c>
      <c r="BN63" s="53">
        <v>18.862054385397599</v>
      </c>
      <c r="BO63" s="53">
        <v>0.53747365377868195</v>
      </c>
      <c r="BP63" s="53">
        <v>0.53354253976878796</v>
      </c>
      <c r="BQ63" s="53">
        <v>0.84446838566792704</v>
      </c>
      <c r="BR63" s="53">
        <v>0.85395105944368899</v>
      </c>
      <c r="BS63" s="49" t="s">
        <v>69</v>
      </c>
      <c r="BT63" s="49" t="s">
        <v>69</v>
      </c>
      <c r="BU63" s="49" t="s">
        <v>68</v>
      </c>
      <c r="BV63" s="49" t="s">
        <v>68</v>
      </c>
      <c r="BW63" s="49" t="s">
        <v>69</v>
      </c>
      <c r="BX63" s="49" t="s">
        <v>69</v>
      </c>
      <c r="BY63" s="49" t="s">
        <v>69</v>
      </c>
      <c r="BZ63" s="49" t="s">
        <v>71</v>
      </c>
    </row>
    <row r="64" spans="1:78" s="49" customFormat="1" x14ac:dyDescent="0.3">
      <c r="A64" s="48">
        <v>14183000</v>
      </c>
      <c r="B64" s="48">
        <v>23780481</v>
      </c>
      <c r="C64" s="49" t="s">
        <v>142</v>
      </c>
      <c r="D64" s="49" t="s">
        <v>199</v>
      </c>
      <c r="F64" s="50"/>
      <c r="G64" s="51">
        <v>0.81799999999999995</v>
      </c>
      <c r="H64" s="51" t="str">
        <f t="shared" ref="H64" si="592">IF(G64&gt;0.8,"VG",IF(G64&gt;0.7,"G",IF(G64&gt;0.45,"S","NS")))</f>
        <v>VG</v>
      </c>
      <c r="I64" s="51" t="str">
        <f t="shared" ref="I64" si="593">AI64</f>
        <v>G</v>
      </c>
      <c r="J64" s="51" t="str">
        <f t="shared" ref="J64" si="594">BB64</f>
        <v>G</v>
      </c>
      <c r="K64" s="51" t="str">
        <f t="shared" ref="K64" si="595">BT64</f>
        <v>G</v>
      </c>
      <c r="L64" s="68">
        <v>0.1084</v>
      </c>
      <c r="M64" s="51" t="str">
        <f t="shared" ref="M64" si="596">IF(ABS(L64)&lt;5%,"VG",IF(ABS(L64)&lt;10%,"G",IF(ABS(L64)&lt;15%,"S","NS")))</f>
        <v>S</v>
      </c>
      <c r="N64" s="51" t="str">
        <f t="shared" ref="N64" si="597">AO64</f>
        <v>G</v>
      </c>
      <c r="O64" s="51" t="str">
        <f t="shared" ref="O64" si="598">BD64</f>
        <v>S</v>
      </c>
      <c r="P64" s="51" t="str">
        <f t="shared" ref="P64" si="599">BY64</f>
        <v>G</v>
      </c>
      <c r="Q64" s="51">
        <v>0.42</v>
      </c>
      <c r="R64" s="51" t="str">
        <f t="shared" ref="R64" si="600">IF(Q64&lt;=0.5,"VG",IF(Q64&lt;=0.6,"G",IF(Q64&lt;=0.7,"S","NS")))</f>
        <v>VG</v>
      </c>
      <c r="S64" s="51" t="str">
        <f t="shared" ref="S64" si="601">AN64</f>
        <v>G</v>
      </c>
      <c r="T64" s="51" t="str">
        <f t="shared" ref="T64" si="602">BF64</f>
        <v>VG</v>
      </c>
      <c r="U64" s="51" t="str">
        <f t="shared" ref="U64" si="603">BX64</f>
        <v>G</v>
      </c>
      <c r="V64" s="51">
        <v>0.84899999999999998</v>
      </c>
      <c r="W64" s="51" t="str">
        <f t="shared" ref="W64" si="604">IF(V64&gt;0.85,"VG",IF(V64&gt;0.75,"G",IF(V64&gt;0.6,"S","NS")))</f>
        <v>G</v>
      </c>
      <c r="X64" s="51" t="str">
        <f t="shared" ref="X64" si="605">AP64</f>
        <v>S</v>
      </c>
      <c r="Y64" s="51" t="str">
        <f t="shared" ref="Y64" si="606">BH64</f>
        <v>G</v>
      </c>
      <c r="Z64" s="51" t="str">
        <f t="shared" ref="Z64" si="607">BZ64</f>
        <v>VG</v>
      </c>
      <c r="AA64" s="53">
        <v>0.70282479882715998</v>
      </c>
      <c r="AB64" s="53">
        <v>0.64417107550446695</v>
      </c>
      <c r="AC64" s="53">
        <v>19.359259877907299</v>
      </c>
      <c r="AD64" s="53">
        <v>16.635148005357099</v>
      </c>
      <c r="AE64" s="53">
        <v>0.54513778182477901</v>
      </c>
      <c r="AF64" s="53">
        <v>0.59651397678137696</v>
      </c>
      <c r="AG64" s="53">
        <v>0.84394804880386798</v>
      </c>
      <c r="AH64" s="53">
        <v>0.737360127489193</v>
      </c>
      <c r="AI64" s="48" t="s">
        <v>69</v>
      </c>
      <c r="AJ64" s="48" t="s">
        <v>70</v>
      </c>
      <c r="AK64" s="48" t="s">
        <v>68</v>
      </c>
      <c r="AL64" s="48" t="s">
        <v>68</v>
      </c>
      <c r="AM64" s="48" t="s">
        <v>69</v>
      </c>
      <c r="AN64" s="48" t="s">
        <v>69</v>
      </c>
      <c r="AO64" s="48" t="s">
        <v>69</v>
      </c>
      <c r="AP64" s="48" t="s">
        <v>70</v>
      </c>
      <c r="AR64" s="54" t="s">
        <v>148</v>
      </c>
      <c r="AS64" s="53">
        <v>0.76928837982983</v>
      </c>
      <c r="AT64" s="53">
        <v>0.76210211929609495</v>
      </c>
      <c r="AU64" s="53">
        <v>13.359614076382901</v>
      </c>
      <c r="AV64" s="53">
        <v>14.134358933216401</v>
      </c>
      <c r="AW64" s="53">
        <v>0.480324494659777</v>
      </c>
      <c r="AX64" s="53">
        <v>0.48774776340225801</v>
      </c>
      <c r="AY64" s="53">
        <v>0.84007191381065005</v>
      </c>
      <c r="AZ64" s="53">
        <v>0.84754044212579605</v>
      </c>
      <c r="BA64" s="48" t="s">
        <v>69</v>
      </c>
      <c r="BB64" s="48" t="s">
        <v>69</v>
      </c>
      <c r="BC64" s="48" t="s">
        <v>70</v>
      </c>
      <c r="BD64" s="48" t="s">
        <v>70</v>
      </c>
      <c r="BE64" s="48" t="s">
        <v>71</v>
      </c>
      <c r="BF64" s="48" t="s">
        <v>71</v>
      </c>
      <c r="BG64" s="48" t="s">
        <v>69</v>
      </c>
      <c r="BH64" s="48" t="s">
        <v>69</v>
      </c>
      <c r="BI64" s="49">
        <f t="shared" ref="BI64" si="608">IF(BJ64=AR64,1,0)</f>
        <v>1</v>
      </c>
      <c r="BJ64" s="49" t="s">
        <v>148</v>
      </c>
      <c r="BK64" s="53">
        <v>0.71112207149379403</v>
      </c>
      <c r="BL64" s="53">
        <v>0.71533235825707098</v>
      </c>
      <c r="BM64" s="53">
        <v>19.023758263725899</v>
      </c>
      <c r="BN64" s="53">
        <v>18.862054385397599</v>
      </c>
      <c r="BO64" s="53">
        <v>0.53747365377868195</v>
      </c>
      <c r="BP64" s="53">
        <v>0.53354253976878796</v>
      </c>
      <c r="BQ64" s="53">
        <v>0.84446838566792704</v>
      </c>
      <c r="BR64" s="53">
        <v>0.85395105944368899</v>
      </c>
      <c r="BS64" s="49" t="s">
        <v>69</v>
      </c>
      <c r="BT64" s="49" t="s">
        <v>69</v>
      </c>
      <c r="BU64" s="49" t="s">
        <v>68</v>
      </c>
      <c r="BV64" s="49" t="s">
        <v>68</v>
      </c>
      <c r="BW64" s="49" t="s">
        <v>69</v>
      </c>
      <c r="BX64" s="49" t="s">
        <v>69</v>
      </c>
      <c r="BY64" s="49" t="s">
        <v>69</v>
      </c>
      <c r="BZ64" s="49" t="s">
        <v>71</v>
      </c>
    </row>
    <row r="65" spans="1:78" s="49" customFormat="1" x14ac:dyDescent="0.3">
      <c r="A65" s="48">
        <v>14183000</v>
      </c>
      <c r="B65" s="48">
        <v>23780481</v>
      </c>
      <c r="C65" s="49" t="s">
        <v>142</v>
      </c>
      <c r="D65" s="49" t="s">
        <v>201</v>
      </c>
      <c r="F65" s="50"/>
      <c r="G65" s="51">
        <v>0.82899999999999996</v>
      </c>
      <c r="H65" s="51" t="str">
        <f t="shared" ref="H65" si="609">IF(G65&gt;0.8,"VG",IF(G65&gt;0.7,"G",IF(G65&gt;0.45,"S","NS")))</f>
        <v>VG</v>
      </c>
      <c r="I65" s="51" t="str">
        <f t="shared" ref="I65" si="610">AI65</f>
        <v>G</v>
      </c>
      <c r="J65" s="51" t="str">
        <f t="shared" ref="J65" si="611">BB65</f>
        <v>G</v>
      </c>
      <c r="K65" s="51" t="str">
        <f t="shared" ref="K65" si="612">BT65</f>
        <v>G</v>
      </c>
      <c r="L65" s="68">
        <v>-6.7799999999999999E-2</v>
      </c>
      <c r="M65" s="51" t="str">
        <f t="shared" ref="M65" si="613">IF(ABS(L65)&lt;5%,"VG",IF(ABS(L65)&lt;10%,"G",IF(ABS(L65)&lt;15%,"S","NS")))</f>
        <v>G</v>
      </c>
      <c r="N65" s="51" t="str">
        <f t="shared" ref="N65" si="614">AO65</f>
        <v>G</v>
      </c>
      <c r="O65" s="51" t="str">
        <f t="shared" ref="O65" si="615">BD65</f>
        <v>S</v>
      </c>
      <c r="P65" s="51" t="str">
        <f t="shared" ref="P65" si="616">BY65</f>
        <v>G</v>
      </c>
      <c r="Q65" s="51">
        <v>0.41</v>
      </c>
      <c r="R65" s="51" t="str">
        <f t="shared" ref="R65" si="617">IF(Q65&lt;=0.5,"VG",IF(Q65&lt;=0.6,"G",IF(Q65&lt;=0.7,"S","NS")))</f>
        <v>VG</v>
      </c>
      <c r="S65" s="51" t="str">
        <f t="shared" ref="S65" si="618">AN65</f>
        <v>G</v>
      </c>
      <c r="T65" s="51" t="str">
        <f t="shared" ref="T65" si="619">BF65</f>
        <v>VG</v>
      </c>
      <c r="U65" s="51" t="str">
        <f t="shared" ref="U65" si="620">BX65</f>
        <v>G</v>
      </c>
      <c r="V65" s="51">
        <v>0.85599999999999998</v>
      </c>
      <c r="W65" s="51" t="str">
        <f t="shared" ref="W65" si="621">IF(V65&gt;0.85,"VG",IF(V65&gt;0.75,"G",IF(V65&gt;0.6,"S","NS")))</f>
        <v>VG</v>
      </c>
      <c r="X65" s="51" t="str">
        <f t="shared" ref="X65" si="622">AP65</f>
        <v>S</v>
      </c>
      <c r="Y65" s="51" t="str">
        <f t="shared" ref="Y65" si="623">BH65</f>
        <v>G</v>
      </c>
      <c r="Z65" s="51" t="str">
        <f t="shared" ref="Z65" si="624">BZ65</f>
        <v>VG</v>
      </c>
      <c r="AA65" s="53">
        <v>0.70282479882715998</v>
      </c>
      <c r="AB65" s="53">
        <v>0.64417107550446695</v>
      </c>
      <c r="AC65" s="53">
        <v>19.359259877907299</v>
      </c>
      <c r="AD65" s="53">
        <v>16.635148005357099</v>
      </c>
      <c r="AE65" s="53">
        <v>0.54513778182477901</v>
      </c>
      <c r="AF65" s="53">
        <v>0.59651397678137696</v>
      </c>
      <c r="AG65" s="53">
        <v>0.84394804880386798</v>
      </c>
      <c r="AH65" s="53">
        <v>0.737360127489193</v>
      </c>
      <c r="AI65" s="48" t="s">
        <v>69</v>
      </c>
      <c r="AJ65" s="48" t="s">
        <v>70</v>
      </c>
      <c r="AK65" s="48" t="s">
        <v>68</v>
      </c>
      <c r="AL65" s="48" t="s">
        <v>68</v>
      </c>
      <c r="AM65" s="48" t="s">
        <v>69</v>
      </c>
      <c r="AN65" s="48" t="s">
        <v>69</v>
      </c>
      <c r="AO65" s="48" t="s">
        <v>69</v>
      </c>
      <c r="AP65" s="48" t="s">
        <v>70</v>
      </c>
      <c r="AR65" s="54" t="s">
        <v>148</v>
      </c>
      <c r="AS65" s="53">
        <v>0.76928837982983</v>
      </c>
      <c r="AT65" s="53">
        <v>0.76210211929609495</v>
      </c>
      <c r="AU65" s="53">
        <v>13.359614076382901</v>
      </c>
      <c r="AV65" s="53">
        <v>14.134358933216401</v>
      </c>
      <c r="AW65" s="53">
        <v>0.480324494659777</v>
      </c>
      <c r="AX65" s="53">
        <v>0.48774776340225801</v>
      </c>
      <c r="AY65" s="53">
        <v>0.84007191381065005</v>
      </c>
      <c r="AZ65" s="53">
        <v>0.84754044212579605</v>
      </c>
      <c r="BA65" s="48" t="s">
        <v>69</v>
      </c>
      <c r="BB65" s="48" t="s">
        <v>69</v>
      </c>
      <c r="BC65" s="48" t="s">
        <v>70</v>
      </c>
      <c r="BD65" s="48" t="s">
        <v>70</v>
      </c>
      <c r="BE65" s="48" t="s">
        <v>71</v>
      </c>
      <c r="BF65" s="48" t="s">
        <v>71</v>
      </c>
      <c r="BG65" s="48" t="s">
        <v>69</v>
      </c>
      <c r="BH65" s="48" t="s">
        <v>69</v>
      </c>
      <c r="BI65" s="49">
        <f t="shared" ref="BI65" si="625">IF(BJ65=AR65,1,0)</f>
        <v>1</v>
      </c>
      <c r="BJ65" s="49" t="s">
        <v>148</v>
      </c>
      <c r="BK65" s="53">
        <v>0.71112207149379403</v>
      </c>
      <c r="BL65" s="53">
        <v>0.71533235825707098</v>
      </c>
      <c r="BM65" s="53">
        <v>19.023758263725899</v>
      </c>
      <c r="BN65" s="53">
        <v>18.862054385397599</v>
      </c>
      <c r="BO65" s="53">
        <v>0.53747365377868195</v>
      </c>
      <c r="BP65" s="53">
        <v>0.53354253976878796</v>
      </c>
      <c r="BQ65" s="53">
        <v>0.84446838566792704</v>
      </c>
      <c r="BR65" s="53">
        <v>0.85395105944368899</v>
      </c>
      <c r="BS65" s="49" t="s">
        <v>69</v>
      </c>
      <c r="BT65" s="49" t="s">
        <v>69</v>
      </c>
      <c r="BU65" s="49" t="s">
        <v>68</v>
      </c>
      <c r="BV65" s="49" t="s">
        <v>68</v>
      </c>
      <c r="BW65" s="49" t="s">
        <v>69</v>
      </c>
      <c r="BX65" s="49" t="s">
        <v>69</v>
      </c>
      <c r="BY65" s="49" t="s">
        <v>69</v>
      </c>
      <c r="BZ65" s="49" t="s">
        <v>71</v>
      </c>
    </row>
    <row r="66" spans="1:78" s="49" customFormat="1" x14ac:dyDescent="0.3">
      <c r="A66" s="48">
        <v>14183000</v>
      </c>
      <c r="B66" s="48">
        <v>23780481</v>
      </c>
      <c r="C66" s="49" t="s">
        <v>142</v>
      </c>
      <c r="D66" s="49" t="s">
        <v>202</v>
      </c>
      <c r="F66" s="50"/>
      <c r="G66" s="51">
        <v>0.82599999999999996</v>
      </c>
      <c r="H66" s="51" t="str">
        <f t="shared" ref="H66" si="626">IF(G66&gt;0.8,"VG",IF(G66&gt;0.7,"G",IF(G66&gt;0.45,"S","NS")))</f>
        <v>VG</v>
      </c>
      <c r="I66" s="51" t="str">
        <f t="shared" ref="I66" si="627">AI66</f>
        <v>G</v>
      </c>
      <c r="J66" s="51" t="str">
        <f t="shared" ref="J66" si="628">BB66</f>
        <v>G</v>
      </c>
      <c r="K66" s="51" t="str">
        <f t="shared" ref="K66" si="629">BT66</f>
        <v>G</v>
      </c>
      <c r="L66" s="68">
        <v>-7.1900000000000006E-2</v>
      </c>
      <c r="M66" s="51" t="str">
        <f t="shared" ref="M66" si="630">IF(ABS(L66)&lt;5%,"VG",IF(ABS(L66)&lt;10%,"G",IF(ABS(L66)&lt;15%,"S","NS")))</f>
        <v>G</v>
      </c>
      <c r="N66" s="51" t="str">
        <f t="shared" ref="N66" si="631">AO66</f>
        <v>G</v>
      </c>
      <c r="O66" s="51" t="str">
        <f t="shared" ref="O66" si="632">BD66</f>
        <v>S</v>
      </c>
      <c r="P66" s="51" t="str">
        <f t="shared" ref="P66" si="633">BY66</f>
        <v>G</v>
      </c>
      <c r="Q66" s="51">
        <v>0.41299999999999998</v>
      </c>
      <c r="R66" s="51" t="str">
        <f t="shared" ref="R66" si="634">IF(Q66&lt;=0.5,"VG",IF(Q66&lt;=0.6,"G",IF(Q66&lt;=0.7,"S","NS")))</f>
        <v>VG</v>
      </c>
      <c r="S66" s="51" t="str">
        <f t="shared" ref="S66" si="635">AN66</f>
        <v>G</v>
      </c>
      <c r="T66" s="51" t="str">
        <f t="shared" ref="T66" si="636">BF66</f>
        <v>VG</v>
      </c>
      <c r="U66" s="51" t="str">
        <f t="shared" ref="U66" si="637">BX66</f>
        <v>G</v>
      </c>
      <c r="V66" s="51">
        <v>0.85599999999999998</v>
      </c>
      <c r="W66" s="51" t="str">
        <f t="shared" ref="W66" si="638">IF(V66&gt;0.85,"VG",IF(V66&gt;0.75,"G",IF(V66&gt;0.6,"S","NS")))</f>
        <v>VG</v>
      </c>
      <c r="X66" s="51" t="str">
        <f t="shared" ref="X66" si="639">AP66</f>
        <v>S</v>
      </c>
      <c r="Y66" s="51" t="str">
        <f t="shared" ref="Y66" si="640">BH66</f>
        <v>G</v>
      </c>
      <c r="Z66" s="51" t="str">
        <f t="shared" ref="Z66" si="641">BZ66</f>
        <v>VG</v>
      </c>
      <c r="AA66" s="53">
        <v>0.70282479882715998</v>
      </c>
      <c r="AB66" s="53">
        <v>0.64417107550446695</v>
      </c>
      <c r="AC66" s="53">
        <v>19.359259877907299</v>
      </c>
      <c r="AD66" s="53">
        <v>16.635148005357099</v>
      </c>
      <c r="AE66" s="53">
        <v>0.54513778182477901</v>
      </c>
      <c r="AF66" s="53">
        <v>0.59651397678137696</v>
      </c>
      <c r="AG66" s="53">
        <v>0.84394804880386798</v>
      </c>
      <c r="AH66" s="53">
        <v>0.737360127489193</v>
      </c>
      <c r="AI66" s="48" t="s">
        <v>69</v>
      </c>
      <c r="AJ66" s="48" t="s">
        <v>70</v>
      </c>
      <c r="AK66" s="48" t="s">
        <v>68</v>
      </c>
      <c r="AL66" s="48" t="s">
        <v>68</v>
      </c>
      <c r="AM66" s="48" t="s">
        <v>69</v>
      </c>
      <c r="AN66" s="48" t="s">
        <v>69</v>
      </c>
      <c r="AO66" s="48" t="s">
        <v>69</v>
      </c>
      <c r="AP66" s="48" t="s">
        <v>70</v>
      </c>
      <c r="AR66" s="54" t="s">
        <v>148</v>
      </c>
      <c r="AS66" s="53">
        <v>0.76928837982983</v>
      </c>
      <c r="AT66" s="53">
        <v>0.76210211929609495</v>
      </c>
      <c r="AU66" s="53">
        <v>13.359614076382901</v>
      </c>
      <c r="AV66" s="53">
        <v>14.134358933216401</v>
      </c>
      <c r="AW66" s="53">
        <v>0.480324494659777</v>
      </c>
      <c r="AX66" s="53">
        <v>0.48774776340225801</v>
      </c>
      <c r="AY66" s="53">
        <v>0.84007191381065005</v>
      </c>
      <c r="AZ66" s="53">
        <v>0.84754044212579605</v>
      </c>
      <c r="BA66" s="48" t="s">
        <v>69</v>
      </c>
      <c r="BB66" s="48" t="s">
        <v>69</v>
      </c>
      <c r="BC66" s="48" t="s">
        <v>70</v>
      </c>
      <c r="BD66" s="48" t="s">
        <v>70</v>
      </c>
      <c r="BE66" s="48" t="s">
        <v>71</v>
      </c>
      <c r="BF66" s="48" t="s">
        <v>71</v>
      </c>
      <c r="BG66" s="48" t="s">
        <v>69</v>
      </c>
      <c r="BH66" s="48" t="s">
        <v>69</v>
      </c>
      <c r="BI66" s="49">
        <f t="shared" ref="BI66" si="642">IF(BJ66=AR66,1,0)</f>
        <v>1</v>
      </c>
      <c r="BJ66" s="49" t="s">
        <v>148</v>
      </c>
      <c r="BK66" s="53">
        <v>0.71112207149379403</v>
      </c>
      <c r="BL66" s="53">
        <v>0.71533235825707098</v>
      </c>
      <c r="BM66" s="53">
        <v>19.023758263725899</v>
      </c>
      <c r="BN66" s="53">
        <v>18.862054385397599</v>
      </c>
      <c r="BO66" s="53">
        <v>0.53747365377868195</v>
      </c>
      <c r="BP66" s="53">
        <v>0.53354253976878796</v>
      </c>
      <c r="BQ66" s="53">
        <v>0.84446838566792704</v>
      </c>
      <c r="BR66" s="53">
        <v>0.85395105944368899</v>
      </c>
      <c r="BS66" s="49" t="s">
        <v>69</v>
      </c>
      <c r="BT66" s="49" t="s">
        <v>69</v>
      </c>
      <c r="BU66" s="49" t="s">
        <v>68</v>
      </c>
      <c r="BV66" s="49" t="s">
        <v>68</v>
      </c>
      <c r="BW66" s="49" t="s">
        <v>69</v>
      </c>
      <c r="BX66" s="49" t="s">
        <v>69</v>
      </c>
      <c r="BY66" s="49" t="s">
        <v>69</v>
      </c>
      <c r="BZ66" s="49" t="s">
        <v>71</v>
      </c>
    </row>
    <row r="67" spans="1:78" x14ac:dyDescent="0.3">
      <c r="A67" s="3"/>
      <c r="B67" s="3"/>
      <c r="M67" s="26"/>
      <c r="Q67" s="18"/>
      <c r="AA67" s="33"/>
      <c r="AB67" s="33"/>
      <c r="AC67" s="42"/>
      <c r="AD67" s="42"/>
      <c r="AE67" s="43"/>
      <c r="AF67" s="43"/>
      <c r="AG67" s="35"/>
      <c r="AH67" s="35"/>
      <c r="AI67" s="36"/>
      <c r="AJ67" s="36"/>
      <c r="AK67" s="40"/>
      <c r="AL67" s="40"/>
      <c r="AM67" s="41"/>
      <c r="AN67" s="41"/>
      <c r="AO67" s="3"/>
      <c r="AP67" s="3"/>
      <c r="AR67" s="44"/>
      <c r="AS67" s="33"/>
      <c r="AT67" s="33"/>
      <c r="AU67" s="42"/>
      <c r="AV67" s="42"/>
      <c r="AW67" s="43"/>
      <c r="AX67" s="43"/>
      <c r="AY67" s="35"/>
      <c r="AZ67" s="35"/>
      <c r="BA67" s="36"/>
      <c r="BB67" s="36"/>
      <c r="BC67" s="40"/>
      <c r="BD67" s="40"/>
      <c r="BE67" s="41"/>
      <c r="BF67" s="41"/>
      <c r="BG67" s="3"/>
      <c r="BH67" s="3"/>
      <c r="BK67" s="35"/>
      <c r="BL67" s="35"/>
      <c r="BM67" s="35"/>
      <c r="BN67" s="35"/>
      <c r="BO67" s="35"/>
      <c r="BP67" s="35"/>
      <c r="BQ67" s="35"/>
      <c r="BR67" s="35"/>
    </row>
    <row r="68" spans="1:78" x14ac:dyDescent="0.3">
      <c r="A68" s="3">
        <v>14184100</v>
      </c>
      <c r="B68" s="3">
        <v>23780883</v>
      </c>
      <c r="C68" t="s">
        <v>143</v>
      </c>
      <c r="D68" t="s">
        <v>137</v>
      </c>
      <c r="G68" s="16">
        <v>0.82</v>
      </c>
      <c r="H68" s="16" t="str">
        <f t="shared" si="542"/>
        <v>VG</v>
      </c>
      <c r="I68" s="16" t="str">
        <f t="shared" si="543"/>
        <v>G</v>
      </c>
      <c r="J68" s="16" t="str">
        <f t="shared" si="544"/>
        <v>G</v>
      </c>
      <c r="K68" s="16" t="str">
        <f t="shared" si="545"/>
        <v>G</v>
      </c>
      <c r="L68" s="19">
        <v>6.4000000000000001E-2</v>
      </c>
      <c r="M68" s="26" t="str">
        <f t="shared" si="546"/>
        <v>G</v>
      </c>
      <c r="N68" s="26" t="str">
        <f t="shared" si="547"/>
        <v>G</v>
      </c>
      <c r="O68" s="26" t="str">
        <f t="shared" si="548"/>
        <v>G</v>
      </c>
      <c r="P68" s="26" t="str">
        <f t="shared" si="549"/>
        <v>G</v>
      </c>
      <c r="Q68" s="18">
        <v>0.42</v>
      </c>
      <c r="R68" s="17" t="str">
        <f t="shared" si="550"/>
        <v>VG</v>
      </c>
      <c r="S68" s="17" t="str">
        <f t="shared" si="551"/>
        <v>G</v>
      </c>
      <c r="T68" s="17" t="str">
        <f t="shared" si="552"/>
        <v>VG</v>
      </c>
      <c r="U68" s="17" t="str">
        <f t="shared" si="553"/>
        <v>VG</v>
      </c>
      <c r="V68" s="18">
        <v>0.84</v>
      </c>
      <c r="W68" s="18" t="str">
        <f t="shared" si="554"/>
        <v>G</v>
      </c>
      <c r="X68" s="18" t="str">
        <f t="shared" si="555"/>
        <v>S</v>
      </c>
      <c r="Y68" s="18" t="str">
        <f t="shared" si="556"/>
        <v>VG</v>
      </c>
      <c r="Z68" s="18" t="str">
        <f t="shared" si="557"/>
        <v>G</v>
      </c>
      <c r="AA68" s="33">
        <v>0.74616055699305495</v>
      </c>
      <c r="AB68" s="33">
        <v>0.67909814418889003</v>
      </c>
      <c r="AC68" s="42">
        <v>14.057892180073001</v>
      </c>
      <c r="AD68" s="42">
        <v>10.3877828640448</v>
      </c>
      <c r="AE68" s="43">
        <v>0.50382481380629296</v>
      </c>
      <c r="AF68" s="43">
        <v>0.56648199954730305</v>
      </c>
      <c r="AG68" s="35">
        <v>0.84268686003554205</v>
      </c>
      <c r="AH68" s="35">
        <v>0.72946601556531199</v>
      </c>
      <c r="AI68" s="36" t="s">
        <v>69</v>
      </c>
      <c r="AJ68" s="36" t="s">
        <v>70</v>
      </c>
      <c r="AK68" s="40" t="s">
        <v>70</v>
      </c>
      <c r="AL68" s="40" t="s">
        <v>70</v>
      </c>
      <c r="AM68" s="41" t="s">
        <v>69</v>
      </c>
      <c r="AN68" s="41" t="s">
        <v>69</v>
      </c>
      <c r="AO68" s="3" t="s">
        <v>69</v>
      </c>
      <c r="AP68" s="3" t="s">
        <v>70</v>
      </c>
      <c r="AR68" s="44" t="s">
        <v>149</v>
      </c>
      <c r="AS68" s="33">
        <v>0.79445395584336498</v>
      </c>
      <c r="AT68" s="33">
        <v>0.793548832874162</v>
      </c>
      <c r="AU68" s="42">
        <v>8.4103450557926198</v>
      </c>
      <c r="AV68" s="42">
        <v>8.4276026771923807</v>
      </c>
      <c r="AW68" s="43">
        <v>0.45337186079049402</v>
      </c>
      <c r="AX68" s="43">
        <v>0.45436897685233502</v>
      </c>
      <c r="AY68" s="35">
        <v>0.85077270589057197</v>
      </c>
      <c r="AZ68" s="35">
        <v>0.85532850180283004</v>
      </c>
      <c r="BA68" s="36" t="s">
        <v>69</v>
      </c>
      <c r="BB68" s="36" t="s">
        <v>69</v>
      </c>
      <c r="BC68" s="40" t="s">
        <v>69</v>
      </c>
      <c r="BD68" s="40" t="s">
        <v>69</v>
      </c>
      <c r="BE68" s="41" t="s">
        <v>71</v>
      </c>
      <c r="BF68" s="41" t="s">
        <v>71</v>
      </c>
      <c r="BG68" s="3" t="s">
        <v>71</v>
      </c>
      <c r="BH68" s="3" t="s">
        <v>71</v>
      </c>
      <c r="BI68">
        <f t="shared" si="375"/>
        <v>1</v>
      </c>
      <c r="BJ68" t="s">
        <v>149</v>
      </c>
      <c r="BK68" s="35">
        <v>0.75847979630699902</v>
      </c>
      <c r="BL68" s="35">
        <v>0.76392120553183895</v>
      </c>
      <c r="BM68" s="35">
        <v>12.772944691857001</v>
      </c>
      <c r="BN68" s="35">
        <v>11.9197259371805</v>
      </c>
      <c r="BO68" s="35">
        <v>0.49144705075216599</v>
      </c>
      <c r="BP68" s="35">
        <v>0.485879403214584</v>
      </c>
      <c r="BQ68" s="35">
        <v>0.84162527161224499</v>
      </c>
      <c r="BR68" s="35">
        <v>0.84458503604716195</v>
      </c>
      <c r="BS68" t="s">
        <v>69</v>
      </c>
      <c r="BT68" t="s">
        <v>69</v>
      </c>
      <c r="BU68" t="s">
        <v>70</v>
      </c>
      <c r="BV68" t="s">
        <v>70</v>
      </c>
      <c r="BW68" t="s">
        <v>71</v>
      </c>
      <c r="BX68" t="s">
        <v>71</v>
      </c>
      <c r="BY68" t="s">
        <v>69</v>
      </c>
      <c r="BZ68" t="s">
        <v>69</v>
      </c>
    </row>
    <row r="69" spans="1:78" s="49" customFormat="1" x14ac:dyDescent="0.3">
      <c r="A69" s="48">
        <v>14184100</v>
      </c>
      <c r="B69" s="48">
        <v>23780883</v>
      </c>
      <c r="C69" s="49" t="s">
        <v>143</v>
      </c>
      <c r="D69" s="49" t="s">
        <v>151</v>
      </c>
      <c r="F69" s="50"/>
      <c r="G69" s="51">
        <v>0.82</v>
      </c>
      <c r="H69" s="51" t="str">
        <f t="shared" ref="H69" si="643">IF(G69&gt;0.8,"VG",IF(G69&gt;0.7,"G",IF(G69&gt;0.45,"S","NS")))</f>
        <v>VG</v>
      </c>
      <c r="I69" s="51" t="str">
        <f t="shared" ref="I69" si="644">AI69</f>
        <v>G</v>
      </c>
      <c r="J69" s="51" t="str">
        <f t="shared" ref="J69" si="645">BB69</f>
        <v>G</v>
      </c>
      <c r="K69" s="51" t="str">
        <f t="shared" ref="K69" si="646">BT69</f>
        <v>G</v>
      </c>
      <c r="L69" s="52">
        <v>0.05</v>
      </c>
      <c r="M69" s="51" t="str">
        <f t="shared" ref="M69" si="647">IF(ABS(L69)&lt;5%,"VG",IF(ABS(L69)&lt;10%,"G",IF(ABS(L69)&lt;15%,"S","NS")))</f>
        <v>G</v>
      </c>
      <c r="N69" s="51" t="str">
        <f t="shared" ref="N69" si="648">AO69</f>
        <v>G</v>
      </c>
      <c r="O69" s="51" t="str">
        <f t="shared" ref="O69" si="649">BD69</f>
        <v>G</v>
      </c>
      <c r="P69" s="51" t="str">
        <f t="shared" ref="P69" si="650">BY69</f>
        <v>G</v>
      </c>
      <c r="Q69" s="51">
        <v>0.43</v>
      </c>
      <c r="R69" s="51" t="str">
        <f t="shared" ref="R69" si="651">IF(Q69&lt;=0.5,"VG",IF(Q69&lt;=0.6,"G",IF(Q69&lt;=0.7,"S","NS")))</f>
        <v>VG</v>
      </c>
      <c r="S69" s="51" t="str">
        <f t="shared" ref="S69" si="652">AN69</f>
        <v>G</v>
      </c>
      <c r="T69" s="51" t="str">
        <f t="shared" ref="T69" si="653">BF69</f>
        <v>VG</v>
      </c>
      <c r="U69" s="51" t="str">
        <f t="shared" ref="U69" si="654">BX69</f>
        <v>VG</v>
      </c>
      <c r="V69" s="51">
        <v>0.84</v>
      </c>
      <c r="W69" s="51" t="str">
        <f t="shared" ref="W69" si="655">IF(V69&gt;0.85,"VG",IF(V69&gt;0.75,"G",IF(V69&gt;0.6,"S","NS")))</f>
        <v>G</v>
      </c>
      <c r="X69" s="51" t="str">
        <f t="shared" ref="X69" si="656">AP69</f>
        <v>S</v>
      </c>
      <c r="Y69" s="51" t="str">
        <f t="shared" ref="Y69" si="657">BH69</f>
        <v>VG</v>
      </c>
      <c r="Z69" s="51" t="str">
        <f t="shared" ref="Z69" si="658">BZ69</f>
        <v>G</v>
      </c>
      <c r="AA69" s="53">
        <v>0.74616055699305495</v>
      </c>
      <c r="AB69" s="53">
        <v>0.67909814418889003</v>
      </c>
      <c r="AC69" s="53">
        <v>14.057892180073001</v>
      </c>
      <c r="AD69" s="53">
        <v>10.3877828640448</v>
      </c>
      <c r="AE69" s="53">
        <v>0.50382481380629296</v>
      </c>
      <c r="AF69" s="53">
        <v>0.56648199954730305</v>
      </c>
      <c r="AG69" s="53">
        <v>0.84268686003554205</v>
      </c>
      <c r="AH69" s="53">
        <v>0.72946601556531199</v>
      </c>
      <c r="AI69" s="48" t="s">
        <v>69</v>
      </c>
      <c r="AJ69" s="48" t="s">
        <v>70</v>
      </c>
      <c r="AK69" s="48" t="s">
        <v>70</v>
      </c>
      <c r="AL69" s="48" t="s">
        <v>70</v>
      </c>
      <c r="AM69" s="48" t="s">
        <v>69</v>
      </c>
      <c r="AN69" s="48" t="s">
        <v>69</v>
      </c>
      <c r="AO69" s="48" t="s">
        <v>69</v>
      </c>
      <c r="AP69" s="48" t="s">
        <v>70</v>
      </c>
      <c r="AR69" s="54" t="s">
        <v>149</v>
      </c>
      <c r="AS69" s="53">
        <v>0.79445395584336498</v>
      </c>
      <c r="AT69" s="53">
        <v>0.793548832874162</v>
      </c>
      <c r="AU69" s="53">
        <v>8.4103450557926198</v>
      </c>
      <c r="AV69" s="53">
        <v>8.4276026771923807</v>
      </c>
      <c r="AW69" s="53">
        <v>0.45337186079049402</v>
      </c>
      <c r="AX69" s="53">
        <v>0.45436897685233502</v>
      </c>
      <c r="AY69" s="53">
        <v>0.85077270589057197</v>
      </c>
      <c r="AZ69" s="53">
        <v>0.85532850180283004</v>
      </c>
      <c r="BA69" s="48" t="s">
        <v>69</v>
      </c>
      <c r="BB69" s="48" t="s">
        <v>69</v>
      </c>
      <c r="BC69" s="48" t="s">
        <v>69</v>
      </c>
      <c r="BD69" s="48" t="s">
        <v>69</v>
      </c>
      <c r="BE69" s="48" t="s">
        <v>71</v>
      </c>
      <c r="BF69" s="48" t="s">
        <v>71</v>
      </c>
      <c r="BG69" s="48" t="s">
        <v>71</v>
      </c>
      <c r="BH69" s="48" t="s">
        <v>71</v>
      </c>
      <c r="BI69" s="49">
        <f t="shared" ref="BI69" si="659">IF(BJ69=AR69,1,0)</f>
        <v>1</v>
      </c>
      <c r="BJ69" s="49" t="s">
        <v>149</v>
      </c>
      <c r="BK69" s="53">
        <v>0.75847979630699902</v>
      </c>
      <c r="BL69" s="53">
        <v>0.76392120553183895</v>
      </c>
      <c r="BM69" s="53">
        <v>12.772944691857001</v>
      </c>
      <c r="BN69" s="53">
        <v>11.9197259371805</v>
      </c>
      <c r="BO69" s="53">
        <v>0.49144705075216599</v>
      </c>
      <c r="BP69" s="53">
        <v>0.485879403214584</v>
      </c>
      <c r="BQ69" s="53">
        <v>0.84162527161224499</v>
      </c>
      <c r="BR69" s="53">
        <v>0.84458503604716195</v>
      </c>
      <c r="BS69" s="49" t="s">
        <v>69</v>
      </c>
      <c r="BT69" s="49" t="s">
        <v>69</v>
      </c>
      <c r="BU69" s="49" t="s">
        <v>70</v>
      </c>
      <c r="BV69" s="49" t="s">
        <v>70</v>
      </c>
      <c r="BW69" s="49" t="s">
        <v>71</v>
      </c>
      <c r="BX69" s="49" t="s">
        <v>71</v>
      </c>
      <c r="BY69" s="49" t="s">
        <v>69</v>
      </c>
      <c r="BZ69" s="49" t="s">
        <v>69</v>
      </c>
    </row>
    <row r="70" spans="1:78" s="56" customFormat="1" ht="28.8" x14ac:dyDescent="0.3">
      <c r="A70" s="55">
        <v>14184100</v>
      </c>
      <c r="B70" s="55">
        <v>23780883</v>
      </c>
      <c r="C70" s="56" t="s">
        <v>143</v>
      </c>
      <c r="D70" s="66" t="s">
        <v>157</v>
      </c>
      <c r="E70" s="56" t="s">
        <v>158</v>
      </c>
      <c r="F70" s="57"/>
      <c r="G70" s="58">
        <v>0.75</v>
      </c>
      <c r="H70" s="58" t="str">
        <f t="shared" ref="H70:H71" si="660">IF(G70&gt;0.8,"VG",IF(G70&gt;0.7,"G",IF(G70&gt;0.45,"S","NS")))</f>
        <v>G</v>
      </c>
      <c r="I70" s="58" t="str">
        <f t="shared" ref="I70:I71" si="661">AI70</f>
        <v>G</v>
      </c>
      <c r="J70" s="58" t="str">
        <f t="shared" ref="J70:J71" si="662">BB70</f>
        <v>G</v>
      </c>
      <c r="K70" s="58" t="str">
        <f t="shared" ref="K70:K71" si="663">BT70</f>
        <v>G</v>
      </c>
      <c r="L70" s="59">
        <v>0.193</v>
      </c>
      <c r="M70" s="58" t="str">
        <f t="shared" ref="M70:M71" si="664">IF(ABS(L70)&lt;5%,"VG",IF(ABS(L70)&lt;10%,"G",IF(ABS(L70)&lt;15%,"S","NS")))</f>
        <v>NS</v>
      </c>
      <c r="N70" s="58" t="str">
        <f t="shared" ref="N70:N71" si="665">AO70</f>
        <v>G</v>
      </c>
      <c r="O70" s="58" t="str">
        <f t="shared" ref="O70:O71" si="666">BD70</f>
        <v>G</v>
      </c>
      <c r="P70" s="58" t="str">
        <f t="shared" ref="P70:P71" si="667">BY70</f>
        <v>G</v>
      </c>
      <c r="Q70" s="58">
        <v>0.49</v>
      </c>
      <c r="R70" s="58" t="str">
        <f t="shared" ref="R70:R71" si="668">IF(Q70&lt;=0.5,"VG",IF(Q70&lt;=0.6,"G",IF(Q70&lt;=0.7,"S","NS")))</f>
        <v>VG</v>
      </c>
      <c r="S70" s="58" t="str">
        <f t="shared" ref="S70:S71" si="669">AN70</f>
        <v>G</v>
      </c>
      <c r="T70" s="58" t="str">
        <f t="shared" ref="T70:T71" si="670">BF70</f>
        <v>VG</v>
      </c>
      <c r="U70" s="58" t="str">
        <f t="shared" ref="U70:U71" si="671">BX70</f>
        <v>VG</v>
      </c>
      <c r="V70" s="58">
        <v>0.83</v>
      </c>
      <c r="W70" s="58" t="str">
        <f t="shared" ref="W70:W71" si="672">IF(V70&gt;0.85,"VG",IF(V70&gt;0.75,"G",IF(V70&gt;0.6,"S","NS")))</f>
        <v>G</v>
      </c>
      <c r="X70" s="58" t="str">
        <f t="shared" ref="X70:X71" si="673">AP70</f>
        <v>S</v>
      </c>
      <c r="Y70" s="58" t="str">
        <f t="shared" ref="Y70:Y71" si="674">BH70</f>
        <v>VG</v>
      </c>
      <c r="Z70" s="58" t="str">
        <f t="shared" ref="Z70:Z71" si="675">BZ70</f>
        <v>G</v>
      </c>
      <c r="AA70" s="60">
        <v>0.74616055699305495</v>
      </c>
      <c r="AB70" s="60">
        <v>0.67909814418889003</v>
      </c>
      <c r="AC70" s="60">
        <v>14.057892180073001</v>
      </c>
      <c r="AD70" s="60">
        <v>10.3877828640448</v>
      </c>
      <c r="AE70" s="60">
        <v>0.50382481380629296</v>
      </c>
      <c r="AF70" s="60">
        <v>0.56648199954730305</v>
      </c>
      <c r="AG70" s="60">
        <v>0.84268686003554205</v>
      </c>
      <c r="AH70" s="60">
        <v>0.72946601556531199</v>
      </c>
      <c r="AI70" s="55" t="s">
        <v>69</v>
      </c>
      <c r="AJ70" s="55" t="s">
        <v>70</v>
      </c>
      <c r="AK70" s="55" t="s">
        <v>70</v>
      </c>
      <c r="AL70" s="55" t="s">
        <v>70</v>
      </c>
      <c r="AM70" s="55" t="s">
        <v>69</v>
      </c>
      <c r="AN70" s="55" t="s">
        <v>69</v>
      </c>
      <c r="AO70" s="55" t="s">
        <v>69</v>
      </c>
      <c r="AP70" s="55" t="s">
        <v>70</v>
      </c>
      <c r="AR70" s="61" t="s">
        <v>149</v>
      </c>
      <c r="AS70" s="60">
        <v>0.79445395584336498</v>
      </c>
      <c r="AT70" s="60">
        <v>0.793548832874162</v>
      </c>
      <c r="AU70" s="60">
        <v>8.4103450557926198</v>
      </c>
      <c r="AV70" s="60">
        <v>8.4276026771923807</v>
      </c>
      <c r="AW70" s="60">
        <v>0.45337186079049402</v>
      </c>
      <c r="AX70" s="60">
        <v>0.45436897685233502</v>
      </c>
      <c r="AY70" s="60">
        <v>0.85077270589057197</v>
      </c>
      <c r="AZ70" s="60">
        <v>0.85532850180283004</v>
      </c>
      <c r="BA70" s="55" t="s">
        <v>69</v>
      </c>
      <c r="BB70" s="55" t="s">
        <v>69</v>
      </c>
      <c r="BC70" s="55" t="s">
        <v>69</v>
      </c>
      <c r="BD70" s="55" t="s">
        <v>69</v>
      </c>
      <c r="BE70" s="55" t="s">
        <v>71</v>
      </c>
      <c r="BF70" s="55" t="s">
        <v>71</v>
      </c>
      <c r="BG70" s="55" t="s">
        <v>71</v>
      </c>
      <c r="BH70" s="55" t="s">
        <v>71</v>
      </c>
      <c r="BI70" s="56">
        <f t="shared" ref="BI70:BI71" si="676">IF(BJ70=AR70,1,0)</f>
        <v>1</v>
      </c>
      <c r="BJ70" s="56" t="s">
        <v>149</v>
      </c>
      <c r="BK70" s="60">
        <v>0.75847979630699902</v>
      </c>
      <c r="BL70" s="60">
        <v>0.76392120553183895</v>
      </c>
      <c r="BM70" s="60">
        <v>12.772944691857001</v>
      </c>
      <c r="BN70" s="60">
        <v>11.9197259371805</v>
      </c>
      <c r="BO70" s="60">
        <v>0.49144705075216599</v>
      </c>
      <c r="BP70" s="60">
        <v>0.485879403214584</v>
      </c>
      <c r="BQ70" s="60">
        <v>0.84162527161224499</v>
      </c>
      <c r="BR70" s="60">
        <v>0.84458503604716195</v>
      </c>
      <c r="BS70" s="56" t="s">
        <v>69</v>
      </c>
      <c r="BT70" s="56" t="s">
        <v>69</v>
      </c>
      <c r="BU70" s="56" t="s">
        <v>70</v>
      </c>
      <c r="BV70" s="56" t="s">
        <v>70</v>
      </c>
      <c r="BW70" s="56" t="s">
        <v>71</v>
      </c>
      <c r="BX70" s="56" t="s">
        <v>71</v>
      </c>
      <c r="BY70" s="56" t="s">
        <v>69</v>
      </c>
      <c r="BZ70" s="56" t="s">
        <v>69</v>
      </c>
    </row>
    <row r="71" spans="1:78" s="49" customFormat="1" x14ac:dyDescent="0.3">
      <c r="A71" s="48">
        <v>14184100</v>
      </c>
      <c r="B71" s="48">
        <v>23780883</v>
      </c>
      <c r="C71" s="49" t="s">
        <v>143</v>
      </c>
      <c r="D71" s="49" t="s">
        <v>184</v>
      </c>
      <c r="F71" s="50"/>
      <c r="G71" s="51">
        <v>0.81899999999999995</v>
      </c>
      <c r="H71" s="51" t="str">
        <f t="shared" si="660"/>
        <v>VG</v>
      </c>
      <c r="I71" s="51" t="str">
        <f t="shared" si="661"/>
        <v>G</v>
      </c>
      <c r="J71" s="51" t="str">
        <f t="shared" si="662"/>
        <v>G</v>
      </c>
      <c r="K71" s="51" t="str">
        <f t="shared" si="663"/>
        <v>G</v>
      </c>
      <c r="L71" s="52">
        <v>3.3399999999999999E-2</v>
      </c>
      <c r="M71" s="51" t="str">
        <f t="shared" si="664"/>
        <v>VG</v>
      </c>
      <c r="N71" s="51" t="str">
        <f t="shared" si="665"/>
        <v>G</v>
      </c>
      <c r="O71" s="51" t="str">
        <f t="shared" si="666"/>
        <v>G</v>
      </c>
      <c r="P71" s="51" t="str">
        <f t="shared" si="667"/>
        <v>G</v>
      </c>
      <c r="Q71" s="51">
        <v>0.42599999999999999</v>
      </c>
      <c r="R71" s="51" t="str">
        <f t="shared" si="668"/>
        <v>VG</v>
      </c>
      <c r="S71" s="51" t="str">
        <f t="shared" si="669"/>
        <v>G</v>
      </c>
      <c r="T71" s="51" t="str">
        <f t="shared" si="670"/>
        <v>VG</v>
      </c>
      <c r="U71" s="51" t="str">
        <f t="shared" si="671"/>
        <v>VG</v>
      </c>
      <c r="V71" s="51">
        <v>0.83199999999999996</v>
      </c>
      <c r="W71" s="51" t="str">
        <f t="shared" si="672"/>
        <v>G</v>
      </c>
      <c r="X71" s="51" t="str">
        <f t="shared" si="673"/>
        <v>S</v>
      </c>
      <c r="Y71" s="51" t="str">
        <f t="shared" si="674"/>
        <v>VG</v>
      </c>
      <c r="Z71" s="51" t="str">
        <f t="shared" si="675"/>
        <v>G</v>
      </c>
      <c r="AA71" s="53">
        <v>0.74616055699305495</v>
      </c>
      <c r="AB71" s="53">
        <v>0.67909814418889003</v>
      </c>
      <c r="AC71" s="53">
        <v>14.057892180073001</v>
      </c>
      <c r="AD71" s="53">
        <v>10.3877828640448</v>
      </c>
      <c r="AE71" s="53">
        <v>0.50382481380629296</v>
      </c>
      <c r="AF71" s="53">
        <v>0.56648199954730305</v>
      </c>
      <c r="AG71" s="53">
        <v>0.84268686003554205</v>
      </c>
      <c r="AH71" s="53">
        <v>0.72946601556531199</v>
      </c>
      <c r="AI71" s="48" t="s">
        <v>69</v>
      </c>
      <c r="AJ71" s="48" t="s">
        <v>70</v>
      </c>
      <c r="AK71" s="48" t="s">
        <v>70</v>
      </c>
      <c r="AL71" s="48" t="s">
        <v>70</v>
      </c>
      <c r="AM71" s="48" t="s">
        <v>69</v>
      </c>
      <c r="AN71" s="48" t="s">
        <v>69</v>
      </c>
      <c r="AO71" s="48" t="s">
        <v>69</v>
      </c>
      <c r="AP71" s="48" t="s">
        <v>70</v>
      </c>
      <c r="AR71" s="54" t="s">
        <v>149</v>
      </c>
      <c r="AS71" s="53">
        <v>0.79445395584336498</v>
      </c>
      <c r="AT71" s="53">
        <v>0.793548832874162</v>
      </c>
      <c r="AU71" s="53">
        <v>8.4103450557926198</v>
      </c>
      <c r="AV71" s="53">
        <v>8.4276026771923807</v>
      </c>
      <c r="AW71" s="53">
        <v>0.45337186079049402</v>
      </c>
      <c r="AX71" s="53">
        <v>0.45436897685233502</v>
      </c>
      <c r="AY71" s="53">
        <v>0.85077270589057197</v>
      </c>
      <c r="AZ71" s="53">
        <v>0.85532850180283004</v>
      </c>
      <c r="BA71" s="48" t="s">
        <v>69</v>
      </c>
      <c r="BB71" s="48" t="s">
        <v>69</v>
      </c>
      <c r="BC71" s="48" t="s">
        <v>69</v>
      </c>
      <c r="BD71" s="48" t="s">
        <v>69</v>
      </c>
      <c r="BE71" s="48" t="s">
        <v>71</v>
      </c>
      <c r="BF71" s="48" t="s">
        <v>71</v>
      </c>
      <c r="BG71" s="48" t="s">
        <v>71</v>
      </c>
      <c r="BH71" s="48" t="s">
        <v>71</v>
      </c>
      <c r="BI71" s="49">
        <f t="shared" si="676"/>
        <v>1</v>
      </c>
      <c r="BJ71" s="49" t="s">
        <v>149</v>
      </c>
      <c r="BK71" s="53">
        <v>0.75847979630699902</v>
      </c>
      <c r="BL71" s="53">
        <v>0.76392120553183895</v>
      </c>
      <c r="BM71" s="53">
        <v>12.772944691857001</v>
      </c>
      <c r="BN71" s="53">
        <v>11.9197259371805</v>
      </c>
      <c r="BO71" s="53">
        <v>0.49144705075216599</v>
      </c>
      <c r="BP71" s="53">
        <v>0.485879403214584</v>
      </c>
      <c r="BQ71" s="53">
        <v>0.84162527161224499</v>
      </c>
      <c r="BR71" s="53">
        <v>0.84458503604716195</v>
      </c>
      <c r="BS71" s="49" t="s">
        <v>69</v>
      </c>
      <c r="BT71" s="49" t="s">
        <v>69</v>
      </c>
      <c r="BU71" s="49" t="s">
        <v>70</v>
      </c>
      <c r="BV71" s="49" t="s">
        <v>70</v>
      </c>
      <c r="BW71" s="49" t="s">
        <v>71</v>
      </c>
      <c r="BX71" s="49" t="s">
        <v>71</v>
      </c>
      <c r="BY71" s="49" t="s">
        <v>69</v>
      </c>
      <c r="BZ71" s="49" t="s">
        <v>69</v>
      </c>
    </row>
    <row r="72" spans="1:78" s="49" customFormat="1" x14ac:dyDescent="0.3">
      <c r="A72" s="48">
        <v>14184100</v>
      </c>
      <c r="B72" s="48">
        <v>23780883</v>
      </c>
      <c r="C72" s="49" t="s">
        <v>143</v>
      </c>
      <c r="D72" s="49" t="s">
        <v>190</v>
      </c>
      <c r="F72" s="50"/>
      <c r="G72" s="51">
        <v>0.83399999999999996</v>
      </c>
      <c r="H72" s="51" t="str">
        <f t="shared" ref="H72" si="677">IF(G72&gt;0.8,"VG",IF(G72&gt;0.7,"G",IF(G72&gt;0.45,"S","NS")))</f>
        <v>VG</v>
      </c>
      <c r="I72" s="51" t="str">
        <f t="shared" ref="I72" si="678">AI72</f>
        <v>G</v>
      </c>
      <c r="J72" s="51" t="str">
        <f t="shared" ref="J72" si="679">BB72</f>
        <v>G</v>
      </c>
      <c r="K72" s="51" t="str">
        <f t="shared" ref="K72" si="680">BT72</f>
        <v>G</v>
      </c>
      <c r="L72" s="52">
        <v>8.6E-3</v>
      </c>
      <c r="M72" s="51" t="str">
        <f t="shared" ref="M72" si="681">IF(ABS(L72)&lt;5%,"VG",IF(ABS(L72)&lt;10%,"G",IF(ABS(L72)&lt;15%,"S","NS")))</f>
        <v>VG</v>
      </c>
      <c r="N72" s="51" t="str">
        <f t="shared" ref="N72" si="682">AO72</f>
        <v>G</v>
      </c>
      <c r="O72" s="51" t="str">
        <f t="shared" ref="O72" si="683">BD72</f>
        <v>G</v>
      </c>
      <c r="P72" s="51" t="str">
        <f t="shared" ref="P72" si="684">BY72</f>
        <v>G</v>
      </c>
      <c r="Q72" s="51">
        <v>0.40799999999999997</v>
      </c>
      <c r="R72" s="51" t="str">
        <f t="shared" ref="R72" si="685">IF(Q72&lt;=0.5,"VG",IF(Q72&lt;=0.6,"G",IF(Q72&lt;=0.7,"S","NS")))</f>
        <v>VG</v>
      </c>
      <c r="S72" s="51" t="str">
        <f t="shared" ref="S72" si="686">AN72</f>
        <v>G</v>
      </c>
      <c r="T72" s="51" t="str">
        <f t="shared" ref="T72" si="687">BF72</f>
        <v>VG</v>
      </c>
      <c r="U72" s="51" t="str">
        <f t="shared" ref="U72" si="688">BX72</f>
        <v>VG</v>
      </c>
      <c r="V72" s="51">
        <v>0.84399999999999997</v>
      </c>
      <c r="W72" s="51" t="str">
        <f t="shared" ref="W72" si="689">IF(V72&gt;0.85,"VG",IF(V72&gt;0.75,"G",IF(V72&gt;0.6,"S","NS")))</f>
        <v>G</v>
      </c>
      <c r="X72" s="51" t="str">
        <f t="shared" ref="X72" si="690">AP72</f>
        <v>S</v>
      </c>
      <c r="Y72" s="51" t="str">
        <f t="shared" ref="Y72" si="691">BH72</f>
        <v>VG</v>
      </c>
      <c r="Z72" s="51" t="str">
        <f t="shared" ref="Z72" si="692">BZ72</f>
        <v>G</v>
      </c>
      <c r="AA72" s="53">
        <v>0.74616055699305495</v>
      </c>
      <c r="AB72" s="53">
        <v>0.67909814418889003</v>
      </c>
      <c r="AC72" s="53">
        <v>14.057892180073001</v>
      </c>
      <c r="AD72" s="53">
        <v>10.3877828640448</v>
      </c>
      <c r="AE72" s="53">
        <v>0.50382481380629296</v>
      </c>
      <c r="AF72" s="53">
        <v>0.56648199954730305</v>
      </c>
      <c r="AG72" s="53">
        <v>0.84268686003554205</v>
      </c>
      <c r="AH72" s="53">
        <v>0.72946601556531199</v>
      </c>
      <c r="AI72" s="48" t="s">
        <v>69</v>
      </c>
      <c r="AJ72" s="48" t="s">
        <v>70</v>
      </c>
      <c r="AK72" s="48" t="s">
        <v>70</v>
      </c>
      <c r="AL72" s="48" t="s">
        <v>70</v>
      </c>
      <c r="AM72" s="48" t="s">
        <v>69</v>
      </c>
      <c r="AN72" s="48" t="s">
        <v>69</v>
      </c>
      <c r="AO72" s="48" t="s">
        <v>69</v>
      </c>
      <c r="AP72" s="48" t="s">
        <v>70</v>
      </c>
      <c r="AR72" s="54" t="s">
        <v>149</v>
      </c>
      <c r="AS72" s="53">
        <v>0.79445395584336498</v>
      </c>
      <c r="AT72" s="53">
        <v>0.793548832874162</v>
      </c>
      <c r="AU72" s="53">
        <v>8.4103450557926198</v>
      </c>
      <c r="AV72" s="53">
        <v>8.4276026771923807</v>
      </c>
      <c r="AW72" s="53">
        <v>0.45337186079049402</v>
      </c>
      <c r="AX72" s="53">
        <v>0.45436897685233502</v>
      </c>
      <c r="AY72" s="53">
        <v>0.85077270589057197</v>
      </c>
      <c r="AZ72" s="53">
        <v>0.85532850180283004</v>
      </c>
      <c r="BA72" s="48" t="s">
        <v>69</v>
      </c>
      <c r="BB72" s="48" t="s">
        <v>69</v>
      </c>
      <c r="BC72" s="48" t="s">
        <v>69</v>
      </c>
      <c r="BD72" s="48" t="s">
        <v>69</v>
      </c>
      <c r="BE72" s="48" t="s">
        <v>71</v>
      </c>
      <c r="BF72" s="48" t="s">
        <v>71</v>
      </c>
      <c r="BG72" s="48" t="s">
        <v>71</v>
      </c>
      <c r="BH72" s="48" t="s">
        <v>71</v>
      </c>
      <c r="BI72" s="49">
        <f t="shared" ref="BI72" si="693">IF(BJ72=AR72,1,0)</f>
        <v>1</v>
      </c>
      <c r="BJ72" s="49" t="s">
        <v>149</v>
      </c>
      <c r="BK72" s="53">
        <v>0.75847979630699902</v>
      </c>
      <c r="BL72" s="53">
        <v>0.76392120553183895</v>
      </c>
      <c r="BM72" s="53">
        <v>12.772944691857001</v>
      </c>
      <c r="BN72" s="53">
        <v>11.9197259371805</v>
      </c>
      <c r="BO72" s="53">
        <v>0.49144705075216599</v>
      </c>
      <c r="BP72" s="53">
        <v>0.485879403214584</v>
      </c>
      <c r="BQ72" s="53">
        <v>0.84162527161224499</v>
      </c>
      <c r="BR72" s="53">
        <v>0.84458503604716195</v>
      </c>
      <c r="BS72" s="49" t="s">
        <v>69</v>
      </c>
      <c r="BT72" s="49" t="s">
        <v>69</v>
      </c>
      <c r="BU72" s="49" t="s">
        <v>70</v>
      </c>
      <c r="BV72" s="49" t="s">
        <v>70</v>
      </c>
      <c r="BW72" s="49" t="s">
        <v>71</v>
      </c>
      <c r="BX72" s="49" t="s">
        <v>71</v>
      </c>
      <c r="BY72" s="49" t="s">
        <v>69</v>
      </c>
      <c r="BZ72" s="49" t="s">
        <v>69</v>
      </c>
    </row>
    <row r="73" spans="1:78" s="49" customFormat="1" x14ac:dyDescent="0.3">
      <c r="A73" s="48">
        <v>14184100</v>
      </c>
      <c r="B73" s="48">
        <v>23780883</v>
      </c>
      <c r="C73" s="49" t="s">
        <v>143</v>
      </c>
      <c r="D73" s="49" t="s">
        <v>199</v>
      </c>
      <c r="F73" s="50"/>
      <c r="G73" s="51">
        <v>0.83399999999999996</v>
      </c>
      <c r="H73" s="51" t="str">
        <f t="shared" ref="H73" si="694">IF(G73&gt;0.8,"VG",IF(G73&gt;0.7,"G",IF(G73&gt;0.45,"S","NS")))</f>
        <v>VG</v>
      </c>
      <c r="I73" s="51" t="str">
        <f t="shared" ref="I73" si="695">AI73</f>
        <v>G</v>
      </c>
      <c r="J73" s="51" t="str">
        <f t="shared" ref="J73" si="696">BB73</f>
        <v>G</v>
      </c>
      <c r="K73" s="51" t="str">
        <f t="shared" ref="K73" si="697">BT73</f>
        <v>G</v>
      </c>
      <c r="L73" s="52">
        <v>1.29E-2</v>
      </c>
      <c r="M73" s="51" t="str">
        <f t="shared" ref="M73" si="698">IF(ABS(L73)&lt;5%,"VG",IF(ABS(L73)&lt;10%,"G",IF(ABS(L73)&lt;15%,"S","NS")))</f>
        <v>VG</v>
      </c>
      <c r="N73" s="51" t="str">
        <f t="shared" ref="N73" si="699">AO73</f>
        <v>G</v>
      </c>
      <c r="O73" s="51" t="str">
        <f t="shared" ref="O73" si="700">BD73</f>
        <v>G</v>
      </c>
      <c r="P73" s="51" t="str">
        <f t="shared" ref="P73" si="701">BY73</f>
        <v>G</v>
      </c>
      <c r="Q73" s="51">
        <v>0.40799999999999997</v>
      </c>
      <c r="R73" s="51" t="str">
        <f t="shared" ref="R73" si="702">IF(Q73&lt;=0.5,"VG",IF(Q73&lt;=0.6,"G",IF(Q73&lt;=0.7,"S","NS")))</f>
        <v>VG</v>
      </c>
      <c r="S73" s="51" t="str">
        <f t="shared" ref="S73" si="703">AN73</f>
        <v>G</v>
      </c>
      <c r="T73" s="51" t="str">
        <f t="shared" ref="T73" si="704">BF73</f>
        <v>VG</v>
      </c>
      <c r="U73" s="51" t="str">
        <f t="shared" ref="U73" si="705">BX73</f>
        <v>VG</v>
      </c>
      <c r="V73" s="51">
        <v>0.84399999999999997</v>
      </c>
      <c r="W73" s="51" t="str">
        <f t="shared" ref="W73" si="706">IF(V73&gt;0.85,"VG",IF(V73&gt;0.75,"G",IF(V73&gt;0.6,"S","NS")))</f>
        <v>G</v>
      </c>
      <c r="X73" s="51" t="str">
        <f t="shared" ref="X73" si="707">AP73</f>
        <v>S</v>
      </c>
      <c r="Y73" s="51" t="str">
        <f t="shared" ref="Y73" si="708">BH73</f>
        <v>VG</v>
      </c>
      <c r="Z73" s="51" t="str">
        <f t="shared" ref="Z73" si="709">BZ73</f>
        <v>G</v>
      </c>
      <c r="AA73" s="53">
        <v>0.74616055699305495</v>
      </c>
      <c r="AB73" s="53">
        <v>0.67909814418889003</v>
      </c>
      <c r="AC73" s="53">
        <v>14.057892180073001</v>
      </c>
      <c r="AD73" s="53">
        <v>10.3877828640448</v>
      </c>
      <c r="AE73" s="53">
        <v>0.50382481380629296</v>
      </c>
      <c r="AF73" s="53">
        <v>0.56648199954730305</v>
      </c>
      <c r="AG73" s="53">
        <v>0.84268686003554205</v>
      </c>
      <c r="AH73" s="53">
        <v>0.72946601556531199</v>
      </c>
      <c r="AI73" s="48" t="s">
        <v>69</v>
      </c>
      <c r="AJ73" s="48" t="s">
        <v>70</v>
      </c>
      <c r="AK73" s="48" t="s">
        <v>70</v>
      </c>
      <c r="AL73" s="48" t="s">
        <v>70</v>
      </c>
      <c r="AM73" s="48" t="s">
        <v>69</v>
      </c>
      <c r="AN73" s="48" t="s">
        <v>69</v>
      </c>
      <c r="AO73" s="48" t="s">
        <v>69</v>
      </c>
      <c r="AP73" s="48" t="s">
        <v>70</v>
      </c>
      <c r="AR73" s="54" t="s">
        <v>149</v>
      </c>
      <c r="AS73" s="53">
        <v>0.79445395584336498</v>
      </c>
      <c r="AT73" s="53">
        <v>0.793548832874162</v>
      </c>
      <c r="AU73" s="53">
        <v>8.4103450557926198</v>
      </c>
      <c r="AV73" s="53">
        <v>8.4276026771923807</v>
      </c>
      <c r="AW73" s="53">
        <v>0.45337186079049402</v>
      </c>
      <c r="AX73" s="53">
        <v>0.45436897685233502</v>
      </c>
      <c r="AY73" s="53">
        <v>0.85077270589057197</v>
      </c>
      <c r="AZ73" s="53">
        <v>0.85532850180283004</v>
      </c>
      <c r="BA73" s="48" t="s">
        <v>69</v>
      </c>
      <c r="BB73" s="48" t="s">
        <v>69</v>
      </c>
      <c r="BC73" s="48" t="s">
        <v>69</v>
      </c>
      <c r="BD73" s="48" t="s">
        <v>69</v>
      </c>
      <c r="BE73" s="48" t="s">
        <v>71</v>
      </c>
      <c r="BF73" s="48" t="s">
        <v>71</v>
      </c>
      <c r="BG73" s="48" t="s">
        <v>71</v>
      </c>
      <c r="BH73" s="48" t="s">
        <v>71</v>
      </c>
      <c r="BI73" s="49">
        <f t="shared" ref="BI73" si="710">IF(BJ73=AR73,1,0)</f>
        <v>1</v>
      </c>
      <c r="BJ73" s="49" t="s">
        <v>149</v>
      </c>
      <c r="BK73" s="53">
        <v>0.75847979630699902</v>
      </c>
      <c r="BL73" s="53">
        <v>0.76392120553183895</v>
      </c>
      <c r="BM73" s="53">
        <v>12.772944691857001</v>
      </c>
      <c r="BN73" s="53">
        <v>11.9197259371805</v>
      </c>
      <c r="BO73" s="53">
        <v>0.49144705075216599</v>
      </c>
      <c r="BP73" s="53">
        <v>0.485879403214584</v>
      </c>
      <c r="BQ73" s="53">
        <v>0.84162527161224499</v>
      </c>
      <c r="BR73" s="53">
        <v>0.84458503604716195</v>
      </c>
      <c r="BS73" s="49" t="s">
        <v>69</v>
      </c>
      <c r="BT73" s="49" t="s">
        <v>69</v>
      </c>
      <c r="BU73" s="49" t="s">
        <v>70</v>
      </c>
      <c r="BV73" s="49" t="s">
        <v>70</v>
      </c>
      <c r="BW73" s="49" t="s">
        <v>71</v>
      </c>
      <c r="BX73" s="49" t="s">
        <v>71</v>
      </c>
      <c r="BY73" s="49" t="s">
        <v>69</v>
      </c>
      <c r="BZ73" s="49" t="s">
        <v>69</v>
      </c>
    </row>
    <row r="74" spans="1:78" s="49" customFormat="1" x14ac:dyDescent="0.3">
      <c r="A74" s="48">
        <v>14184100</v>
      </c>
      <c r="B74" s="48">
        <v>23780883</v>
      </c>
      <c r="C74" s="49" t="s">
        <v>143</v>
      </c>
      <c r="D74" s="49" t="s">
        <v>201</v>
      </c>
      <c r="F74" s="50"/>
      <c r="G74" s="51">
        <v>0.83799999999999997</v>
      </c>
      <c r="H74" s="51" t="str">
        <f t="shared" ref="H74" si="711">IF(G74&gt;0.8,"VG",IF(G74&gt;0.7,"G",IF(G74&gt;0.45,"S","NS")))</f>
        <v>VG</v>
      </c>
      <c r="I74" s="51" t="str">
        <f t="shared" ref="I74" si="712">AI74</f>
        <v>G</v>
      </c>
      <c r="J74" s="51" t="str">
        <f t="shared" ref="J74" si="713">BB74</f>
        <v>G</v>
      </c>
      <c r="K74" s="51" t="str">
        <f t="shared" ref="K74" si="714">BT74</f>
        <v>G</v>
      </c>
      <c r="L74" s="52">
        <v>0.02</v>
      </c>
      <c r="M74" s="51" t="str">
        <f t="shared" ref="M74" si="715">IF(ABS(L74)&lt;5%,"VG",IF(ABS(L74)&lt;10%,"G",IF(ABS(L74)&lt;15%,"S","NS")))</f>
        <v>VG</v>
      </c>
      <c r="N74" s="51" t="str">
        <f t="shared" ref="N74" si="716">AO74</f>
        <v>G</v>
      </c>
      <c r="O74" s="51" t="str">
        <f t="shared" ref="O74" si="717">BD74</f>
        <v>G</v>
      </c>
      <c r="P74" s="51" t="str">
        <f t="shared" ref="P74" si="718">BY74</f>
        <v>G</v>
      </c>
      <c r="Q74" s="51">
        <v>0.40300000000000002</v>
      </c>
      <c r="R74" s="51" t="str">
        <f t="shared" ref="R74" si="719">IF(Q74&lt;=0.5,"VG",IF(Q74&lt;=0.6,"G",IF(Q74&lt;=0.7,"S","NS")))</f>
        <v>VG</v>
      </c>
      <c r="S74" s="51" t="str">
        <f t="shared" ref="S74" si="720">AN74</f>
        <v>G</v>
      </c>
      <c r="T74" s="51" t="str">
        <f t="shared" ref="T74" si="721">BF74</f>
        <v>VG</v>
      </c>
      <c r="U74" s="51" t="str">
        <f t="shared" ref="U74" si="722">BX74</f>
        <v>VG</v>
      </c>
      <c r="V74" s="51">
        <v>0.85</v>
      </c>
      <c r="W74" s="51" t="str">
        <f t="shared" ref="W74" si="723">IF(V74&gt;0.85,"VG",IF(V74&gt;0.75,"G",IF(V74&gt;0.6,"S","NS")))</f>
        <v>G</v>
      </c>
      <c r="X74" s="51" t="str">
        <f t="shared" ref="X74" si="724">AP74</f>
        <v>S</v>
      </c>
      <c r="Y74" s="51" t="str">
        <f t="shared" ref="Y74" si="725">BH74</f>
        <v>VG</v>
      </c>
      <c r="Z74" s="51" t="str">
        <f t="shared" ref="Z74" si="726">BZ74</f>
        <v>G</v>
      </c>
      <c r="AA74" s="53">
        <v>0.74616055699305495</v>
      </c>
      <c r="AB74" s="53">
        <v>0.67909814418889003</v>
      </c>
      <c r="AC74" s="53">
        <v>14.057892180073001</v>
      </c>
      <c r="AD74" s="53">
        <v>10.3877828640448</v>
      </c>
      <c r="AE74" s="53">
        <v>0.50382481380629296</v>
      </c>
      <c r="AF74" s="53">
        <v>0.56648199954730305</v>
      </c>
      <c r="AG74" s="53">
        <v>0.84268686003554205</v>
      </c>
      <c r="AH74" s="53">
        <v>0.72946601556531199</v>
      </c>
      <c r="AI74" s="48" t="s">
        <v>69</v>
      </c>
      <c r="AJ74" s="48" t="s">
        <v>70</v>
      </c>
      <c r="AK74" s="48" t="s">
        <v>70</v>
      </c>
      <c r="AL74" s="48" t="s">
        <v>70</v>
      </c>
      <c r="AM74" s="48" t="s">
        <v>69</v>
      </c>
      <c r="AN74" s="48" t="s">
        <v>69</v>
      </c>
      <c r="AO74" s="48" t="s">
        <v>69</v>
      </c>
      <c r="AP74" s="48" t="s">
        <v>70</v>
      </c>
      <c r="AR74" s="54" t="s">
        <v>149</v>
      </c>
      <c r="AS74" s="53">
        <v>0.79445395584336498</v>
      </c>
      <c r="AT74" s="53">
        <v>0.793548832874162</v>
      </c>
      <c r="AU74" s="53">
        <v>8.4103450557926198</v>
      </c>
      <c r="AV74" s="53">
        <v>8.4276026771923807</v>
      </c>
      <c r="AW74" s="53">
        <v>0.45337186079049402</v>
      </c>
      <c r="AX74" s="53">
        <v>0.45436897685233502</v>
      </c>
      <c r="AY74" s="53">
        <v>0.85077270589057197</v>
      </c>
      <c r="AZ74" s="53">
        <v>0.85532850180283004</v>
      </c>
      <c r="BA74" s="48" t="s">
        <v>69</v>
      </c>
      <c r="BB74" s="48" t="s">
        <v>69</v>
      </c>
      <c r="BC74" s="48" t="s">
        <v>69</v>
      </c>
      <c r="BD74" s="48" t="s">
        <v>69</v>
      </c>
      <c r="BE74" s="48" t="s">
        <v>71</v>
      </c>
      <c r="BF74" s="48" t="s">
        <v>71</v>
      </c>
      <c r="BG74" s="48" t="s">
        <v>71</v>
      </c>
      <c r="BH74" s="48" t="s">
        <v>71</v>
      </c>
      <c r="BI74" s="49">
        <f t="shared" ref="BI74" si="727">IF(BJ74=AR74,1,0)</f>
        <v>1</v>
      </c>
      <c r="BJ74" s="49" t="s">
        <v>149</v>
      </c>
      <c r="BK74" s="53">
        <v>0.75847979630699902</v>
      </c>
      <c r="BL74" s="53">
        <v>0.76392120553183895</v>
      </c>
      <c r="BM74" s="53">
        <v>12.772944691857001</v>
      </c>
      <c r="BN74" s="53">
        <v>11.9197259371805</v>
      </c>
      <c r="BO74" s="53">
        <v>0.49144705075216599</v>
      </c>
      <c r="BP74" s="53">
        <v>0.485879403214584</v>
      </c>
      <c r="BQ74" s="53">
        <v>0.84162527161224499</v>
      </c>
      <c r="BR74" s="53">
        <v>0.84458503604716195</v>
      </c>
      <c r="BS74" s="49" t="s">
        <v>69</v>
      </c>
      <c r="BT74" s="49" t="s">
        <v>69</v>
      </c>
      <c r="BU74" s="49" t="s">
        <v>70</v>
      </c>
      <c r="BV74" s="49" t="s">
        <v>70</v>
      </c>
      <c r="BW74" s="49" t="s">
        <v>71</v>
      </c>
      <c r="BX74" s="49" t="s">
        <v>71</v>
      </c>
      <c r="BY74" s="49" t="s">
        <v>69</v>
      </c>
      <c r="BZ74" s="49" t="s">
        <v>69</v>
      </c>
    </row>
    <row r="75" spans="1:78" s="49" customFormat="1" x14ac:dyDescent="0.3">
      <c r="A75" s="48">
        <v>14184100</v>
      </c>
      <c r="B75" s="48">
        <v>23780883</v>
      </c>
      <c r="C75" s="49" t="s">
        <v>143</v>
      </c>
      <c r="D75" s="49" t="s">
        <v>202</v>
      </c>
      <c r="F75" s="50"/>
      <c r="G75" s="51">
        <v>0.83799999999999997</v>
      </c>
      <c r="H75" s="51" t="str">
        <f t="shared" ref="H75" si="728">IF(G75&gt;0.8,"VG",IF(G75&gt;0.7,"G",IF(G75&gt;0.45,"S","NS")))</f>
        <v>VG</v>
      </c>
      <c r="I75" s="51" t="str">
        <f t="shared" ref="I75" si="729">AI75</f>
        <v>G</v>
      </c>
      <c r="J75" s="51" t="str">
        <f t="shared" ref="J75" si="730">BB75</f>
        <v>G</v>
      </c>
      <c r="K75" s="51" t="str">
        <f t="shared" ref="K75" si="731">BT75</f>
        <v>G</v>
      </c>
      <c r="L75" s="52">
        <v>1.5800000000000002E-2</v>
      </c>
      <c r="M75" s="51" t="str">
        <f t="shared" ref="M75" si="732">IF(ABS(L75)&lt;5%,"VG",IF(ABS(L75)&lt;10%,"G",IF(ABS(L75)&lt;15%,"S","NS")))</f>
        <v>VG</v>
      </c>
      <c r="N75" s="51" t="str">
        <f t="shared" ref="N75" si="733">AO75</f>
        <v>G</v>
      </c>
      <c r="O75" s="51" t="str">
        <f t="shared" ref="O75" si="734">BD75</f>
        <v>G</v>
      </c>
      <c r="P75" s="51" t="str">
        <f t="shared" ref="P75" si="735">BY75</f>
        <v>G</v>
      </c>
      <c r="Q75" s="51">
        <v>0.40200000000000002</v>
      </c>
      <c r="R75" s="51" t="str">
        <f t="shared" ref="R75" si="736">IF(Q75&lt;=0.5,"VG",IF(Q75&lt;=0.6,"G",IF(Q75&lt;=0.7,"S","NS")))</f>
        <v>VG</v>
      </c>
      <c r="S75" s="51" t="str">
        <f t="shared" ref="S75" si="737">AN75</f>
        <v>G</v>
      </c>
      <c r="T75" s="51" t="str">
        <f t="shared" ref="T75" si="738">BF75</f>
        <v>VG</v>
      </c>
      <c r="U75" s="51" t="str">
        <f t="shared" ref="U75" si="739">BX75</f>
        <v>VG</v>
      </c>
      <c r="V75" s="51">
        <v>0.8508</v>
      </c>
      <c r="W75" s="51" t="str">
        <f t="shared" ref="W75" si="740">IF(V75&gt;0.85,"VG",IF(V75&gt;0.75,"G",IF(V75&gt;0.6,"S","NS")))</f>
        <v>VG</v>
      </c>
      <c r="X75" s="51" t="str">
        <f t="shared" ref="X75" si="741">AP75</f>
        <v>S</v>
      </c>
      <c r="Y75" s="51" t="str">
        <f t="shared" ref="Y75" si="742">BH75</f>
        <v>VG</v>
      </c>
      <c r="Z75" s="51" t="str">
        <f t="shared" ref="Z75" si="743">BZ75</f>
        <v>G</v>
      </c>
      <c r="AA75" s="53">
        <v>0.74616055699305495</v>
      </c>
      <c r="AB75" s="53">
        <v>0.67909814418889003</v>
      </c>
      <c r="AC75" s="53">
        <v>14.057892180073001</v>
      </c>
      <c r="AD75" s="53">
        <v>10.3877828640448</v>
      </c>
      <c r="AE75" s="53">
        <v>0.50382481380629296</v>
      </c>
      <c r="AF75" s="53">
        <v>0.56648199954730305</v>
      </c>
      <c r="AG75" s="53">
        <v>0.84268686003554205</v>
      </c>
      <c r="AH75" s="53">
        <v>0.72946601556531199</v>
      </c>
      <c r="AI75" s="48" t="s">
        <v>69</v>
      </c>
      <c r="AJ75" s="48" t="s">
        <v>70</v>
      </c>
      <c r="AK75" s="48" t="s">
        <v>70</v>
      </c>
      <c r="AL75" s="48" t="s">
        <v>70</v>
      </c>
      <c r="AM75" s="48" t="s">
        <v>69</v>
      </c>
      <c r="AN75" s="48" t="s">
        <v>69</v>
      </c>
      <c r="AO75" s="48" t="s">
        <v>69</v>
      </c>
      <c r="AP75" s="48" t="s">
        <v>70</v>
      </c>
      <c r="AR75" s="54" t="s">
        <v>149</v>
      </c>
      <c r="AS75" s="53">
        <v>0.79445395584336498</v>
      </c>
      <c r="AT75" s="53">
        <v>0.793548832874162</v>
      </c>
      <c r="AU75" s="53">
        <v>8.4103450557926198</v>
      </c>
      <c r="AV75" s="53">
        <v>8.4276026771923807</v>
      </c>
      <c r="AW75" s="53">
        <v>0.45337186079049402</v>
      </c>
      <c r="AX75" s="53">
        <v>0.45436897685233502</v>
      </c>
      <c r="AY75" s="53">
        <v>0.85077270589057197</v>
      </c>
      <c r="AZ75" s="53">
        <v>0.85532850180283004</v>
      </c>
      <c r="BA75" s="48" t="s">
        <v>69</v>
      </c>
      <c r="BB75" s="48" t="s">
        <v>69</v>
      </c>
      <c r="BC75" s="48" t="s">
        <v>69</v>
      </c>
      <c r="BD75" s="48" t="s">
        <v>69</v>
      </c>
      <c r="BE75" s="48" t="s">
        <v>71</v>
      </c>
      <c r="BF75" s="48" t="s">
        <v>71</v>
      </c>
      <c r="BG75" s="48" t="s">
        <v>71</v>
      </c>
      <c r="BH75" s="48" t="s">
        <v>71</v>
      </c>
      <c r="BI75" s="49">
        <f t="shared" ref="BI75" si="744">IF(BJ75=AR75,1,0)</f>
        <v>1</v>
      </c>
      <c r="BJ75" s="49" t="s">
        <v>149</v>
      </c>
      <c r="BK75" s="53">
        <v>0.75847979630699902</v>
      </c>
      <c r="BL75" s="53">
        <v>0.76392120553183895</v>
      </c>
      <c r="BM75" s="53">
        <v>12.772944691857001</v>
      </c>
      <c r="BN75" s="53">
        <v>11.9197259371805</v>
      </c>
      <c r="BO75" s="53">
        <v>0.49144705075216599</v>
      </c>
      <c r="BP75" s="53">
        <v>0.485879403214584</v>
      </c>
      <c r="BQ75" s="53">
        <v>0.84162527161224499</v>
      </c>
      <c r="BR75" s="53">
        <v>0.84458503604716195</v>
      </c>
      <c r="BS75" s="49" t="s">
        <v>69</v>
      </c>
      <c r="BT75" s="49" t="s">
        <v>69</v>
      </c>
      <c r="BU75" s="49" t="s">
        <v>70</v>
      </c>
      <c r="BV75" s="49" t="s">
        <v>70</v>
      </c>
      <c r="BW75" s="49" t="s">
        <v>71</v>
      </c>
      <c r="BX75" s="49" t="s">
        <v>71</v>
      </c>
      <c r="BY75" s="49" t="s">
        <v>69</v>
      </c>
      <c r="BZ75" s="49" t="s">
        <v>69</v>
      </c>
    </row>
    <row r="76" spans="1:78" s="49" customFormat="1" x14ac:dyDescent="0.3">
      <c r="A76" s="48">
        <v>14184100</v>
      </c>
      <c r="B76" s="48">
        <v>23780883</v>
      </c>
      <c r="C76" s="49" t="s">
        <v>143</v>
      </c>
      <c r="D76" s="49" t="s">
        <v>203</v>
      </c>
      <c r="F76" s="50"/>
      <c r="G76" s="51">
        <v>0.83699999999999997</v>
      </c>
      <c r="H76" s="51" t="str">
        <f t="shared" ref="H76" si="745">IF(G76&gt;0.8,"VG",IF(G76&gt;0.7,"G",IF(G76&gt;0.45,"S","NS")))</f>
        <v>VG</v>
      </c>
      <c r="I76" s="51" t="str">
        <f t="shared" ref="I76" si="746">AI76</f>
        <v>G</v>
      </c>
      <c r="J76" s="51" t="str">
        <f t="shared" ref="J76" si="747">BB76</f>
        <v>G</v>
      </c>
      <c r="K76" s="51" t="str">
        <f t="shared" ref="K76" si="748">BT76</f>
        <v>G</v>
      </c>
      <c r="L76" s="52">
        <v>2.0899999999999998E-2</v>
      </c>
      <c r="M76" s="51" t="str">
        <f t="shared" ref="M76" si="749">IF(ABS(L76)&lt;5%,"VG",IF(ABS(L76)&lt;10%,"G",IF(ABS(L76)&lt;15%,"S","NS")))</f>
        <v>VG</v>
      </c>
      <c r="N76" s="51" t="str">
        <f t="shared" ref="N76" si="750">AO76</f>
        <v>G</v>
      </c>
      <c r="O76" s="51" t="str">
        <f t="shared" ref="O76" si="751">BD76</f>
        <v>G</v>
      </c>
      <c r="P76" s="51" t="str">
        <f t="shared" ref="P76" si="752">BY76</f>
        <v>G</v>
      </c>
      <c r="Q76" s="51">
        <v>0.40300000000000002</v>
      </c>
      <c r="R76" s="51" t="str">
        <f t="shared" ref="R76" si="753">IF(Q76&lt;=0.5,"VG",IF(Q76&lt;=0.6,"G",IF(Q76&lt;=0.7,"S","NS")))</f>
        <v>VG</v>
      </c>
      <c r="S76" s="51" t="str">
        <f t="shared" ref="S76" si="754">AN76</f>
        <v>G</v>
      </c>
      <c r="T76" s="51" t="str">
        <f t="shared" ref="T76" si="755">BF76</f>
        <v>VG</v>
      </c>
      <c r="U76" s="51" t="str">
        <f t="shared" ref="U76" si="756">BX76</f>
        <v>VG</v>
      </c>
      <c r="V76" s="51">
        <v>0.8508</v>
      </c>
      <c r="W76" s="51" t="str">
        <f t="shared" ref="W76" si="757">IF(V76&gt;0.85,"VG",IF(V76&gt;0.75,"G",IF(V76&gt;0.6,"S","NS")))</f>
        <v>VG</v>
      </c>
      <c r="X76" s="51" t="str">
        <f t="shared" ref="X76" si="758">AP76</f>
        <v>S</v>
      </c>
      <c r="Y76" s="51" t="str">
        <f t="shared" ref="Y76" si="759">BH76</f>
        <v>VG</v>
      </c>
      <c r="Z76" s="51" t="str">
        <f t="shared" ref="Z76" si="760">BZ76</f>
        <v>G</v>
      </c>
      <c r="AA76" s="53">
        <v>0.74616055699305495</v>
      </c>
      <c r="AB76" s="53">
        <v>0.67909814418889003</v>
      </c>
      <c r="AC76" s="53">
        <v>14.057892180073001</v>
      </c>
      <c r="AD76" s="53">
        <v>10.3877828640448</v>
      </c>
      <c r="AE76" s="53">
        <v>0.50382481380629296</v>
      </c>
      <c r="AF76" s="53">
        <v>0.56648199954730305</v>
      </c>
      <c r="AG76" s="53">
        <v>0.84268686003554205</v>
      </c>
      <c r="AH76" s="53">
        <v>0.72946601556531199</v>
      </c>
      <c r="AI76" s="48" t="s">
        <v>69</v>
      </c>
      <c r="AJ76" s="48" t="s">
        <v>70</v>
      </c>
      <c r="AK76" s="48" t="s">
        <v>70</v>
      </c>
      <c r="AL76" s="48" t="s">
        <v>70</v>
      </c>
      <c r="AM76" s="48" t="s">
        <v>69</v>
      </c>
      <c r="AN76" s="48" t="s">
        <v>69</v>
      </c>
      <c r="AO76" s="48" t="s">
        <v>69</v>
      </c>
      <c r="AP76" s="48" t="s">
        <v>70</v>
      </c>
      <c r="AR76" s="54" t="s">
        <v>149</v>
      </c>
      <c r="AS76" s="53">
        <v>0.79445395584336498</v>
      </c>
      <c r="AT76" s="53">
        <v>0.793548832874162</v>
      </c>
      <c r="AU76" s="53">
        <v>8.4103450557926198</v>
      </c>
      <c r="AV76" s="53">
        <v>8.4276026771923807</v>
      </c>
      <c r="AW76" s="53">
        <v>0.45337186079049402</v>
      </c>
      <c r="AX76" s="53">
        <v>0.45436897685233502</v>
      </c>
      <c r="AY76" s="53">
        <v>0.85077270589057197</v>
      </c>
      <c r="AZ76" s="53">
        <v>0.85532850180283004</v>
      </c>
      <c r="BA76" s="48" t="s">
        <v>69</v>
      </c>
      <c r="BB76" s="48" t="s">
        <v>69</v>
      </c>
      <c r="BC76" s="48" t="s">
        <v>69</v>
      </c>
      <c r="BD76" s="48" t="s">
        <v>69</v>
      </c>
      <c r="BE76" s="48" t="s">
        <v>71</v>
      </c>
      <c r="BF76" s="48" t="s">
        <v>71</v>
      </c>
      <c r="BG76" s="48" t="s">
        <v>71</v>
      </c>
      <c r="BH76" s="48" t="s">
        <v>71</v>
      </c>
      <c r="BI76" s="49">
        <f t="shared" ref="BI76" si="761">IF(BJ76=AR76,1,0)</f>
        <v>1</v>
      </c>
      <c r="BJ76" s="49" t="s">
        <v>149</v>
      </c>
      <c r="BK76" s="53">
        <v>0.75847979630699902</v>
      </c>
      <c r="BL76" s="53">
        <v>0.76392120553183895</v>
      </c>
      <c r="BM76" s="53">
        <v>12.772944691857001</v>
      </c>
      <c r="BN76" s="53">
        <v>11.9197259371805</v>
      </c>
      <c r="BO76" s="53">
        <v>0.49144705075216599</v>
      </c>
      <c r="BP76" s="53">
        <v>0.485879403214584</v>
      </c>
      <c r="BQ76" s="53">
        <v>0.84162527161224499</v>
      </c>
      <c r="BR76" s="53">
        <v>0.84458503604716195</v>
      </c>
      <c r="BS76" s="49" t="s">
        <v>69</v>
      </c>
      <c r="BT76" s="49" t="s">
        <v>69</v>
      </c>
      <c r="BU76" s="49" t="s">
        <v>70</v>
      </c>
      <c r="BV76" s="49" t="s">
        <v>70</v>
      </c>
      <c r="BW76" s="49" t="s">
        <v>71</v>
      </c>
      <c r="BX76" s="49" t="s">
        <v>71</v>
      </c>
      <c r="BY76" s="49" t="s">
        <v>69</v>
      </c>
      <c r="BZ76" s="49" t="s">
        <v>69</v>
      </c>
    </row>
    <row r="77" spans="1:78" s="70" customFormat="1" x14ac:dyDescent="0.3">
      <c r="A77" s="69"/>
      <c r="B77" s="69"/>
      <c r="F77" s="71"/>
      <c r="G77" s="72"/>
      <c r="H77" s="72"/>
      <c r="I77" s="72"/>
      <c r="J77" s="72"/>
      <c r="K77" s="72"/>
      <c r="L77" s="73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4"/>
      <c r="AB77" s="74"/>
      <c r="AC77" s="74"/>
      <c r="AD77" s="74"/>
      <c r="AE77" s="74"/>
      <c r="AF77" s="74"/>
      <c r="AG77" s="74"/>
      <c r="AH77" s="74"/>
      <c r="AI77" s="69"/>
      <c r="AJ77" s="69"/>
      <c r="AK77" s="69"/>
      <c r="AL77" s="69"/>
      <c r="AM77" s="69"/>
      <c r="AN77" s="69"/>
      <c r="AO77" s="69"/>
      <c r="AP77" s="69"/>
      <c r="AR77" s="75"/>
      <c r="AS77" s="74"/>
      <c r="AT77" s="74"/>
      <c r="AU77" s="74"/>
      <c r="AV77" s="74"/>
      <c r="AW77" s="74"/>
      <c r="AX77" s="74"/>
      <c r="AY77" s="74"/>
      <c r="AZ77" s="74"/>
      <c r="BA77" s="69"/>
      <c r="BB77" s="69"/>
      <c r="BC77" s="69"/>
      <c r="BD77" s="69"/>
      <c r="BE77" s="69"/>
      <c r="BF77" s="69"/>
      <c r="BG77" s="69"/>
      <c r="BH77" s="69"/>
      <c r="BK77" s="74"/>
      <c r="BL77" s="74"/>
      <c r="BM77" s="74"/>
      <c r="BN77" s="74"/>
      <c r="BO77" s="74"/>
      <c r="BP77" s="74"/>
      <c r="BQ77" s="74"/>
      <c r="BR77" s="74"/>
    </row>
    <row r="78" spans="1:78" x14ac:dyDescent="0.3">
      <c r="A78" s="32" t="s">
        <v>56</v>
      </c>
    </row>
    <row r="79" spans="1:78" x14ac:dyDescent="0.3">
      <c r="A79" s="3" t="s">
        <v>16</v>
      </c>
      <c r="B79" s="3" t="s">
        <v>55</v>
      </c>
      <c r="G79" s="16" t="s">
        <v>48</v>
      </c>
      <c r="L79" s="19" t="s">
        <v>49</v>
      </c>
      <c r="Q79" s="17" t="s">
        <v>50</v>
      </c>
      <c r="V79" s="18" t="s">
        <v>51</v>
      </c>
      <c r="AA79" s="36" t="s">
        <v>64</v>
      </c>
      <c r="AB79" s="36" t="s">
        <v>65</v>
      </c>
      <c r="AC79" s="37" t="s">
        <v>64</v>
      </c>
      <c r="AD79" s="37" t="s">
        <v>65</v>
      </c>
      <c r="AE79" s="38" t="s">
        <v>64</v>
      </c>
      <c r="AF79" s="38" t="s">
        <v>65</v>
      </c>
      <c r="AG79" s="3" t="s">
        <v>64</v>
      </c>
      <c r="AH79" s="3" t="s">
        <v>65</v>
      </c>
      <c r="AI79" s="39" t="s">
        <v>64</v>
      </c>
      <c r="AJ79" s="39" t="s">
        <v>65</v>
      </c>
      <c r="AK79" s="37" t="s">
        <v>64</v>
      </c>
      <c r="AL79" s="37" t="s">
        <v>65</v>
      </c>
      <c r="AM79" s="38" t="s">
        <v>64</v>
      </c>
      <c r="AN79" s="38" t="s">
        <v>65</v>
      </c>
      <c r="AO79" s="3" t="s">
        <v>64</v>
      </c>
      <c r="AP79" s="3" t="s">
        <v>65</v>
      </c>
      <c r="AS79" s="36" t="s">
        <v>66</v>
      </c>
      <c r="AT79" s="36" t="s">
        <v>67</v>
      </c>
      <c r="AU79" s="40" t="s">
        <v>66</v>
      </c>
      <c r="AV79" s="40" t="s">
        <v>67</v>
      </c>
      <c r="AW79" s="41" t="s">
        <v>66</v>
      </c>
      <c r="AX79" s="41" t="s">
        <v>67</v>
      </c>
      <c r="AY79" s="3" t="s">
        <v>66</v>
      </c>
      <c r="AZ79" s="3" t="s">
        <v>67</v>
      </c>
      <c r="BA79" s="36" t="s">
        <v>66</v>
      </c>
      <c r="BB79" s="36" t="s">
        <v>67</v>
      </c>
      <c r="BC79" s="40" t="s">
        <v>66</v>
      </c>
      <c r="BD79" s="40" t="s">
        <v>67</v>
      </c>
      <c r="BE79" s="41" t="s">
        <v>66</v>
      </c>
      <c r="BF79" s="41" t="s">
        <v>67</v>
      </c>
      <c r="BG79" s="3" t="s">
        <v>66</v>
      </c>
      <c r="BH79" s="3" t="s">
        <v>67</v>
      </c>
      <c r="BK79" s="35" t="s">
        <v>66</v>
      </c>
      <c r="BL79" s="35" t="s">
        <v>67</v>
      </c>
      <c r="BM79" s="35" t="s">
        <v>66</v>
      </c>
      <c r="BN79" s="35" t="s">
        <v>67</v>
      </c>
      <c r="BO79" s="35" t="s">
        <v>66</v>
      </c>
      <c r="BP79" s="35" t="s">
        <v>67</v>
      </c>
      <c r="BQ79" s="35" t="s">
        <v>66</v>
      </c>
      <c r="BR79" s="35" t="s">
        <v>67</v>
      </c>
      <c r="BS79" t="s">
        <v>66</v>
      </c>
      <c r="BT79" t="s">
        <v>67</v>
      </c>
      <c r="BU79" t="s">
        <v>66</v>
      </c>
      <c r="BV79" t="s">
        <v>67</v>
      </c>
      <c r="BW79" t="s">
        <v>66</v>
      </c>
      <c r="BX79" t="s">
        <v>67</v>
      </c>
      <c r="BY79" t="s">
        <v>66</v>
      </c>
      <c r="BZ79" t="s">
        <v>67</v>
      </c>
    </row>
    <row r="80" spans="1:78" s="56" customFormat="1" x14ac:dyDescent="0.3">
      <c r="A80" s="55">
        <v>14178000</v>
      </c>
      <c r="B80" s="55">
        <v>23780591</v>
      </c>
      <c r="C80" s="56" t="s">
        <v>136</v>
      </c>
      <c r="D80" s="56" t="s">
        <v>151</v>
      </c>
      <c r="E80" s="56" t="s">
        <v>152</v>
      </c>
      <c r="F80" s="57">
        <v>1.9</v>
      </c>
      <c r="G80" s="58">
        <v>0.503</v>
      </c>
      <c r="H80" s="58" t="str">
        <f t="shared" ref="H80" si="762">IF(G80&gt;0.8,"VG",IF(G80&gt;0.7,"G",IF(G80&gt;0.45,"S","NS")))</f>
        <v>S</v>
      </c>
      <c r="I80" s="58" t="str">
        <f t="shared" ref="I80" si="763">IF(H80&gt;0.8,"VG",IF(H80&gt;0.7,"G",IF(H80&gt;0.45,"S","NS")))</f>
        <v>VG</v>
      </c>
      <c r="J80" s="58" t="str">
        <f t="shared" ref="J80" si="764">IF(I80&gt;0.8,"VG",IF(I80&gt;0.7,"G",IF(I80&gt;0.45,"S","NS")))</f>
        <v>VG</v>
      </c>
      <c r="K80" s="58" t="str">
        <f t="shared" ref="K80" si="765">IF(J80&gt;0.8,"VG",IF(J80&gt;0.7,"G",IF(J80&gt;0.45,"S","NS")))</f>
        <v>VG</v>
      </c>
      <c r="L80" s="59">
        <v>0.26400000000000001</v>
      </c>
      <c r="M80" s="58" t="str">
        <f t="shared" ref="M80" si="766">IF(ABS(L80)&lt;5%,"VG",IF(ABS(L80)&lt;10%,"G",IF(ABS(L80)&lt;15%,"S","NS")))</f>
        <v>NS</v>
      </c>
      <c r="N80" s="58" t="str">
        <f t="shared" ref="N80" si="767">AO80</f>
        <v>G</v>
      </c>
      <c r="O80" s="58" t="str">
        <f t="shared" ref="O80" si="768">BD80</f>
        <v>VG</v>
      </c>
      <c r="P80" s="58" t="str">
        <f t="shared" ref="P80" si="769">BY80</f>
        <v>G</v>
      </c>
      <c r="Q80" s="58">
        <v>0.64</v>
      </c>
      <c r="R80" s="58" t="str">
        <f t="shared" ref="R80" si="770">IF(Q80&lt;=0.5,"VG",IF(Q80&lt;=0.6,"G",IF(Q80&lt;=0.7,"S","NS")))</f>
        <v>S</v>
      </c>
      <c r="S80" s="58" t="str">
        <f t="shared" ref="S80" si="771">AN80</f>
        <v>G</v>
      </c>
      <c r="T80" s="58" t="str">
        <f t="shared" ref="T80" si="772">BF80</f>
        <v>VG</v>
      </c>
      <c r="U80" s="58" t="str">
        <f t="shared" ref="U80" si="773">BX80</f>
        <v>VG</v>
      </c>
      <c r="V80" s="58">
        <v>0.93100000000000005</v>
      </c>
      <c r="W80" s="58" t="str">
        <f t="shared" ref="W80" si="774">IF(V80&gt;0.85,"VG",IF(V80&gt;0.75,"G",IF(V80&gt;0.6,"S","NS")))</f>
        <v>VG</v>
      </c>
      <c r="X80" s="58" t="str">
        <f t="shared" ref="X80" si="775">AP80</f>
        <v>G</v>
      </c>
      <c r="Y80" s="58" t="str">
        <f t="shared" ref="Y80" si="776">BH80</f>
        <v>G</v>
      </c>
      <c r="Z80" s="58" t="str">
        <f t="shared" ref="Z80" si="777">BZ80</f>
        <v>G</v>
      </c>
      <c r="AA80" s="60">
        <v>0.78799953754496599</v>
      </c>
      <c r="AB80" s="60">
        <v>0.74231516764619199</v>
      </c>
      <c r="AC80" s="60">
        <v>6.3730276493055698</v>
      </c>
      <c r="AD80" s="60">
        <v>3.5550552816532499</v>
      </c>
      <c r="AE80" s="60">
        <v>0.460435079522656</v>
      </c>
      <c r="AF80" s="60">
        <v>0.50762666631473197</v>
      </c>
      <c r="AG80" s="60">
        <v>0.81960087726055897</v>
      </c>
      <c r="AH80" s="60">
        <v>0.76903304690682195</v>
      </c>
      <c r="AI80" s="55" t="s">
        <v>69</v>
      </c>
      <c r="AJ80" s="55" t="s">
        <v>69</v>
      </c>
      <c r="AK80" s="55" t="s">
        <v>69</v>
      </c>
      <c r="AL80" s="55" t="s">
        <v>71</v>
      </c>
      <c r="AM80" s="55" t="s">
        <v>71</v>
      </c>
      <c r="AN80" s="55" t="s">
        <v>69</v>
      </c>
      <c r="AO80" s="55" t="s">
        <v>69</v>
      </c>
      <c r="AP80" s="55" t="s">
        <v>69</v>
      </c>
      <c r="AR80" s="61" t="s">
        <v>150</v>
      </c>
      <c r="AS80" s="60">
        <v>0.78214161428741102</v>
      </c>
      <c r="AT80" s="60">
        <v>0.80702418723414904</v>
      </c>
      <c r="AU80" s="60">
        <v>-2.50314578231451</v>
      </c>
      <c r="AV80" s="60">
        <v>-2.47166366777188</v>
      </c>
      <c r="AW80" s="60">
        <v>0.46675302432077398</v>
      </c>
      <c r="AX80" s="60">
        <v>0.43929012368348502</v>
      </c>
      <c r="AY80" s="60">
        <v>0.82212711382631498</v>
      </c>
      <c r="AZ80" s="60">
        <v>0.84071170320223898</v>
      </c>
      <c r="BA80" s="55" t="s">
        <v>69</v>
      </c>
      <c r="BB80" s="55" t="s">
        <v>71</v>
      </c>
      <c r="BC80" s="55" t="s">
        <v>71</v>
      </c>
      <c r="BD80" s="55" t="s">
        <v>71</v>
      </c>
      <c r="BE80" s="55" t="s">
        <v>71</v>
      </c>
      <c r="BF80" s="55" t="s">
        <v>71</v>
      </c>
      <c r="BG80" s="55" t="s">
        <v>69</v>
      </c>
      <c r="BH80" s="55" t="s">
        <v>69</v>
      </c>
      <c r="BI80" s="56">
        <f t="shared" ref="BI80" si="778">IF(BJ80=AR80,1,0)</f>
        <v>1</v>
      </c>
      <c r="BJ80" s="56" t="s">
        <v>150</v>
      </c>
      <c r="BK80" s="60">
        <v>0.78483542594902</v>
      </c>
      <c r="BL80" s="60">
        <v>0.809274585790839</v>
      </c>
      <c r="BM80" s="60">
        <v>5.5400894370249301</v>
      </c>
      <c r="BN80" s="60">
        <v>4.3717467939577901</v>
      </c>
      <c r="BO80" s="60">
        <v>0.46385835559034599</v>
      </c>
      <c r="BP80" s="60">
        <v>0.436721208792476</v>
      </c>
      <c r="BQ80" s="60">
        <v>0.82459162523038998</v>
      </c>
      <c r="BR80" s="60">
        <v>0.84301761051813595</v>
      </c>
      <c r="BS80" s="56" t="s">
        <v>69</v>
      </c>
      <c r="BT80" s="56" t="s">
        <v>71</v>
      </c>
      <c r="BU80" s="56" t="s">
        <v>69</v>
      </c>
      <c r="BV80" s="56" t="s">
        <v>71</v>
      </c>
      <c r="BW80" s="56" t="s">
        <v>71</v>
      </c>
      <c r="BX80" s="56" t="s">
        <v>71</v>
      </c>
      <c r="BY80" s="56" t="s">
        <v>69</v>
      </c>
      <c r="BZ80" s="56" t="s">
        <v>69</v>
      </c>
    </row>
    <row r="81" spans="1:78" s="30" customFormat="1" x14ac:dyDescent="0.3">
      <c r="A81" s="36">
        <v>14178000</v>
      </c>
      <c r="B81" s="36">
        <v>23780591</v>
      </c>
      <c r="C81" s="30" t="s">
        <v>136</v>
      </c>
      <c r="D81" s="30" t="s">
        <v>184</v>
      </c>
      <c r="E81" s="30" t="s">
        <v>163</v>
      </c>
      <c r="F81" s="63">
        <v>2.9</v>
      </c>
      <c r="G81" s="24">
        <v>-0.38</v>
      </c>
      <c r="H81" s="24" t="str">
        <f t="shared" ref="H81" si="779">IF(G81&gt;0.8,"VG",IF(G81&gt;0.7,"G",IF(G81&gt;0.45,"S","NS")))</f>
        <v>NS</v>
      </c>
      <c r="I81" s="24" t="str">
        <f t="shared" ref="I81" si="780">IF(H81&gt;0.8,"VG",IF(H81&gt;0.7,"G",IF(H81&gt;0.45,"S","NS")))</f>
        <v>VG</v>
      </c>
      <c r="J81" s="24" t="str">
        <f t="shared" ref="J81" si="781">IF(I81&gt;0.8,"VG",IF(I81&gt;0.7,"G",IF(I81&gt;0.45,"S","NS")))</f>
        <v>VG</v>
      </c>
      <c r="K81" s="24" t="str">
        <f t="shared" ref="K81" si="782">IF(J81&gt;0.8,"VG",IF(J81&gt;0.7,"G",IF(J81&gt;0.45,"S","NS")))</f>
        <v>VG</v>
      </c>
      <c r="L81" s="25">
        <v>0.55400000000000005</v>
      </c>
      <c r="M81" s="24" t="str">
        <f t="shared" ref="M81" si="783">IF(ABS(L81)&lt;5%,"VG",IF(ABS(L81)&lt;10%,"G",IF(ABS(L81)&lt;15%,"S","NS")))</f>
        <v>NS</v>
      </c>
      <c r="N81" s="24" t="str">
        <f t="shared" ref="N81" si="784">AO81</f>
        <v>G</v>
      </c>
      <c r="O81" s="24" t="str">
        <f t="shared" ref="O81" si="785">BD81</f>
        <v>VG</v>
      </c>
      <c r="P81" s="24" t="str">
        <f t="shared" ref="P81" si="786">BY81</f>
        <v>G</v>
      </c>
      <c r="Q81" s="24">
        <v>0.91</v>
      </c>
      <c r="R81" s="24" t="str">
        <f t="shared" ref="R81" si="787">IF(Q81&lt;=0.5,"VG",IF(Q81&lt;=0.6,"G",IF(Q81&lt;=0.7,"S","NS")))</f>
        <v>NS</v>
      </c>
      <c r="S81" s="24" t="str">
        <f t="shared" ref="S81" si="788">AN81</f>
        <v>G</v>
      </c>
      <c r="T81" s="24" t="str">
        <f t="shared" ref="T81" si="789">BF81</f>
        <v>VG</v>
      </c>
      <c r="U81" s="24" t="str">
        <f t="shared" ref="U81" si="790">BX81</f>
        <v>VG</v>
      </c>
      <c r="V81" s="24">
        <v>0.83</v>
      </c>
      <c r="W81" s="24" t="str">
        <f t="shared" ref="W81" si="791">IF(V81&gt;0.85,"VG",IF(V81&gt;0.75,"G",IF(V81&gt;0.6,"S","NS")))</f>
        <v>G</v>
      </c>
      <c r="X81" s="24" t="str">
        <f t="shared" ref="X81" si="792">AP81</f>
        <v>G</v>
      </c>
      <c r="Y81" s="24" t="str">
        <f t="shared" ref="Y81" si="793">BH81</f>
        <v>G</v>
      </c>
      <c r="Z81" s="24" t="str">
        <f t="shared" ref="Z81" si="794">BZ81</f>
        <v>G</v>
      </c>
      <c r="AA81" s="33">
        <v>0.78799953754496599</v>
      </c>
      <c r="AB81" s="33">
        <v>0.74231516764619199</v>
      </c>
      <c r="AC81" s="33">
        <v>6.3730276493055698</v>
      </c>
      <c r="AD81" s="33">
        <v>3.5550552816532499</v>
      </c>
      <c r="AE81" s="33">
        <v>0.460435079522656</v>
      </c>
      <c r="AF81" s="33">
        <v>0.50762666631473197</v>
      </c>
      <c r="AG81" s="33">
        <v>0.81960087726055897</v>
      </c>
      <c r="AH81" s="33">
        <v>0.76903304690682195</v>
      </c>
      <c r="AI81" s="36" t="s">
        <v>69</v>
      </c>
      <c r="AJ81" s="36" t="s">
        <v>69</v>
      </c>
      <c r="AK81" s="36" t="s">
        <v>69</v>
      </c>
      <c r="AL81" s="36" t="s">
        <v>71</v>
      </c>
      <c r="AM81" s="36" t="s">
        <v>71</v>
      </c>
      <c r="AN81" s="36" t="s">
        <v>69</v>
      </c>
      <c r="AO81" s="36" t="s">
        <v>69</v>
      </c>
      <c r="AP81" s="36" t="s">
        <v>69</v>
      </c>
      <c r="AR81" s="64" t="s">
        <v>150</v>
      </c>
      <c r="AS81" s="33">
        <v>0.78214161428741102</v>
      </c>
      <c r="AT81" s="33">
        <v>0.80702418723414904</v>
      </c>
      <c r="AU81" s="33">
        <v>-2.50314578231451</v>
      </c>
      <c r="AV81" s="33">
        <v>-2.47166366777188</v>
      </c>
      <c r="AW81" s="33">
        <v>0.46675302432077398</v>
      </c>
      <c r="AX81" s="33">
        <v>0.43929012368348502</v>
      </c>
      <c r="AY81" s="33">
        <v>0.82212711382631498</v>
      </c>
      <c r="AZ81" s="33">
        <v>0.84071170320223898</v>
      </c>
      <c r="BA81" s="36" t="s">
        <v>69</v>
      </c>
      <c r="BB81" s="36" t="s">
        <v>71</v>
      </c>
      <c r="BC81" s="36" t="s">
        <v>71</v>
      </c>
      <c r="BD81" s="36" t="s">
        <v>71</v>
      </c>
      <c r="BE81" s="36" t="s">
        <v>71</v>
      </c>
      <c r="BF81" s="36" t="s">
        <v>71</v>
      </c>
      <c r="BG81" s="36" t="s">
        <v>69</v>
      </c>
      <c r="BH81" s="36" t="s">
        <v>69</v>
      </c>
      <c r="BI81" s="30">
        <f t="shared" ref="BI81" si="795">IF(BJ81=AR81,1,0)</f>
        <v>1</v>
      </c>
      <c r="BJ81" s="30" t="s">
        <v>150</v>
      </c>
      <c r="BK81" s="33">
        <v>0.78483542594902</v>
      </c>
      <c r="BL81" s="33">
        <v>0.809274585790839</v>
      </c>
      <c r="BM81" s="33">
        <v>5.5400894370249301</v>
      </c>
      <c r="BN81" s="33">
        <v>4.3717467939577901</v>
      </c>
      <c r="BO81" s="33">
        <v>0.46385835559034599</v>
      </c>
      <c r="BP81" s="33">
        <v>0.436721208792476</v>
      </c>
      <c r="BQ81" s="33">
        <v>0.82459162523038998</v>
      </c>
      <c r="BR81" s="33">
        <v>0.84301761051813595</v>
      </c>
      <c r="BS81" s="30" t="s">
        <v>69</v>
      </c>
      <c r="BT81" s="30" t="s">
        <v>71</v>
      </c>
      <c r="BU81" s="30" t="s">
        <v>69</v>
      </c>
      <c r="BV81" s="30" t="s">
        <v>71</v>
      </c>
      <c r="BW81" s="30" t="s">
        <v>71</v>
      </c>
      <c r="BX81" s="30" t="s">
        <v>71</v>
      </c>
      <c r="BY81" s="30" t="s">
        <v>69</v>
      </c>
      <c r="BZ81" s="30" t="s">
        <v>69</v>
      </c>
    </row>
    <row r="82" spans="1:78" s="30" customFormat="1" x14ac:dyDescent="0.3">
      <c r="A82" s="36">
        <v>14178000</v>
      </c>
      <c r="B82" s="36">
        <v>23780591</v>
      </c>
      <c r="C82" s="30" t="s">
        <v>136</v>
      </c>
      <c r="D82" s="30" t="s">
        <v>191</v>
      </c>
      <c r="E82" s="30" t="s">
        <v>163</v>
      </c>
      <c r="F82" s="63">
        <v>2.9</v>
      </c>
      <c r="G82" s="24">
        <v>-0.37</v>
      </c>
      <c r="H82" s="24" t="str">
        <f t="shared" ref="H82" si="796">IF(G82&gt;0.8,"VG",IF(G82&gt;0.7,"G",IF(G82&gt;0.45,"S","NS")))</f>
        <v>NS</v>
      </c>
      <c r="I82" s="24" t="str">
        <f t="shared" ref="I82" si="797">IF(H82&gt;0.8,"VG",IF(H82&gt;0.7,"G",IF(H82&gt;0.45,"S","NS")))</f>
        <v>VG</v>
      </c>
      <c r="J82" s="24" t="str">
        <f t="shared" ref="J82" si="798">IF(I82&gt;0.8,"VG",IF(I82&gt;0.7,"G",IF(I82&gt;0.45,"S","NS")))</f>
        <v>VG</v>
      </c>
      <c r="K82" s="24" t="str">
        <f t="shared" ref="K82" si="799">IF(J82&gt;0.8,"VG",IF(J82&gt;0.7,"G",IF(J82&gt;0.45,"S","NS")))</f>
        <v>VG</v>
      </c>
      <c r="L82" s="25">
        <v>0.54900000000000004</v>
      </c>
      <c r="M82" s="24" t="str">
        <f t="shared" ref="M82" si="800">IF(ABS(L82)&lt;5%,"VG",IF(ABS(L82)&lt;10%,"G",IF(ABS(L82)&lt;15%,"S","NS")))</f>
        <v>NS</v>
      </c>
      <c r="N82" s="24" t="str">
        <f t="shared" ref="N82" si="801">AO82</f>
        <v>G</v>
      </c>
      <c r="O82" s="24" t="str">
        <f t="shared" ref="O82" si="802">BD82</f>
        <v>VG</v>
      </c>
      <c r="P82" s="24" t="str">
        <f t="shared" ref="P82" si="803">BY82</f>
        <v>G</v>
      </c>
      <c r="Q82" s="24">
        <v>0.91</v>
      </c>
      <c r="R82" s="24" t="str">
        <f t="shared" ref="R82" si="804">IF(Q82&lt;=0.5,"VG",IF(Q82&lt;=0.6,"G",IF(Q82&lt;=0.7,"S","NS")))</f>
        <v>NS</v>
      </c>
      <c r="S82" s="24" t="str">
        <f t="shared" ref="S82" si="805">AN82</f>
        <v>G</v>
      </c>
      <c r="T82" s="24" t="str">
        <f t="shared" ref="T82" si="806">BF82</f>
        <v>VG</v>
      </c>
      <c r="U82" s="24" t="str">
        <f t="shared" ref="U82" si="807">BX82</f>
        <v>VG</v>
      </c>
      <c r="V82" s="24">
        <v>0.83499999999999996</v>
      </c>
      <c r="W82" s="24" t="str">
        <f t="shared" ref="W82" si="808">IF(V82&gt;0.85,"VG",IF(V82&gt;0.75,"G",IF(V82&gt;0.6,"S","NS")))</f>
        <v>G</v>
      </c>
      <c r="X82" s="24" t="str">
        <f t="shared" ref="X82" si="809">AP82</f>
        <v>G</v>
      </c>
      <c r="Y82" s="24" t="str">
        <f t="shared" ref="Y82" si="810">BH82</f>
        <v>G</v>
      </c>
      <c r="Z82" s="24" t="str">
        <f t="shared" ref="Z82" si="811">BZ82</f>
        <v>G</v>
      </c>
      <c r="AA82" s="33">
        <v>0.78799953754496599</v>
      </c>
      <c r="AB82" s="33">
        <v>0.74231516764619199</v>
      </c>
      <c r="AC82" s="33">
        <v>6.3730276493055698</v>
      </c>
      <c r="AD82" s="33">
        <v>3.5550552816532499</v>
      </c>
      <c r="AE82" s="33">
        <v>0.460435079522656</v>
      </c>
      <c r="AF82" s="33">
        <v>0.50762666631473197</v>
      </c>
      <c r="AG82" s="33">
        <v>0.81960087726055897</v>
      </c>
      <c r="AH82" s="33">
        <v>0.76903304690682195</v>
      </c>
      <c r="AI82" s="36" t="s">
        <v>69</v>
      </c>
      <c r="AJ82" s="36" t="s">
        <v>69</v>
      </c>
      <c r="AK82" s="36" t="s">
        <v>69</v>
      </c>
      <c r="AL82" s="36" t="s">
        <v>71</v>
      </c>
      <c r="AM82" s="36" t="s">
        <v>71</v>
      </c>
      <c r="AN82" s="36" t="s">
        <v>69</v>
      </c>
      <c r="AO82" s="36" t="s">
        <v>69</v>
      </c>
      <c r="AP82" s="36" t="s">
        <v>69</v>
      </c>
      <c r="AR82" s="64" t="s">
        <v>150</v>
      </c>
      <c r="AS82" s="33">
        <v>0.78214161428741102</v>
      </c>
      <c r="AT82" s="33">
        <v>0.80702418723414904</v>
      </c>
      <c r="AU82" s="33">
        <v>-2.50314578231451</v>
      </c>
      <c r="AV82" s="33">
        <v>-2.47166366777188</v>
      </c>
      <c r="AW82" s="33">
        <v>0.46675302432077398</v>
      </c>
      <c r="AX82" s="33">
        <v>0.43929012368348502</v>
      </c>
      <c r="AY82" s="33">
        <v>0.82212711382631498</v>
      </c>
      <c r="AZ82" s="33">
        <v>0.84071170320223898</v>
      </c>
      <c r="BA82" s="36" t="s">
        <v>69</v>
      </c>
      <c r="BB82" s="36" t="s">
        <v>71</v>
      </c>
      <c r="BC82" s="36" t="s">
        <v>71</v>
      </c>
      <c r="BD82" s="36" t="s">
        <v>71</v>
      </c>
      <c r="BE82" s="36" t="s">
        <v>71</v>
      </c>
      <c r="BF82" s="36" t="s">
        <v>71</v>
      </c>
      <c r="BG82" s="36" t="s">
        <v>69</v>
      </c>
      <c r="BH82" s="36" t="s">
        <v>69</v>
      </c>
      <c r="BI82" s="30">
        <f t="shared" ref="BI82" si="812">IF(BJ82=AR82,1,0)</f>
        <v>1</v>
      </c>
      <c r="BJ82" s="30" t="s">
        <v>150</v>
      </c>
      <c r="BK82" s="33">
        <v>0.78483542594902</v>
      </c>
      <c r="BL82" s="33">
        <v>0.809274585790839</v>
      </c>
      <c r="BM82" s="33">
        <v>5.5400894370249301</v>
      </c>
      <c r="BN82" s="33">
        <v>4.3717467939577901</v>
      </c>
      <c r="BO82" s="33">
        <v>0.46385835559034599</v>
      </c>
      <c r="BP82" s="33">
        <v>0.436721208792476</v>
      </c>
      <c r="BQ82" s="33">
        <v>0.82459162523038998</v>
      </c>
      <c r="BR82" s="33">
        <v>0.84301761051813595</v>
      </c>
      <c r="BS82" s="30" t="s">
        <v>69</v>
      </c>
      <c r="BT82" s="30" t="s">
        <v>71</v>
      </c>
      <c r="BU82" s="30" t="s">
        <v>69</v>
      </c>
      <c r="BV82" s="30" t="s">
        <v>71</v>
      </c>
      <c r="BW82" s="30" t="s">
        <v>71</v>
      </c>
      <c r="BX82" s="30" t="s">
        <v>71</v>
      </c>
      <c r="BY82" s="30" t="s">
        <v>69</v>
      </c>
      <c r="BZ82" s="30" t="s">
        <v>69</v>
      </c>
    </row>
    <row r="83" spans="1:78" s="30" customFormat="1" x14ac:dyDescent="0.3">
      <c r="A83" s="36">
        <v>14178000</v>
      </c>
      <c r="B83" s="36">
        <v>23780591</v>
      </c>
      <c r="C83" s="30" t="s">
        <v>136</v>
      </c>
      <c r="D83" s="30" t="s">
        <v>192</v>
      </c>
      <c r="E83" s="30" t="s">
        <v>193</v>
      </c>
      <c r="F83" s="63">
        <v>2.9</v>
      </c>
      <c r="G83" s="24">
        <v>-0.41</v>
      </c>
      <c r="H83" s="24" t="str">
        <f t="shared" ref="H83" si="813">IF(G83&gt;0.8,"VG",IF(G83&gt;0.7,"G",IF(G83&gt;0.45,"S","NS")))</f>
        <v>NS</v>
      </c>
      <c r="I83" s="24" t="str">
        <f t="shared" ref="I83" si="814">IF(H83&gt;0.8,"VG",IF(H83&gt;0.7,"G",IF(H83&gt;0.45,"S","NS")))</f>
        <v>VG</v>
      </c>
      <c r="J83" s="24" t="str">
        <f t="shared" ref="J83" si="815">IF(I83&gt;0.8,"VG",IF(I83&gt;0.7,"G",IF(I83&gt;0.45,"S","NS")))</f>
        <v>VG</v>
      </c>
      <c r="K83" s="24" t="str">
        <f t="shared" ref="K83" si="816">IF(J83&gt;0.8,"VG",IF(J83&gt;0.7,"G",IF(J83&gt;0.45,"S","NS")))</f>
        <v>VG</v>
      </c>
      <c r="L83" s="25">
        <v>0.56399999999999995</v>
      </c>
      <c r="M83" s="24" t="str">
        <f t="shared" ref="M83" si="817">IF(ABS(L83)&lt;5%,"VG",IF(ABS(L83)&lt;10%,"G",IF(ABS(L83)&lt;15%,"S","NS")))</f>
        <v>NS</v>
      </c>
      <c r="N83" s="24" t="str">
        <f t="shared" ref="N83" si="818">AO83</f>
        <v>G</v>
      </c>
      <c r="O83" s="24" t="str">
        <f t="shared" ref="O83" si="819">BD83</f>
        <v>VG</v>
      </c>
      <c r="P83" s="24" t="str">
        <f t="shared" ref="P83" si="820">BY83</f>
        <v>G</v>
      </c>
      <c r="Q83" s="24">
        <v>0.92</v>
      </c>
      <c r="R83" s="24" t="str">
        <f t="shared" ref="R83" si="821">IF(Q83&lt;=0.5,"VG",IF(Q83&lt;=0.6,"G",IF(Q83&lt;=0.7,"S","NS")))</f>
        <v>NS</v>
      </c>
      <c r="S83" s="24" t="str">
        <f t="shared" ref="S83" si="822">AN83</f>
        <v>G</v>
      </c>
      <c r="T83" s="24" t="str">
        <f t="shared" ref="T83" si="823">BF83</f>
        <v>VG</v>
      </c>
      <c r="U83" s="24" t="str">
        <f t="shared" ref="U83" si="824">BX83</f>
        <v>VG</v>
      </c>
      <c r="V83" s="24">
        <v>0.81</v>
      </c>
      <c r="W83" s="24" t="str">
        <f t="shared" ref="W83" si="825">IF(V83&gt;0.85,"VG",IF(V83&gt;0.75,"G",IF(V83&gt;0.6,"S","NS")))</f>
        <v>G</v>
      </c>
      <c r="X83" s="24" t="str">
        <f t="shared" ref="X83" si="826">AP83</f>
        <v>G</v>
      </c>
      <c r="Y83" s="24" t="str">
        <f t="shared" ref="Y83" si="827">BH83</f>
        <v>G</v>
      </c>
      <c r="Z83" s="24" t="str">
        <f t="shared" ref="Z83" si="828">BZ83</f>
        <v>G</v>
      </c>
      <c r="AA83" s="33">
        <v>0.78799953754496599</v>
      </c>
      <c r="AB83" s="33">
        <v>0.74231516764619199</v>
      </c>
      <c r="AC83" s="33">
        <v>6.3730276493055698</v>
      </c>
      <c r="AD83" s="33">
        <v>3.5550552816532499</v>
      </c>
      <c r="AE83" s="33">
        <v>0.460435079522656</v>
      </c>
      <c r="AF83" s="33">
        <v>0.50762666631473197</v>
      </c>
      <c r="AG83" s="33">
        <v>0.81960087726055897</v>
      </c>
      <c r="AH83" s="33">
        <v>0.76903304690682195</v>
      </c>
      <c r="AI83" s="36" t="s">
        <v>69</v>
      </c>
      <c r="AJ83" s="36" t="s">
        <v>69</v>
      </c>
      <c r="AK83" s="36" t="s">
        <v>69</v>
      </c>
      <c r="AL83" s="36" t="s">
        <v>71</v>
      </c>
      <c r="AM83" s="36" t="s">
        <v>71</v>
      </c>
      <c r="AN83" s="36" t="s">
        <v>69</v>
      </c>
      <c r="AO83" s="36" t="s">
        <v>69</v>
      </c>
      <c r="AP83" s="36" t="s">
        <v>69</v>
      </c>
      <c r="AR83" s="64" t="s">
        <v>150</v>
      </c>
      <c r="AS83" s="33">
        <v>0.78214161428741102</v>
      </c>
      <c r="AT83" s="33">
        <v>0.80702418723414904</v>
      </c>
      <c r="AU83" s="33">
        <v>-2.50314578231451</v>
      </c>
      <c r="AV83" s="33">
        <v>-2.47166366777188</v>
      </c>
      <c r="AW83" s="33">
        <v>0.46675302432077398</v>
      </c>
      <c r="AX83" s="33">
        <v>0.43929012368348502</v>
      </c>
      <c r="AY83" s="33">
        <v>0.82212711382631498</v>
      </c>
      <c r="AZ83" s="33">
        <v>0.84071170320223898</v>
      </c>
      <c r="BA83" s="36" t="s">
        <v>69</v>
      </c>
      <c r="BB83" s="36" t="s">
        <v>71</v>
      </c>
      <c r="BC83" s="36" t="s">
        <v>71</v>
      </c>
      <c r="BD83" s="36" t="s">
        <v>71</v>
      </c>
      <c r="BE83" s="36" t="s">
        <v>71</v>
      </c>
      <c r="BF83" s="36" t="s">
        <v>71</v>
      </c>
      <c r="BG83" s="36" t="s">
        <v>69</v>
      </c>
      <c r="BH83" s="36" t="s">
        <v>69</v>
      </c>
      <c r="BI83" s="30">
        <f t="shared" ref="BI83" si="829">IF(BJ83=AR83,1,0)</f>
        <v>1</v>
      </c>
      <c r="BJ83" s="30" t="s">
        <v>150</v>
      </c>
      <c r="BK83" s="33">
        <v>0.78483542594902</v>
      </c>
      <c r="BL83" s="33">
        <v>0.809274585790839</v>
      </c>
      <c r="BM83" s="33">
        <v>5.5400894370249301</v>
      </c>
      <c r="BN83" s="33">
        <v>4.3717467939577901</v>
      </c>
      <c r="BO83" s="33">
        <v>0.46385835559034599</v>
      </c>
      <c r="BP83" s="33">
        <v>0.436721208792476</v>
      </c>
      <c r="BQ83" s="33">
        <v>0.82459162523038998</v>
      </c>
      <c r="BR83" s="33">
        <v>0.84301761051813595</v>
      </c>
      <c r="BS83" s="30" t="s">
        <v>69</v>
      </c>
      <c r="BT83" s="30" t="s">
        <v>71</v>
      </c>
      <c r="BU83" s="30" t="s">
        <v>69</v>
      </c>
      <c r="BV83" s="30" t="s">
        <v>71</v>
      </c>
      <c r="BW83" s="30" t="s">
        <v>71</v>
      </c>
      <c r="BX83" s="30" t="s">
        <v>71</v>
      </c>
      <c r="BY83" s="30" t="s">
        <v>69</v>
      </c>
      <c r="BZ83" s="30" t="s">
        <v>69</v>
      </c>
    </row>
    <row r="84" spans="1:78" s="49" customFormat="1" x14ac:dyDescent="0.3">
      <c r="A84" s="48">
        <v>14178000</v>
      </c>
      <c r="B84" s="48">
        <v>23780591</v>
      </c>
      <c r="C84" s="49" t="s">
        <v>136</v>
      </c>
      <c r="D84" s="49" t="s">
        <v>194</v>
      </c>
      <c r="E84" s="49" t="s">
        <v>198</v>
      </c>
      <c r="F84" s="50">
        <v>0.6</v>
      </c>
      <c r="G84" s="51">
        <v>0.95</v>
      </c>
      <c r="H84" s="51" t="str">
        <f t="shared" ref="H84" si="830">IF(G84&gt;0.8,"VG",IF(G84&gt;0.7,"G",IF(G84&gt;0.45,"S","NS")))</f>
        <v>VG</v>
      </c>
      <c r="I84" s="51" t="str">
        <f t="shared" ref="I84" si="831">IF(H84&gt;0.8,"VG",IF(H84&gt;0.7,"G",IF(H84&gt;0.45,"S","NS")))</f>
        <v>VG</v>
      </c>
      <c r="J84" s="51" t="str">
        <f t="shared" ref="J84" si="832">IF(I84&gt;0.8,"VG",IF(I84&gt;0.7,"G",IF(I84&gt;0.45,"S","NS")))</f>
        <v>VG</v>
      </c>
      <c r="K84" s="51" t="str">
        <f t="shared" ref="K84" si="833">IF(J84&gt;0.8,"VG",IF(J84&gt;0.7,"G",IF(J84&gt;0.45,"S","NS")))</f>
        <v>VG</v>
      </c>
      <c r="L84" s="52">
        <v>-3.6999999999999998E-2</v>
      </c>
      <c r="M84" s="51" t="str">
        <f t="shared" ref="M84" si="834">IF(ABS(L84)&lt;5%,"VG",IF(ABS(L84)&lt;10%,"G",IF(ABS(L84)&lt;15%,"S","NS")))</f>
        <v>VG</v>
      </c>
      <c r="N84" s="51" t="str">
        <f t="shared" ref="N84" si="835">AO84</f>
        <v>G</v>
      </c>
      <c r="O84" s="51" t="str">
        <f t="shared" ref="O84" si="836">BD84</f>
        <v>VG</v>
      </c>
      <c r="P84" s="51" t="str">
        <f t="shared" ref="P84" si="837">BY84</f>
        <v>G</v>
      </c>
      <c r="Q84" s="51">
        <v>0.22</v>
      </c>
      <c r="R84" s="51" t="str">
        <f t="shared" ref="R84" si="838">IF(Q84&lt;=0.5,"VG",IF(Q84&lt;=0.6,"G",IF(Q84&lt;=0.7,"S","NS")))</f>
        <v>VG</v>
      </c>
      <c r="S84" s="51" t="str">
        <f t="shared" ref="S84" si="839">AN84</f>
        <v>G</v>
      </c>
      <c r="T84" s="51" t="str">
        <f t="shared" ref="T84" si="840">BF84</f>
        <v>VG</v>
      </c>
      <c r="U84" s="51" t="str">
        <f t="shared" ref="U84" si="841">BX84</f>
        <v>VG</v>
      </c>
      <c r="V84" s="51">
        <v>0.96599999999999997</v>
      </c>
      <c r="W84" s="51" t="str">
        <f t="shared" ref="W84" si="842">IF(V84&gt;0.85,"VG",IF(V84&gt;0.75,"G",IF(V84&gt;0.6,"S","NS")))</f>
        <v>VG</v>
      </c>
      <c r="X84" s="51" t="str">
        <f t="shared" ref="X84" si="843">AP84</f>
        <v>G</v>
      </c>
      <c r="Y84" s="51" t="str">
        <f t="shared" ref="Y84" si="844">BH84</f>
        <v>G</v>
      </c>
      <c r="Z84" s="51" t="str">
        <f t="shared" ref="Z84" si="845">BZ84</f>
        <v>G</v>
      </c>
      <c r="AA84" s="53">
        <v>0.78799953754496599</v>
      </c>
      <c r="AB84" s="53">
        <v>0.74231516764619199</v>
      </c>
      <c r="AC84" s="53">
        <v>6.3730276493055698</v>
      </c>
      <c r="AD84" s="53">
        <v>3.5550552816532499</v>
      </c>
      <c r="AE84" s="53">
        <v>0.460435079522656</v>
      </c>
      <c r="AF84" s="53">
        <v>0.50762666631473197</v>
      </c>
      <c r="AG84" s="53">
        <v>0.81960087726055897</v>
      </c>
      <c r="AH84" s="53">
        <v>0.76903304690682195</v>
      </c>
      <c r="AI84" s="48" t="s">
        <v>69</v>
      </c>
      <c r="AJ84" s="48" t="s">
        <v>69</v>
      </c>
      <c r="AK84" s="48" t="s">
        <v>69</v>
      </c>
      <c r="AL84" s="48" t="s">
        <v>71</v>
      </c>
      <c r="AM84" s="48" t="s">
        <v>71</v>
      </c>
      <c r="AN84" s="48" t="s">
        <v>69</v>
      </c>
      <c r="AO84" s="48" t="s">
        <v>69</v>
      </c>
      <c r="AP84" s="48" t="s">
        <v>69</v>
      </c>
      <c r="AR84" s="54" t="s">
        <v>150</v>
      </c>
      <c r="AS84" s="53">
        <v>0.78214161428741102</v>
      </c>
      <c r="AT84" s="53">
        <v>0.80702418723414904</v>
      </c>
      <c r="AU84" s="53">
        <v>-2.50314578231451</v>
      </c>
      <c r="AV84" s="53">
        <v>-2.47166366777188</v>
      </c>
      <c r="AW84" s="53">
        <v>0.46675302432077398</v>
      </c>
      <c r="AX84" s="53">
        <v>0.43929012368348502</v>
      </c>
      <c r="AY84" s="53">
        <v>0.82212711382631498</v>
      </c>
      <c r="AZ84" s="53">
        <v>0.84071170320223898</v>
      </c>
      <c r="BA84" s="48" t="s">
        <v>69</v>
      </c>
      <c r="BB84" s="48" t="s">
        <v>71</v>
      </c>
      <c r="BC84" s="48" t="s">
        <v>71</v>
      </c>
      <c r="BD84" s="48" t="s">
        <v>71</v>
      </c>
      <c r="BE84" s="48" t="s">
        <v>71</v>
      </c>
      <c r="BF84" s="48" t="s">
        <v>71</v>
      </c>
      <c r="BG84" s="48" t="s">
        <v>69</v>
      </c>
      <c r="BH84" s="48" t="s">
        <v>69</v>
      </c>
      <c r="BI84" s="49">
        <f t="shared" ref="BI84" si="846">IF(BJ84=AR84,1,0)</f>
        <v>1</v>
      </c>
      <c r="BJ84" s="49" t="s">
        <v>150</v>
      </c>
      <c r="BK84" s="53">
        <v>0.78483542594902</v>
      </c>
      <c r="BL84" s="53">
        <v>0.809274585790839</v>
      </c>
      <c r="BM84" s="53">
        <v>5.5400894370249301</v>
      </c>
      <c r="BN84" s="53">
        <v>4.3717467939577901</v>
      </c>
      <c r="BO84" s="53">
        <v>0.46385835559034599</v>
      </c>
      <c r="BP84" s="53">
        <v>0.436721208792476</v>
      </c>
      <c r="BQ84" s="53">
        <v>0.82459162523038998</v>
      </c>
      <c r="BR84" s="53">
        <v>0.84301761051813595</v>
      </c>
      <c r="BS84" s="49" t="s">
        <v>69</v>
      </c>
      <c r="BT84" s="49" t="s">
        <v>71</v>
      </c>
      <c r="BU84" s="49" t="s">
        <v>69</v>
      </c>
      <c r="BV84" s="49" t="s">
        <v>71</v>
      </c>
      <c r="BW84" s="49" t="s">
        <v>71</v>
      </c>
      <c r="BX84" s="49" t="s">
        <v>71</v>
      </c>
      <c r="BY84" s="49" t="s">
        <v>69</v>
      </c>
      <c r="BZ84" s="49" t="s">
        <v>69</v>
      </c>
    </row>
    <row r="86" spans="1:78" s="56" customFormat="1" x14ac:dyDescent="0.3">
      <c r="A86" s="55">
        <v>14179000</v>
      </c>
      <c r="B86" s="55">
        <v>23780701</v>
      </c>
      <c r="C86" s="56" t="s">
        <v>138</v>
      </c>
      <c r="D86" s="56" t="s">
        <v>151</v>
      </c>
      <c r="E86" s="56" t="s">
        <v>153</v>
      </c>
      <c r="F86" s="57">
        <v>1.6</v>
      </c>
      <c r="G86" s="58">
        <v>0.59</v>
      </c>
      <c r="H86" s="58" t="str">
        <f>IF(G86&gt;0.8,"VG",IF(G86&gt;0.7,"G",IF(G86&gt;0.45,"S","NS")))</f>
        <v>S</v>
      </c>
      <c r="I86" s="58" t="str">
        <f>AI86</f>
        <v>G</v>
      </c>
      <c r="J86" s="58" t="str">
        <f>BB86</f>
        <v>VG</v>
      </c>
      <c r="K86" s="58" t="str">
        <f>BT86</f>
        <v>VG</v>
      </c>
      <c r="L86" s="59">
        <v>0.219</v>
      </c>
      <c r="M86" s="58" t="str">
        <f>IF(ABS(L86)&lt;5%,"VG",IF(ABS(L86)&lt;10%,"G",IF(ABS(L86)&lt;15%,"S","NS")))</f>
        <v>NS</v>
      </c>
      <c r="N86" s="58" t="str">
        <f t="shared" ref="N86" si="847">AO86</f>
        <v>G</v>
      </c>
      <c r="O86" s="58" t="str">
        <f>BD86</f>
        <v>VG</v>
      </c>
      <c r="P86" s="58" t="str">
        <f t="shared" ref="P86" si="848">BY86</f>
        <v>G</v>
      </c>
      <c r="Q86" s="58">
        <v>0.90700000000000003</v>
      </c>
      <c r="R86" s="58" t="str">
        <f>IF(Q86&lt;=0.5,"VG",IF(Q86&lt;=0.6,"G",IF(Q86&lt;=0.7,"S","NS")))</f>
        <v>NS</v>
      </c>
      <c r="S86" s="58" t="str">
        <f>AN86</f>
        <v>G</v>
      </c>
      <c r="T86" s="58" t="str">
        <f>BF86</f>
        <v>VG</v>
      </c>
      <c r="U86" s="58" t="str">
        <f>BX86</f>
        <v>VG</v>
      </c>
      <c r="V86" s="58">
        <v>0.77500000000000002</v>
      </c>
      <c r="W86" s="58" t="str">
        <f>IF(V86&gt;0.85,"VG",IF(V86&gt;0.75,"G",IF(V86&gt;0.6,"S","NS")))</f>
        <v>G</v>
      </c>
      <c r="X86" s="58" t="str">
        <f>AP86</f>
        <v>G</v>
      </c>
      <c r="Y86" s="58" t="str">
        <f>BH86</f>
        <v>G</v>
      </c>
      <c r="Z86" s="58" t="str">
        <f>BZ86</f>
        <v>G</v>
      </c>
      <c r="AA86" s="60">
        <v>0.78559090771131102</v>
      </c>
      <c r="AB86" s="60">
        <v>0.743003391024046</v>
      </c>
      <c r="AC86" s="60">
        <v>0.156726259303444</v>
      </c>
      <c r="AD86" s="60">
        <v>-2.8715013968540202</v>
      </c>
      <c r="AE86" s="60">
        <v>0.46304329418391199</v>
      </c>
      <c r="AF86" s="60">
        <v>0.50694832969046599</v>
      </c>
      <c r="AG86" s="60">
        <v>0.80859592164628602</v>
      </c>
      <c r="AH86" s="60">
        <v>0.76093468281902699</v>
      </c>
      <c r="AI86" s="55" t="s">
        <v>69</v>
      </c>
      <c r="AJ86" s="55" t="s">
        <v>69</v>
      </c>
      <c r="AK86" s="55" t="s">
        <v>71</v>
      </c>
      <c r="AL86" s="55" t="s">
        <v>71</v>
      </c>
      <c r="AM86" s="55" t="s">
        <v>71</v>
      </c>
      <c r="AN86" s="55" t="s">
        <v>69</v>
      </c>
      <c r="AO86" s="55" t="s">
        <v>69</v>
      </c>
      <c r="AP86" s="55" t="s">
        <v>69</v>
      </c>
      <c r="AR86" s="61" t="s">
        <v>144</v>
      </c>
      <c r="AS86" s="60">
        <v>0.79217245212859</v>
      </c>
      <c r="AT86" s="60">
        <v>0.81291601289947302</v>
      </c>
      <c r="AU86" s="60">
        <v>-2.5766189767210399</v>
      </c>
      <c r="AV86" s="60">
        <v>-1.88345517232321</v>
      </c>
      <c r="AW86" s="60">
        <v>0.45588106768258102</v>
      </c>
      <c r="AX86" s="60">
        <v>0.432532064823554</v>
      </c>
      <c r="AY86" s="60">
        <v>0.81724997374330399</v>
      </c>
      <c r="AZ86" s="60">
        <v>0.84176100323151803</v>
      </c>
      <c r="BA86" s="55" t="s">
        <v>69</v>
      </c>
      <c r="BB86" s="55" t="s">
        <v>71</v>
      </c>
      <c r="BC86" s="55" t="s">
        <v>71</v>
      </c>
      <c r="BD86" s="55" t="s">
        <v>71</v>
      </c>
      <c r="BE86" s="55" t="s">
        <v>71</v>
      </c>
      <c r="BF86" s="55" t="s">
        <v>71</v>
      </c>
      <c r="BG86" s="55" t="s">
        <v>69</v>
      </c>
      <c r="BH86" s="55" t="s">
        <v>69</v>
      </c>
      <c r="BI86" s="56">
        <f>IF(BJ86=AR86,1,0)</f>
        <v>1</v>
      </c>
      <c r="BJ86" s="56" t="s">
        <v>144</v>
      </c>
      <c r="BK86" s="60">
        <v>0.787020500587154</v>
      </c>
      <c r="BL86" s="60">
        <v>0.80960352765802701</v>
      </c>
      <c r="BM86" s="60">
        <v>-0.55493717754498595</v>
      </c>
      <c r="BN86" s="60">
        <v>-0.43438129984824803</v>
      </c>
      <c r="BO86" s="60">
        <v>0.46149701993929099</v>
      </c>
      <c r="BP86" s="60">
        <v>0.43634444231819097</v>
      </c>
      <c r="BQ86" s="60">
        <v>0.80708203170917503</v>
      </c>
      <c r="BR86" s="60">
        <v>0.83278994643985804</v>
      </c>
      <c r="BS86" s="56" t="s">
        <v>69</v>
      </c>
      <c r="BT86" s="56" t="s">
        <v>71</v>
      </c>
      <c r="BU86" s="56" t="s">
        <v>71</v>
      </c>
      <c r="BV86" s="56" t="s">
        <v>71</v>
      </c>
      <c r="BW86" s="56" t="s">
        <v>71</v>
      </c>
      <c r="BX86" s="56" t="s">
        <v>71</v>
      </c>
      <c r="BY86" s="56" t="s">
        <v>69</v>
      </c>
      <c r="BZ86" s="56" t="s">
        <v>69</v>
      </c>
    </row>
    <row r="87" spans="1:78" s="56" customFormat="1" x14ac:dyDescent="0.3">
      <c r="A87" s="55">
        <v>14179000</v>
      </c>
      <c r="B87" s="55">
        <v>23780701</v>
      </c>
      <c r="C87" s="56" t="s">
        <v>138</v>
      </c>
      <c r="D87" s="56" t="s">
        <v>185</v>
      </c>
      <c r="E87" s="56" t="s">
        <v>163</v>
      </c>
      <c r="F87" s="57">
        <v>3</v>
      </c>
      <c r="G87" s="58">
        <v>-0.56000000000000005</v>
      </c>
      <c r="H87" s="58" t="str">
        <f>IF(G87&gt;0.8,"VG",IF(G87&gt;0.7,"G",IF(G87&gt;0.45,"S","NS")))</f>
        <v>NS</v>
      </c>
      <c r="I87" s="58" t="str">
        <f>AI87</f>
        <v>G</v>
      </c>
      <c r="J87" s="58" t="str">
        <f>BB87</f>
        <v>VG</v>
      </c>
      <c r="K87" s="58" t="str">
        <f>BT87</f>
        <v>VG</v>
      </c>
      <c r="L87" s="59">
        <v>0.56399999999999995</v>
      </c>
      <c r="M87" s="58" t="str">
        <f>IF(ABS(L87)&lt;5%,"VG",IF(ABS(L87)&lt;10%,"G",IF(ABS(L87)&lt;15%,"S","NS")))</f>
        <v>NS</v>
      </c>
      <c r="N87" s="58" t="str">
        <f t="shared" ref="N87" si="849">AO87</f>
        <v>G</v>
      </c>
      <c r="O87" s="58" t="str">
        <f>BD87</f>
        <v>VG</v>
      </c>
      <c r="P87" s="58" t="str">
        <f t="shared" ref="P87" si="850">BY87</f>
        <v>G</v>
      </c>
      <c r="Q87" s="58">
        <v>0.95</v>
      </c>
      <c r="R87" s="58" t="str">
        <f>IF(Q87&lt;=0.5,"VG",IF(Q87&lt;=0.6,"G",IF(Q87&lt;=0.7,"S","NS")))</f>
        <v>NS</v>
      </c>
      <c r="S87" s="58" t="str">
        <f>AN87</f>
        <v>G</v>
      </c>
      <c r="T87" s="58" t="str">
        <f>BF87</f>
        <v>VG</v>
      </c>
      <c r="U87" s="58" t="str">
        <f>BX87</f>
        <v>VG</v>
      </c>
      <c r="V87" s="58">
        <v>0.72799999999999998</v>
      </c>
      <c r="W87" s="58" t="str">
        <f>IF(V87&gt;0.85,"VG",IF(V87&gt;0.75,"G",IF(V87&gt;0.6,"S","NS")))</f>
        <v>S</v>
      </c>
      <c r="X87" s="58" t="str">
        <f>AP87</f>
        <v>G</v>
      </c>
      <c r="Y87" s="58" t="str">
        <f>BH87</f>
        <v>G</v>
      </c>
      <c r="Z87" s="58" t="str">
        <f>BZ87</f>
        <v>G</v>
      </c>
      <c r="AA87" s="60">
        <v>0.78559090771131102</v>
      </c>
      <c r="AB87" s="60">
        <v>0.743003391024046</v>
      </c>
      <c r="AC87" s="60">
        <v>0.156726259303444</v>
      </c>
      <c r="AD87" s="60">
        <v>-2.8715013968540202</v>
      </c>
      <c r="AE87" s="60">
        <v>0.46304329418391199</v>
      </c>
      <c r="AF87" s="60">
        <v>0.50694832969046599</v>
      </c>
      <c r="AG87" s="60">
        <v>0.80859592164628602</v>
      </c>
      <c r="AH87" s="60">
        <v>0.76093468281902699</v>
      </c>
      <c r="AI87" s="55" t="s">
        <v>69</v>
      </c>
      <c r="AJ87" s="55" t="s">
        <v>69</v>
      </c>
      <c r="AK87" s="55" t="s">
        <v>71</v>
      </c>
      <c r="AL87" s="55" t="s">
        <v>71</v>
      </c>
      <c r="AM87" s="55" t="s">
        <v>71</v>
      </c>
      <c r="AN87" s="55" t="s">
        <v>69</v>
      </c>
      <c r="AO87" s="55" t="s">
        <v>69</v>
      </c>
      <c r="AP87" s="55" t="s">
        <v>69</v>
      </c>
      <c r="AR87" s="61" t="s">
        <v>144</v>
      </c>
      <c r="AS87" s="60">
        <v>0.79217245212859</v>
      </c>
      <c r="AT87" s="60">
        <v>0.81291601289947302</v>
      </c>
      <c r="AU87" s="60">
        <v>-2.5766189767210399</v>
      </c>
      <c r="AV87" s="60">
        <v>-1.88345517232321</v>
      </c>
      <c r="AW87" s="60">
        <v>0.45588106768258102</v>
      </c>
      <c r="AX87" s="60">
        <v>0.432532064823554</v>
      </c>
      <c r="AY87" s="60">
        <v>0.81724997374330399</v>
      </c>
      <c r="AZ87" s="60">
        <v>0.84176100323151803</v>
      </c>
      <c r="BA87" s="55" t="s">
        <v>69</v>
      </c>
      <c r="BB87" s="55" t="s">
        <v>71</v>
      </c>
      <c r="BC87" s="55" t="s">
        <v>71</v>
      </c>
      <c r="BD87" s="55" t="s">
        <v>71</v>
      </c>
      <c r="BE87" s="55" t="s">
        <v>71</v>
      </c>
      <c r="BF87" s="55" t="s">
        <v>71</v>
      </c>
      <c r="BG87" s="55" t="s">
        <v>69</v>
      </c>
      <c r="BH87" s="55" t="s">
        <v>69</v>
      </c>
      <c r="BI87" s="56">
        <f>IF(BJ87=AR87,1,0)</f>
        <v>1</v>
      </c>
      <c r="BJ87" s="56" t="s">
        <v>144</v>
      </c>
      <c r="BK87" s="60">
        <v>0.787020500587154</v>
      </c>
      <c r="BL87" s="60">
        <v>0.80960352765802701</v>
      </c>
      <c r="BM87" s="60">
        <v>-0.55493717754498595</v>
      </c>
      <c r="BN87" s="60">
        <v>-0.43438129984824803</v>
      </c>
      <c r="BO87" s="60">
        <v>0.46149701993929099</v>
      </c>
      <c r="BP87" s="60">
        <v>0.43634444231819097</v>
      </c>
      <c r="BQ87" s="60">
        <v>0.80708203170917503</v>
      </c>
      <c r="BR87" s="60">
        <v>0.83278994643985804</v>
      </c>
      <c r="BS87" s="56" t="s">
        <v>69</v>
      </c>
      <c r="BT87" s="56" t="s">
        <v>71</v>
      </c>
      <c r="BU87" s="56" t="s">
        <v>71</v>
      </c>
      <c r="BV87" s="56" t="s">
        <v>71</v>
      </c>
      <c r="BW87" s="56" t="s">
        <v>71</v>
      </c>
      <c r="BX87" s="56" t="s">
        <v>71</v>
      </c>
      <c r="BY87" s="56" t="s">
        <v>69</v>
      </c>
      <c r="BZ87" s="56" t="s">
        <v>69</v>
      </c>
    </row>
    <row r="88" spans="1:78" s="49" customFormat="1" x14ac:dyDescent="0.3">
      <c r="A88" s="48">
        <v>14179000</v>
      </c>
      <c r="B88" s="48">
        <v>23780701</v>
      </c>
      <c r="C88" s="49" t="s">
        <v>138</v>
      </c>
      <c r="D88" s="49" t="s">
        <v>194</v>
      </c>
      <c r="E88" s="49" t="s">
        <v>197</v>
      </c>
      <c r="F88" s="50">
        <v>0.9</v>
      </c>
      <c r="G88" s="51">
        <v>0.88</v>
      </c>
      <c r="H88" s="51" t="str">
        <f>IF(G88&gt;0.8,"VG",IF(G88&gt;0.7,"G",IF(G88&gt;0.45,"S","NS")))</f>
        <v>VG</v>
      </c>
      <c r="I88" s="51" t="str">
        <f>AI88</f>
        <v>G</v>
      </c>
      <c r="J88" s="51" t="str">
        <f>BB88</f>
        <v>VG</v>
      </c>
      <c r="K88" s="51" t="str">
        <f>BT88</f>
        <v>VG</v>
      </c>
      <c r="L88" s="52">
        <v>-8.8999999999999996E-2</v>
      </c>
      <c r="M88" s="51" t="str">
        <f>IF(ABS(L88)&lt;5%,"VG",IF(ABS(L88)&lt;10%,"G",IF(ABS(L88)&lt;15%,"S","NS")))</f>
        <v>G</v>
      </c>
      <c r="N88" s="51" t="str">
        <f t="shared" ref="N88" si="851">AO88</f>
        <v>G</v>
      </c>
      <c r="O88" s="51" t="str">
        <f>BD88</f>
        <v>VG</v>
      </c>
      <c r="P88" s="51" t="str">
        <f t="shared" ref="P88" si="852">BY88</f>
        <v>G</v>
      </c>
      <c r="Q88" s="51">
        <v>0.33</v>
      </c>
      <c r="R88" s="51" t="str">
        <f>IF(Q88&lt;=0.5,"VG",IF(Q88&lt;=0.6,"G",IF(Q88&lt;=0.7,"S","NS")))</f>
        <v>VG</v>
      </c>
      <c r="S88" s="51" t="str">
        <f>AN88</f>
        <v>G</v>
      </c>
      <c r="T88" s="51" t="str">
        <f>BF88</f>
        <v>VG</v>
      </c>
      <c r="U88" s="51" t="str">
        <f>BX88</f>
        <v>VG</v>
      </c>
      <c r="V88" s="51">
        <v>0.93899999999999995</v>
      </c>
      <c r="W88" s="51" t="str">
        <f>IF(V88&gt;0.85,"VG",IF(V88&gt;0.75,"G",IF(V88&gt;0.6,"S","NS")))</f>
        <v>VG</v>
      </c>
      <c r="X88" s="51" t="str">
        <f>AP88</f>
        <v>G</v>
      </c>
      <c r="Y88" s="51" t="str">
        <f>BH88</f>
        <v>G</v>
      </c>
      <c r="Z88" s="51" t="str">
        <f>BZ88</f>
        <v>G</v>
      </c>
      <c r="AA88" s="53">
        <v>0.78559090771131102</v>
      </c>
      <c r="AB88" s="53">
        <v>0.743003391024046</v>
      </c>
      <c r="AC88" s="53">
        <v>0.156726259303444</v>
      </c>
      <c r="AD88" s="53">
        <v>-2.8715013968540202</v>
      </c>
      <c r="AE88" s="53">
        <v>0.46304329418391199</v>
      </c>
      <c r="AF88" s="53">
        <v>0.50694832969046599</v>
      </c>
      <c r="AG88" s="53">
        <v>0.80859592164628602</v>
      </c>
      <c r="AH88" s="53">
        <v>0.76093468281902699</v>
      </c>
      <c r="AI88" s="48" t="s">
        <v>69</v>
      </c>
      <c r="AJ88" s="48" t="s">
        <v>69</v>
      </c>
      <c r="AK88" s="48" t="s">
        <v>71</v>
      </c>
      <c r="AL88" s="48" t="s">
        <v>71</v>
      </c>
      <c r="AM88" s="48" t="s">
        <v>71</v>
      </c>
      <c r="AN88" s="48" t="s">
        <v>69</v>
      </c>
      <c r="AO88" s="48" t="s">
        <v>69</v>
      </c>
      <c r="AP88" s="48" t="s">
        <v>69</v>
      </c>
      <c r="AR88" s="54" t="s">
        <v>144</v>
      </c>
      <c r="AS88" s="53">
        <v>0.79217245212859</v>
      </c>
      <c r="AT88" s="53">
        <v>0.81291601289947302</v>
      </c>
      <c r="AU88" s="53">
        <v>-2.5766189767210399</v>
      </c>
      <c r="AV88" s="53">
        <v>-1.88345517232321</v>
      </c>
      <c r="AW88" s="53">
        <v>0.45588106768258102</v>
      </c>
      <c r="AX88" s="53">
        <v>0.432532064823554</v>
      </c>
      <c r="AY88" s="53">
        <v>0.81724997374330399</v>
      </c>
      <c r="AZ88" s="53">
        <v>0.84176100323151803</v>
      </c>
      <c r="BA88" s="48" t="s">
        <v>69</v>
      </c>
      <c r="BB88" s="48" t="s">
        <v>71</v>
      </c>
      <c r="BC88" s="48" t="s">
        <v>71</v>
      </c>
      <c r="BD88" s="48" t="s">
        <v>71</v>
      </c>
      <c r="BE88" s="48" t="s">
        <v>71</v>
      </c>
      <c r="BF88" s="48" t="s">
        <v>71</v>
      </c>
      <c r="BG88" s="48" t="s">
        <v>69</v>
      </c>
      <c r="BH88" s="48" t="s">
        <v>69</v>
      </c>
      <c r="BI88" s="49">
        <f>IF(BJ88=AR88,1,0)</f>
        <v>1</v>
      </c>
      <c r="BJ88" s="49" t="s">
        <v>144</v>
      </c>
      <c r="BK88" s="53">
        <v>0.787020500587154</v>
      </c>
      <c r="BL88" s="53">
        <v>0.80960352765802701</v>
      </c>
      <c r="BM88" s="53">
        <v>-0.55493717754498595</v>
      </c>
      <c r="BN88" s="53">
        <v>-0.43438129984824803</v>
      </c>
      <c r="BO88" s="53">
        <v>0.46149701993929099</v>
      </c>
      <c r="BP88" s="53">
        <v>0.43634444231819097</v>
      </c>
      <c r="BQ88" s="53">
        <v>0.80708203170917503</v>
      </c>
      <c r="BR88" s="53">
        <v>0.83278994643985804</v>
      </c>
      <c r="BS88" s="49" t="s">
        <v>69</v>
      </c>
      <c r="BT88" s="49" t="s">
        <v>71</v>
      </c>
      <c r="BU88" s="49" t="s">
        <v>71</v>
      </c>
      <c r="BV88" s="49" t="s">
        <v>71</v>
      </c>
      <c r="BW88" s="49" t="s">
        <v>71</v>
      </c>
      <c r="BX88" s="49" t="s">
        <v>71</v>
      </c>
      <c r="BY88" s="49" t="s">
        <v>69</v>
      </c>
      <c r="BZ88" s="49" t="s">
        <v>69</v>
      </c>
    </row>
    <row r="90" spans="1:78" s="30" customFormat="1" x14ac:dyDescent="0.3">
      <c r="A90" s="36">
        <v>14180300</v>
      </c>
      <c r="B90" s="36">
        <v>23780557</v>
      </c>
      <c r="C90" s="30" t="s">
        <v>139</v>
      </c>
      <c r="D90" s="30" t="s">
        <v>151</v>
      </c>
      <c r="E90" s="30" t="s">
        <v>163</v>
      </c>
      <c r="F90" s="63">
        <v>3.2</v>
      </c>
      <c r="G90" s="24">
        <v>-0.1</v>
      </c>
      <c r="H90" s="24" t="str">
        <f>IF(G90&gt;0.8,"VG",IF(G90&gt;0.7,"G",IF(G90&gt;0.45,"S","NS")))</f>
        <v>NS</v>
      </c>
      <c r="I90" s="24" t="str">
        <f>AI90</f>
        <v>G</v>
      </c>
      <c r="J90" s="24" t="str">
        <f>BB90</f>
        <v>VG</v>
      </c>
      <c r="K90" s="24" t="str">
        <f>BT90</f>
        <v>VG</v>
      </c>
      <c r="L90" s="25">
        <v>0.48699999999999999</v>
      </c>
      <c r="M90" s="24" t="str">
        <f>IF(ABS(L90)&lt;5%,"VG",IF(ABS(L90)&lt;10%,"G",IF(ABS(L90)&lt;15%,"S","NS")))</f>
        <v>NS</v>
      </c>
      <c r="N90" s="24" t="str">
        <f t="shared" ref="N90" si="853">AO90</f>
        <v>G</v>
      </c>
      <c r="O90" s="24" t="str">
        <f>BD90</f>
        <v>VG</v>
      </c>
      <c r="P90" s="24" t="str">
        <f t="shared" ref="P90" si="854">BY90</f>
        <v>G</v>
      </c>
      <c r="Q90" s="24">
        <v>0.88</v>
      </c>
      <c r="R90" s="24" t="str">
        <f>IF(Q90&lt;=0.5,"VG",IF(Q90&lt;=0.6,"G",IF(Q90&lt;=0.7,"S","NS")))</f>
        <v>NS</v>
      </c>
      <c r="S90" s="24" t="str">
        <f>AN90</f>
        <v>G</v>
      </c>
      <c r="T90" s="24" t="str">
        <f>BF90</f>
        <v>VG</v>
      </c>
      <c r="U90" s="24" t="str">
        <f>BX90</f>
        <v>VG</v>
      </c>
      <c r="V90" s="24">
        <v>0.89600000000000002</v>
      </c>
      <c r="W90" s="24" t="str">
        <f>IF(V90&gt;0.85,"VG",IF(V90&gt;0.75,"G",IF(V90&gt;0.6,"S","NS")))</f>
        <v>VG</v>
      </c>
      <c r="X90" s="24" t="str">
        <f>AP90</f>
        <v>G</v>
      </c>
      <c r="Y90" s="24" t="str">
        <f>BH90</f>
        <v>G</v>
      </c>
      <c r="Z90" s="24" t="str">
        <f>BZ90</f>
        <v>G</v>
      </c>
      <c r="AA90" s="33">
        <v>0.78559090771131102</v>
      </c>
      <c r="AB90" s="33">
        <v>0.743003391024046</v>
      </c>
      <c r="AC90" s="33">
        <v>0.156726259303444</v>
      </c>
      <c r="AD90" s="33">
        <v>-2.8715013968540202</v>
      </c>
      <c r="AE90" s="33">
        <v>0.46304329418391199</v>
      </c>
      <c r="AF90" s="33">
        <v>0.50694832969046599</v>
      </c>
      <c r="AG90" s="33">
        <v>0.80859592164628602</v>
      </c>
      <c r="AH90" s="33">
        <v>0.76093468281902699</v>
      </c>
      <c r="AI90" s="36" t="s">
        <v>69</v>
      </c>
      <c r="AJ90" s="36" t="s">
        <v>69</v>
      </c>
      <c r="AK90" s="36" t="s">
        <v>71</v>
      </c>
      <c r="AL90" s="36" t="s">
        <v>71</v>
      </c>
      <c r="AM90" s="36" t="s">
        <v>71</v>
      </c>
      <c r="AN90" s="36" t="s">
        <v>69</v>
      </c>
      <c r="AO90" s="36" t="s">
        <v>69</v>
      </c>
      <c r="AP90" s="36" t="s">
        <v>69</v>
      </c>
      <c r="AR90" s="64" t="s">
        <v>144</v>
      </c>
      <c r="AS90" s="33">
        <v>0.79217245212859</v>
      </c>
      <c r="AT90" s="33">
        <v>0.81291601289947302</v>
      </c>
      <c r="AU90" s="33">
        <v>-2.5766189767210399</v>
      </c>
      <c r="AV90" s="33">
        <v>-1.88345517232321</v>
      </c>
      <c r="AW90" s="33">
        <v>0.45588106768258102</v>
      </c>
      <c r="AX90" s="33">
        <v>0.432532064823554</v>
      </c>
      <c r="AY90" s="33">
        <v>0.81724997374330399</v>
      </c>
      <c r="AZ90" s="33">
        <v>0.84176100323151803</v>
      </c>
      <c r="BA90" s="36" t="s">
        <v>69</v>
      </c>
      <c r="BB90" s="36" t="s">
        <v>71</v>
      </c>
      <c r="BC90" s="36" t="s">
        <v>71</v>
      </c>
      <c r="BD90" s="36" t="s">
        <v>71</v>
      </c>
      <c r="BE90" s="36" t="s">
        <v>71</v>
      </c>
      <c r="BF90" s="36" t="s">
        <v>71</v>
      </c>
      <c r="BG90" s="36" t="s">
        <v>69</v>
      </c>
      <c r="BH90" s="36" t="s">
        <v>69</v>
      </c>
      <c r="BI90" s="30">
        <f>IF(BJ90=AR90,1,0)</f>
        <v>1</v>
      </c>
      <c r="BJ90" s="30" t="s">
        <v>144</v>
      </c>
      <c r="BK90" s="33">
        <v>0.787020500587154</v>
      </c>
      <c r="BL90" s="33">
        <v>0.80960352765802701</v>
      </c>
      <c r="BM90" s="33">
        <v>-0.55493717754498595</v>
      </c>
      <c r="BN90" s="33">
        <v>-0.43438129984824803</v>
      </c>
      <c r="BO90" s="33">
        <v>0.46149701993929099</v>
      </c>
      <c r="BP90" s="33">
        <v>0.43634444231819097</v>
      </c>
      <c r="BQ90" s="33">
        <v>0.80708203170917503</v>
      </c>
      <c r="BR90" s="33">
        <v>0.83278994643985804</v>
      </c>
      <c r="BS90" s="30" t="s">
        <v>69</v>
      </c>
      <c r="BT90" s="30" t="s">
        <v>71</v>
      </c>
      <c r="BU90" s="30" t="s">
        <v>71</v>
      </c>
      <c r="BV90" s="30" t="s">
        <v>71</v>
      </c>
      <c r="BW90" s="30" t="s">
        <v>71</v>
      </c>
      <c r="BX90" s="30" t="s">
        <v>71</v>
      </c>
      <c r="BY90" s="30" t="s">
        <v>69</v>
      </c>
      <c r="BZ90" s="30" t="s">
        <v>69</v>
      </c>
    </row>
    <row r="91" spans="1:78" s="30" customFormat="1" x14ac:dyDescent="0.3">
      <c r="A91" s="36">
        <v>14180300</v>
      </c>
      <c r="B91" s="36">
        <v>23780557</v>
      </c>
      <c r="C91" s="30" t="s">
        <v>139</v>
      </c>
      <c r="D91" s="30" t="s">
        <v>184</v>
      </c>
      <c r="E91" s="30" t="s">
        <v>186</v>
      </c>
      <c r="F91" s="63">
        <v>3.8</v>
      </c>
      <c r="G91" s="24">
        <v>-0.6</v>
      </c>
      <c r="H91" s="24" t="str">
        <f>IF(G91&gt;0.8,"VG",IF(G91&gt;0.7,"G",IF(G91&gt;0.45,"S","NS")))</f>
        <v>NS</v>
      </c>
      <c r="I91" s="24" t="str">
        <f>AI91</f>
        <v>G</v>
      </c>
      <c r="J91" s="24" t="str">
        <f>BB91</f>
        <v>VG</v>
      </c>
      <c r="K91" s="24" t="str">
        <f>BT91</f>
        <v>VG</v>
      </c>
      <c r="L91" s="25">
        <v>0.68300000000000005</v>
      </c>
      <c r="M91" s="24" t="str">
        <f>IF(ABS(L91)&lt;5%,"VG",IF(ABS(L91)&lt;10%,"G",IF(ABS(L91)&lt;15%,"S","NS")))</f>
        <v>NS</v>
      </c>
      <c r="N91" s="24" t="str">
        <f t="shared" ref="N91" si="855">AO91</f>
        <v>G</v>
      </c>
      <c r="O91" s="24" t="str">
        <f>BD91</f>
        <v>VG</v>
      </c>
      <c r="P91" s="24" t="str">
        <f t="shared" ref="P91" si="856">BY91</f>
        <v>G</v>
      </c>
      <c r="Q91" s="24">
        <v>0.99</v>
      </c>
      <c r="R91" s="24" t="str">
        <f>IF(Q91&lt;=0.5,"VG",IF(Q91&lt;=0.6,"G",IF(Q91&lt;=0.7,"S","NS")))</f>
        <v>NS</v>
      </c>
      <c r="S91" s="24" t="str">
        <f>AN91</f>
        <v>G</v>
      </c>
      <c r="T91" s="24" t="str">
        <f>BF91</f>
        <v>VG</v>
      </c>
      <c r="U91" s="24" t="str">
        <f>BX91</f>
        <v>VG</v>
      </c>
      <c r="V91" s="24">
        <v>0.112</v>
      </c>
      <c r="W91" s="24" t="str">
        <f>IF(V91&gt;0.85,"VG",IF(V91&gt;0.75,"G",IF(V91&gt;0.6,"S","NS")))</f>
        <v>NS</v>
      </c>
      <c r="X91" s="24" t="str">
        <f>AP91</f>
        <v>G</v>
      </c>
      <c r="Y91" s="24" t="str">
        <f>BH91</f>
        <v>G</v>
      </c>
      <c r="Z91" s="24" t="str">
        <f>BZ91</f>
        <v>G</v>
      </c>
      <c r="AA91" s="33">
        <v>0.78559090771131102</v>
      </c>
      <c r="AB91" s="33">
        <v>0.743003391024046</v>
      </c>
      <c r="AC91" s="33">
        <v>0.156726259303444</v>
      </c>
      <c r="AD91" s="33">
        <v>-2.8715013968540202</v>
      </c>
      <c r="AE91" s="33">
        <v>0.46304329418391199</v>
      </c>
      <c r="AF91" s="33">
        <v>0.50694832969046599</v>
      </c>
      <c r="AG91" s="33">
        <v>0.80859592164628602</v>
      </c>
      <c r="AH91" s="33">
        <v>0.76093468281902699</v>
      </c>
      <c r="AI91" s="36" t="s">
        <v>69</v>
      </c>
      <c r="AJ91" s="36" t="s">
        <v>69</v>
      </c>
      <c r="AK91" s="36" t="s">
        <v>71</v>
      </c>
      <c r="AL91" s="36" t="s">
        <v>71</v>
      </c>
      <c r="AM91" s="36" t="s">
        <v>71</v>
      </c>
      <c r="AN91" s="36" t="s">
        <v>69</v>
      </c>
      <c r="AO91" s="36" t="s">
        <v>69</v>
      </c>
      <c r="AP91" s="36" t="s">
        <v>69</v>
      </c>
      <c r="AR91" s="64" t="s">
        <v>144</v>
      </c>
      <c r="AS91" s="33">
        <v>0.79217245212859</v>
      </c>
      <c r="AT91" s="33">
        <v>0.81291601289947302</v>
      </c>
      <c r="AU91" s="33">
        <v>-2.5766189767210399</v>
      </c>
      <c r="AV91" s="33">
        <v>-1.88345517232321</v>
      </c>
      <c r="AW91" s="33">
        <v>0.45588106768258102</v>
      </c>
      <c r="AX91" s="33">
        <v>0.432532064823554</v>
      </c>
      <c r="AY91" s="33">
        <v>0.81724997374330399</v>
      </c>
      <c r="AZ91" s="33">
        <v>0.84176100323151803</v>
      </c>
      <c r="BA91" s="36" t="s">
        <v>69</v>
      </c>
      <c r="BB91" s="36" t="s">
        <v>71</v>
      </c>
      <c r="BC91" s="36" t="s">
        <v>71</v>
      </c>
      <c r="BD91" s="36" t="s">
        <v>71</v>
      </c>
      <c r="BE91" s="36" t="s">
        <v>71</v>
      </c>
      <c r="BF91" s="36" t="s">
        <v>71</v>
      </c>
      <c r="BG91" s="36" t="s">
        <v>69</v>
      </c>
      <c r="BH91" s="36" t="s">
        <v>69</v>
      </c>
      <c r="BI91" s="30">
        <f>IF(BJ91=AR91,1,0)</f>
        <v>1</v>
      </c>
      <c r="BJ91" s="30" t="s">
        <v>144</v>
      </c>
      <c r="BK91" s="33">
        <v>0.787020500587154</v>
      </c>
      <c r="BL91" s="33">
        <v>0.80960352765802701</v>
      </c>
      <c r="BM91" s="33">
        <v>-0.55493717754498595</v>
      </c>
      <c r="BN91" s="33">
        <v>-0.43438129984824803</v>
      </c>
      <c r="BO91" s="33">
        <v>0.46149701993929099</v>
      </c>
      <c r="BP91" s="33">
        <v>0.43634444231819097</v>
      </c>
      <c r="BQ91" s="33">
        <v>0.80708203170917503</v>
      </c>
      <c r="BR91" s="33">
        <v>0.83278994643985804</v>
      </c>
      <c r="BS91" s="30" t="s">
        <v>69</v>
      </c>
      <c r="BT91" s="30" t="s">
        <v>71</v>
      </c>
      <c r="BU91" s="30" t="s">
        <v>71</v>
      </c>
      <c r="BV91" s="30" t="s">
        <v>71</v>
      </c>
      <c r="BW91" s="30" t="s">
        <v>71</v>
      </c>
      <c r="BX91" s="30" t="s">
        <v>71</v>
      </c>
      <c r="BY91" s="30" t="s">
        <v>69</v>
      </c>
      <c r="BZ91" s="30" t="s">
        <v>69</v>
      </c>
    </row>
    <row r="92" spans="1:78" s="49" customFormat="1" x14ac:dyDescent="0.3">
      <c r="A92" s="48">
        <v>14180300</v>
      </c>
      <c r="B92" s="48">
        <v>23780557</v>
      </c>
      <c r="C92" s="49" t="s">
        <v>139</v>
      </c>
      <c r="D92" s="49" t="s">
        <v>194</v>
      </c>
      <c r="E92" s="49" t="s">
        <v>196</v>
      </c>
      <c r="F92" s="50">
        <v>0.8</v>
      </c>
      <c r="G92" s="51">
        <v>0.94</v>
      </c>
      <c r="H92" s="51" t="str">
        <f>IF(G92&gt;0.8,"VG",IF(G92&gt;0.7,"G",IF(G92&gt;0.45,"S","NS")))</f>
        <v>VG</v>
      </c>
      <c r="I92" s="51" t="str">
        <f>AI92</f>
        <v>G</v>
      </c>
      <c r="J92" s="51" t="str">
        <f>BB92</f>
        <v>VG</v>
      </c>
      <c r="K92" s="51" t="str">
        <f>BT92</f>
        <v>VG</v>
      </c>
      <c r="L92" s="52">
        <v>4.4999999999999998E-2</v>
      </c>
      <c r="M92" s="51" t="str">
        <f>IF(ABS(L92)&lt;5%,"VG",IF(ABS(L92)&lt;10%,"G",IF(ABS(L92)&lt;15%,"S","NS")))</f>
        <v>VG</v>
      </c>
      <c r="N92" s="51" t="str">
        <f t="shared" ref="N92" si="857">AO92</f>
        <v>G</v>
      </c>
      <c r="O92" s="51" t="str">
        <f>BD92</f>
        <v>VG</v>
      </c>
      <c r="P92" s="51" t="str">
        <f t="shared" ref="P92" si="858">BY92</f>
        <v>G</v>
      </c>
      <c r="Q92" s="51">
        <v>0.23</v>
      </c>
      <c r="R92" s="51" t="str">
        <f>IF(Q92&lt;=0.5,"VG",IF(Q92&lt;=0.6,"G",IF(Q92&lt;=0.7,"S","NS")))</f>
        <v>VG</v>
      </c>
      <c r="S92" s="51" t="str">
        <f>AN92</f>
        <v>G</v>
      </c>
      <c r="T92" s="51" t="str">
        <f>BF92</f>
        <v>VG</v>
      </c>
      <c r="U92" s="51" t="str">
        <f>BX92</f>
        <v>VG</v>
      </c>
      <c r="V92" s="51">
        <v>0.95199999999999996</v>
      </c>
      <c r="W92" s="51" t="str">
        <f>IF(V92&gt;0.85,"VG",IF(V92&gt;0.75,"G",IF(V92&gt;0.6,"S","NS")))</f>
        <v>VG</v>
      </c>
      <c r="X92" s="51" t="str">
        <f>AP92</f>
        <v>G</v>
      </c>
      <c r="Y92" s="51" t="str">
        <f>BH92</f>
        <v>G</v>
      </c>
      <c r="Z92" s="51" t="str">
        <f>BZ92</f>
        <v>G</v>
      </c>
      <c r="AA92" s="53">
        <v>0.78559090771131102</v>
      </c>
      <c r="AB92" s="53">
        <v>0.743003391024046</v>
      </c>
      <c r="AC92" s="53">
        <v>0.156726259303444</v>
      </c>
      <c r="AD92" s="53">
        <v>-2.8715013968540202</v>
      </c>
      <c r="AE92" s="53">
        <v>0.46304329418391199</v>
      </c>
      <c r="AF92" s="53">
        <v>0.50694832969046599</v>
      </c>
      <c r="AG92" s="53">
        <v>0.80859592164628602</v>
      </c>
      <c r="AH92" s="53">
        <v>0.76093468281902699</v>
      </c>
      <c r="AI92" s="48" t="s">
        <v>69</v>
      </c>
      <c r="AJ92" s="48" t="s">
        <v>69</v>
      </c>
      <c r="AK92" s="48" t="s">
        <v>71</v>
      </c>
      <c r="AL92" s="48" t="s">
        <v>71</v>
      </c>
      <c r="AM92" s="48" t="s">
        <v>71</v>
      </c>
      <c r="AN92" s="48" t="s">
        <v>69</v>
      </c>
      <c r="AO92" s="48" t="s">
        <v>69</v>
      </c>
      <c r="AP92" s="48" t="s">
        <v>69</v>
      </c>
      <c r="AR92" s="54" t="s">
        <v>144</v>
      </c>
      <c r="AS92" s="53">
        <v>0.79217245212859</v>
      </c>
      <c r="AT92" s="53">
        <v>0.81291601289947302</v>
      </c>
      <c r="AU92" s="53">
        <v>-2.5766189767210399</v>
      </c>
      <c r="AV92" s="53">
        <v>-1.88345517232321</v>
      </c>
      <c r="AW92" s="53">
        <v>0.45588106768258102</v>
      </c>
      <c r="AX92" s="53">
        <v>0.432532064823554</v>
      </c>
      <c r="AY92" s="53">
        <v>0.81724997374330399</v>
      </c>
      <c r="AZ92" s="53">
        <v>0.84176100323151803</v>
      </c>
      <c r="BA92" s="48" t="s">
        <v>69</v>
      </c>
      <c r="BB92" s="48" t="s">
        <v>71</v>
      </c>
      <c r="BC92" s="48" t="s">
        <v>71</v>
      </c>
      <c r="BD92" s="48" t="s">
        <v>71</v>
      </c>
      <c r="BE92" s="48" t="s">
        <v>71</v>
      </c>
      <c r="BF92" s="48" t="s">
        <v>71</v>
      </c>
      <c r="BG92" s="48" t="s">
        <v>69</v>
      </c>
      <c r="BH92" s="48" t="s">
        <v>69</v>
      </c>
      <c r="BI92" s="49">
        <f>IF(BJ92=AR92,1,0)</f>
        <v>1</v>
      </c>
      <c r="BJ92" s="49" t="s">
        <v>144</v>
      </c>
      <c r="BK92" s="53">
        <v>0.787020500587154</v>
      </c>
      <c r="BL92" s="53">
        <v>0.80960352765802701</v>
      </c>
      <c r="BM92" s="53">
        <v>-0.55493717754498595</v>
      </c>
      <c r="BN92" s="53">
        <v>-0.43438129984824803</v>
      </c>
      <c r="BO92" s="53">
        <v>0.46149701993929099</v>
      </c>
      <c r="BP92" s="53">
        <v>0.43634444231819097</v>
      </c>
      <c r="BQ92" s="53">
        <v>0.80708203170917503</v>
      </c>
      <c r="BR92" s="53">
        <v>0.83278994643985804</v>
      </c>
      <c r="BS92" s="49" t="s">
        <v>69</v>
      </c>
      <c r="BT92" s="49" t="s">
        <v>71</v>
      </c>
      <c r="BU92" s="49" t="s">
        <v>71</v>
      </c>
      <c r="BV92" s="49" t="s">
        <v>71</v>
      </c>
      <c r="BW92" s="49" t="s">
        <v>71</v>
      </c>
      <c r="BX92" s="49" t="s">
        <v>71</v>
      </c>
      <c r="BY92" s="49" t="s">
        <v>69</v>
      </c>
      <c r="BZ92" s="49" t="s">
        <v>69</v>
      </c>
    </row>
    <row r="94" spans="1:78" s="30" customFormat="1" x14ac:dyDescent="0.3">
      <c r="A94" s="36">
        <v>14181500</v>
      </c>
      <c r="B94" s="36">
        <v>23780511</v>
      </c>
      <c r="C94" s="30" t="s">
        <v>140</v>
      </c>
      <c r="D94" s="30" t="s">
        <v>151</v>
      </c>
      <c r="E94" s="30" t="s">
        <v>154</v>
      </c>
      <c r="F94" s="63">
        <v>3.1</v>
      </c>
      <c r="G94" s="24">
        <v>-0.95</v>
      </c>
      <c r="H94" s="24" t="str">
        <f>IF(G94&gt;0.8,"VG",IF(G94&gt;0.7,"G",IF(G94&gt;0.45,"S","NS")))</f>
        <v>NS</v>
      </c>
      <c r="I94" s="24" t="str">
        <f>AI94</f>
        <v>S</v>
      </c>
      <c r="J94" s="24" t="str">
        <f>BB94</f>
        <v>G</v>
      </c>
      <c r="K94" s="24" t="str">
        <f>BT94</f>
        <v>G</v>
      </c>
      <c r="L94" s="25">
        <v>-0.26</v>
      </c>
      <c r="M94" s="24" t="str">
        <f>IF(ABS(L94)&lt;5%,"VG",IF(ABS(L94)&lt;10%,"G",IF(ABS(L94)&lt;15%,"S","NS")))</f>
        <v>NS</v>
      </c>
      <c r="N94" s="24" t="str">
        <f t="shared" ref="N94" si="859">AO94</f>
        <v>S</v>
      </c>
      <c r="O94" s="24" t="str">
        <f>BD94</f>
        <v>VG</v>
      </c>
      <c r="P94" s="24" t="str">
        <f t="shared" ref="P94" si="860">BY94</f>
        <v>S</v>
      </c>
      <c r="Q94" s="24">
        <v>1</v>
      </c>
      <c r="R94" s="24" t="str">
        <f>IF(Q94&lt;=0.5,"VG",IF(Q94&lt;=0.6,"G",IF(Q94&lt;=0.7,"S","NS")))</f>
        <v>NS</v>
      </c>
      <c r="S94" s="24" t="str">
        <f>AN94</f>
        <v>S</v>
      </c>
      <c r="T94" s="24" t="str">
        <f>BF94</f>
        <v>VG</v>
      </c>
      <c r="U94" s="24" t="str">
        <f>BX94</f>
        <v>G</v>
      </c>
      <c r="V94" s="24">
        <v>0.82</v>
      </c>
      <c r="W94" s="24" t="str">
        <f>IF(V94&gt;0.85,"VG",IF(V94&gt;0.75,"G",IF(V94&gt;0.6,"S","NS")))</f>
        <v>G</v>
      </c>
      <c r="X94" s="24" t="str">
        <f>AP94</f>
        <v>S</v>
      </c>
      <c r="Y94" s="24" t="str">
        <f>BH94</f>
        <v>G</v>
      </c>
      <c r="Z94" s="24" t="str">
        <f>BZ94</f>
        <v>G</v>
      </c>
      <c r="AA94" s="33">
        <v>0.69109243519114505</v>
      </c>
      <c r="AB94" s="33">
        <v>0.62165023500303696</v>
      </c>
      <c r="AC94" s="33">
        <v>10.4787403099045</v>
      </c>
      <c r="AD94" s="33">
        <v>7.7219855943986397</v>
      </c>
      <c r="AE94" s="33">
        <v>0.55579453470581697</v>
      </c>
      <c r="AF94" s="33">
        <v>0.61510142659317801</v>
      </c>
      <c r="AG94" s="33">
        <v>0.72886052202951401</v>
      </c>
      <c r="AH94" s="33">
        <v>0.64513479012133601</v>
      </c>
      <c r="AI94" s="36" t="s">
        <v>70</v>
      </c>
      <c r="AJ94" s="36" t="s">
        <v>70</v>
      </c>
      <c r="AK94" s="36" t="s">
        <v>70</v>
      </c>
      <c r="AL94" s="36" t="s">
        <v>69</v>
      </c>
      <c r="AM94" s="36" t="s">
        <v>69</v>
      </c>
      <c r="AN94" s="36" t="s">
        <v>70</v>
      </c>
      <c r="AO94" s="36" t="s">
        <v>70</v>
      </c>
      <c r="AP94" s="36" t="s">
        <v>70</v>
      </c>
      <c r="AR94" s="64" t="s">
        <v>146</v>
      </c>
      <c r="AS94" s="33">
        <v>0.75229751907846798</v>
      </c>
      <c r="AT94" s="33">
        <v>0.76269557040214098</v>
      </c>
      <c r="AU94" s="33">
        <v>3.1623402801754099</v>
      </c>
      <c r="AV94" s="33">
        <v>3.8566207023999799</v>
      </c>
      <c r="AW94" s="33">
        <v>0.49769717793205498</v>
      </c>
      <c r="AX94" s="33">
        <v>0.48713902491779398</v>
      </c>
      <c r="AY94" s="33">
        <v>0.75643889114145302</v>
      </c>
      <c r="AZ94" s="33">
        <v>0.76791357762864898</v>
      </c>
      <c r="BA94" s="36" t="s">
        <v>69</v>
      </c>
      <c r="BB94" s="36" t="s">
        <v>69</v>
      </c>
      <c r="BC94" s="36" t="s">
        <v>71</v>
      </c>
      <c r="BD94" s="36" t="s">
        <v>71</v>
      </c>
      <c r="BE94" s="36" t="s">
        <v>71</v>
      </c>
      <c r="BF94" s="36" t="s">
        <v>71</v>
      </c>
      <c r="BG94" s="36" t="s">
        <v>69</v>
      </c>
      <c r="BH94" s="36" t="s">
        <v>69</v>
      </c>
      <c r="BI94" s="30">
        <f t="shared" ref="BI94" si="861">IF(BJ94=AR94,1,0)</f>
        <v>1</v>
      </c>
      <c r="BJ94" s="30" t="s">
        <v>146</v>
      </c>
      <c r="BK94" s="33">
        <v>0.69800656713076403</v>
      </c>
      <c r="BL94" s="33">
        <v>0.71745708736268099</v>
      </c>
      <c r="BM94" s="33">
        <v>10.1204637227085</v>
      </c>
      <c r="BN94" s="33">
        <v>9.7055296365984791</v>
      </c>
      <c r="BO94" s="33">
        <v>0.549539291469896</v>
      </c>
      <c r="BP94" s="33">
        <v>0.531547657917255</v>
      </c>
      <c r="BQ94" s="33">
        <v>0.73301234562413198</v>
      </c>
      <c r="BR94" s="33">
        <v>0.75112955584275898</v>
      </c>
      <c r="BS94" s="30" t="s">
        <v>70</v>
      </c>
      <c r="BT94" s="30" t="s">
        <v>69</v>
      </c>
      <c r="BU94" s="30" t="s">
        <v>70</v>
      </c>
      <c r="BV94" s="30" t="s">
        <v>69</v>
      </c>
      <c r="BW94" s="30" t="s">
        <v>69</v>
      </c>
      <c r="BX94" s="30" t="s">
        <v>69</v>
      </c>
      <c r="BY94" s="30" t="s">
        <v>70</v>
      </c>
      <c r="BZ94" s="30" t="s">
        <v>69</v>
      </c>
    </row>
    <row r="95" spans="1:78" s="30" customFormat="1" x14ac:dyDescent="0.3">
      <c r="A95" s="36">
        <v>14181500</v>
      </c>
      <c r="B95" s="36">
        <v>23780511</v>
      </c>
      <c r="C95" s="30" t="s">
        <v>140</v>
      </c>
      <c r="D95" s="30" t="s">
        <v>184</v>
      </c>
      <c r="E95" s="30" t="s">
        <v>187</v>
      </c>
      <c r="F95" s="63">
        <v>2</v>
      </c>
      <c r="G95" s="24">
        <v>0.38</v>
      </c>
      <c r="H95" s="24" t="str">
        <f>IF(G95&gt;0.8,"VG",IF(G95&gt;0.7,"G",IF(G95&gt;0.45,"S","NS")))</f>
        <v>NS</v>
      </c>
      <c r="I95" s="24" t="str">
        <f>AI95</f>
        <v>S</v>
      </c>
      <c r="J95" s="24" t="str">
        <f>BB95</f>
        <v>G</v>
      </c>
      <c r="K95" s="24" t="str">
        <f>BT95</f>
        <v>G</v>
      </c>
      <c r="L95" s="25">
        <v>0.29299999999999998</v>
      </c>
      <c r="M95" s="24" t="str">
        <f>IF(ABS(L95)&lt;5%,"VG",IF(ABS(L95)&lt;10%,"G",IF(ABS(L95)&lt;15%,"S","NS")))</f>
        <v>NS</v>
      </c>
      <c r="N95" s="24" t="str">
        <f t="shared" ref="N95" si="862">AO95</f>
        <v>S</v>
      </c>
      <c r="O95" s="24" t="str">
        <f>BD95</f>
        <v>VG</v>
      </c>
      <c r="P95" s="24" t="str">
        <f t="shared" ref="P95" si="863">BY95</f>
        <v>S</v>
      </c>
      <c r="Q95" s="24">
        <v>0.67</v>
      </c>
      <c r="R95" s="24" t="str">
        <f>IF(Q95&lt;=0.5,"VG",IF(Q95&lt;=0.6,"G",IF(Q95&lt;=0.7,"S","NS")))</f>
        <v>S</v>
      </c>
      <c r="S95" s="24" t="str">
        <f>AN95</f>
        <v>S</v>
      </c>
      <c r="T95" s="24" t="str">
        <f>BF95</f>
        <v>VG</v>
      </c>
      <c r="U95" s="24" t="str">
        <f>BX95</f>
        <v>G</v>
      </c>
      <c r="V95" s="24">
        <v>0.83599999999999997</v>
      </c>
      <c r="W95" s="24" t="str">
        <f>IF(V95&gt;0.85,"VG",IF(V95&gt;0.75,"G",IF(V95&gt;0.6,"S","NS")))</f>
        <v>G</v>
      </c>
      <c r="X95" s="24" t="str">
        <f>AP95</f>
        <v>S</v>
      </c>
      <c r="Y95" s="24" t="str">
        <f>BH95</f>
        <v>G</v>
      </c>
      <c r="Z95" s="24" t="str">
        <f>BZ95</f>
        <v>G</v>
      </c>
      <c r="AA95" s="33">
        <v>0.69109243519114505</v>
      </c>
      <c r="AB95" s="33">
        <v>0.62165023500303696</v>
      </c>
      <c r="AC95" s="33">
        <v>10.4787403099045</v>
      </c>
      <c r="AD95" s="33">
        <v>7.7219855943986397</v>
      </c>
      <c r="AE95" s="33">
        <v>0.55579453470581697</v>
      </c>
      <c r="AF95" s="33">
        <v>0.61510142659317801</v>
      </c>
      <c r="AG95" s="33">
        <v>0.72886052202951401</v>
      </c>
      <c r="AH95" s="33">
        <v>0.64513479012133601</v>
      </c>
      <c r="AI95" s="36" t="s">
        <v>70</v>
      </c>
      <c r="AJ95" s="36" t="s">
        <v>70</v>
      </c>
      <c r="AK95" s="36" t="s">
        <v>70</v>
      </c>
      <c r="AL95" s="36" t="s">
        <v>69</v>
      </c>
      <c r="AM95" s="36" t="s">
        <v>69</v>
      </c>
      <c r="AN95" s="36" t="s">
        <v>70</v>
      </c>
      <c r="AO95" s="36" t="s">
        <v>70</v>
      </c>
      <c r="AP95" s="36" t="s">
        <v>70</v>
      </c>
      <c r="AR95" s="64" t="s">
        <v>146</v>
      </c>
      <c r="AS95" s="33">
        <v>0.75229751907846798</v>
      </c>
      <c r="AT95" s="33">
        <v>0.76269557040214098</v>
      </c>
      <c r="AU95" s="33">
        <v>3.1623402801754099</v>
      </c>
      <c r="AV95" s="33">
        <v>3.8566207023999799</v>
      </c>
      <c r="AW95" s="33">
        <v>0.49769717793205498</v>
      </c>
      <c r="AX95" s="33">
        <v>0.48713902491779398</v>
      </c>
      <c r="AY95" s="33">
        <v>0.75643889114145302</v>
      </c>
      <c r="AZ95" s="33">
        <v>0.76791357762864898</v>
      </c>
      <c r="BA95" s="36" t="s">
        <v>69</v>
      </c>
      <c r="BB95" s="36" t="s">
        <v>69</v>
      </c>
      <c r="BC95" s="36" t="s">
        <v>71</v>
      </c>
      <c r="BD95" s="36" t="s">
        <v>71</v>
      </c>
      <c r="BE95" s="36" t="s">
        <v>71</v>
      </c>
      <c r="BF95" s="36" t="s">
        <v>71</v>
      </c>
      <c r="BG95" s="36" t="s">
        <v>69</v>
      </c>
      <c r="BH95" s="36" t="s">
        <v>69</v>
      </c>
      <c r="BI95" s="30">
        <f t="shared" ref="BI95" si="864">IF(BJ95=AR95,1,0)</f>
        <v>1</v>
      </c>
      <c r="BJ95" s="30" t="s">
        <v>146</v>
      </c>
      <c r="BK95" s="33">
        <v>0.69800656713076403</v>
      </c>
      <c r="BL95" s="33">
        <v>0.71745708736268099</v>
      </c>
      <c r="BM95" s="33">
        <v>10.1204637227085</v>
      </c>
      <c r="BN95" s="33">
        <v>9.7055296365984791</v>
      </c>
      <c r="BO95" s="33">
        <v>0.549539291469896</v>
      </c>
      <c r="BP95" s="33">
        <v>0.531547657917255</v>
      </c>
      <c r="BQ95" s="33">
        <v>0.73301234562413198</v>
      </c>
      <c r="BR95" s="33">
        <v>0.75112955584275898</v>
      </c>
      <c r="BS95" s="30" t="s">
        <v>70</v>
      </c>
      <c r="BT95" s="30" t="s">
        <v>69</v>
      </c>
      <c r="BU95" s="30" t="s">
        <v>70</v>
      </c>
      <c r="BV95" s="30" t="s">
        <v>69</v>
      </c>
      <c r="BW95" s="30" t="s">
        <v>69</v>
      </c>
      <c r="BX95" s="30" t="s">
        <v>69</v>
      </c>
      <c r="BY95" s="30" t="s">
        <v>70</v>
      </c>
      <c r="BZ95" s="30" t="s">
        <v>69</v>
      </c>
    </row>
    <row r="96" spans="1:78" s="49" customFormat="1" x14ac:dyDescent="0.3">
      <c r="A96" s="48">
        <v>14181500</v>
      </c>
      <c r="B96" s="48">
        <v>23780511</v>
      </c>
      <c r="C96" s="49" t="s">
        <v>140</v>
      </c>
      <c r="D96" s="49" t="s">
        <v>194</v>
      </c>
      <c r="E96" s="49" t="s">
        <v>195</v>
      </c>
      <c r="F96" s="50">
        <v>0.9</v>
      </c>
      <c r="G96" s="51">
        <v>0.83</v>
      </c>
      <c r="H96" s="51" t="str">
        <f>IF(G96&gt;0.8,"VG",IF(G96&gt;0.7,"G",IF(G96&gt;0.45,"S","NS")))</f>
        <v>VG</v>
      </c>
      <c r="I96" s="51" t="str">
        <f>AI96</f>
        <v>S</v>
      </c>
      <c r="J96" s="51" t="str">
        <f>BB96</f>
        <v>G</v>
      </c>
      <c r="K96" s="51" t="str">
        <f>BT96</f>
        <v>G</v>
      </c>
      <c r="L96" s="52">
        <v>-2.5000000000000001E-2</v>
      </c>
      <c r="M96" s="51" t="str">
        <f>IF(ABS(L96)&lt;5%,"VG",IF(ABS(L96)&lt;10%,"G",IF(ABS(L96)&lt;15%,"S","NS")))</f>
        <v>VG</v>
      </c>
      <c r="N96" s="51" t="str">
        <f t="shared" ref="N96" si="865">AO96</f>
        <v>S</v>
      </c>
      <c r="O96" s="51" t="str">
        <f>BD96</f>
        <v>VG</v>
      </c>
      <c r="P96" s="51" t="str">
        <f t="shared" ref="P96" si="866">BY96</f>
        <v>S</v>
      </c>
      <c r="Q96" s="51">
        <v>0.41</v>
      </c>
      <c r="R96" s="51" t="str">
        <f>IF(Q96&lt;=0.5,"VG",IF(Q96&lt;=0.6,"G",IF(Q96&lt;=0.7,"S","NS")))</f>
        <v>VG</v>
      </c>
      <c r="S96" s="51" t="str">
        <f>AN96</f>
        <v>S</v>
      </c>
      <c r="T96" s="51" t="str">
        <f>BF96</f>
        <v>VG</v>
      </c>
      <c r="U96" s="51" t="str">
        <f>BX96</f>
        <v>G</v>
      </c>
      <c r="V96" s="51">
        <v>0.83599999999999997</v>
      </c>
      <c r="W96" s="51" t="str">
        <f>IF(V96&gt;0.85,"VG",IF(V96&gt;0.75,"G",IF(V96&gt;0.6,"S","NS")))</f>
        <v>G</v>
      </c>
      <c r="X96" s="51" t="str">
        <f>AP96</f>
        <v>S</v>
      </c>
      <c r="Y96" s="51" t="str">
        <f>BH96</f>
        <v>G</v>
      </c>
      <c r="Z96" s="51" t="str">
        <f>BZ96</f>
        <v>G</v>
      </c>
      <c r="AA96" s="53">
        <v>0.69109243519114505</v>
      </c>
      <c r="AB96" s="53">
        <v>0.62165023500303696</v>
      </c>
      <c r="AC96" s="53">
        <v>10.4787403099045</v>
      </c>
      <c r="AD96" s="53">
        <v>7.7219855943986397</v>
      </c>
      <c r="AE96" s="53">
        <v>0.55579453470581697</v>
      </c>
      <c r="AF96" s="53">
        <v>0.61510142659317801</v>
      </c>
      <c r="AG96" s="53">
        <v>0.72886052202951401</v>
      </c>
      <c r="AH96" s="53">
        <v>0.64513479012133601</v>
      </c>
      <c r="AI96" s="48" t="s">
        <v>70</v>
      </c>
      <c r="AJ96" s="48" t="s">
        <v>70</v>
      </c>
      <c r="AK96" s="48" t="s">
        <v>70</v>
      </c>
      <c r="AL96" s="48" t="s">
        <v>69</v>
      </c>
      <c r="AM96" s="48" t="s">
        <v>69</v>
      </c>
      <c r="AN96" s="48" t="s">
        <v>70</v>
      </c>
      <c r="AO96" s="48" t="s">
        <v>70</v>
      </c>
      <c r="AP96" s="48" t="s">
        <v>70</v>
      </c>
      <c r="AR96" s="54" t="s">
        <v>146</v>
      </c>
      <c r="AS96" s="53">
        <v>0.75229751907846798</v>
      </c>
      <c r="AT96" s="53">
        <v>0.76269557040214098</v>
      </c>
      <c r="AU96" s="53">
        <v>3.1623402801754099</v>
      </c>
      <c r="AV96" s="53">
        <v>3.8566207023999799</v>
      </c>
      <c r="AW96" s="53">
        <v>0.49769717793205498</v>
      </c>
      <c r="AX96" s="53">
        <v>0.48713902491779398</v>
      </c>
      <c r="AY96" s="53">
        <v>0.75643889114145302</v>
      </c>
      <c r="AZ96" s="53">
        <v>0.76791357762864898</v>
      </c>
      <c r="BA96" s="48" t="s">
        <v>69</v>
      </c>
      <c r="BB96" s="48" t="s">
        <v>69</v>
      </c>
      <c r="BC96" s="48" t="s">
        <v>71</v>
      </c>
      <c r="BD96" s="48" t="s">
        <v>71</v>
      </c>
      <c r="BE96" s="48" t="s">
        <v>71</v>
      </c>
      <c r="BF96" s="48" t="s">
        <v>71</v>
      </c>
      <c r="BG96" s="48" t="s">
        <v>69</v>
      </c>
      <c r="BH96" s="48" t="s">
        <v>69</v>
      </c>
      <c r="BI96" s="49">
        <f t="shared" ref="BI96" si="867">IF(BJ96=AR96,1,0)</f>
        <v>1</v>
      </c>
      <c r="BJ96" s="49" t="s">
        <v>146</v>
      </c>
      <c r="BK96" s="53">
        <v>0.69800656713076403</v>
      </c>
      <c r="BL96" s="53">
        <v>0.71745708736268099</v>
      </c>
      <c r="BM96" s="53">
        <v>10.1204637227085</v>
      </c>
      <c r="BN96" s="53">
        <v>9.7055296365984791</v>
      </c>
      <c r="BO96" s="53">
        <v>0.549539291469896</v>
      </c>
      <c r="BP96" s="53">
        <v>0.531547657917255</v>
      </c>
      <c r="BQ96" s="53">
        <v>0.73301234562413198</v>
      </c>
      <c r="BR96" s="53">
        <v>0.75112955584275898</v>
      </c>
      <c r="BS96" s="49" t="s">
        <v>70</v>
      </c>
      <c r="BT96" s="49" t="s">
        <v>69</v>
      </c>
      <c r="BU96" s="49" t="s">
        <v>70</v>
      </c>
      <c r="BV96" s="49" t="s">
        <v>69</v>
      </c>
      <c r="BW96" s="49" t="s">
        <v>69</v>
      </c>
      <c r="BX96" s="49" t="s">
        <v>69</v>
      </c>
      <c r="BY96" s="49" t="s">
        <v>70</v>
      </c>
      <c r="BZ96" s="49" t="s">
        <v>69</v>
      </c>
    </row>
    <row r="98" spans="1:78" s="30" customFormat="1" x14ac:dyDescent="0.3">
      <c r="A98" s="36">
        <v>14182500</v>
      </c>
      <c r="B98" s="36">
        <v>23780805</v>
      </c>
      <c r="C98" s="30" t="s">
        <v>141</v>
      </c>
      <c r="D98" s="30" t="s">
        <v>151</v>
      </c>
      <c r="E98" s="30" t="s">
        <v>155</v>
      </c>
      <c r="F98" s="63">
        <v>3.6</v>
      </c>
      <c r="G98" s="24">
        <v>-0.04</v>
      </c>
      <c r="H98" s="24" t="str">
        <f>IF(G98&gt;0.8,"VG",IF(G98&gt;0.7,"G",IF(G98&gt;0.45,"S","NS")))</f>
        <v>NS</v>
      </c>
      <c r="I98" s="24" t="str">
        <f>AI98</f>
        <v>S</v>
      </c>
      <c r="J98" s="24" t="str">
        <f>BB98</f>
        <v>S</v>
      </c>
      <c r="K98" s="24" t="str">
        <f>BT98</f>
        <v>S</v>
      </c>
      <c r="L98" s="25">
        <v>0.50900000000000001</v>
      </c>
      <c r="M98" s="24" t="str">
        <f>IF(ABS(L98)&lt;5%,"VG",IF(ABS(L98)&lt;10%,"G",IF(ABS(L98)&lt;15%,"S","NS")))</f>
        <v>NS</v>
      </c>
      <c r="N98" s="24" t="str">
        <f t="shared" ref="N98" si="868">AO98</f>
        <v>VG</v>
      </c>
      <c r="O98" s="24" t="str">
        <f>BD98</f>
        <v>NS</v>
      </c>
      <c r="P98" s="24" t="str">
        <f t="shared" ref="P98" si="869">BY98</f>
        <v>VG</v>
      </c>
      <c r="Q98" s="24">
        <v>0.83</v>
      </c>
      <c r="R98" s="24" t="str">
        <f>IF(Q98&lt;=0.5,"VG",IF(Q98&lt;=0.6,"G",IF(Q98&lt;=0.7,"S","NS")))</f>
        <v>NS</v>
      </c>
      <c r="S98" s="24" t="str">
        <f>AN98</f>
        <v>S</v>
      </c>
      <c r="T98" s="24" t="str">
        <f>BF98</f>
        <v>S</v>
      </c>
      <c r="U98" s="24" t="str">
        <f>BX98</f>
        <v>S</v>
      </c>
      <c r="V98" s="24">
        <v>0.57999999999999996</v>
      </c>
      <c r="W98" s="24" t="str">
        <f>IF(V98&gt;0.85,"VG",IF(V98&gt;0.75,"G",IF(V98&gt;0.6,"S","NS")))</f>
        <v>NS</v>
      </c>
      <c r="X98" s="24" t="str">
        <f>AP98</f>
        <v>G</v>
      </c>
      <c r="Y98" s="24" t="str">
        <f>BH98</f>
        <v>VG</v>
      </c>
      <c r="Z98" s="24" t="str">
        <f>BZ98</f>
        <v>VG</v>
      </c>
      <c r="AA98" s="33">
        <v>0.535923319643546</v>
      </c>
      <c r="AB98" s="33">
        <v>0.54027386729737004</v>
      </c>
      <c r="AC98" s="33">
        <v>38.385922260563298</v>
      </c>
      <c r="AD98" s="33">
        <v>34.925235199023199</v>
      </c>
      <c r="AE98" s="33">
        <v>0.68123173763151501</v>
      </c>
      <c r="AF98" s="33">
        <v>0.67803107060268997</v>
      </c>
      <c r="AG98" s="33">
        <v>0.89656751071997598</v>
      </c>
      <c r="AH98" s="33">
        <v>0.81040885140585495</v>
      </c>
      <c r="AI98" s="36" t="s">
        <v>70</v>
      </c>
      <c r="AJ98" s="36" t="s">
        <v>70</v>
      </c>
      <c r="AK98" s="36" t="s">
        <v>68</v>
      </c>
      <c r="AL98" s="36" t="s">
        <v>68</v>
      </c>
      <c r="AM98" s="36" t="s">
        <v>70</v>
      </c>
      <c r="AN98" s="36" t="s">
        <v>70</v>
      </c>
      <c r="AO98" s="36" t="s">
        <v>71</v>
      </c>
      <c r="AP98" s="36" t="s">
        <v>69</v>
      </c>
      <c r="AR98" s="64" t="s">
        <v>147</v>
      </c>
      <c r="AS98" s="33">
        <v>0.58536063766689905</v>
      </c>
      <c r="AT98" s="33">
        <v>0.59272982781481798</v>
      </c>
      <c r="AU98" s="33">
        <v>33.469692203266703</v>
      </c>
      <c r="AV98" s="33">
        <v>33.364055411436802</v>
      </c>
      <c r="AW98" s="33">
        <v>0.64392496638436203</v>
      </c>
      <c r="AX98" s="33">
        <v>0.63817722631349205</v>
      </c>
      <c r="AY98" s="33">
        <v>0.86206359381770803</v>
      </c>
      <c r="AZ98" s="33">
        <v>0.87097721664626104</v>
      </c>
      <c r="BA98" s="36" t="s">
        <v>70</v>
      </c>
      <c r="BB98" s="36" t="s">
        <v>70</v>
      </c>
      <c r="BC98" s="36" t="s">
        <v>68</v>
      </c>
      <c r="BD98" s="36" t="s">
        <v>68</v>
      </c>
      <c r="BE98" s="36" t="s">
        <v>70</v>
      </c>
      <c r="BF98" s="36" t="s">
        <v>70</v>
      </c>
      <c r="BG98" s="36" t="s">
        <v>71</v>
      </c>
      <c r="BH98" s="36" t="s">
        <v>71</v>
      </c>
      <c r="BI98" s="30">
        <f t="shared" ref="BI98" si="870">IF(BJ98=AR98,1,0)</f>
        <v>1</v>
      </c>
      <c r="BJ98" s="30" t="s">
        <v>147</v>
      </c>
      <c r="BK98" s="33">
        <v>0.54378322653536504</v>
      </c>
      <c r="BL98" s="33">
        <v>0.55855572720182001</v>
      </c>
      <c r="BM98" s="33">
        <v>38.038808598584602</v>
      </c>
      <c r="BN98" s="33">
        <v>37.220206783194897</v>
      </c>
      <c r="BO98" s="33">
        <v>0.67543820847257097</v>
      </c>
      <c r="BP98" s="33">
        <v>0.66441272775149296</v>
      </c>
      <c r="BQ98" s="33">
        <v>0.89330690129327395</v>
      </c>
      <c r="BR98" s="33">
        <v>0.89525479032905397</v>
      </c>
      <c r="BS98" s="30" t="s">
        <v>70</v>
      </c>
      <c r="BT98" s="30" t="s">
        <v>70</v>
      </c>
      <c r="BU98" s="30" t="s">
        <v>68</v>
      </c>
      <c r="BV98" s="30" t="s">
        <v>68</v>
      </c>
      <c r="BW98" s="30" t="s">
        <v>70</v>
      </c>
      <c r="BX98" s="30" t="s">
        <v>70</v>
      </c>
      <c r="BY98" s="30" t="s">
        <v>71</v>
      </c>
      <c r="BZ98" s="30" t="s">
        <v>71</v>
      </c>
    </row>
    <row r="99" spans="1:78" s="70" customFormat="1" x14ac:dyDescent="0.3">
      <c r="A99" s="69">
        <v>14182500</v>
      </c>
      <c r="B99" s="69">
        <v>23780805</v>
      </c>
      <c r="C99" s="70" t="s">
        <v>141</v>
      </c>
      <c r="D99" s="70" t="s">
        <v>184</v>
      </c>
      <c r="E99" s="70" t="s">
        <v>188</v>
      </c>
      <c r="F99" s="71"/>
      <c r="G99" s="72"/>
      <c r="H99" s="72" t="str">
        <f>IF(G99&gt;0.8,"VG",IF(G99&gt;0.7,"G",IF(G99&gt;0.45,"S","NS")))</f>
        <v>NS</v>
      </c>
      <c r="I99" s="72" t="str">
        <f>AI99</f>
        <v>S</v>
      </c>
      <c r="J99" s="72" t="str">
        <f>BB99</f>
        <v>S</v>
      </c>
      <c r="K99" s="72" t="str">
        <f>BT99</f>
        <v>S</v>
      </c>
      <c r="L99" s="73"/>
      <c r="M99" s="72" t="str">
        <f>IF(ABS(L99)&lt;5%,"VG",IF(ABS(L99)&lt;10%,"G",IF(ABS(L99)&lt;15%,"S","NS")))</f>
        <v>VG</v>
      </c>
      <c r="N99" s="72" t="str">
        <f t="shared" ref="N99" si="871">AO99</f>
        <v>VG</v>
      </c>
      <c r="O99" s="72" t="str">
        <f>BD99</f>
        <v>NS</v>
      </c>
      <c r="P99" s="72" t="str">
        <f t="shared" ref="P99" si="872">BY99</f>
        <v>VG</v>
      </c>
      <c r="Q99" s="72"/>
      <c r="R99" s="72" t="str">
        <f>IF(Q99&lt;=0.5,"VG",IF(Q99&lt;=0.6,"G",IF(Q99&lt;=0.7,"S","NS")))</f>
        <v>VG</v>
      </c>
      <c r="S99" s="72" t="str">
        <f>AN99</f>
        <v>S</v>
      </c>
      <c r="T99" s="72" t="str">
        <f>BF99</f>
        <v>S</v>
      </c>
      <c r="U99" s="72" t="str">
        <f>BX99</f>
        <v>S</v>
      </c>
      <c r="V99" s="72"/>
      <c r="W99" s="72" t="str">
        <f>IF(V99&gt;0.85,"VG",IF(V99&gt;0.75,"G",IF(V99&gt;0.6,"S","NS")))</f>
        <v>NS</v>
      </c>
      <c r="X99" s="72" t="str">
        <f>AP99</f>
        <v>G</v>
      </c>
      <c r="Y99" s="72" t="str">
        <f>BH99</f>
        <v>VG</v>
      </c>
      <c r="Z99" s="72" t="str">
        <f>BZ99</f>
        <v>VG</v>
      </c>
      <c r="AA99" s="74">
        <v>0.535923319643546</v>
      </c>
      <c r="AB99" s="74">
        <v>0.54027386729737004</v>
      </c>
      <c r="AC99" s="74">
        <v>38.385922260563298</v>
      </c>
      <c r="AD99" s="74">
        <v>34.925235199023199</v>
      </c>
      <c r="AE99" s="74">
        <v>0.68123173763151501</v>
      </c>
      <c r="AF99" s="74">
        <v>0.67803107060268997</v>
      </c>
      <c r="AG99" s="74">
        <v>0.89656751071997598</v>
      </c>
      <c r="AH99" s="74">
        <v>0.81040885140585495</v>
      </c>
      <c r="AI99" s="69" t="s">
        <v>70</v>
      </c>
      <c r="AJ99" s="69" t="s">
        <v>70</v>
      </c>
      <c r="AK99" s="69" t="s">
        <v>68</v>
      </c>
      <c r="AL99" s="69" t="s">
        <v>68</v>
      </c>
      <c r="AM99" s="69" t="s">
        <v>70</v>
      </c>
      <c r="AN99" s="69" t="s">
        <v>70</v>
      </c>
      <c r="AO99" s="69" t="s">
        <v>71</v>
      </c>
      <c r="AP99" s="69" t="s">
        <v>69</v>
      </c>
      <c r="AR99" s="75" t="s">
        <v>147</v>
      </c>
      <c r="AS99" s="74">
        <v>0.58536063766689905</v>
      </c>
      <c r="AT99" s="74">
        <v>0.59272982781481798</v>
      </c>
      <c r="AU99" s="74">
        <v>33.469692203266703</v>
      </c>
      <c r="AV99" s="74">
        <v>33.364055411436802</v>
      </c>
      <c r="AW99" s="74">
        <v>0.64392496638436203</v>
      </c>
      <c r="AX99" s="74">
        <v>0.63817722631349205</v>
      </c>
      <c r="AY99" s="74">
        <v>0.86206359381770803</v>
      </c>
      <c r="AZ99" s="74">
        <v>0.87097721664626104</v>
      </c>
      <c r="BA99" s="69" t="s">
        <v>70</v>
      </c>
      <c r="BB99" s="69" t="s">
        <v>70</v>
      </c>
      <c r="BC99" s="69" t="s">
        <v>68</v>
      </c>
      <c r="BD99" s="69" t="s">
        <v>68</v>
      </c>
      <c r="BE99" s="69" t="s">
        <v>70</v>
      </c>
      <c r="BF99" s="69" t="s">
        <v>70</v>
      </c>
      <c r="BG99" s="69" t="s">
        <v>71</v>
      </c>
      <c r="BH99" s="69" t="s">
        <v>71</v>
      </c>
      <c r="BI99" s="70">
        <f t="shared" ref="BI99" si="873">IF(BJ99=AR99,1,0)</f>
        <v>1</v>
      </c>
      <c r="BJ99" s="70" t="s">
        <v>147</v>
      </c>
      <c r="BK99" s="74">
        <v>0.54378322653536504</v>
      </c>
      <c r="BL99" s="74">
        <v>0.55855572720182001</v>
      </c>
      <c r="BM99" s="74">
        <v>38.038808598584602</v>
      </c>
      <c r="BN99" s="74">
        <v>37.220206783194897</v>
      </c>
      <c r="BO99" s="74">
        <v>0.67543820847257097</v>
      </c>
      <c r="BP99" s="74">
        <v>0.66441272775149296</v>
      </c>
      <c r="BQ99" s="74">
        <v>0.89330690129327395</v>
      </c>
      <c r="BR99" s="74">
        <v>0.89525479032905397</v>
      </c>
      <c r="BS99" s="70" t="s">
        <v>70</v>
      </c>
      <c r="BT99" s="70" t="s">
        <v>70</v>
      </c>
      <c r="BU99" s="70" t="s">
        <v>68</v>
      </c>
      <c r="BV99" s="70" t="s">
        <v>68</v>
      </c>
      <c r="BW99" s="70" t="s">
        <v>70</v>
      </c>
      <c r="BX99" s="70" t="s">
        <v>70</v>
      </c>
      <c r="BY99" s="70" t="s">
        <v>71</v>
      </c>
      <c r="BZ99" s="70" t="s">
        <v>71</v>
      </c>
    </row>
    <row r="101" spans="1:78" s="49" customFormat="1" x14ac:dyDescent="0.3">
      <c r="A101" s="48">
        <v>14184100</v>
      </c>
      <c r="B101" s="48">
        <v>23780883</v>
      </c>
      <c r="C101" s="49" t="s">
        <v>143</v>
      </c>
      <c r="D101" s="49" t="s">
        <v>151</v>
      </c>
      <c r="E101" s="49" t="s">
        <v>156</v>
      </c>
      <c r="F101" s="50">
        <v>1.7</v>
      </c>
      <c r="G101" s="51">
        <v>0.79</v>
      </c>
      <c r="H101" s="51" t="str">
        <f t="shared" ref="H101" si="874">IF(G101&gt;0.8,"VG",IF(G101&gt;0.7,"G",IF(G101&gt;0.45,"S","NS")))</f>
        <v>G</v>
      </c>
      <c r="I101" s="51" t="str">
        <f t="shared" ref="I101" si="875">AI101</f>
        <v>G</v>
      </c>
      <c r="J101" s="51" t="str">
        <f t="shared" ref="J101" si="876">BB101</f>
        <v>G</v>
      </c>
      <c r="K101" s="51" t="str">
        <f t="shared" ref="K101" si="877">BT101</f>
        <v>G</v>
      </c>
      <c r="L101" s="52">
        <v>1.9E-2</v>
      </c>
      <c r="M101" s="51" t="str">
        <f t="shared" ref="M101" si="878">IF(ABS(L101)&lt;5%,"VG",IF(ABS(L101)&lt;10%,"G",IF(ABS(L101)&lt;15%,"S","NS")))</f>
        <v>VG</v>
      </c>
      <c r="N101" s="51" t="str">
        <f t="shared" ref="N101" si="879">AO101</f>
        <v>G</v>
      </c>
      <c r="O101" s="51" t="str">
        <f t="shared" ref="O101" si="880">BD101</f>
        <v>G</v>
      </c>
      <c r="P101" s="51" t="str">
        <f t="shared" ref="P101" si="881">BY101</f>
        <v>G</v>
      </c>
      <c r="Q101" s="51">
        <v>0.46</v>
      </c>
      <c r="R101" s="51" t="str">
        <f t="shared" ref="R101" si="882">IF(Q101&lt;=0.5,"VG",IF(Q101&lt;=0.6,"G",IF(Q101&lt;=0.7,"S","NS")))</f>
        <v>VG</v>
      </c>
      <c r="S101" s="51" t="str">
        <f t="shared" ref="S101" si="883">AN101</f>
        <v>G</v>
      </c>
      <c r="T101" s="51" t="str">
        <f t="shared" ref="T101" si="884">BF101</f>
        <v>VG</v>
      </c>
      <c r="U101" s="51" t="str">
        <f t="shared" ref="U101" si="885">BX101</f>
        <v>VG</v>
      </c>
      <c r="V101" s="51">
        <v>0.87</v>
      </c>
      <c r="W101" s="51" t="str">
        <f t="shared" ref="W101" si="886">IF(V101&gt;0.85,"VG",IF(V101&gt;0.75,"G",IF(V101&gt;0.6,"S","NS")))</f>
        <v>VG</v>
      </c>
      <c r="X101" s="51" t="str">
        <f t="shared" ref="X101" si="887">AP101</f>
        <v>S</v>
      </c>
      <c r="Y101" s="51" t="str">
        <f t="shared" ref="Y101" si="888">BH101</f>
        <v>VG</v>
      </c>
      <c r="Z101" s="51" t="str">
        <f t="shared" ref="Z101" si="889">BZ101</f>
        <v>G</v>
      </c>
      <c r="AA101" s="53">
        <v>0.74616055699305495</v>
      </c>
      <c r="AB101" s="53">
        <v>0.67909814418889003</v>
      </c>
      <c r="AC101" s="53">
        <v>14.057892180073001</v>
      </c>
      <c r="AD101" s="53">
        <v>10.3877828640448</v>
      </c>
      <c r="AE101" s="53">
        <v>0.50382481380629296</v>
      </c>
      <c r="AF101" s="53">
        <v>0.56648199954730305</v>
      </c>
      <c r="AG101" s="53">
        <v>0.84268686003554205</v>
      </c>
      <c r="AH101" s="53">
        <v>0.72946601556531199</v>
      </c>
      <c r="AI101" s="48" t="s">
        <v>69</v>
      </c>
      <c r="AJ101" s="48" t="s">
        <v>70</v>
      </c>
      <c r="AK101" s="48" t="s">
        <v>70</v>
      </c>
      <c r="AL101" s="48" t="s">
        <v>70</v>
      </c>
      <c r="AM101" s="48" t="s">
        <v>69</v>
      </c>
      <c r="AN101" s="48" t="s">
        <v>69</v>
      </c>
      <c r="AO101" s="48" t="s">
        <v>69</v>
      </c>
      <c r="AP101" s="48" t="s">
        <v>70</v>
      </c>
      <c r="AR101" s="54" t="s">
        <v>149</v>
      </c>
      <c r="AS101" s="53">
        <v>0.79445395584336498</v>
      </c>
      <c r="AT101" s="53">
        <v>0.793548832874162</v>
      </c>
      <c r="AU101" s="53">
        <v>8.4103450557926198</v>
      </c>
      <c r="AV101" s="53">
        <v>8.4276026771923807</v>
      </c>
      <c r="AW101" s="53">
        <v>0.45337186079049402</v>
      </c>
      <c r="AX101" s="53">
        <v>0.45436897685233502</v>
      </c>
      <c r="AY101" s="53">
        <v>0.85077270589057197</v>
      </c>
      <c r="AZ101" s="53">
        <v>0.85532850180283004</v>
      </c>
      <c r="BA101" s="48" t="s">
        <v>69</v>
      </c>
      <c r="BB101" s="48" t="s">
        <v>69</v>
      </c>
      <c r="BC101" s="48" t="s">
        <v>69</v>
      </c>
      <c r="BD101" s="48" t="s">
        <v>69</v>
      </c>
      <c r="BE101" s="48" t="s">
        <v>71</v>
      </c>
      <c r="BF101" s="48" t="s">
        <v>71</v>
      </c>
      <c r="BG101" s="48" t="s">
        <v>71</v>
      </c>
      <c r="BH101" s="48" t="s">
        <v>71</v>
      </c>
      <c r="BI101" s="49">
        <f t="shared" ref="BI101" si="890">IF(BJ101=AR101,1,0)</f>
        <v>1</v>
      </c>
      <c r="BJ101" s="49" t="s">
        <v>149</v>
      </c>
      <c r="BK101" s="53">
        <v>0.75847979630699902</v>
      </c>
      <c r="BL101" s="53">
        <v>0.76392120553183895</v>
      </c>
      <c r="BM101" s="53">
        <v>12.772944691857001</v>
      </c>
      <c r="BN101" s="53">
        <v>11.9197259371805</v>
      </c>
      <c r="BO101" s="53">
        <v>0.49144705075216599</v>
      </c>
      <c r="BP101" s="53">
        <v>0.485879403214584</v>
      </c>
      <c r="BQ101" s="53">
        <v>0.84162527161224499</v>
      </c>
      <c r="BR101" s="53">
        <v>0.84458503604716195</v>
      </c>
      <c r="BS101" s="49" t="s">
        <v>69</v>
      </c>
      <c r="BT101" s="49" t="s">
        <v>69</v>
      </c>
      <c r="BU101" s="49" t="s">
        <v>70</v>
      </c>
      <c r="BV101" s="49" t="s">
        <v>70</v>
      </c>
      <c r="BW101" s="49" t="s">
        <v>71</v>
      </c>
      <c r="BX101" s="49" t="s">
        <v>71</v>
      </c>
      <c r="BY101" s="49" t="s">
        <v>69</v>
      </c>
      <c r="BZ101" s="49" t="s">
        <v>69</v>
      </c>
    </row>
    <row r="102" spans="1:78" s="30" customFormat="1" x14ac:dyDescent="0.3">
      <c r="A102" s="36">
        <v>14184100</v>
      </c>
      <c r="B102" s="36">
        <v>23780883</v>
      </c>
      <c r="C102" s="30" t="s">
        <v>143</v>
      </c>
      <c r="D102" s="30" t="s">
        <v>184</v>
      </c>
      <c r="E102" s="30" t="s">
        <v>189</v>
      </c>
      <c r="F102" s="63">
        <v>4.2</v>
      </c>
      <c r="G102" s="24">
        <v>-0.19</v>
      </c>
      <c r="H102" s="24" t="str">
        <f t="shared" ref="H102" si="891">IF(G102&gt;0.8,"VG",IF(G102&gt;0.7,"G",IF(G102&gt;0.45,"S","NS")))</f>
        <v>NS</v>
      </c>
      <c r="I102" s="24" t="str">
        <f t="shared" ref="I102" si="892">AI102</f>
        <v>G</v>
      </c>
      <c r="J102" s="24" t="str">
        <f t="shared" ref="J102" si="893">BB102</f>
        <v>G</v>
      </c>
      <c r="K102" s="24" t="str">
        <f t="shared" ref="K102" si="894">BT102</f>
        <v>G</v>
      </c>
      <c r="L102" s="25">
        <v>0.61499999999999999</v>
      </c>
      <c r="M102" s="24" t="str">
        <f t="shared" ref="M102" si="895">IF(ABS(L102)&lt;5%,"VG",IF(ABS(L102)&lt;10%,"G",IF(ABS(L102)&lt;15%,"S","NS")))</f>
        <v>NS</v>
      </c>
      <c r="N102" s="24" t="str">
        <f t="shared" ref="N102" si="896">AO102</f>
        <v>G</v>
      </c>
      <c r="O102" s="24" t="str">
        <f t="shared" ref="O102" si="897">BD102</f>
        <v>G</v>
      </c>
      <c r="P102" s="24" t="str">
        <f t="shared" ref="P102" si="898">BY102</f>
        <v>G</v>
      </c>
      <c r="Q102" s="24">
        <v>0.79</v>
      </c>
      <c r="R102" s="24" t="str">
        <f t="shared" ref="R102" si="899">IF(Q102&lt;=0.5,"VG",IF(Q102&lt;=0.6,"G",IF(Q102&lt;=0.7,"S","NS")))</f>
        <v>NS</v>
      </c>
      <c r="S102" s="24" t="str">
        <f t="shared" ref="S102" si="900">AN102</f>
        <v>G</v>
      </c>
      <c r="T102" s="24" t="str">
        <f t="shared" ref="T102" si="901">BF102</f>
        <v>VG</v>
      </c>
      <c r="U102" s="24" t="str">
        <f t="shared" ref="U102" si="902">BX102</f>
        <v>VG</v>
      </c>
      <c r="V102" s="24">
        <v>0.91600000000000004</v>
      </c>
      <c r="W102" s="24" t="str">
        <f t="shared" ref="W102" si="903">IF(V102&gt;0.85,"VG",IF(V102&gt;0.75,"G",IF(V102&gt;0.6,"S","NS")))</f>
        <v>VG</v>
      </c>
      <c r="X102" s="24" t="str">
        <f t="shared" ref="X102" si="904">AP102</f>
        <v>S</v>
      </c>
      <c r="Y102" s="24" t="str">
        <f t="shared" ref="Y102" si="905">BH102</f>
        <v>VG</v>
      </c>
      <c r="Z102" s="24" t="str">
        <f t="shared" ref="Z102" si="906">BZ102</f>
        <v>G</v>
      </c>
      <c r="AA102" s="33">
        <v>0.74616055699305495</v>
      </c>
      <c r="AB102" s="33">
        <v>0.67909814418889003</v>
      </c>
      <c r="AC102" s="33">
        <v>14.057892180073001</v>
      </c>
      <c r="AD102" s="33">
        <v>10.3877828640448</v>
      </c>
      <c r="AE102" s="33">
        <v>0.50382481380629296</v>
      </c>
      <c r="AF102" s="33">
        <v>0.56648199954730305</v>
      </c>
      <c r="AG102" s="33">
        <v>0.84268686003554205</v>
      </c>
      <c r="AH102" s="33">
        <v>0.72946601556531199</v>
      </c>
      <c r="AI102" s="36" t="s">
        <v>69</v>
      </c>
      <c r="AJ102" s="36" t="s">
        <v>70</v>
      </c>
      <c r="AK102" s="36" t="s">
        <v>70</v>
      </c>
      <c r="AL102" s="36" t="s">
        <v>70</v>
      </c>
      <c r="AM102" s="36" t="s">
        <v>69</v>
      </c>
      <c r="AN102" s="36" t="s">
        <v>69</v>
      </c>
      <c r="AO102" s="36" t="s">
        <v>69</v>
      </c>
      <c r="AP102" s="36" t="s">
        <v>70</v>
      </c>
      <c r="AR102" s="64" t="s">
        <v>149</v>
      </c>
      <c r="AS102" s="33">
        <v>0.79445395584336498</v>
      </c>
      <c r="AT102" s="33">
        <v>0.793548832874162</v>
      </c>
      <c r="AU102" s="33">
        <v>8.4103450557926198</v>
      </c>
      <c r="AV102" s="33">
        <v>8.4276026771923807</v>
      </c>
      <c r="AW102" s="33">
        <v>0.45337186079049402</v>
      </c>
      <c r="AX102" s="33">
        <v>0.45436897685233502</v>
      </c>
      <c r="AY102" s="33">
        <v>0.85077270589057197</v>
      </c>
      <c r="AZ102" s="33">
        <v>0.85532850180283004</v>
      </c>
      <c r="BA102" s="36" t="s">
        <v>69</v>
      </c>
      <c r="BB102" s="36" t="s">
        <v>69</v>
      </c>
      <c r="BC102" s="36" t="s">
        <v>69</v>
      </c>
      <c r="BD102" s="36" t="s">
        <v>69</v>
      </c>
      <c r="BE102" s="36" t="s">
        <v>71</v>
      </c>
      <c r="BF102" s="36" t="s">
        <v>71</v>
      </c>
      <c r="BG102" s="36" t="s">
        <v>71</v>
      </c>
      <c r="BH102" s="36" t="s">
        <v>71</v>
      </c>
      <c r="BI102" s="30">
        <f t="shared" ref="BI102" si="907">IF(BJ102=AR102,1,0)</f>
        <v>1</v>
      </c>
      <c r="BJ102" s="30" t="s">
        <v>149</v>
      </c>
      <c r="BK102" s="33">
        <v>0.75847979630699902</v>
      </c>
      <c r="BL102" s="33">
        <v>0.76392120553183895</v>
      </c>
      <c r="BM102" s="33">
        <v>12.772944691857001</v>
      </c>
      <c r="BN102" s="33">
        <v>11.9197259371805</v>
      </c>
      <c r="BO102" s="33">
        <v>0.49144705075216599</v>
      </c>
      <c r="BP102" s="33">
        <v>0.485879403214584</v>
      </c>
      <c r="BQ102" s="33">
        <v>0.84162527161224499</v>
      </c>
      <c r="BR102" s="33">
        <v>0.84458503604716195</v>
      </c>
      <c r="BS102" s="30" t="s">
        <v>69</v>
      </c>
      <c r="BT102" s="30" t="s">
        <v>69</v>
      </c>
      <c r="BU102" s="30" t="s">
        <v>70</v>
      </c>
      <c r="BV102" s="30" t="s">
        <v>70</v>
      </c>
      <c r="BW102" s="30" t="s">
        <v>71</v>
      </c>
      <c r="BX102" s="30" t="s">
        <v>71</v>
      </c>
      <c r="BY102" s="30" t="s">
        <v>69</v>
      </c>
      <c r="BZ102" s="30" t="s">
        <v>69</v>
      </c>
    </row>
    <row r="103" spans="1:78" s="56" customFormat="1" x14ac:dyDescent="0.3">
      <c r="A103" s="55">
        <v>14184100</v>
      </c>
      <c r="B103" s="55">
        <v>23780883</v>
      </c>
      <c r="C103" s="56" t="s">
        <v>143</v>
      </c>
      <c r="D103" s="56" t="s">
        <v>194</v>
      </c>
      <c r="E103" s="56" t="s">
        <v>152</v>
      </c>
      <c r="F103" s="57">
        <v>1.7</v>
      </c>
      <c r="G103" s="58">
        <v>0.76</v>
      </c>
      <c r="H103" s="58" t="str">
        <f t="shared" ref="H103" si="908">IF(G103&gt;0.8,"VG",IF(G103&gt;0.7,"G",IF(G103&gt;0.45,"S","NS")))</f>
        <v>G</v>
      </c>
      <c r="I103" s="58" t="str">
        <f t="shared" ref="I103" si="909">AI103</f>
        <v>G</v>
      </c>
      <c r="J103" s="58" t="str">
        <f t="shared" ref="J103" si="910">BB103</f>
        <v>G</v>
      </c>
      <c r="K103" s="58" t="str">
        <f t="shared" ref="K103" si="911">BT103</f>
        <v>G</v>
      </c>
      <c r="L103" s="59">
        <v>0.17199999999999999</v>
      </c>
      <c r="M103" s="58" t="str">
        <f t="shared" ref="M103" si="912">IF(ABS(L103)&lt;5%,"VG",IF(ABS(L103)&lt;10%,"G",IF(ABS(L103)&lt;15%,"S","NS")))</f>
        <v>NS</v>
      </c>
      <c r="N103" s="58" t="str">
        <f t="shared" ref="N103" si="913">AO103</f>
        <v>G</v>
      </c>
      <c r="O103" s="58" t="str">
        <f t="shared" ref="O103" si="914">BD103</f>
        <v>G</v>
      </c>
      <c r="P103" s="58" t="str">
        <f t="shared" ref="P103" si="915">BY103</f>
        <v>G</v>
      </c>
      <c r="Q103" s="58">
        <v>0.46</v>
      </c>
      <c r="R103" s="58" t="str">
        <f t="shared" ref="R103" si="916">IF(Q103&lt;=0.5,"VG",IF(Q103&lt;=0.6,"G",IF(Q103&lt;=0.7,"S","NS")))</f>
        <v>VG</v>
      </c>
      <c r="S103" s="58" t="str">
        <f t="shared" ref="S103" si="917">AN103</f>
        <v>G</v>
      </c>
      <c r="T103" s="58" t="str">
        <f t="shared" ref="T103" si="918">BF103</f>
        <v>VG</v>
      </c>
      <c r="U103" s="58" t="str">
        <f t="shared" ref="U103" si="919">BX103</f>
        <v>VG</v>
      </c>
      <c r="V103" s="58">
        <v>0.91500000000000004</v>
      </c>
      <c r="W103" s="58" t="str">
        <f t="shared" ref="W103" si="920">IF(V103&gt;0.85,"VG",IF(V103&gt;0.75,"G",IF(V103&gt;0.6,"S","NS")))</f>
        <v>VG</v>
      </c>
      <c r="X103" s="58" t="str">
        <f t="shared" ref="X103" si="921">AP103</f>
        <v>S</v>
      </c>
      <c r="Y103" s="58" t="str">
        <f t="shared" ref="Y103" si="922">BH103</f>
        <v>VG</v>
      </c>
      <c r="Z103" s="58" t="str">
        <f t="shared" ref="Z103" si="923">BZ103</f>
        <v>G</v>
      </c>
      <c r="AA103" s="60">
        <v>0.74616055699305495</v>
      </c>
      <c r="AB103" s="60">
        <v>0.67909814418889003</v>
      </c>
      <c r="AC103" s="60">
        <v>14.057892180073001</v>
      </c>
      <c r="AD103" s="60">
        <v>10.3877828640448</v>
      </c>
      <c r="AE103" s="60">
        <v>0.50382481380629296</v>
      </c>
      <c r="AF103" s="60">
        <v>0.56648199954730305</v>
      </c>
      <c r="AG103" s="60">
        <v>0.84268686003554205</v>
      </c>
      <c r="AH103" s="60">
        <v>0.72946601556531199</v>
      </c>
      <c r="AI103" s="55" t="s">
        <v>69</v>
      </c>
      <c r="AJ103" s="55" t="s">
        <v>70</v>
      </c>
      <c r="AK103" s="55" t="s">
        <v>70</v>
      </c>
      <c r="AL103" s="55" t="s">
        <v>70</v>
      </c>
      <c r="AM103" s="55" t="s">
        <v>69</v>
      </c>
      <c r="AN103" s="55" t="s">
        <v>69</v>
      </c>
      <c r="AO103" s="55" t="s">
        <v>69</v>
      </c>
      <c r="AP103" s="55" t="s">
        <v>70</v>
      </c>
      <c r="AR103" s="61" t="s">
        <v>149</v>
      </c>
      <c r="AS103" s="60">
        <v>0.79445395584336498</v>
      </c>
      <c r="AT103" s="60">
        <v>0.793548832874162</v>
      </c>
      <c r="AU103" s="60">
        <v>8.4103450557926198</v>
      </c>
      <c r="AV103" s="60">
        <v>8.4276026771923807</v>
      </c>
      <c r="AW103" s="60">
        <v>0.45337186079049402</v>
      </c>
      <c r="AX103" s="60">
        <v>0.45436897685233502</v>
      </c>
      <c r="AY103" s="60">
        <v>0.85077270589057197</v>
      </c>
      <c r="AZ103" s="60">
        <v>0.85532850180283004</v>
      </c>
      <c r="BA103" s="55" t="s">
        <v>69</v>
      </c>
      <c r="BB103" s="55" t="s">
        <v>69</v>
      </c>
      <c r="BC103" s="55" t="s">
        <v>69</v>
      </c>
      <c r="BD103" s="55" t="s">
        <v>69</v>
      </c>
      <c r="BE103" s="55" t="s">
        <v>71</v>
      </c>
      <c r="BF103" s="55" t="s">
        <v>71</v>
      </c>
      <c r="BG103" s="55" t="s">
        <v>71</v>
      </c>
      <c r="BH103" s="55" t="s">
        <v>71</v>
      </c>
      <c r="BI103" s="56">
        <f t="shared" ref="BI103" si="924">IF(BJ103=AR103,1,0)</f>
        <v>1</v>
      </c>
      <c r="BJ103" s="56" t="s">
        <v>149</v>
      </c>
      <c r="BK103" s="60">
        <v>0.75847979630699902</v>
      </c>
      <c r="BL103" s="60">
        <v>0.76392120553183895</v>
      </c>
      <c r="BM103" s="60">
        <v>12.772944691857001</v>
      </c>
      <c r="BN103" s="60">
        <v>11.9197259371805</v>
      </c>
      <c r="BO103" s="60">
        <v>0.49144705075216599</v>
      </c>
      <c r="BP103" s="60">
        <v>0.485879403214584</v>
      </c>
      <c r="BQ103" s="60">
        <v>0.84162527161224499</v>
      </c>
      <c r="BR103" s="60">
        <v>0.84458503604716195</v>
      </c>
      <c r="BS103" s="56" t="s">
        <v>69</v>
      </c>
      <c r="BT103" s="56" t="s">
        <v>69</v>
      </c>
      <c r="BU103" s="56" t="s">
        <v>70</v>
      </c>
      <c r="BV103" s="56" t="s">
        <v>70</v>
      </c>
      <c r="BW103" s="56" t="s">
        <v>71</v>
      </c>
      <c r="BX103" s="56" t="s">
        <v>71</v>
      </c>
      <c r="BY103" s="56" t="s">
        <v>69</v>
      </c>
      <c r="BZ103" s="56" t="s">
        <v>69</v>
      </c>
    </row>
  </sheetData>
  <mergeCells count="16"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  <mergeCell ref="AK3:AL3"/>
    <mergeCell ref="AA3:AB3"/>
    <mergeCell ref="AC3:AD3"/>
    <mergeCell ref="AE3:AF3"/>
    <mergeCell ref="AG3:AH3"/>
    <mergeCell ref="AI3:AJ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73</v>
      </c>
      <c r="B2" s="14" t="s">
        <v>74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130</v>
      </c>
      <c r="M2" t="s">
        <v>131</v>
      </c>
      <c r="N2" s="14" t="s">
        <v>125</v>
      </c>
      <c r="O2" s="45" t="s">
        <v>107</v>
      </c>
      <c r="P2" t="s">
        <v>132</v>
      </c>
      <c r="Q2" s="14" t="s">
        <v>77</v>
      </c>
      <c r="R2" s="14" t="s">
        <v>73</v>
      </c>
      <c r="S2" s="14" t="s">
        <v>74</v>
      </c>
      <c r="T2" s="46" t="s">
        <v>78</v>
      </c>
      <c r="W2" s="3" t="s">
        <v>72</v>
      </c>
      <c r="X2" t="s">
        <v>108</v>
      </c>
      <c r="Y2" t="s">
        <v>106</v>
      </c>
      <c r="Z2" s="14" t="s">
        <v>126</v>
      </c>
      <c r="AA2" s="45" t="s">
        <v>47</v>
      </c>
      <c r="AB2" t="s">
        <v>127</v>
      </c>
      <c r="AC2" s="45" t="s">
        <v>47</v>
      </c>
      <c r="AD2" t="s">
        <v>128</v>
      </c>
      <c r="AE2" t="s">
        <v>129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75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73</v>
      </c>
      <c r="B17" s="14" t="s">
        <v>74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2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3">AA6+365</f>
        <v>439</v>
      </c>
      <c r="AB19" s="18">
        <f t="shared" ref="AB19" si="14">AB6</f>
        <v>-247.88883455555538</v>
      </c>
      <c r="AC19" s="45">
        <f t="shared" si="13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2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3"/>
        <v>470</v>
      </c>
      <c r="AB20" s="18">
        <f t="shared" ref="AB20" si="16">AB7</f>
        <v>116.34182400000032</v>
      </c>
      <c r="AC20" s="45">
        <f t="shared" si="13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2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3"/>
        <v>500</v>
      </c>
      <c r="AB21" s="18">
        <f t="shared" ref="AB21" si="17">AB8</f>
        <v>359.35302733333367</v>
      </c>
      <c r="AC21" s="45">
        <f t="shared" si="13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2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3"/>
        <v>531</v>
      </c>
      <c r="AB22" s="18">
        <f t="shared" ref="AB22" si="18">AB9</f>
        <v>232.66221766666649</v>
      </c>
      <c r="AC22" s="45">
        <f t="shared" si="13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2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3"/>
        <v>561</v>
      </c>
      <c r="AB23" s="18">
        <f t="shared" ref="AB23" si="19">AB10</f>
        <v>82.457526222222327</v>
      </c>
      <c r="AC23" s="45">
        <f t="shared" si="13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2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3"/>
        <v>592</v>
      </c>
      <c r="AB24" s="18">
        <f t="shared" ref="AB24" si="20">AB11</f>
        <v>3.7059191111111431</v>
      </c>
      <c r="AC24" s="45">
        <f t="shared" si="13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2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3"/>
        <v>623</v>
      </c>
      <c r="AB25" s="18">
        <f t="shared" ref="AB25" si="21">AB12</f>
        <v>-52.835625666666601</v>
      </c>
      <c r="AC25" s="45">
        <f t="shared" si="13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2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3"/>
        <v>653</v>
      </c>
      <c r="AB26" s="18">
        <f t="shared" ref="AB26" si="22">AB13</f>
        <v>-135.24145500000009</v>
      </c>
      <c r="AC26" s="45">
        <f t="shared" si="13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2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3"/>
        <v>684</v>
      </c>
      <c r="AB27" s="18">
        <f t="shared" ref="AB27" si="23">AB14</f>
        <v>-251.03156199999989</v>
      </c>
      <c r="AC27" s="45">
        <f t="shared" si="13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2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3"/>
        <v>714</v>
      </c>
      <c r="AB28" s="18">
        <f t="shared" ref="AB28" si="24">AB15</f>
        <v>-83.413425222222031</v>
      </c>
      <c r="AC28" s="45">
        <f t="shared" si="13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2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3"/>
        <v>729</v>
      </c>
      <c r="AB29" s="18">
        <f t="shared" ref="AB29" si="25">AB16</f>
        <v>113.72210311111121</v>
      </c>
      <c r="AC29" s="45">
        <f t="shared" si="13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2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2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2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2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2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2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2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2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2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2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2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2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2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2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2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2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2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2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2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2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2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2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2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2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2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2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2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2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2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2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2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2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2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2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2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2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2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2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2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2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2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2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26"/>
        <v>124.10290177777796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109</v>
      </c>
      <c r="B1" s="14" t="s">
        <v>77</v>
      </c>
      <c r="C1" s="14" t="s">
        <v>73</v>
      </c>
      <c r="D1" s="14" t="s">
        <v>110</v>
      </c>
      <c r="E1" s="14" t="s">
        <v>78</v>
      </c>
      <c r="F1" s="14" t="s">
        <v>79</v>
      </c>
      <c r="H1" s="14" t="s">
        <v>111</v>
      </c>
      <c r="I1" s="14" t="s">
        <v>112</v>
      </c>
      <c r="J1" s="14" t="s">
        <v>113</v>
      </c>
      <c r="K1" s="14" t="s">
        <v>114</v>
      </c>
      <c r="L1" s="14" t="s">
        <v>115</v>
      </c>
      <c r="M1" s="14" t="s">
        <v>116</v>
      </c>
      <c r="N1" s="14" t="s">
        <v>117</v>
      </c>
      <c r="O1" s="14" t="s">
        <v>118</v>
      </c>
      <c r="P1" s="14" t="s">
        <v>119</v>
      </c>
      <c r="Q1" s="14" t="s">
        <v>120</v>
      </c>
      <c r="R1" s="14" t="s">
        <v>123</v>
      </c>
      <c r="S1" s="14" t="s">
        <v>121</v>
      </c>
      <c r="T1" s="14" t="s">
        <v>122</v>
      </c>
      <c r="V1" s="14" t="s">
        <v>124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76</v>
      </c>
      <c r="B1" s="14" t="s">
        <v>77</v>
      </c>
      <c r="C1" s="14" t="s">
        <v>73</v>
      </c>
      <c r="D1" s="14" t="s">
        <v>74</v>
      </c>
      <c r="E1" s="14" t="s">
        <v>83</v>
      </c>
      <c r="F1" s="14" t="s">
        <v>84</v>
      </c>
      <c r="G1" s="14" t="s">
        <v>78</v>
      </c>
      <c r="H1" s="14" t="s">
        <v>79</v>
      </c>
      <c r="I1" s="14" t="s">
        <v>80</v>
      </c>
      <c r="J1" s="14" t="s">
        <v>79</v>
      </c>
      <c r="K1" s="14" t="s">
        <v>81</v>
      </c>
      <c r="L1" s="14" t="s">
        <v>82</v>
      </c>
      <c r="M1" s="14" t="s">
        <v>83</v>
      </c>
      <c r="N1" s="14" t="s">
        <v>84</v>
      </c>
      <c r="O1" s="14" t="s">
        <v>85</v>
      </c>
      <c r="P1" s="14" t="s">
        <v>86</v>
      </c>
      <c r="Q1" s="14" t="s">
        <v>87</v>
      </c>
      <c r="R1" s="14" t="s">
        <v>88</v>
      </c>
      <c r="S1" s="14" t="s">
        <v>89</v>
      </c>
      <c r="T1" s="14" t="s">
        <v>90</v>
      </c>
      <c r="U1" s="14" t="s">
        <v>91</v>
      </c>
      <c r="V1" s="14" t="s">
        <v>92</v>
      </c>
      <c r="W1" s="14" t="s">
        <v>93</v>
      </c>
      <c r="X1" s="14" t="s">
        <v>94</v>
      </c>
      <c r="Y1" s="14" t="s">
        <v>95</v>
      </c>
      <c r="Z1" s="14" t="s">
        <v>96</v>
      </c>
      <c r="AA1" s="14" t="s">
        <v>97</v>
      </c>
      <c r="AB1" s="14" t="s">
        <v>98</v>
      </c>
      <c r="AC1" s="14" t="s">
        <v>99</v>
      </c>
      <c r="AD1" s="14" t="s">
        <v>100</v>
      </c>
      <c r="AE1" s="14" t="s">
        <v>101</v>
      </c>
      <c r="AF1" s="14" t="s">
        <v>102</v>
      </c>
      <c r="AG1" s="14" t="s">
        <v>103</v>
      </c>
      <c r="AH1" s="14" t="s">
        <v>104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105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flow and temp skill statistics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2021-05-07T12:26:05Z</dcterms:modified>
</cp:coreProperties>
</file>