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17DFEA16-3202-43EA-BEFA-92C7C709B3AA}" xr6:coauthVersionLast="46" xr6:coauthVersionMax="46" xr10:uidLastSave="{00000000-0000-0000-0000-000000000000}"/>
  <bookViews>
    <workbookView xWindow="-108" yWindow="-108" windowWidth="23256" windowHeight="12576" firstSheet="1" activeTab="1" xr2:uid="{C67948E6-1C73-4AAC-90D2-A2C4D420F2BD}"/>
  </bookViews>
  <sheets>
    <sheet name="Summary" sheetId="1" r:id="rId1"/>
    <sheet name="flow and temp skill statistics" sheetId="4" r:id="rId2"/>
    <sheet name="gage data" sheetId="8" r:id="rId3"/>
    <sheet name="Seasonal flow - monthly" sheetId="5" r:id="rId4"/>
    <sheet name="Seasonal flow - daily" sheetId="7" r:id="rId5"/>
    <sheet name="FLOW_Monthly_McKenzie_flow_skil" sheetId="6" r:id="rId6"/>
    <sheet name="2010-19 stream temperatur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8" i="4" l="1"/>
  <c r="R8" i="4"/>
  <c r="M8" i="4"/>
  <c r="H8" i="4"/>
  <c r="W6" i="4"/>
  <c r="R6" i="4"/>
  <c r="M6" i="4"/>
  <c r="H6" i="4"/>
  <c r="W5" i="4" l="1"/>
  <c r="R5" i="4"/>
  <c r="M5" i="4"/>
  <c r="H5" i="4"/>
  <c r="BI169" i="4"/>
  <c r="Z169" i="4"/>
  <c r="Y169" i="4"/>
  <c r="X169" i="4"/>
  <c r="W169" i="4"/>
  <c r="U169" i="4"/>
  <c r="T169" i="4"/>
  <c r="S169" i="4"/>
  <c r="R169" i="4"/>
  <c r="P169" i="4"/>
  <c r="O169" i="4"/>
  <c r="N169" i="4"/>
  <c r="M169" i="4"/>
  <c r="K169" i="4"/>
  <c r="J169" i="4"/>
  <c r="I169" i="4"/>
  <c r="H169" i="4"/>
  <c r="BI17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BI13" i="4"/>
  <c r="Z13" i="4"/>
  <c r="Y13" i="4"/>
  <c r="X13" i="4"/>
  <c r="W13" i="4"/>
  <c r="U13" i="4"/>
  <c r="T13" i="4"/>
  <c r="S13" i="4"/>
  <c r="R13" i="4"/>
  <c r="P13" i="4"/>
  <c r="O13" i="4"/>
  <c r="N13" i="4"/>
  <c r="M13" i="4"/>
  <c r="K13" i="4"/>
  <c r="J13" i="4"/>
  <c r="I13" i="4"/>
  <c r="H13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97" i="4"/>
  <c r="Z97" i="4"/>
  <c r="Y97" i="4"/>
  <c r="X97" i="4"/>
  <c r="W97" i="4"/>
  <c r="U97" i="4"/>
  <c r="T97" i="4"/>
  <c r="S97" i="4"/>
  <c r="R97" i="4"/>
  <c r="P97" i="4"/>
  <c r="O97" i="4"/>
  <c r="N97" i="4"/>
  <c r="M97" i="4"/>
  <c r="K97" i="4"/>
  <c r="J97" i="4"/>
  <c r="I97" i="4"/>
  <c r="H97" i="4"/>
  <c r="BI123" i="4"/>
  <c r="Z123" i="4"/>
  <c r="Y123" i="4"/>
  <c r="X123" i="4"/>
  <c r="W123" i="4"/>
  <c r="U123" i="4"/>
  <c r="T123" i="4"/>
  <c r="S123" i="4"/>
  <c r="R123" i="4"/>
  <c r="P123" i="4"/>
  <c r="O123" i="4"/>
  <c r="N123" i="4"/>
  <c r="M123" i="4"/>
  <c r="K123" i="4"/>
  <c r="J123" i="4"/>
  <c r="I123" i="4"/>
  <c r="H123" i="4"/>
  <c r="BI138" i="4"/>
  <c r="Z138" i="4"/>
  <c r="Y138" i="4"/>
  <c r="X138" i="4"/>
  <c r="W138" i="4"/>
  <c r="U138" i="4"/>
  <c r="T138" i="4"/>
  <c r="S138" i="4"/>
  <c r="R138" i="4"/>
  <c r="P138" i="4"/>
  <c r="O138" i="4"/>
  <c r="N138" i="4"/>
  <c r="M138" i="4"/>
  <c r="K138" i="4"/>
  <c r="J138" i="4"/>
  <c r="I138" i="4"/>
  <c r="H138" i="4"/>
  <c r="W214" i="4"/>
  <c r="R214" i="4"/>
  <c r="M214" i="4"/>
  <c r="H214" i="4"/>
  <c r="W234" i="4"/>
  <c r="R234" i="4"/>
  <c r="M234" i="4"/>
  <c r="H234" i="4"/>
  <c r="W249" i="4"/>
  <c r="R249" i="4"/>
  <c r="M249" i="4"/>
  <c r="H249" i="4"/>
  <c r="W268" i="4"/>
  <c r="R268" i="4"/>
  <c r="M268" i="4"/>
  <c r="H268" i="4"/>
  <c r="W291" i="4"/>
  <c r="R291" i="4"/>
  <c r="M291" i="4"/>
  <c r="H291" i="4"/>
  <c r="BI193" i="4"/>
  <c r="Z193" i="4"/>
  <c r="Y193" i="4"/>
  <c r="X193" i="4"/>
  <c r="W193" i="4"/>
  <c r="U193" i="4"/>
  <c r="T193" i="4"/>
  <c r="S193" i="4"/>
  <c r="R193" i="4"/>
  <c r="P193" i="4"/>
  <c r="O193" i="4"/>
  <c r="N193" i="4"/>
  <c r="M193" i="4"/>
  <c r="K193" i="4"/>
  <c r="J193" i="4"/>
  <c r="I193" i="4"/>
  <c r="H193" i="4"/>
  <c r="W323" i="4"/>
  <c r="R323" i="4"/>
  <c r="M323" i="4"/>
  <c r="H323" i="4"/>
  <c r="BI168" i="4" l="1"/>
  <c r="Z168" i="4"/>
  <c r="Y168" i="4"/>
  <c r="X168" i="4"/>
  <c r="W168" i="4"/>
  <c r="U168" i="4"/>
  <c r="T168" i="4"/>
  <c r="S168" i="4"/>
  <c r="R168" i="4"/>
  <c r="P168" i="4"/>
  <c r="O168" i="4"/>
  <c r="N168" i="4"/>
  <c r="M168" i="4"/>
  <c r="K168" i="4"/>
  <c r="J168" i="4"/>
  <c r="I168" i="4"/>
  <c r="H168" i="4"/>
  <c r="BI191" i="4"/>
  <c r="Z191" i="4"/>
  <c r="Y191" i="4"/>
  <c r="X191" i="4"/>
  <c r="W191" i="4"/>
  <c r="U191" i="4"/>
  <c r="T191" i="4"/>
  <c r="S191" i="4"/>
  <c r="R191" i="4"/>
  <c r="P191" i="4"/>
  <c r="O191" i="4"/>
  <c r="N191" i="4"/>
  <c r="M191" i="4"/>
  <c r="K191" i="4"/>
  <c r="J191" i="4"/>
  <c r="I191" i="4"/>
  <c r="H191" i="4"/>
  <c r="BI166" i="4"/>
  <c r="Z166" i="4"/>
  <c r="Y166" i="4"/>
  <c r="X166" i="4"/>
  <c r="W166" i="4"/>
  <c r="U166" i="4"/>
  <c r="T166" i="4"/>
  <c r="S166" i="4"/>
  <c r="R166" i="4"/>
  <c r="P166" i="4"/>
  <c r="O166" i="4"/>
  <c r="N166" i="4"/>
  <c r="M166" i="4"/>
  <c r="K166" i="4"/>
  <c r="J166" i="4"/>
  <c r="I166" i="4"/>
  <c r="H166" i="4"/>
  <c r="BI192" i="4" l="1"/>
  <c r="Z192" i="4"/>
  <c r="Y192" i="4"/>
  <c r="X192" i="4"/>
  <c r="W192" i="4"/>
  <c r="U192" i="4"/>
  <c r="T192" i="4"/>
  <c r="S192" i="4"/>
  <c r="R192" i="4"/>
  <c r="P192" i="4"/>
  <c r="O192" i="4"/>
  <c r="N192" i="4"/>
  <c r="M192" i="4"/>
  <c r="K192" i="4"/>
  <c r="J192" i="4"/>
  <c r="I192" i="4"/>
  <c r="H192" i="4"/>
  <c r="BI137" i="4"/>
  <c r="Z137" i="4"/>
  <c r="Y137" i="4"/>
  <c r="X137" i="4"/>
  <c r="W137" i="4"/>
  <c r="U137" i="4"/>
  <c r="T137" i="4"/>
  <c r="S137" i="4"/>
  <c r="R137" i="4"/>
  <c r="P137" i="4"/>
  <c r="O137" i="4"/>
  <c r="N137" i="4"/>
  <c r="M137" i="4"/>
  <c r="K137" i="4"/>
  <c r="J137" i="4"/>
  <c r="I137" i="4"/>
  <c r="H137" i="4"/>
  <c r="BI122" i="4"/>
  <c r="Z122" i="4"/>
  <c r="Y122" i="4"/>
  <c r="X122" i="4"/>
  <c r="W122" i="4"/>
  <c r="U122" i="4"/>
  <c r="T122" i="4"/>
  <c r="S122" i="4"/>
  <c r="R122" i="4"/>
  <c r="P122" i="4"/>
  <c r="O122" i="4"/>
  <c r="N122" i="4"/>
  <c r="M122" i="4"/>
  <c r="K122" i="4"/>
  <c r="J122" i="4"/>
  <c r="I122" i="4"/>
  <c r="H122" i="4"/>
  <c r="BI66" i="4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51" i="4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W233" i="4"/>
  <c r="R233" i="4"/>
  <c r="M233" i="4"/>
  <c r="H233" i="4"/>
  <c r="W267" i="4"/>
  <c r="R267" i="4"/>
  <c r="M267" i="4"/>
  <c r="H267" i="4"/>
  <c r="W322" i="4"/>
  <c r="R322" i="4"/>
  <c r="M322" i="4"/>
  <c r="H322" i="4"/>
  <c r="W290" i="4"/>
  <c r="R290" i="4"/>
  <c r="M290" i="4"/>
  <c r="H290" i="4"/>
  <c r="W248" i="4"/>
  <c r="R248" i="4"/>
  <c r="M248" i="4"/>
  <c r="H248" i="4"/>
  <c r="W213" i="4"/>
  <c r="R213" i="4"/>
  <c r="M213" i="4"/>
  <c r="H213" i="4"/>
  <c r="BI96" i="4" l="1"/>
  <c r="Z96" i="4"/>
  <c r="Y96" i="4"/>
  <c r="X96" i="4"/>
  <c r="W96" i="4"/>
  <c r="U96" i="4"/>
  <c r="T96" i="4"/>
  <c r="S96" i="4"/>
  <c r="R96" i="4"/>
  <c r="P96" i="4"/>
  <c r="O96" i="4"/>
  <c r="N96" i="4"/>
  <c r="M96" i="4"/>
  <c r="K96" i="4"/>
  <c r="J96" i="4"/>
  <c r="I96" i="4"/>
  <c r="H96" i="4"/>
  <c r="BI167" i="4"/>
  <c r="Z167" i="4"/>
  <c r="Y167" i="4"/>
  <c r="X167" i="4"/>
  <c r="W167" i="4"/>
  <c r="U167" i="4"/>
  <c r="T167" i="4"/>
  <c r="S167" i="4"/>
  <c r="R167" i="4"/>
  <c r="P167" i="4"/>
  <c r="O167" i="4"/>
  <c r="N167" i="4"/>
  <c r="M167" i="4"/>
  <c r="K167" i="4"/>
  <c r="J167" i="4"/>
  <c r="I167" i="4"/>
  <c r="H167" i="4"/>
  <c r="BI136" i="4" l="1"/>
  <c r="Z136" i="4"/>
  <c r="Y136" i="4"/>
  <c r="X136" i="4"/>
  <c r="W136" i="4"/>
  <c r="U136" i="4"/>
  <c r="T136" i="4"/>
  <c r="S136" i="4"/>
  <c r="R136" i="4"/>
  <c r="P136" i="4"/>
  <c r="O136" i="4"/>
  <c r="N136" i="4"/>
  <c r="M136" i="4"/>
  <c r="K136" i="4"/>
  <c r="J136" i="4"/>
  <c r="I136" i="4"/>
  <c r="H136" i="4"/>
  <c r="BI165" i="4"/>
  <c r="Z165" i="4"/>
  <c r="Y165" i="4"/>
  <c r="X165" i="4"/>
  <c r="W165" i="4"/>
  <c r="U165" i="4"/>
  <c r="T165" i="4"/>
  <c r="S165" i="4"/>
  <c r="R165" i="4"/>
  <c r="P165" i="4"/>
  <c r="O165" i="4"/>
  <c r="N165" i="4"/>
  <c r="M165" i="4"/>
  <c r="K165" i="4"/>
  <c r="J165" i="4"/>
  <c r="I165" i="4"/>
  <c r="H165" i="4"/>
  <c r="BI49" i="4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190" i="4"/>
  <c r="Z190" i="4"/>
  <c r="Y190" i="4"/>
  <c r="X190" i="4"/>
  <c r="W190" i="4"/>
  <c r="U190" i="4"/>
  <c r="T190" i="4"/>
  <c r="S190" i="4"/>
  <c r="R190" i="4"/>
  <c r="P190" i="4"/>
  <c r="O190" i="4"/>
  <c r="N190" i="4"/>
  <c r="M190" i="4"/>
  <c r="K190" i="4"/>
  <c r="J190" i="4"/>
  <c r="I190" i="4"/>
  <c r="H190" i="4"/>
  <c r="BI188" i="4"/>
  <c r="Z188" i="4"/>
  <c r="Y188" i="4"/>
  <c r="X188" i="4"/>
  <c r="W188" i="4"/>
  <c r="U188" i="4"/>
  <c r="T188" i="4"/>
  <c r="S188" i="4"/>
  <c r="R188" i="4"/>
  <c r="P188" i="4"/>
  <c r="O188" i="4"/>
  <c r="N188" i="4"/>
  <c r="M188" i="4"/>
  <c r="K188" i="4"/>
  <c r="J188" i="4"/>
  <c r="I188" i="4"/>
  <c r="H188" i="4"/>
  <c r="BI95" i="4"/>
  <c r="Z95" i="4"/>
  <c r="Y95" i="4"/>
  <c r="X95" i="4"/>
  <c r="W95" i="4"/>
  <c r="U95" i="4"/>
  <c r="T95" i="4"/>
  <c r="S95" i="4"/>
  <c r="R95" i="4"/>
  <c r="P95" i="4"/>
  <c r="O95" i="4"/>
  <c r="N95" i="4"/>
  <c r="M95" i="4"/>
  <c r="K95" i="4"/>
  <c r="J95" i="4"/>
  <c r="I95" i="4"/>
  <c r="H95" i="4"/>
  <c r="BI94" i="4"/>
  <c r="Z94" i="4"/>
  <c r="Y94" i="4"/>
  <c r="X94" i="4"/>
  <c r="W94" i="4"/>
  <c r="U94" i="4"/>
  <c r="T94" i="4"/>
  <c r="S94" i="4"/>
  <c r="R94" i="4"/>
  <c r="P94" i="4"/>
  <c r="O94" i="4"/>
  <c r="N94" i="4"/>
  <c r="M94" i="4"/>
  <c r="K94" i="4"/>
  <c r="J94" i="4"/>
  <c r="I94" i="4"/>
  <c r="H94" i="4"/>
  <c r="BI164" i="4"/>
  <c r="Z164" i="4"/>
  <c r="Y164" i="4"/>
  <c r="X164" i="4"/>
  <c r="W164" i="4"/>
  <c r="U164" i="4"/>
  <c r="T164" i="4"/>
  <c r="S164" i="4"/>
  <c r="R164" i="4"/>
  <c r="P164" i="4"/>
  <c r="O164" i="4"/>
  <c r="N164" i="4"/>
  <c r="M164" i="4"/>
  <c r="K164" i="4"/>
  <c r="J164" i="4"/>
  <c r="I164" i="4"/>
  <c r="H164" i="4"/>
  <c r="BI65" i="4"/>
  <c r="Z65" i="4"/>
  <c r="Y65" i="4"/>
  <c r="X65" i="4"/>
  <c r="W65" i="4"/>
  <c r="U65" i="4"/>
  <c r="T65" i="4"/>
  <c r="S65" i="4"/>
  <c r="R65" i="4"/>
  <c r="P65" i="4"/>
  <c r="O65" i="4"/>
  <c r="N65" i="4"/>
  <c r="M65" i="4"/>
  <c r="K65" i="4"/>
  <c r="J65" i="4"/>
  <c r="I65" i="4"/>
  <c r="H65" i="4"/>
  <c r="BI121" i="4" l="1"/>
  <c r="Z121" i="4"/>
  <c r="Y121" i="4"/>
  <c r="X121" i="4"/>
  <c r="W121" i="4"/>
  <c r="U121" i="4"/>
  <c r="T121" i="4"/>
  <c r="S121" i="4"/>
  <c r="R121" i="4"/>
  <c r="P121" i="4"/>
  <c r="O121" i="4"/>
  <c r="N121" i="4"/>
  <c r="M121" i="4"/>
  <c r="K121" i="4"/>
  <c r="J121" i="4"/>
  <c r="I121" i="4"/>
  <c r="H121" i="4"/>
  <c r="BI120" i="4"/>
  <c r="Z120" i="4"/>
  <c r="Y120" i="4"/>
  <c r="X120" i="4"/>
  <c r="W120" i="4"/>
  <c r="U120" i="4"/>
  <c r="T120" i="4"/>
  <c r="S120" i="4"/>
  <c r="R120" i="4"/>
  <c r="P120" i="4"/>
  <c r="O120" i="4"/>
  <c r="N120" i="4"/>
  <c r="M120" i="4"/>
  <c r="K120" i="4"/>
  <c r="J120" i="4"/>
  <c r="I120" i="4"/>
  <c r="H120" i="4"/>
  <c r="BI119" i="4"/>
  <c r="Z119" i="4"/>
  <c r="Y119" i="4"/>
  <c r="X119" i="4"/>
  <c r="W119" i="4"/>
  <c r="U119" i="4"/>
  <c r="T119" i="4"/>
  <c r="S119" i="4"/>
  <c r="R119" i="4"/>
  <c r="P119" i="4"/>
  <c r="O119" i="4"/>
  <c r="N119" i="4"/>
  <c r="M119" i="4"/>
  <c r="K119" i="4"/>
  <c r="J119" i="4"/>
  <c r="I119" i="4"/>
  <c r="H119" i="4"/>
  <c r="BI118" i="4"/>
  <c r="Z118" i="4"/>
  <c r="Y118" i="4"/>
  <c r="X118" i="4"/>
  <c r="W118" i="4"/>
  <c r="U118" i="4"/>
  <c r="T118" i="4"/>
  <c r="S118" i="4"/>
  <c r="R118" i="4"/>
  <c r="P118" i="4"/>
  <c r="O118" i="4"/>
  <c r="N118" i="4"/>
  <c r="M118" i="4"/>
  <c r="K118" i="4"/>
  <c r="J118" i="4"/>
  <c r="I118" i="4"/>
  <c r="H118" i="4"/>
  <c r="BI189" i="4" l="1"/>
  <c r="Z189" i="4"/>
  <c r="Y189" i="4"/>
  <c r="X189" i="4"/>
  <c r="W189" i="4"/>
  <c r="U189" i="4"/>
  <c r="T189" i="4"/>
  <c r="S189" i="4"/>
  <c r="R189" i="4"/>
  <c r="P189" i="4"/>
  <c r="O189" i="4"/>
  <c r="N189" i="4"/>
  <c r="M189" i="4"/>
  <c r="K189" i="4"/>
  <c r="J189" i="4"/>
  <c r="I189" i="4"/>
  <c r="H189" i="4"/>
  <c r="BI48" i="4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93" i="4"/>
  <c r="Z93" i="4"/>
  <c r="Y93" i="4"/>
  <c r="X93" i="4"/>
  <c r="W93" i="4"/>
  <c r="U93" i="4"/>
  <c r="T93" i="4"/>
  <c r="S93" i="4"/>
  <c r="R93" i="4"/>
  <c r="P93" i="4"/>
  <c r="O93" i="4"/>
  <c r="N93" i="4"/>
  <c r="M93" i="4"/>
  <c r="K93" i="4"/>
  <c r="J93" i="4"/>
  <c r="I93" i="4"/>
  <c r="H93" i="4"/>
  <c r="BI187" i="4"/>
  <c r="Z187" i="4"/>
  <c r="Y187" i="4"/>
  <c r="X187" i="4"/>
  <c r="W187" i="4"/>
  <c r="U187" i="4"/>
  <c r="T187" i="4"/>
  <c r="S187" i="4"/>
  <c r="R187" i="4"/>
  <c r="P187" i="4"/>
  <c r="O187" i="4"/>
  <c r="N187" i="4"/>
  <c r="M187" i="4"/>
  <c r="K187" i="4"/>
  <c r="J187" i="4"/>
  <c r="I187" i="4"/>
  <c r="H187" i="4"/>
  <c r="BI47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BI92" i="4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BI46" i="4"/>
  <c r="Z46" i="4"/>
  <c r="Y46" i="4"/>
  <c r="X46" i="4"/>
  <c r="W46" i="4"/>
  <c r="U46" i="4"/>
  <c r="T46" i="4"/>
  <c r="S46" i="4"/>
  <c r="R46" i="4"/>
  <c r="P46" i="4"/>
  <c r="O46" i="4"/>
  <c r="N46" i="4"/>
  <c r="M46" i="4"/>
  <c r="K46" i="4"/>
  <c r="J46" i="4"/>
  <c r="I46" i="4"/>
  <c r="H46" i="4"/>
  <c r="BI186" i="4"/>
  <c r="Z186" i="4"/>
  <c r="Y186" i="4"/>
  <c r="X186" i="4"/>
  <c r="W186" i="4"/>
  <c r="U186" i="4"/>
  <c r="T186" i="4"/>
  <c r="S186" i="4"/>
  <c r="R186" i="4"/>
  <c r="P186" i="4"/>
  <c r="O186" i="4"/>
  <c r="N186" i="4"/>
  <c r="M186" i="4"/>
  <c r="K186" i="4"/>
  <c r="J186" i="4"/>
  <c r="I186" i="4"/>
  <c r="H186" i="4"/>
  <c r="BI91" i="4"/>
  <c r="Z91" i="4"/>
  <c r="Y91" i="4"/>
  <c r="X91" i="4"/>
  <c r="W91" i="4"/>
  <c r="U91" i="4"/>
  <c r="T91" i="4"/>
  <c r="S91" i="4"/>
  <c r="R91" i="4"/>
  <c r="P91" i="4"/>
  <c r="O91" i="4"/>
  <c r="N91" i="4"/>
  <c r="M91" i="4"/>
  <c r="K91" i="4"/>
  <c r="J91" i="4"/>
  <c r="I91" i="4"/>
  <c r="H91" i="4"/>
  <c r="BI90" i="4"/>
  <c r="Z90" i="4"/>
  <c r="Y90" i="4"/>
  <c r="X90" i="4"/>
  <c r="W90" i="4"/>
  <c r="U90" i="4"/>
  <c r="T90" i="4"/>
  <c r="S90" i="4"/>
  <c r="R90" i="4"/>
  <c r="P90" i="4"/>
  <c r="O90" i="4"/>
  <c r="N90" i="4"/>
  <c r="M90" i="4"/>
  <c r="K90" i="4"/>
  <c r="J90" i="4"/>
  <c r="I90" i="4"/>
  <c r="H90" i="4"/>
  <c r="BI45" i="4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BI185" i="4"/>
  <c r="Z185" i="4"/>
  <c r="Y185" i="4"/>
  <c r="X185" i="4"/>
  <c r="W185" i="4"/>
  <c r="U185" i="4"/>
  <c r="T185" i="4"/>
  <c r="S185" i="4"/>
  <c r="R185" i="4"/>
  <c r="P185" i="4"/>
  <c r="O185" i="4"/>
  <c r="N185" i="4"/>
  <c r="M185" i="4"/>
  <c r="K185" i="4"/>
  <c r="J185" i="4"/>
  <c r="I185" i="4"/>
  <c r="H185" i="4"/>
  <c r="BI89" i="4"/>
  <c r="Z89" i="4"/>
  <c r="Y89" i="4"/>
  <c r="X89" i="4"/>
  <c r="W89" i="4"/>
  <c r="U89" i="4"/>
  <c r="T89" i="4"/>
  <c r="S89" i="4"/>
  <c r="R89" i="4"/>
  <c r="P89" i="4"/>
  <c r="O89" i="4"/>
  <c r="N89" i="4"/>
  <c r="M89" i="4"/>
  <c r="K89" i="4"/>
  <c r="J89" i="4"/>
  <c r="I89" i="4"/>
  <c r="H89" i="4"/>
  <c r="BI88" i="4"/>
  <c r="Z88" i="4"/>
  <c r="Y88" i="4"/>
  <c r="X88" i="4"/>
  <c r="W88" i="4"/>
  <c r="U88" i="4"/>
  <c r="T88" i="4"/>
  <c r="S88" i="4"/>
  <c r="R88" i="4"/>
  <c r="P88" i="4"/>
  <c r="O88" i="4"/>
  <c r="N88" i="4"/>
  <c r="M88" i="4"/>
  <c r="K88" i="4"/>
  <c r="J88" i="4"/>
  <c r="I88" i="4"/>
  <c r="H88" i="4"/>
  <c r="BI87" i="4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I86" i="4"/>
  <c r="Z86" i="4"/>
  <c r="Y86" i="4"/>
  <c r="X86" i="4"/>
  <c r="W86" i="4"/>
  <c r="U86" i="4"/>
  <c r="T86" i="4"/>
  <c r="S86" i="4"/>
  <c r="R86" i="4"/>
  <c r="P86" i="4"/>
  <c r="O86" i="4"/>
  <c r="N86" i="4"/>
  <c r="M86" i="4"/>
  <c r="K86" i="4"/>
  <c r="J86" i="4"/>
  <c r="I86" i="4"/>
  <c r="H86" i="4"/>
  <c r="BI117" i="4"/>
  <c r="Z117" i="4"/>
  <c r="Y117" i="4"/>
  <c r="X117" i="4"/>
  <c r="W117" i="4"/>
  <c r="U117" i="4"/>
  <c r="T117" i="4"/>
  <c r="S117" i="4"/>
  <c r="R117" i="4"/>
  <c r="P117" i="4"/>
  <c r="O117" i="4"/>
  <c r="N117" i="4"/>
  <c r="M117" i="4"/>
  <c r="K117" i="4"/>
  <c r="J117" i="4"/>
  <c r="I117" i="4"/>
  <c r="H117" i="4"/>
  <c r="BI84" i="4" l="1"/>
  <c r="Z84" i="4"/>
  <c r="Y84" i="4"/>
  <c r="X84" i="4"/>
  <c r="W84" i="4"/>
  <c r="U84" i="4"/>
  <c r="T84" i="4"/>
  <c r="S84" i="4"/>
  <c r="R84" i="4"/>
  <c r="P84" i="4"/>
  <c r="O84" i="4"/>
  <c r="N84" i="4"/>
  <c r="M84" i="4"/>
  <c r="K84" i="4"/>
  <c r="J84" i="4"/>
  <c r="I84" i="4"/>
  <c r="H84" i="4"/>
  <c r="BI85" i="4"/>
  <c r="Z85" i="4"/>
  <c r="Y85" i="4"/>
  <c r="X85" i="4"/>
  <c r="W85" i="4"/>
  <c r="U85" i="4"/>
  <c r="T85" i="4"/>
  <c r="S85" i="4"/>
  <c r="R85" i="4"/>
  <c r="P85" i="4"/>
  <c r="O85" i="4"/>
  <c r="N85" i="4"/>
  <c r="M85" i="4"/>
  <c r="K85" i="4"/>
  <c r="J85" i="4"/>
  <c r="I85" i="4"/>
  <c r="H85" i="4"/>
  <c r="BI44" i="4" l="1"/>
  <c r="Z44" i="4"/>
  <c r="Y44" i="4"/>
  <c r="X44" i="4"/>
  <c r="W44" i="4"/>
  <c r="U44" i="4"/>
  <c r="T44" i="4"/>
  <c r="S44" i="4"/>
  <c r="R44" i="4"/>
  <c r="P44" i="4"/>
  <c r="O44" i="4"/>
  <c r="N44" i="4"/>
  <c r="M44" i="4"/>
  <c r="K44" i="4"/>
  <c r="J44" i="4"/>
  <c r="I44" i="4"/>
  <c r="H44" i="4"/>
  <c r="BI184" i="4"/>
  <c r="Z184" i="4"/>
  <c r="Y184" i="4"/>
  <c r="X184" i="4"/>
  <c r="W184" i="4"/>
  <c r="U184" i="4"/>
  <c r="T184" i="4"/>
  <c r="S184" i="4"/>
  <c r="R184" i="4"/>
  <c r="P184" i="4"/>
  <c r="O184" i="4"/>
  <c r="N184" i="4"/>
  <c r="M184" i="4"/>
  <c r="K184" i="4"/>
  <c r="J184" i="4"/>
  <c r="I184" i="4"/>
  <c r="H184" i="4"/>
  <c r="BI42" i="4" l="1"/>
  <c r="Z42" i="4"/>
  <c r="Y42" i="4"/>
  <c r="X42" i="4"/>
  <c r="W42" i="4"/>
  <c r="U42" i="4"/>
  <c r="T42" i="4"/>
  <c r="S42" i="4"/>
  <c r="R42" i="4"/>
  <c r="P42" i="4"/>
  <c r="O42" i="4"/>
  <c r="N42" i="4"/>
  <c r="M42" i="4"/>
  <c r="K42" i="4"/>
  <c r="J42" i="4"/>
  <c r="I42" i="4"/>
  <c r="H42" i="4"/>
  <c r="BI43" i="4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BI183" i="4" l="1"/>
  <c r="Z183" i="4"/>
  <c r="Y183" i="4"/>
  <c r="X183" i="4"/>
  <c r="W183" i="4"/>
  <c r="U183" i="4"/>
  <c r="T183" i="4"/>
  <c r="S183" i="4"/>
  <c r="R183" i="4"/>
  <c r="P183" i="4"/>
  <c r="O183" i="4"/>
  <c r="N183" i="4"/>
  <c r="M183" i="4"/>
  <c r="K183" i="4"/>
  <c r="J183" i="4"/>
  <c r="I183" i="4"/>
  <c r="H183" i="4"/>
  <c r="BI182" i="4"/>
  <c r="Z182" i="4"/>
  <c r="Y182" i="4"/>
  <c r="X182" i="4"/>
  <c r="W182" i="4"/>
  <c r="U182" i="4"/>
  <c r="T182" i="4"/>
  <c r="S182" i="4"/>
  <c r="R182" i="4"/>
  <c r="P182" i="4"/>
  <c r="O182" i="4"/>
  <c r="N182" i="4"/>
  <c r="M182" i="4"/>
  <c r="K182" i="4"/>
  <c r="J182" i="4"/>
  <c r="I182" i="4"/>
  <c r="H182" i="4"/>
  <c r="BI83" i="4"/>
  <c r="Z83" i="4"/>
  <c r="Y83" i="4"/>
  <c r="X83" i="4"/>
  <c r="W83" i="4"/>
  <c r="U83" i="4"/>
  <c r="T83" i="4"/>
  <c r="S83" i="4"/>
  <c r="R83" i="4"/>
  <c r="P83" i="4"/>
  <c r="O83" i="4"/>
  <c r="N83" i="4"/>
  <c r="M83" i="4"/>
  <c r="K83" i="4"/>
  <c r="J83" i="4"/>
  <c r="I83" i="4"/>
  <c r="H83" i="4"/>
  <c r="BI116" i="4"/>
  <c r="Z116" i="4"/>
  <c r="Y116" i="4"/>
  <c r="X116" i="4"/>
  <c r="W116" i="4"/>
  <c r="U116" i="4"/>
  <c r="T116" i="4"/>
  <c r="S116" i="4"/>
  <c r="R116" i="4"/>
  <c r="P116" i="4"/>
  <c r="O116" i="4"/>
  <c r="N116" i="4"/>
  <c r="M116" i="4"/>
  <c r="K116" i="4"/>
  <c r="J116" i="4"/>
  <c r="I116" i="4"/>
  <c r="H116" i="4"/>
  <c r="BI115" i="4"/>
  <c r="Z115" i="4"/>
  <c r="Y115" i="4"/>
  <c r="X115" i="4"/>
  <c r="W115" i="4"/>
  <c r="U115" i="4"/>
  <c r="T115" i="4"/>
  <c r="S115" i="4"/>
  <c r="R115" i="4"/>
  <c r="P115" i="4"/>
  <c r="O115" i="4"/>
  <c r="N115" i="4"/>
  <c r="M115" i="4"/>
  <c r="K115" i="4"/>
  <c r="J115" i="4"/>
  <c r="I115" i="4"/>
  <c r="H115" i="4"/>
  <c r="BI114" i="4"/>
  <c r="Z114" i="4"/>
  <c r="Y114" i="4"/>
  <c r="X114" i="4"/>
  <c r="W114" i="4"/>
  <c r="U114" i="4"/>
  <c r="T114" i="4"/>
  <c r="S114" i="4"/>
  <c r="R114" i="4"/>
  <c r="P114" i="4"/>
  <c r="O114" i="4"/>
  <c r="N114" i="4"/>
  <c r="M114" i="4"/>
  <c r="K114" i="4"/>
  <c r="J114" i="4"/>
  <c r="I114" i="4"/>
  <c r="H114" i="4"/>
  <c r="BI113" i="4"/>
  <c r="Z113" i="4"/>
  <c r="Y113" i="4"/>
  <c r="X113" i="4"/>
  <c r="W113" i="4"/>
  <c r="U113" i="4"/>
  <c r="T113" i="4"/>
  <c r="S113" i="4"/>
  <c r="R113" i="4"/>
  <c r="P113" i="4"/>
  <c r="O113" i="4"/>
  <c r="N113" i="4"/>
  <c r="M113" i="4"/>
  <c r="K113" i="4"/>
  <c r="J113" i="4"/>
  <c r="I113" i="4"/>
  <c r="H113" i="4"/>
  <c r="BI82" i="4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I163" i="4" l="1"/>
  <c r="Z163" i="4"/>
  <c r="Y163" i="4"/>
  <c r="X163" i="4"/>
  <c r="W163" i="4"/>
  <c r="U163" i="4"/>
  <c r="T163" i="4"/>
  <c r="S163" i="4"/>
  <c r="R163" i="4"/>
  <c r="P163" i="4"/>
  <c r="O163" i="4"/>
  <c r="N163" i="4"/>
  <c r="M163" i="4"/>
  <c r="K163" i="4"/>
  <c r="J163" i="4"/>
  <c r="I163" i="4"/>
  <c r="H163" i="4"/>
  <c r="BI112" i="4"/>
  <c r="Z112" i="4"/>
  <c r="Y112" i="4"/>
  <c r="X112" i="4"/>
  <c r="W112" i="4"/>
  <c r="U112" i="4"/>
  <c r="T112" i="4"/>
  <c r="S112" i="4"/>
  <c r="R112" i="4"/>
  <c r="P112" i="4"/>
  <c r="O112" i="4"/>
  <c r="N112" i="4"/>
  <c r="M112" i="4"/>
  <c r="K112" i="4"/>
  <c r="J112" i="4"/>
  <c r="I112" i="4"/>
  <c r="H112" i="4"/>
  <c r="BI111" i="4"/>
  <c r="Z111" i="4"/>
  <c r="Y111" i="4"/>
  <c r="X111" i="4"/>
  <c r="W111" i="4"/>
  <c r="U111" i="4"/>
  <c r="T111" i="4"/>
  <c r="S111" i="4"/>
  <c r="R111" i="4"/>
  <c r="P111" i="4"/>
  <c r="O111" i="4"/>
  <c r="N111" i="4"/>
  <c r="M111" i="4"/>
  <c r="K111" i="4"/>
  <c r="J111" i="4"/>
  <c r="I111" i="4"/>
  <c r="H111" i="4"/>
  <c r="BI41" i="4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81" i="4"/>
  <c r="Z81" i="4"/>
  <c r="Y81" i="4"/>
  <c r="X81" i="4"/>
  <c r="W81" i="4"/>
  <c r="U81" i="4"/>
  <c r="T81" i="4"/>
  <c r="S81" i="4"/>
  <c r="R81" i="4"/>
  <c r="P81" i="4"/>
  <c r="O81" i="4"/>
  <c r="N81" i="4"/>
  <c r="M81" i="4"/>
  <c r="K81" i="4"/>
  <c r="J81" i="4"/>
  <c r="I81" i="4"/>
  <c r="H81" i="4"/>
  <c r="BI80" i="4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BI110" i="4" l="1"/>
  <c r="Z110" i="4"/>
  <c r="Y110" i="4"/>
  <c r="X110" i="4"/>
  <c r="W110" i="4"/>
  <c r="U110" i="4"/>
  <c r="T110" i="4"/>
  <c r="S110" i="4"/>
  <c r="R110" i="4"/>
  <c r="P110" i="4"/>
  <c r="O110" i="4"/>
  <c r="N110" i="4"/>
  <c r="M110" i="4"/>
  <c r="K110" i="4"/>
  <c r="J110" i="4"/>
  <c r="I110" i="4"/>
  <c r="H110" i="4"/>
  <c r="BI181" i="4"/>
  <c r="Z181" i="4"/>
  <c r="Y181" i="4"/>
  <c r="X181" i="4"/>
  <c r="W181" i="4"/>
  <c r="U181" i="4"/>
  <c r="T181" i="4"/>
  <c r="S181" i="4"/>
  <c r="R181" i="4"/>
  <c r="P181" i="4"/>
  <c r="O181" i="4"/>
  <c r="N181" i="4"/>
  <c r="M181" i="4"/>
  <c r="K181" i="4"/>
  <c r="J181" i="4"/>
  <c r="I181" i="4"/>
  <c r="H181" i="4"/>
  <c r="BI40" i="4"/>
  <c r="Z40" i="4"/>
  <c r="Y40" i="4"/>
  <c r="X40" i="4"/>
  <c r="W40" i="4"/>
  <c r="U40" i="4"/>
  <c r="T40" i="4"/>
  <c r="S40" i="4"/>
  <c r="R40" i="4"/>
  <c r="P40" i="4"/>
  <c r="O40" i="4"/>
  <c r="N40" i="4"/>
  <c r="M40" i="4"/>
  <c r="K40" i="4"/>
  <c r="J40" i="4"/>
  <c r="I40" i="4"/>
  <c r="H40" i="4"/>
  <c r="BI79" i="4"/>
  <c r="Z79" i="4"/>
  <c r="Y79" i="4"/>
  <c r="X79" i="4"/>
  <c r="W79" i="4"/>
  <c r="U79" i="4"/>
  <c r="T79" i="4"/>
  <c r="S79" i="4"/>
  <c r="R79" i="4"/>
  <c r="P79" i="4"/>
  <c r="O79" i="4"/>
  <c r="N79" i="4"/>
  <c r="M79" i="4"/>
  <c r="K79" i="4"/>
  <c r="J79" i="4"/>
  <c r="I79" i="4"/>
  <c r="H79" i="4"/>
  <c r="O6" i="8"/>
  <c r="H7" i="8"/>
  <c r="H6" i="8"/>
  <c r="H5" i="8"/>
  <c r="H4" i="8"/>
  <c r="H3" i="8"/>
  <c r="H2" i="8"/>
  <c r="O7" i="8"/>
  <c r="O5" i="8"/>
  <c r="O4" i="8"/>
  <c r="O3" i="8"/>
  <c r="O2" i="8"/>
  <c r="BI109" i="4" l="1"/>
  <c r="Z109" i="4"/>
  <c r="Y109" i="4"/>
  <c r="X109" i="4"/>
  <c r="W109" i="4"/>
  <c r="U109" i="4"/>
  <c r="T109" i="4"/>
  <c r="S109" i="4"/>
  <c r="R109" i="4"/>
  <c r="P109" i="4"/>
  <c r="O109" i="4"/>
  <c r="N109" i="4"/>
  <c r="M109" i="4"/>
  <c r="K109" i="4"/>
  <c r="J109" i="4"/>
  <c r="I109" i="4"/>
  <c r="H109" i="4"/>
  <c r="BI135" i="4" l="1"/>
  <c r="Z135" i="4"/>
  <c r="Y135" i="4"/>
  <c r="X135" i="4"/>
  <c r="W135" i="4"/>
  <c r="U135" i="4"/>
  <c r="T135" i="4"/>
  <c r="S135" i="4"/>
  <c r="R135" i="4"/>
  <c r="P135" i="4"/>
  <c r="O135" i="4"/>
  <c r="N135" i="4"/>
  <c r="M135" i="4"/>
  <c r="K135" i="4"/>
  <c r="J135" i="4"/>
  <c r="I135" i="4"/>
  <c r="H135" i="4"/>
  <c r="BI162" i="4"/>
  <c r="Z162" i="4"/>
  <c r="Y162" i="4"/>
  <c r="X162" i="4"/>
  <c r="W162" i="4"/>
  <c r="U162" i="4"/>
  <c r="T162" i="4"/>
  <c r="S162" i="4"/>
  <c r="R162" i="4"/>
  <c r="P162" i="4"/>
  <c r="O162" i="4"/>
  <c r="N162" i="4"/>
  <c r="M162" i="4"/>
  <c r="K162" i="4"/>
  <c r="J162" i="4"/>
  <c r="I162" i="4"/>
  <c r="H162" i="4"/>
  <c r="W212" i="4"/>
  <c r="R212" i="4"/>
  <c r="M212" i="4"/>
  <c r="H212" i="4"/>
  <c r="W232" i="4"/>
  <c r="R232" i="4"/>
  <c r="M232" i="4"/>
  <c r="H232" i="4"/>
  <c r="W247" i="4"/>
  <c r="R247" i="4"/>
  <c r="M247" i="4"/>
  <c r="H247" i="4"/>
  <c r="W266" i="4"/>
  <c r="R266" i="4"/>
  <c r="M266" i="4"/>
  <c r="H266" i="4"/>
  <c r="W289" i="4"/>
  <c r="R289" i="4"/>
  <c r="M289" i="4"/>
  <c r="H289" i="4"/>
  <c r="W321" i="4"/>
  <c r="R321" i="4"/>
  <c r="M321" i="4"/>
  <c r="H321" i="4"/>
  <c r="W265" i="4"/>
  <c r="R265" i="4"/>
  <c r="M265" i="4"/>
  <c r="H265" i="4"/>
  <c r="W231" i="4"/>
  <c r="R231" i="4"/>
  <c r="M231" i="4"/>
  <c r="H231" i="4"/>
  <c r="W320" i="4"/>
  <c r="R320" i="4"/>
  <c r="M320" i="4"/>
  <c r="H320" i="4"/>
  <c r="W319" i="4" l="1"/>
  <c r="R319" i="4"/>
  <c r="M319" i="4"/>
  <c r="H319" i="4"/>
  <c r="W288" i="4"/>
  <c r="R288" i="4"/>
  <c r="M288" i="4"/>
  <c r="H288" i="4"/>
  <c r="W318" i="4" l="1"/>
  <c r="R318" i="4"/>
  <c r="M318" i="4"/>
  <c r="H318" i="4"/>
  <c r="W287" i="4"/>
  <c r="R287" i="4"/>
  <c r="M287" i="4"/>
  <c r="H287" i="4"/>
  <c r="BI64" i="4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W230" i="4"/>
  <c r="R230" i="4"/>
  <c r="M230" i="4"/>
  <c r="H230" i="4"/>
  <c r="W211" i="4"/>
  <c r="R211" i="4"/>
  <c r="M211" i="4"/>
  <c r="H211" i="4"/>
  <c r="W229" i="4"/>
  <c r="R229" i="4"/>
  <c r="M229" i="4"/>
  <c r="H229" i="4"/>
  <c r="W246" i="4"/>
  <c r="R246" i="4"/>
  <c r="M246" i="4"/>
  <c r="H246" i="4"/>
  <c r="W264" i="4"/>
  <c r="R264" i="4"/>
  <c r="M264" i="4"/>
  <c r="H264" i="4"/>
  <c r="W286" i="4"/>
  <c r="R286" i="4"/>
  <c r="M286" i="4"/>
  <c r="H286" i="4"/>
  <c r="W317" i="4"/>
  <c r="R317" i="4"/>
  <c r="M317" i="4"/>
  <c r="H317" i="4"/>
  <c r="BI180" i="4"/>
  <c r="Z180" i="4"/>
  <c r="Y180" i="4"/>
  <c r="X180" i="4"/>
  <c r="W180" i="4"/>
  <c r="U180" i="4"/>
  <c r="T180" i="4"/>
  <c r="S180" i="4"/>
  <c r="R180" i="4"/>
  <c r="P180" i="4"/>
  <c r="O180" i="4"/>
  <c r="N180" i="4"/>
  <c r="M180" i="4"/>
  <c r="K180" i="4"/>
  <c r="J180" i="4"/>
  <c r="I180" i="4"/>
  <c r="H180" i="4"/>
  <c r="BI161" i="4"/>
  <c r="Z161" i="4"/>
  <c r="Y161" i="4"/>
  <c r="X161" i="4"/>
  <c r="W161" i="4"/>
  <c r="U161" i="4"/>
  <c r="T161" i="4"/>
  <c r="S161" i="4"/>
  <c r="R161" i="4"/>
  <c r="P161" i="4"/>
  <c r="O161" i="4"/>
  <c r="N161" i="4"/>
  <c r="M161" i="4"/>
  <c r="K161" i="4"/>
  <c r="J161" i="4"/>
  <c r="I161" i="4"/>
  <c r="H161" i="4"/>
  <c r="BI134" i="4"/>
  <c r="Z134" i="4"/>
  <c r="Y134" i="4"/>
  <c r="X134" i="4"/>
  <c r="W134" i="4"/>
  <c r="U134" i="4"/>
  <c r="T134" i="4"/>
  <c r="S134" i="4"/>
  <c r="R134" i="4"/>
  <c r="P134" i="4"/>
  <c r="O134" i="4"/>
  <c r="N134" i="4"/>
  <c r="M134" i="4"/>
  <c r="K134" i="4"/>
  <c r="J134" i="4"/>
  <c r="I134" i="4"/>
  <c r="H134" i="4"/>
  <c r="BI63" i="4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BI108" i="4"/>
  <c r="Z108" i="4"/>
  <c r="Y108" i="4"/>
  <c r="X108" i="4"/>
  <c r="W108" i="4"/>
  <c r="U108" i="4"/>
  <c r="T108" i="4"/>
  <c r="S108" i="4"/>
  <c r="R108" i="4"/>
  <c r="P108" i="4"/>
  <c r="O108" i="4"/>
  <c r="N108" i="4"/>
  <c r="M108" i="4"/>
  <c r="K108" i="4"/>
  <c r="J108" i="4"/>
  <c r="I108" i="4"/>
  <c r="H108" i="4"/>
  <c r="BI78" i="4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BI62" i="4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BI107" i="4"/>
  <c r="Z107" i="4"/>
  <c r="Y107" i="4"/>
  <c r="X107" i="4"/>
  <c r="W107" i="4"/>
  <c r="U107" i="4"/>
  <c r="T107" i="4"/>
  <c r="S107" i="4"/>
  <c r="R107" i="4"/>
  <c r="P107" i="4"/>
  <c r="O107" i="4"/>
  <c r="N107" i="4"/>
  <c r="M107" i="4"/>
  <c r="K107" i="4"/>
  <c r="J107" i="4"/>
  <c r="I107" i="4"/>
  <c r="H107" i="4"/>
  <c r="BI133" i="4"/>
  <c r="Z133" i="4"/>
  <c r="Y133" i="4"/>
  <c r="X133" i="4"/>
  <c r="W133" i="4"/>
  <c r="U133" i="4"/>
  <c r="T133" i="4"/>
  <c r="S133" i="4"/>
  <c r="R133" i="4"/>
  <c r="P133" i="4"/>
  <c r="O133" i="4"/>
  <c r="N133" i="4"/>
  <c r="M133" i="4"/>
  <c r="K133" i="4"/>
  <c r="J133" i="4"/>
  <c r="I133" i="4"/>
  <c r="H133" i="4"/>
  <c r="W210" i="4"/>
  <c r="R210" i="4"/>
  <c r="M210" i="4"/>
  <c r="H210" i="4"/>
  <c r="W228" i="4"/>
  <c r="R228" i="4"/>
  <c r="M228" i="4"/>
  <c r="H228" i="4"/>
  <c r="W245" i="4"/>
  <c r="R245" i="4"/>
  <c r="M245" i="4"/>
  <c r="H245" i="4"/>
  <c r="W263" i="4"/>
  <c r="R263" i="4"/>
  <c r="M263" i="4"/>
  <c r="H263" i="4"/>
  <c r="W285" i="4"/>
  <c r="R285" i="4"/>
  <c r="M285" i="4"/>
  <c r="H285" i="4"/>
  <c r="BI160" i="4"/>
  <c r="Z160" i="4"/>
  <c r="Y160" i="4"/>
  <c r="X160" i="4"/>
  <c r="W160" i="4"/>
  <c r="U160" i="4"/>
  <c r="T160" i="4"/>
  <c r="S160" i="4"/>
  <c r="R160" i="4"/>
  <c r="P160" i="4"/>
  <c r="O160" i="4"/>
  <c r="N160" i="4"/>
  <c r="M160" i="4"/>
  <c r="K160" i="4"/>
  <c r="J160" i="4"/>
  <c r="I160" i="4"/>
  <c r="H160" i="4"/>
  <c r="W316" i="4"/>
  <c r="R316" i="4"/>
  <c r="M316" i="4"/>
  <c r="H316" i="4"/>
  <c r="BI159" i="4" l="1"/>
  <c r="Z159" i="4"/>
  <c r="Y159" i="4"/>
  <c r="X159" i="4"/>
  <c r="W159" i="4"/>
  <c r="U159" i="4"/>
  <c r="T159" i="4"/>
  <c r="S159" i="4"/>
  <c r="R159" i="4"/>
  <c r="P159" i="4"/>
  <c r="O159" i="4"/>
  <c r="N159" i="4"/>
  <c r="M159" i="4"/>
  <c r="K159" i="4"/>
  <c r="J159" i="4"/>
  <c r="I159" i="4"/>
  <c r="H159" i="4"/>
  <c r="BI158" i="4"/>
  <c r="Z158" i="4"/>
  <c r="Y158" i="4"/>
  <c r="X158" i="4"/>
  <c r="W158" i="4"/>
  <c r="U158" i="4"/>
  <c r="T158" i="4"/>
  <c r="S158" i="4"/>
  <c r="R158" i="4"/>
  <c r="P158" i="4"/>
  <c r="O158" i="4"/>
  <c r="N158" i="4"/>
  <c r="M158" i="4"/>
  <c r="K158" i="4"/>
  <c r="J158" i="4"/>
  <c r="I158" i="4"/>
  <c r="H158" i="4"/>
  <c r="BI132" i="4"/>
  <c r="Z132" i="4"/>
  <c r="Y132" i="4"/>
  <c r="X132" i="4"/>
  <c r="W132" i="4"/>
  <c r="U132" i="4"/>
  <c r="T132" i="4"/>
  <c r="S132" i="4"/>
  <c r="R132" i="4"/>
  <c r="P132" i="4"/>
  <c r="O132" i="4"/>
  <c r="N132" i="4"/>
  <c r="M132" i="4"/>
  <c r="K132" i="4"/>
  <c r="J132" i="4"/>
  <c r="I132" i="4"/>
  <c r="H132" i="4"/>
  <c r="BI131" i="4"/>
  <c r="Z131" i="4"/>
  <c r="Y131" i="4"/>
  <c r="X131" i="4"/>
  <c r="W131" i="4"/>
  <c r="U131" i="4"/>
  <c r="T131" i="4"/>
  <c r="S131" i="4"/>
  <c r="R131" i="4"/>
  <c r="P131" i="4"/>
  <c r="O131" i="4"/>
  <c r="N131" i="4"/>
  <c r="M131" i="4"/>
  <c r="K131" i="4"/>
  <c r="J131" i="4"/>
  <c r="I131" i="4"/>
  <c r="H131" i="4"/>
  <c r="BI179" i="4"/>
  <c r="Z179" i="4"/>
  <c r="Y179" i="4"/>
  <c r="X179" i="4"/>
  <c r="W179" i="4"/>
  <c r="U179" i="4"/>
  <c r="T179" i="4"/>
  <c r="S179" i="4"/>
  <c r="R179" i="4"/>
  <c r="P179" i="4"/>
  <c r="O179" i="4"/>
  <c r="N179" i="4"/>
  <c r="M179" i="4"/>
  <c r="K179" i="4"/>
  <c r="J179" i="4"/>
  <c r="I179" i="4"/>
  <c r="H179" i="4"/>
  <c r="W209" i="4"/>
  <c r="R209" i="4"/>
  <c r="M209" i="4"/>
  <c r="H209" i="4"/>
  <c r="W227" i="4"/>
  <c r="R227" i="4"/>
  <c r="M227" i="4"/>
  <c r="H227" i="4"/>
  <c r="W244" i="4"/>
  <c r="R244" i="4"/>
  <c r="M244" i="4"/>
  <c r="H244" i="4"/>
  <c r="W262" i="4"/>
  <c r="R262" i="4"/>
  <c r="M262" i="4"/>
  <c r="H262" i="4"/>
  <c r="W284" i="4"/>
  <c r="R284" i="4"/>
  <c r="M284" i="4"/>
  <c r="H284" i="4"/>
  <c r="W315" i="4"/>
  <c r="R315" i="4"/>
  <c r="M315" i="4"/>
  <c r="H315" i="4"/>
  <c r="BI61" i="4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106" i="4"/>
  <c r="Z106" i="4"/>
  <c r="Y106" i="4"/>
  <c r="X106" i="4"/>
  <c r="W106" i="4"/>
  <c r="U106" i="4"/>
  <c r="T106" i="4"/>
  <c r="S106" i="4"/>
  <c r="R106" i="4"/>
  <c r="P106" i="4"/>
  <c r="O106" i="4"/>
  <c r="N106" i="4"/>
  <c r="M106" i="4"/>
  <c r="K106" i="4"/>
  <c r="J106" i="4"/>
  <c r="I106" i="4"/>
  <c r="H106" i="4"/>
  <c r="BI130" i="4"/>
  <c r="Z130" i="4"/>
  <c r="Y130" i="4"/>
  <c r="X130" i="4"/>
  <c r="W130" i="4"/>
  <c r="U130" i="4"/>
  <c r="T130" i="4"/>
  <c r="S130" i="4"/>
  <c r="R130" i="4"/>
  <c r="P130" i="4"/>
  <c r="O130" i="4"/>
  <c r="N130" i="4"/>
  <c r="M130" i="4"/>
  <c r="K130" i="4"/>
  <c r="J130" i="4"/>
  <c r="I130" i="4"/>
  <c r="H130" i="4"/>
  <c r="BI157" i="4"/>
  <c r="Z157" i="4"/>
  <c r="Y157" i="4"/>
  <c r="X157" i="4"/>
  <c r="W157" i="4"/>
  <c r="U157" i="4"/>
  <c r="T157" i="4"/>
  <c r="S157" i="4"/>
  <c r="R157" i="4"/>
  <c r="P157" i="4"/>
  <c r="O157" i="4"/>
  <c r="N157" i="4"/>
  <c r="M157" i="4"/>
  <c r="K157" i="4"/>
  <c r="J157" i="4"/>
  <c r="I157" i="4"/>
  <c r="H157" i="4"/>
  <c r="BI77" i="4" l="1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BI39" i="4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I178" i="4"/>
  <c r="Z178" i="4"/>
  <c r="Y178" i="4"/>
  <c r="X178" i="4"/>
  <c r="W178" i="4"/>
  <c r="U178" i="4"/>
  <c r="T178" i="4"/>
  <c r="S178" i="4"/>
  <c r="R178" i="4"/>
  <c r="P178" i="4"/>
  <c r="O178" i="4"/>
  <c r="N178" i="4"/>
  <c r="M178" i="4"/>
  <c r="K178" i="4"/>
  <c r="J178" i="4"/>
  <c r="I178" i="4"/>
  <c r="H178" i="4"/>
  <c r="BI156" i="4"/>
  <c r="Z156" i="4"/>
  <c r="Y156" i="4"/>
  <c r="X156" i="4"/>
  <c r="W156" i="4"/>
  <c r="U156" i="4"/>
  <c r="T156" i="4"/>
  <c r="S156" i="4"/>
  <c r="R156" i="4"/>
  <c r="P156" i="4"/>
  <c r="O156" i="4"/>
  <c r="N156" i="4"/>
  <c r="M156" i="4"/>
  <c r="K156" i="4"/>
  <c r="J156" i="4"/>
  <c r="I156" i="4"/>
  <c r="H156" i="4"/>
  <c r="BI177" i="4" l="1"/>
  <c r="Z177" i="4"/>
  <c r="Y177" i="4"/>
  <c r="X177" i="4"/>
  <c r="W177" i="4"/>
  <c r="U177" i="4"/>
  <c r="T177" i="4"/>
  <c r="S177" i="4"/>
  <c r="R177" i="4"/>
  <c r="P177" i="4"/>
  <c r="O177" i="4"/>
  <c r="N177" i="4"/>
  <c r="M177" i="4"/>
  <c r="K177" i="4"/>
  <c r="J177" i="4"/>
  <c r="I177" i="4"/>
  <c r="H177" i="4"/>
  <c r="BI176" i="4"/>
  <c r="Z176" i="4"/>
  <c r="Y176" i="4"/>
  <c r="X176" i="4"/>
  <c r="W176" i="4"/>
  <c r="U176" i="4"/>
  <c r="T176" i="4"/>
  <c r="S176" i="4"/>
  <c r="R176" i="4"/>
  <c r="P176" i="4"/>
  <c r="O176" i="4"/>
  <c r="N176" i="4"/>
  <c r="M176" i="4"/>
  <c r="K176" i="4"/>
  <c r="J176" i="4"/>
  <c r="I176" i="4"/>
  <c r="H176" i="4"/>
  <c r="BI60" i="4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38" i="4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BI105" i="4"/>
  <c r="Z105" i="4"/>
  <c r="Y105" i="4"/>
  <c r="X105" i="4"/>
  <c r="W105" i="4"/>
  <c r="U105" i="4"/>
  <c r="T105" i="4"/>
  <c r="S105" i="4"/>
  <c r="R105" i="4"/>
  <c r="P105" i="4"/>
  <c r="O105" i="4"/>
  <c r="N105" i="4"/>
  <c r="M105" i="4"/>
  <c r="K105" i="4"/>
  <c r="J105" i="4"/>
  <c r="I105" i="4"/>
  <c r="H105" i="4"/>
  <c r="BI75" i="4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BI155" i="4"/>
  <c r="Z155" i="4"/>
  <c r="Y155" i="4"/>
  <c r="X155" i="4"/>
  <c r="W155" i="4"/>
  <c r="U155" i="4"/>
  <c r="T155" i="4"/>
  <c r="S155" i="4"/>
  <c r="R155" i="4"/>
  <c r="P155" i="4"/>
  <c r="O155" i="4"/>
  <c r="N155" i="4"/>
  <c r="M155" i="4"/>
  <c r="K155" i="4"/>
  <c r="J155" i="4"/>
  <c r="I155" i="4"/>
  <c r="H155" i="4"/>
  <c r="BI59" i="4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BI104" i="4"/>
  <c r="Z104" i="4"/>
  <c r="Y104" i="4"/>
  <c r="X104" i="4"/>
  <c r="W104" i="4"/>
  <c r="U104" i="4"/>
  <c r="T104" i="4"/>
  <c r="S104" i="4"/>
  <c r="R104" i="4"/>
  <c r="P104" i="4"/>
  <c r="O104" i="4"/>
  <c r="N104" i="4"/>
  <c r="M104" i="4"/>
  <c r="K104" i="4"/>
  <c r="J104" i="4"/>
  <c r="I104" i="4"/>
  <c r="H104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W208" i="4"/>
  <c r="R208" i="4"/>
  <c r="M208" i="4"/>
  <c r="H208" i="4"/>
  <c r="W226" i="4"/>
  <c r="R226" i="4"/>
  <c r="M226" i="4"/>
  <c r="H226" i="4"/>
  <c r="W243" i="4"/>
  <c r="R243" i="4"/>
  <c r="M243" i="4"/>
  <c r="H243" i="4"/>
  <c r="W261" i="4"/>
  <c r="R261" i="4"/>
  <c r="M261" i="4"/>
  <c r="H261" i="4"/>
  <c r="W283" i="4"/>
  <c r="R283" i="4"/>
  <c r="M283" i="4"/>
  <c r="H283" i="4"/>
  <c r="W314" i="4"/>
  <c r="R314" i="4"/>
  <c r="M314" i="4"/>
  <c r="H314" i="4"/>
  <c r="BI143" i="4"/>
  <c r="Z143" i="4"/>
  <c r="Y143" i="4"/>
  <c r="X143" i="4"/>
  <c r="W143" i="4"/>
  <c r="U143" i="4"/>
  <c r="T143" i="4"/>
  <c r="S143" i="4"/>
  <c r="R143" i="4"/>
  <c r="P143" i="4"/>
  <c r="O143" i="4"/>
  <c r="N143" i="4"/>
  <c r="M143" i="4"/>
  <c r="K143" i="4"/>
  <c r="J143" i="4"/>
  <c r="I143" i="4"/>
  <c r="H143" i="4"/>
  <c r="BI129" i="4"/>
  <c r="Z129" i="4"/>
  <c r="Y129" i="4"/>
  <c r="X129" i="4"/>
  <c r="W129" i="4"/>
  <c r="U129" i="4"/>
  <c r="T129" i="4"/>
  <c r="S129" i="4"/>
  <c r="R129" i="4"/>
  <c r="P129" i="4"/>
  <c r="O129" i="4"/>
  <c r="N129" i="4"/>
  <c r="M129" i="4"/>
  <c r="K129" i="4"/>
  <c r="J129" i="4"/>
  <c r="I129" i="4"/>
  <c r="H129" i="4"/>
  <c r="BI103" i="4"/>
  <c r="Z103" i="4"/>
  <c r="Y103" i="4"/>
  <c r="X103" i="4"/>
  <c r="W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BI73" i="4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36" i="4"/>
  <c r="Z36" i="4"/>
  <c r="Y36" i="4"/>
  <c r="X36" i="4"/>
  <c r="W36" i="4"/>
  <c r="U36" i="4"/>
  <c r="T36" i="4"/>
  <c r="S36" i="4"/>
  <c r="R36" i="4"/>
  <c r="P36" i="4"/>
  <c r="O36" i="4"/>
  <c r="N36" i="4"/>
  <c r="M36" i="4"/>
  <c r="K36" i="4"/>
  <c r="J36" i="4"/>
  <c r="I36" i="4"/>
  <c r="H36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175" i="4"/>
  <c r="Z175" i="4"/>
  <c r="Y175" i="4"/>
  <c r="X175" i="4"/>
  <c r="W175" i="4"/>
  <c r="U175" i="4"/>
  <c r="T175" i="4"/>
  <c r="S175" i="4"/>
  <c r="R175" i="4"/>
  <c r="P175" i="4"/>
  <c r="O175" i="4"/>
  <c r="N175" i="4"/>
  <c r="M175" i="4"/>
  <c r="K175" i="4"/>
  <c r="J175" i="4"/>
  <c r="I175" i="4"/>
  <c r="H175" i="4"/>
  <c r="BI154" i="4"/>
  <c r="Z154" i="4"/>
  <c r="Y154" i="4"/>
  <c r="X154" i="4"/>
  <c r="W154" i="4"/>
  <c r="U154" i="4"/>
  <c r="T154" i="4"/>
  <c r="S154" i="4"/>
  <c r="R154" i="4"/>
  <c r="P154" i="4"/>
  <c r="O154" i="4"/>
  <c r="N154" i="4"/>
  <c r="M154" i="4"/>
  <c r="K154" i="4"/>
  <c r="J154" i="4"/>
  <c r="I154" i="4"/>
  <c r="H154" i="4"/>
  <c r="BI153" i="4"/>
  <c r="Z153" i="4"/>
  <c r="Y153" i="4"/>
  <c r="X153" i="4"/>
  <c r="W153" i="4"/>
  <c r="U153" i="4"/>
  <c r="T153" i="4"/>
  <c r="S153" i="4"/>
  <c r="R153" i="4"/>
  <c r="P153" i="4"/>
  <c r="O153" i="4"/>
  <c r="N153" i="4"/>
  <c r="M153" i="4"/>
  <c r="K153" i="4"/>
  <c r="J153" i="4"/>
  <c r="I153" i="4"/>
  <c r="H153" i="4"/>
  <c r="W313" i="4" l="1"/>
  <c r="R313" i="4"/>
  <c r="M313" i="4"/>
  <c r="H313" i="4"/>
  <c r="BI152" i="4"/>
  <c r="Z152" i="4"/>
  <c r="Y152" i="4"/>
  <c r="X152" i="4"/>
  <c r="W152" i="4"/>
  <c r="U152" i="4"/>
  <c r="T152" i="4"/>
  <c r="S152" i="4"/>
  <c r="R152" i="4"/>
  <c r="P152" i="4"/>
  <c r="O152" i="4"/>
  <c r="N152" i="4"/>
  <c r="M152" i="4"/>
  <c r="K152" i="4"/>
  <c r="J152" i="4"/>
  <c r="I152" i="4"/>
  <c r="H152" i="4"/>
  <c r="W312" i="4" l="1"/>
  <c r="R312" i="4"/>
  <c r="M312" i="4"/>
  <c r="H312" i="4"/>
  <c r="W282" i="4"/>
  <c r="R282" i="4"/>
  <c r="M282" i="4"/>
  <c r="H282" i="4"/>
  <c r="W225" i="4"/>
  <c r="R225" i="4"/>
  <c r="M225" i="4"/>
  <c r="H225" i="4"/>
  <c r="W224" i="4"/>
  <c r="R224" i="4"/>
  <c r="M224" i="4"/>
  <c r="H224" i="4"/>
  <c r="W311" i="4"/>
  <c r="R311" i="4"/>
  <c r="M311" i="4"/>
  <c r="H311" i="4"/>
  <c r="W281" i="4"/>
  <c r="R281" i="4"/>
  <c r="M281" i="4"/>
  <c r="H281" i="4"/>
  <c r="W310" i="4"/>
  <c r="R310" i="4"/>
  <c r="M310" i="4"/>
  <c r="H310" i="4"/>
  <c r="W223" i="4"/>
  <c r="R223" i="4"/>
  <c r="M223" i="4"/>
  <c r="H223" i="4"/>
  <c r="BI174" i="4"/>
  <c r="Z174" i="4"/>
  <c r="Y174" i="4"/>
  <c r="X174" i="4"/>
  <c r="W174" i="4"/>
  <c r="U174" i="4"/>
  <c r="T174" i="4"/>
  <c r="S174" i="4"/>
  <c r="R174" i="4"/>
  <c r="P174" i="4"/>
  <c r="O174" i="4"/>
  <c r="N174" i="4"/>
  <c r="M174" i="4"/>
  <c r="K174" i="4"/>
  <c r="J174" i="4"/>
  <c r="I174" i="4"/>
  <c r="H174" i="4"/>
  <c r="BI173" i="4"/>
  <c r="Z173" i="4"/>
  <c r="Y173" i="4"/>
  <c r="X173" i="4"/>
  <c r="W173" i="4"/>
  <c r="U173" i="4"/>
  <c r="T173" i="4"/>
  <c r="S173" i="4"/>
  <c r="R173" i="4"/>
  <c r="P173" i="4"/>
  <c r="O173" i="4"/>
  <c r="N173" i="4"/>
  <c r="M173" i="4"/>
  <c r="K173" i="4"/>
  <c r="J173" i="4"/>
  <c r="I173" i="4"/>
  <c r="H173" i="4"/>
  <c r="W309" i="4" l="1"/>
  <c r="R309" i="4"/>
  <c r="M309" i="4"/>
  <c r="H309" i="4"/>
  <c r="W260" i="4"/>
  <c r="R260" i="4"/>
  <c r="M260" i="4"/>
  <c r="H260" i="4"/>
  <c r="W222" i="4"/>
  <c r="R222" i="4"/>
  <c r="M222" i="4"/>
  <c r="H222" i="4"/>
  <c r="W207" i="4"/>
  <c r="R207" i="4"/>
  <c r="M207" i="4"/>
  <c r="H207" i="4"/>
  <c r="BI151" i="4"/>
  <c r="Z151" i="4"/>
  <c r="Y151" i="4"/>
  <c r="X151" i="4"/>
  <c r="W151" i="4"/>
  <c r="U151" i="4"/>
  <c r="T151" i="4"/>
  <c r="S151" i="4"/>
  <c r="R151" i="4"/>
  <c r="P151" i="4"/>
  <c r="O151" i="4"/>
  <c r="N151" i="4"/>
  <c r="M151" i="4"/>
  <c r="K151" i="4"/>
  <c r="J151" i="4"/>
  <c r="I151" i="4"/>
  <c r="H151" i="4"/>
  <c r="BI128" i="4"/>
  <c r="Z128" i="4"/>
  <c r="Y128" i="4"/>
  <c r="X128" i="4"/>
  <c r="W128" i="4"/>
  <c r="U128" i="4"/>
  <c r="T128" i="4"/>
  <c r="S128" i="4"/>
  <c r="R128" i="4"/>
  <c r="P128" i="4"/>
  <c r="O128" i="4"/>
  <c r="N128" i="4"/>
  <c r="M128" i="4"/>
  <c r="K128" i="4"/>
  <c r="J128" i="4"/>
  <c r="I128" i="4"/>
  <c r="H128" i="4"/>
  <c r="BI102" i="4"/>
  <c r="Z102" i="4"/>
  <c r="Y102" i="4"/>
  <c r="X102" i="4"/>
  <c r="W102" i="4"/>
  <c r="U102" i="4"/>
  <c r="T102" i="4"/>
  <c r="S102" i="4"/>
  <c r="R102" i="4"/>
  <c r="P102" i="4"/>
  <c r="O102" i="4"/>
  <c r="N102" i="4"/>
  <c r="M102" i="4"/>
  <c r="K102" i="4"/>
  <c r="J102" i="4"/>
  <c r="I102" i="4"/>
  <c r="H102" i="4"/>
  <c r="BI72" i="4"/>
  <c r="Z72" i="4"/>
  <c r="Y72" i="4"/>
  <c r="X72" i="4"/>
  <c r="W72" i="4"/>
  <c r="U72" i="4"/>
  <c r="T72" i="4"/>
  <c r="S72" i="4"/>
  <c r="R72" i="4"/>
  <c r="P72" i="4"/>
  <c r="O72" i="4"/>
  <c r="N72" i="4"/>
  <c r="M72" i="4"/>
  <c r="K72" i="4"/>
  <c r="J72" i="4"/>
  <c r="I72" i="4"/>
  <c r="H72" i="4"/>
  <c r="BI150" i="4"/>
  <c r="Z150" i="4"/>
  <c r="Y150" i="4"/>
  <c r="X150" i="4"/>
  <c r="W150" i="4"/>
  <c r="U150" i="4"/>
  <c r="T150" i="4"/>
  <c r="S150" i="4"/>
  <c r="R150" i="4"/>
  <c r="P150" i="4"/>
  <c r="O150" i="4"/>
  <c r="N150" i="4"/>
  <c r="M150" i="4"/>
  <c r="K150" i="4"/>
  <c r="J150" i="4"/>
  <c r="I150" i="4"/>
  <c r="H150" i="4"/>
  <c r="BI127" i="4"/>
  <c r="Z127" i="4"/>
  <c r="Y127" i="4"/>
  <c r="X127" i="4"/>
  <c r="W127" i="4"/>
  <c r="U127" i="4"/>
  <c r="T127" i="4"/>
  <c r="S127" i="4"/>
  <c r="R127" i="4"/>
  <c r="P127" i="4"/>
  <c r="O127" i="4"/>
  <c r="N127" i="4"/>
  <c r="M127" i="4"/>
  <c r="K127" i="4"/>
  <c r="J127" i="4"/>
  <c r="I127" i="4"/>
  <c r="H127" i="4"/>
  <c r="BI101" i="4"/>
  <c r="Z101" i="4"/>
  <c r="Y101" i="4"/>
  <c r="X101" i="4"/>
  <c r="W101" i="4"/>
  <c r="U101" i="4"/>
  <c r="T101" i="4"/>
  <c r="S101" i="4"/>
  <c r="R101" i="4"/>
  <c r="P101" i="4"/>
  <c r="O101" i="4"/>
  <c r="N101" i="4"/>
  <c r="M101" i="4"/>
  <c r="K101" i="4"/>
  <c r="J101" i="4"/>
  <c r="I101" i="4"/>
  <c r="H101" i="4"/>
  <c r="BI71" i="4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BI57" i="4"/>
  <c r="Z57" i="4"/>
  <c r="Y57" i="4"/>
  <c r="X57" i="4"/>
  <c r="W57" i="4"/>
  <c r="U57" i="4"/>
  <c r="T57" i="4"/>
  <c r="S57" i="4"/>
  <c r="R57" i="4"/>
  <c r="P57" i="4"/>
  <c r="O57" i="4"/>
  <c r="N57" i="4"/>
  <c r="M57" i="4"/>
  <c r="K57" i="4"/>
  <c r="J57" i="4"/>
  <c r="I57" i="4"/>
  <c r="H57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H35" i="4"/>
  <c r="BI56" i="4"/>
  <c r="Z56" i="4"/>
  <c r="Y56" i="4"/>
  <c r="X56" i="4"/>
  <c r="W56" i="4"/>
  <c r="U56" i="4"/>
  <c r="T56" i="4"/>
  <c r="S56" i="4"/>
  <c r="R56" i="4"/>
  <c r="P56" i="4"/>
  <c r="O56" i="4"/>
  <c r="N56" i="4"/>
  <c r="M56" i="4"/>
  <c r="K56" i="4"/>
  <c r="J56" i="4"/>
  <c r="I56" i="4"/>
  <c r="H56" i="4"/>
  <c r="BI34" i="4"/>
  <c r="Z34" i="4"/>
  <c r="Y34" i="4"/>
  <c r="X34" i="4"/>
  <c r="W34" i="4"/>
  <c r="U34" i="4"/>
  <c r="T34" i="4"/>
  <c r="S34" i="4"/>
  <c r="R34" i="4"/>
  <c r="P34" i="4"/>
  <c r="O34" i="4"/>
  <c r="N34" i="4"/>
  <c r="M34" i="4"/>
  <c r="K34" i="4"/>
  <c r="J34" i="4"/>
  <c r="I34" i="4"/>
  <c r="H34" i="4"/>
  <c r="BI70" i="4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32" i="4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BI31" i="4" l="1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H31" i="4"/>
  <c r="BI30" i="4"/>
  <c r="Z30" i="4"/>
  <c r="Y30" i="4"/>
  <c r="X30" i="4"/>
  <c r="W30" i="4"/>
  <c r="U30" i="4"/>
  <c r="T30" i="4"/>
  <c r="S30" i="4"/>
  <c r="R30" i="4"/>
  <c r="P30" i="4"/>
  <c r="O30" i="4"/>
  <c r="N30" i="4"/>
  <c r="M30" i="4"/>
  <c r="K30" i="4"/>
  <c r="J30" i="4"/>
  <c r="I30" i="4"/>
  <c r="H30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W206" i="4" l="1"/>
  <c r="R206" i="4"/>
  <c r="M206" i="4"/>
  <c r="H206" i="4"/>
  <c r="W221" i="4"/>
  <c r="R221" i="4"/>
  <c r="M221" i="4"/>
  <c r="H221" i="4"/>
  <c r="W259" i="4"/>
  <c r="R259" i="4"/>
  <c r="M259" i="4"/>
  <c r="H259" i="4"/>
  <c r="W280" i="4"/>
  <c r="R280" i="4"/>
  <c r="M280" i="4"/>
  <c r="H280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29" i="4"/>
  <c r="Z29" i="4"/>
  <c r="Y29" i="4"/>
  <c r="X29" i="4"/>
  <c r="W29" i="4"/>
  <c r="U29" i="4"/>
  <c r="T29" i="4"/>
  <c r="S29" i="4"/>
  <c r="R29" i="4"/>
  <c r="P29" i="4"/>
  <c r="O29" i="4"/>
  <c r="N29" i="4"/>
  <c r="M29" i="4"/>
  <c r="K29" i="4"/>
  <c r="J29" i="4"/>
  <c r="I29" i="4"/>
  <c r="H29" i="4"/>
  <c r="BI69" i="4"/>
  <c r="Z69" i="4"/>
  <c r="Y69" i="4"/>
  <c r="X69" i="4"/>
  <c r="W69" i="4"/>
  <c r="U69" i="4"/>
  <c r="T69" i="4"/>
  <c r="S69" i="4"/>
  <c r="R69" i="4"/>
  <c r="P69" i="4"/>
  <c r="O69" i="4"/>
  <c r="N69" i="4"/>
  <c r="M69" i="4"/>
  <c r="K69" i="4"/>
  <c r="J69" i="4"/>
  <c r="I69" i="4"/>
  <c r="H69" i="4"/>
  <c r="BI100" i="4"/>
  <c r="Z100" i="4"/>
  <c r="Y100" i="4"/>
  <c r="X100" i="4"/>
  <c r="W100" i="4"/>
  <c r="U100" i="4"/>
  <c r="T100" i="4"/>
  <c r="S100" i="4"/>
  <c r="R100" i="4"/>
  <c r="P100" i="4"/>
  <c r="O100" i="4"/>
  <c r="N100" i="4"/>
  <c r="M100" i="4"/>
  <c r="K100" i="4"/>
  <c r="J100" i="4"/>
  <c r="I100" i="4"/>
  <c r="H100" i="4"/>
  <c r="BI126" i="4"/>
  <c r="Z126" i="4"/>
  <c r="Y126" i="4"/>
  <c r="X126" i="4"/>
  <c r="W126" i="4"/>
  <c r="U126" i="4"/>
  <c r="T126" i="4"/>
  <c r="S126" i="4"/>
  <c r="R126" i="4"/>
  <c r="P126" i="4"/>
  <c r="O126" i="4"/>
  <c r="N126" i="4"/>
  <c r="M126" i="4"/>
  <c r="K126" i="4"/>
  <c r="J126" i="4"/>
  <c r="I126" i="4"/>
  <c r="H126" i="4"/>
  <c r="W242" i="4" l="1"/>
  <c r="R242" i="4"/>
  <c r="M242" i="4"/>
  <c r="H242" i="4"/>
  <c r="W308" i="4"/>
  <c r="R308" i="4"/>
  <c r="M308" i="4"/>
  <c r="H308" i="4"/>
  <c r="BI172" i="4"/>
  <c r="Z172" i="4"/>
  <c r="Y172" i="4"/>
  <c r="X172" i="4"/>
  <c r="W172" i="4"/>
  <c r="U172" i="4"/>
  <c r="T172" i="4"/>
  <c r="S172" i="4"/>
  <c r="R172" i="4"/>
  <c r="P172" i="4"/>
  <c r="O172" i="4"/>
  <c r="N172" i="4"/>
  <c r="M172" i="4"/>
  <c r="K172" i="4"/>
  <c r="J172" i="4"/>
  <c r="I172" i="4"/>
  <c r="H172" i="4"/>
  <c r="BI149" i="4"/>
  <c r="Z149" i="4"/>
  <c r="Y149" i="4"/>
  <c r="X149" i="4"/>
  <c r="W149" i="4"/>
  <c r="U149" i="4"/>
  <c r="T149" i="4"/>
  <c r="S149" i="4"/>
  <c r="R149" i="4"/>
  <c r="P149" i="4"/>
  <c r="O149" i="4"/>
  <c r="N149" i="4"/>
  <c r="M149" i="4"/>
  <c r="K149" i="4"/>
  <c r="J149" i="4"/>
  <c r="I149" i="4"/>
  <c r="H149" i="4"/>
  <c r="W279" i="4" l="1"/>
  <c r="R279" i="4"/>
  <c r="M279" i="4"/>
  <c r="H279" i="4"/>
  <c r="W258" i="4"/>
  <c r="R258" i="4"/>
  <c r="M258" i="4"/>
  <c r="H258" i="4"/>
  <c r="W241" i="4"/>
  <c r="R241" i="4"/>
  <c r="M241" i="4"/>
  <c r="H241" i="4"/>
  <c r="W220" i="4"/>
  <c r="R220" i="4"/>
  <c r="M220" i="4"/>
  <c r="H220" i="4"/>
  <c r="W205" i="4"/>
  <c r="R205" i="4"/>
  <c r="M205" i="4"/>
  <c r="H205" i="4"/>
  <c r="BI148" i="4"/>
  <c r="Z148" i="4"/>
  <c r="Y148" i="4"/>
  <c r="X148" i="4"/>
  <c r="W148" i="4"/>
  <c r="U148" i="4"/>
  <c r="T148" i="4"/>
  <c r="S148" i="4"/>
  <c r="R148" i="4"/>
  <c r="P148" i="4"/>
  <c r="O148" i="4"/>
  <c r="N148" i="4"/>
  <c r="M148" i="4"/>
  <c r="K148" i="4"/>
  <c r="J148" i="4"/>
  <c r="I148" i="4"/>
  <c r="H148" i="4"/>
  <c r="W307" i="4"/>
  <c r="R307" i="4"/>
  <c r="M307" i="4"/>
  <c r="H307" i="4"/>
  <c r="W306" i="4" l="1"/>
  <c r="R306" i="4"/>
  <c r="M306" i="4"/>
  <c r="H306" i="4"/>
  <c r="BI147" i="4"/>
  <c r="Z147" i="4"/>
  <c r="Y147" i="4"/>
  <c r="X147" i="4"/>
  <c r="W147" i="4"/>
  <c r="U147" i="4"/>
  <c r="T147" i="4"/>
  <c r="S147" i="4"/>
  <c r="R147" i="4"/>
  <c r="P147" i="4"/>
  <c r="O147" i="4"/>
  <c r="N147" i="4"/>
  <c r="M147" i="4"/>
  <c r="K147" i="4"/>
  <c r="J147" i="4"/>
  <c r="I147" i="4"/>
  <c r="H147" i="4"/>
  <c r="W204" i="4"/>
  <c r="R204" i="4"/>
  <c r="M204" i="4"/>
  <c r="H204" i="4"/>
  <c r="W219" i="4"/>
  <c r="R219" i="4"/>
  <c r="M219" i="4"/>
  <c r="H219" i="4"/>
  <c r="W240" i="4"/>
  <c r="R240" i="4"/>
  <c r="M240" i="4"/>
  <c r="H240" i="4"/>
  <c r="W257" i="4"/>
  <c r="R257" i="4"/>
  <c r="M257" i="4"/>
  <c r="H257" i="4"/>
  <c r="W278" i="4"/>
  <c r="R278" i="4"/>
  <c r="M278" i="4"/>
  <c r="H278" i="4"/>
  <c r="W305" i="4"/>
  <c r="R305" i="4"/>
  <c r="M305" i="4"/>
  <c r="H305" i="4"/>
  <c r="BI28" i="4" l="1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BI146" i="4"/>
  <c r="Z146" i="4"/>
  <c r="Y146" i="4"/>
  <c r="X146" i="4"/>
  <c r="W146" i="4"/>
  <c r="U146" i="4"/>
  <c r="T146" i="4"/>
  <c r="S146" i="4"/>
  <c r="R146" i="4"/>
  <c r="P146" i="4"/>
  <c r="O146" i="4"/>
  <c r="N146" i="4"/>
  <c r="M146" i="4"/>
  <c r="K146" i="4"/>
  <c r="J146" i="4"/>
  <c r="I146" i="4"/>
  <c r="H146" i="4"/>
  <c r="W218" i="4" l="1"/>
  <c r="R218" i="4"/>
  <c r="M218" i="4"/>
  <c r="H218" i="4"/>
  <c r="W277" i="4"/>
  <c r="R277" i="4"/>
  <c r="M277" i="4"/>
  <c r="H277" i="4"/>
  <c r="W304" i="4"/>
  <c r="R304" i="4"/>
  <c r="M304" i="4"/>
  <c r="H304" i="4"/>
  <c r="W303" i="4" l="1"/>
  <c r="R303" i="4"/>
  <c r="M303" i="4"/>
  <c r="H303" i="4"/>
  <c r="W217" i="4"/>
  <c r="R217" i="4"/>
  <c r="M217" i="4"/>
  <c r="H217" i="4"/>
  <c r="W302" i="4" l="1"/>
  <c r="R302" i="4"/>
  <c r="M302" i="4"/>
  <c r="H302" i="4"/>
  <c r="W276" i="4"/>
  <c r="R276" i="4"/>
  <c r="M276" i="4"/>
  <c r="H276" i="4"/>
  <c r="W275" i="4"/>
  <c r="R275" i="4"/>
  <c r="M275" i="4"/>
  <c r="H275" i="4"/>
  <c r="W301" i="4"/>
  <c r="R301" i="4"/>
  <c r="M301" i="4"/>
  <c r="H301" i="4"/>
  <c r="W274" i="4"/>
  <c r="R274" i="4"/>
  <c r="M274" i="4"/>
  <c r="H274" i="4"/>
  <c r="W216" i="4"/>
  <c r="R216" i="4"/>
  <c r="M216" i="4"/>
  <c r="H216" i="4"/>
  <c r="W256" i="4"/>
  <c r="R256" i="4"/>
  <c r="M256" i="4"/>
  <c r="H256" i="4"/>
  <c r="W272" i="4"/>
  <c r="R272" i="4"/>
  <c r="M272" i="4"/>
  <c r="H272" i="4"/>
  <c r="W300" i="4"/>
  <c r="R300" i="4"/>
  <c r="M300" i="4"/>
  <c r="H300" i="4"/>
  <c r="W255" i="4"/>
  <c r="R255" i="4"/>
  <c r="M255" i="4"/>
  <c r="H255" i="4"/>
  <c r="W203" i="4"/>
  <c r="R203" i="4"/>
  <c r="M203" i="4"/>
  <c r="H203" i="4"/>
  <c r="W239" i="4"/>
  <c r="R239" i="4"/>
  <c r="M239" i="4"/>
  <c r="H239" i="4"/>
  <c r="W202" i="4" l="1"/>
  <c r="R202" i="4"/>
  <c r="M202" i="4"/>
  <c r="H202" i="4"/>
  <c r="W254" i="4"/>
  <c r="R254" i="4"/>
  <c r="M254" i="4"/>
  <c r="H254" i="4"/>
  <c r="W299" i="4"/>
  <c r="R299" i="4"/>
  <c r="M299" i="4"/>
  <c r="H299" i="4"/>
  <c r="W273" i="4"/>
  <c r="R273" i="4"/>
  <c r="M273" i="4"/>
  <c r="H273" i="4"/>
  <c r="W201" i="4"/>
  <c r="R201" i="4"/>
  <c r="M201" i="4"/>
  <c r="H201" i="4"/>
  <c r="W238" i="4"/>
  <c r="R238" i="4"/>
  <c r="M238" i="4"/>
  <c r="H238" i="4"/>
  <c r="W298" i="4" l="1"/>
  <c r="R298" i="4"/>
  <c r="M298" i="4"/>
  <c r="H298" i="4"/>
  <c r="W253" i="4"/>
  <c r="R253" i="4"/>
  <c r="M253" i="4"/>
  <c r="H253" i="4"/>
  <c r="W252" i="4"/>
  <c r="R252" i="4"/>
  <c r="M252" i="4"/>
  <c r="H252" i="4"/>
  <c r="W297" i="4" l="1"/>
  <c r="R297" i="4"/>
  <c r="M297" i="4"/>
  <c r="H297" i="4"/>
  <c r="W296" i="4"/>
  <c r="R296" i="4"/>
  <c r="M296" i="4"/>
  <c r="H296" i="4"/>
  <c r="H293" i="4" l="1"/>
  <c r="M293" i="4"/>
  <c r="R293" i="4"/>
  <c r="W293" i="4"/>
  <c r="H294" i="4"/>
  <c r="M294" i="4"/>
  <c r="R294" i="4"/>
  <c r="W294" i="4"/>
  <c r="W295" i="4"/>
  <c r="R295" i="4"/>
  <c r="M295" i="4"/>
  <c r="H295" i="4"/>
  <c r="W200" i="4" l="1"/>
  <c r="R200" i="4"/>
  <c r="M200" i="4"/>
  <c r="H200" i="4"/>
  <c r="BI27" i="4" l="1"/>
  <c r="Z27" i="4"/>
  <c r="Y27" i="4"/>
  <c r="X27" i="4"/>
  <c r="W27" i="4"/>
  <c r="U27" i="4"/>
  <c r="T27" i="4"/>
  <c r="S27" i="4"/>
  <c r="R27" i="4"/>
  <c r="P27" i="4"/>
  <c r="O27" i="4"/>
  <c r="N27" i="4"/>
  <c r="M27" i="4"/>
  <c r="K27" i="4"/>
  <c r="J27" i="4"/>
  <c r="I27" i="4"/>
  <c r="H27" i="4"/>
  <c r="W199" i="4" l="1"/>
  <c r="R199" i="4"/>
  <c r="M199" i="4"/>
  <c r="H199" i="4"/>
  <c r="W271" i="4" l="1"/>
  <c r="R271" i="4"/>
  <c r="M271" i="4"/>
  <c r="H271" i="4"/>
  <c r="A1" i="5"/>
  <c r="W237" i="4" l="1"/>
  <c r="R237" i="4"/>
  <c r="M237" i="4"/>
  <c r="H237" i="4"/>
  <c r="W198" i="4"/>
  <c r="R198" i="4"/>
  <c r="M198" i="4"/>
  <c r="H198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O14" i="5" l="1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H19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W15" i="4"/>
  <c r="R15" i="4"/>
  <c r="M15" i="4"/>
  <c r="H15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W270" i="4"/>
  <c r="R270" i="4"/>
  <c r="M270" i="4"/>
  <c r="H270" i="4"/>
  <c r="W251" i="4"/>
  <c r="R251" i="4"/>
  <c r="M251" i="4"/>
  <c r="H251" i="4"/>
  <c r="W236" i="4"/>
  <c r="R236" i="4"/>
  <c r="M236" i="4"/>
  <c r="H236" i="4"/>
  <c r="W197" i="4"/>
  <c r="R197" i="4"/>
  <c r="M197" i="4"/>
  <c r="H197" i="4"/>
  <c r="BI171" i="4"/>
  <c r="Z171" i="4"/>
  <c r="Y171" i="4"/>
  <c r="X171" i="4"/>
  <c r="W171" i="4"/>
  <c r="U171" i="4"/>
  <c r="T171" i="4"/>
  <c r="S171" i="4"/>
  <c r="R171" i="4"/>
  <c r="P171" i="4"/>
  <c r="O171" i="4"/>
  <c r="N171" i="4"/>
  <c r="M171" i="4"/>
  <c r="K171" i="4"/>
  <c r="J171" i="4"/>
  <c r="I171" i="4"/>
  <c r="H171" i="4"/>
  <c r="BI145" i="4"/>
  <c r="Z145" i="4"/>
  <c r="Y145" i="4"/>
  <c r="X145" i="4"/>
  <c r="W145" i="4"/>
  <c r="U145" i="4"/>
  <c r="T145" i="4"/>
  <c r="S145" i="4"/>
  <c r="R145" i="4"/>
  <c r="P145" i="4"/>
  <c r="O145" i="4"/>
  <c r="N145" i="4"/>
  <c r="M145" i="4"/>
  <c r="K145" i="4"/>
  <c r="J145" i="4"/>
  <c r="I145" i="4"/>
  <c r="H145" i="4"/>
  <c r="BI142" i="4"/>
  <c r="Z142" i="4"/>
  <c r="Y142" i="4"/>
  <c r="X142" i="4"/>
  <c r="W142" i="4"/>
  <c r="U142" i="4"/>
  <c r="T142" i="4"/>
  <c r="S142" i="4"/>
  <c r="R142" i="4"/>
  <c r="P142" i="4"/>
  <c r="O142" i="4"/>
  <c r="N142" i="4"/>
  <c r="M142" i="4"/>
  <c r="K142" i="4"/>
  <c r="J142" i="4"/>
  <c r="I142" i="4"/>
  <c r="H142" i="4"/>
  <c r="Z141" i="4"/>
  <c r="Y141" i="4"/>
  <c r="X141" i="4"/>
  <c r="W141" i="4"/>
  <c r="U141" i="4"/>
  <c r="T141" i="4"/>
  <c r="S141" i="4"/>
  <c r="R141" i="4"/>
  <c r="P141" i="4"/>
  <c r="O141" i="4"/>
  <c r="N141" i="4"/>
  <c r="M141" i="4"/>
  <c r="K141" i="4"/>
  <c r="J141" i="4"/>
  <c r="I141" i="4"/>
  <c r="H141" i="4"/>
  <c r="Z140" i="4"/>
  <c r="Y140" i="4"/>
  <c r="X140" i="4"/>
  <c r="W140" i="4"/>
  <c r="U140" i="4"/>
  <c r="T140" i="4"/>
  <c r="S140" i="4"/>
  <c r="R140" i="4"/>
  <c r="P140" i="4"/>
  <c r="O140" i="4"/>
  <c r="N140" i="4"/>
  <c r="M140" i="4"/>
  <c r="K140" i="4"/>
  <c r="J140" i="4"/>
  <c r="I140" i="4"/>
  <c r="H140" i="4"/>
  <c r="BI125" i="4"/>
  <c r="Z125" i="4"/>
  <c r="Y125" i="4"/>
  <c r="X125" i="4"/>
  <c r="W125" i="4"/>
  <c r="U125" i="4"/>
  <c r="T125" i="4"/>
  <c r="S125" i="4"/>
  <c r="R125" i="4"/>
  <c r="P125" i="4"/>
  <c r="O125" i="4"/>
  <c r="N125" i="4"/>
  <c r="M125" i="4"/>
  <c r="K125" i="4"/>
  <c r="J125" i="4"/>
  <c r="I125" i="4"/>
  <c r="H125" i="4"/>
  <c r="BI99" i="4"/>
  <c r="Z99" i="4"/>
  <c r="Y99" i="4"/>
  <c r="X99" i="4"/>
  <c r="W99" i="4"/>
  <c r="U99" i="4"/>
  <c r="T99" i="4"/>
  <c r="S99" i="4"/>
  <c r="R99" i="4"/>
  <c r="P99" i="4"/>
  <c r="O99" i="4"/>
  <c r="N99" i="4"/>
  <c r="M99" i="4"/>
  <c r="K99" i="4"/>
  <c r="J99" i="4"/>
  <c r="I99" i="4"/>
  <c r="H99" i="4"/>
  <c r="BI68" i="4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BI54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BI26" i="4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<sst xmlns="http://schemas.openxmlformats.org/spreadsheetml/2006/main" count="27333" uniqueCount="354">
  <si>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</si>
  <si>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</si>
  <si>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</si>
  <si>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</si>
  <si>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</si>
  <si>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</si>
  <si>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</si>
  <si>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</si>
  <si>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</si>
  <si>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</si>
  <si>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</si>
  <si>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</si>
  <si>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</si>
  <si>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</si>
  <si>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</si>
  <si>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</si>
  <si>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</si>
  <si>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</si>
  <si>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</si>
  <si>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</si>
  <si>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</si>
  <si>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</si>
  <si>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</si>
  <si>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</si>
  <si>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</si>
  <si>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</si>
  <si>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</si>
  <si>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</si>
  <si>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</si>
  <si>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</si>
  <si>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</si>
  <si>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</si>
  <si>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</si>
  <si>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</si>
  <si>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</si>
  <si>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</si>
  <si>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</si>
  <si>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</si>
  <si>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</si>
  <si>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</si>
  <si>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</si>
  <si>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</si>
  <si>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</si>
  <si>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</si>
  <si>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</si>
  <si>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</si>
  <si>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</si>
  <si>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</si>
  <si>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</si>
  <si>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</si>
  <si>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</si>
  <si>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</si>
  <si>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</si>
  <si>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</si>
  <si>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</si>
  <si>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</si>
  <si>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</si>
  <si>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</si>
  <si>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</si>
  <si>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</si>
  <si>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</si>
  <si>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</si>
  <si>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</si>
  <si>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</si>
  <si>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</si>
  <si>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</si>
  <si>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</si>
  <si>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</si>
  <si>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</si>
  <si>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</si>
  <si>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</si>
  <si>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</si>
  <si>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</si>
  <si>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</si>
  <si>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</si>
  <si>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</si>
  <si>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</si>
  <si>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</si>
  <si>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</si>
  <si>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</si>
  <si>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</si>
  <si>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</si>
  <si>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</si>
  <si>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</si>
  <si>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</si>
  <si>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</si>
  <si>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</si>
  <si>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</si>
  <si>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</si>
  <si>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</si>
  <si>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</si>
  <si>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</si>
  <si>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</si>
  <si>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</si>
  <si>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</si>
  <si>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</si>
  <si>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</si>
  <si>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</si>
  <si>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</si>
  <si>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</si>
  <si>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</si>
  <si>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</si>
  <si>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</si>
  <si>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</si>
  <si>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</si>
  <si>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</si>
  <si>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</si>
  <si>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</si>
  <si>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</si>
  <si>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</si>
  <si>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</si>
  <si>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</si>
  <si>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</si>
  <si>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</si>
  <si>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</si>
  <si>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</si>
  <si>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</si>
  <si>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</si>
  <si>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</si>
  <si>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</si>
  <si>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</si>
  <si>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</si>
  <si>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</si>
  <si>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</si>
  <si>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</si>
  <si>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</si>
  <si>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</si>
  <si>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</si>
  <si>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</si>
  <si>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</si>
  <si>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</si>
  <si>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</si>
  <si>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</si>
  <si>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</si>
  <si>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</si>
  <si>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</si>
  <si>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</si>
  <si>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</si>
  <si>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</si>
  <si>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</si>
  <si>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</si>
  <si>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</si>
  <si>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</si>
  <si>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</si>
  <si>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</si>
  <si>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</si>
  <si>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</si>
  <si>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</si>
  <si>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</si>
  <si>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</si>
  <si>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</si>
  <si>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</si>
  <si>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</si>
  <si>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</si>
  <si>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</si>
  <si>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</si>
  <si>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</si>
  <si>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</si>
  <si>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</si>
  <si>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</si>
  <si>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</si>
  <si>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</si>
  <si>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</si>
  <si>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</si>
  <si>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</si>
  <si>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</si>
  <si>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</si>
  <si>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</si>
  <si>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</si>
  <si>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</si>
  <si>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</si>
  <si>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</si>
  <si>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</si>
  <si>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</si>
  <si>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</si>
  <si>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</si>
  <si>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</si>
  <si>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</si>
  <si>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</si>
  <si>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</si>
  <si>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</si>
  <si>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</si>
  <si>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</si>
  <si>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</si>
  <si>
    <t>C182</t>
  </si>
  <si>
    <t>C183</t>
  </si>
  <si>
    <t>C184</t>
  </si>
  <si>
    <t>12/18 1500</t>
  </si>
  <si>
    <t>sim is 0.02 deg low on avg</t>
  </si>
  <si>
    <t>C185</t>
  </si>
  <si>
    <t>sim is 0.11 deg high on avg</t>
  </si>
  <si>
    <t>sim is 0.77 deg low on avg</t>
  </si>
  <si>
    <t>C192</t>
  </si>
  <si>
    <t>sim is 0.58 deg low on avg</t>
  </si>
  <si>
    <t>sim is 0.33 deg high on avg</t>
  </si>
  <si>
    <t>sim is 1.01 deg C low on avg</t>
  </si>
  <si>
    <t>sim is 0.9 C high on avg</t>
  </si>
  <si>
    <t>sim is 0.43 deg high on avg</t>
  </si>
  <si>
    <t>sim is 0.25 C too high on avg</t>
  </si>
  <si>
    <t>~C196</t>
  </si>
  <si>
    <t>C197</t>
  </si>
  <si>
    <t>C198</t>
  </si>
  <si>
    <t>C200</t>
  </si>
  <si>
    <t>C200+</t>
  </si>
  <si>
    <t>C201</t>
  </si>
  <si>
    <t>sim is 0.63 deg low on avg</t>
  </si>
  <si>
    <t>sim is 0.28 deg high on avg</t>
  </si>
  <si>
    <t>sim is 1.00 deg C low on avg</t>
  </si>
  <si>
    <t>sim is 0.05 C high on avg</t>
  </si>
  <si>
    <t>sim is 0.004 deg high on avg</t>
  </si>
  <si>
    <t>sim is 0.13 C too high on avg</t>
  </si>
  <si>
    <t>C202</t>
  </si>
  <si>
    <t>C203</t>
  </si>
  <si>
    <t>C204</t>
  </si>
  <si>
    <t>sim is 2.4 deg low on avg</t>
  </si>
  <si>
    <t>C214</t>
  </si>
  <si>
    <t>sim is 1.2 deg low on avg</t>
  </si>
  <si>
    <t>sim is 2.6 deg C low on avg</t>
  </si>
  <si>
    <t>sim is 0.3 C low on avg</t>
  </si>
  <si>
    <t>sim is 2.6 C low on avg</t>
  </si>
  <si>
    <t>sim is 0.3 C too low on avg</t>
  </si>
  <si>
    <t>ET_MULT 0.453</t>
  </si>
  <si>
    <t>ET_MULT 0.355</t>
  </si>
  <si>
    <t>solar mult = 0.3</t>
  </si>
  <si>
    <t>solar mult = 0.15</t>
  </si>
  <si>
    <t>solar mult = 0.4</t>
  </si>
  <si>
    <t>solar mult = 0.5</t>
  </si>
  <si>
    <t>C215</t>
  </si>
  <si>
    <t>sim is 2.2 deg C low on avg</t>
  </si>
  <si>
    <t>sim is 2.8 C low on avg</t>
  </si>
  <si>
    <t>sim is 1.2 C low on avg</t>
  </si>
  <si>
    <t>solar mult = 1.0</t>
  </si>
  <si>
    <t>C217</t>
  </si>
  <si>
    <t>sim is 0.8 deg low on avg</t>
  </si>
  <si>
    <t>sim is 2.1 deg low on avg</t>
  </si>
  <si>
    <t>C217+</t>
  </si>
  <si>
    <t>sim is 0.35 deg low on avg</t>
  </si>
  <si>
    <t>sim is 1.6 deg low on avg</t>
  </si>
  <si>
    <t>C218</t>
  </si>
  <si>
    <t>sim is 1.1 C low on avg</t>
  </si>
  <si>
    <t>sim is 2.2 C low on avg</t>
  </si>
  <si>
    <t>C219</t>
  </si>
  <si>
    <t>sim is 0.05 deg high on avg</t>
  </si>
  <si>
    <t>sim is 1.9 C high on avg</t>
  </si>
  <si>
    <t>sim is 0.2 C low on avg</t>
  </si>
  <si>
    <t>sim is 0.8 C too high on avg</t>
  </si>
  <si>
    <t xml:space="preserve">                                                             </t>
  </si>
  <si>
    <t>C239</t>
  </si>
  <si>
    <t>gage number</t>
  </si>
  <si>
    <t xml:space="preserve">reach </t>
  </si>
  <si>
    <t>long</t>
  </si>
  <si>
    <t>northing</t>
  </si>
  <si>
    <t>elev</t>
  </si>
  <si>
    <t>name</t>
  </si>
  <si>
    <t>44deg 20' 05"</t>
  </si>
  <si>
    <t>122 deg 02' 45"</t>
  </si>
  <si>
    <t>2610 ft</t>
  </si>
  <si>
    <t>44deg 02' 50"</t>
  </si>
  <si>
    <t>122deg 13' 00"</t>
  </si>
  <si>
    <t>1709.51 ft</t>
  </si>
  <si>
    <t>44deg 12' 35"</t>
  </si>
  <si>
    <t>122deg 15' 20"</t>
  </si>
  <si>
    <t>44deg 21' 40"</t>
  </si>
  <si>
    <t>121deg 59' 40"</t>
  </si>
  <si>
    <t>3015.32 ft</t>
  </si>
  <si>
    <t>UTM zone 10T easting</t>
  </si>
  <si>
    <t>1056.53 ft</t>
  </si>
  <si>
    <t>1377.76 ft</t>
  </si>
  <si>
    <t>below Quartz Cr, above Simmons Cr</t>
  </si>
  <si>
    <t>NAD27 lat</t>
  </si>
  <si>
    <t>ngs.noaa.gov/NCAT</t>
  </si>
  <si>
    <t>HRU_ID</t>
  </si>
  <si>
    <t>above Penny Cr 23774625, below French Pete Cr 23773153</t>
  </si>
  <si>
    <t>44deg 05' 35"</t>
  </si>
  <si>
    <t>122deg 57' 22"</t>
  </si>
  <si>
    <t>IDU_ID</t>
  </si>
  <si>
    <t>HBVCALIB</t>
  </si>
  <si>
    <t>ClearLake46</t>
  </si>
  <si>
    <t>Smith47</t>
  </si>
  <si>
    <t>SFork48</t>
  </si>
  <si>
    <t>Lookout49</t>
  </si>
  <si>
    <t>Mohawk25</t>
  </si>
  <si>
    <t># of IDUs</t>
  </si>
  <si>
    <t>gage area: HBVCALIB area</t>
  </si>
  <si>
    <t>gage drainage area, sq. mi.</t>
  </si>
  <si>
    <t>HBVCALIB area, m2</t>
  </si>
  <si>
    <t>HBVCALIB area, sq. mi.</t>
  </si>
  <si>
    <t>BLU9 (+Lookout49)</t>
  </si>
  <si>
    <t>C241+</t>
  </si>
  <si>
    <t>sim is 19.7 cfs too high</t>
  </si>
  <si>
    <t>C242</t>
  </si>
  <si>
    <t>C242+</t>
  </si>
  <si>
    <t>ET_MULT = 1.0</t>
  </si>
  <si>
    <t>ET_MULT = 1.5</t>
  </si>
  <si>
    <t>spring = 139 cfs</t>
  </si>
  <si>
    <t>C246</t>
  </si>
  <si>
    <t>C247</t>
  </si>
  <si>
    <t>PEST_Lookout49</t>
  </si>
  <si>
    <t>C248</t>
  </si>
  <si>
    <t>CW3M_BLU.envx</t>
  </si>
  <si>
    <t>C249</t>
  </si>
  <si>
    <t>CW3M_McKenzie.envx</t>
  </si>
  <si>
    <t>C253</t>
  </si>
  <si>
    <t>C254</t>
  </si>
  <si>
    <t>C254+</t>
  </si>
  <si>
    <t>sim Q is 24 cfs too high</t>
  </si>
  <si>
    <t>new PEST calibration</t>
  </si>
  <si>
    <t>C254 PEST calibration</t>
  </si>
  <si>
    <t>C255+</t>
  </si>
  <si>
    <t>C256+</t>
  </si>
  <si>
    <t>C258</t>
  </si>
  <si>
    <t>C258+</t>
  </si>
  <si>
    <t>~C258</t>
  </si>
  <si>
    <t>PEST_Lookout49 log xform</t>
  </si>
  <si>
    <t>C263</t>
  </si>
  <si>
    <t>CW3M_PEST_Lookout49.envx</t>
  </si>
  <si>
    <t>C264</t>
  </si>
  <si>
    <t>0.4.6</t>
  </si>
  <si>
    <t>0.4.6+</t>
  </si>
  <si>
    <t>CW3M_PEST_Mohawk25.envx</t>
  </si>
  <si>
    <t>CW3M_PEST_SFork48.envx</t>
  </si>
  <si>
    <t>CW3M_McKenzie.envx  Lookout49 adjusted Q (cfs)</t>
  </si>
  <si>
    <t>CW3M_McKenzie.envx monthly flow skill assessment</t>
  </si>
  <si>
    <t>ET_MULT = 0.241; CW3M_PEST_Lookout49.envx</t>
  </si>
  <si>
    <t>ET_MULT = 0.920; CW3M_McKenzie.envx</t>
  </si>
  <si>
    <t>ET_MULT = 0.241; CW3M_McKenzie.envx</t>
  </si>
  <si>
    <t>ET_MULT = 0.920; CW3M_PEST_Mohawk25.envx</t>
  </si>
  <si>
    <t>0.4.7</t>
  </si>
  <si>
    <t>0.4.7+</t>
  </si>
  <si>
    <t>ET_MULT 0.488; CW3M_BLU.envx</t>
  </si>
  <si>
    <t>ET_MULT 0.799; CW3M_BLU.envx</t>
  </si>
  <si>
    <t>C268</t>
  </si>
  <si>
    <t>new PEST calibration; CW3M_PEST_Lookout49.envx</t>
  </si>
  <si>
    <t>new PEST calibration; CW3M_McKenzie.envx</t>
  </si>
  <si>
    <t>new PEST calibration; CW3M_PEST_Mohawk25.envx</t>
  </si>
  <si>
    <t>new PEST calibration; CW3M_PEST_SFork48.envx</t>
  </si>
  <si>
    <t>C286</t>
  </si>
  <si>
    <t>sim is 0.22 deg high on avg</t>
  </si>
  <si>
    <t>Baseline_1979-current</t>
  </si>
  <si>
    <t>Demo_Baseline</t>
  </si>
  <si>
    <t>C287</t>
  </si>
  <si>
    <t>sim is 0.84 deg low on avg</t>
  </si>
  <si>
    <t>sim is 0.27 C low on avg</t>
  </si>
  <si>
    <t>sim is 1.8 C high on avg</t>
  </si>
  <si>
    <t>sim is 0.1C low on avg</t>
  </si>
  <si>
    <t>C301</t>
  </si>
  <si>
    <t>sim is 0.83 deg low on avg</t>
  </si>
  <si>
    <t>C309</t>
  </si>
  <si>
    <t>MARYS RIVER NEAR PHILOMATH</t>
  </si>
  <si>
    <t>C317</t>
  </si>
  <si>
    <t>C317+</t>
  </si>
  <si>
    <t>new calibration</t>
  </si>
  <si>
    <t>C324+</t>
  </si>
  <si>
    <t>2019-20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</si>
</sst>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0.0%"/>
    <numFmt numFmtId="166" formatCode="0.0000"/>
    <numFmt numFmtId="167" formatCode="0.0"/>
    <numFmt numFmtId="168" formatCode="0.000"/>
    <numFmt numFmtId="169" formatCode="0.00000E+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2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11" borderId="0" xfId="0" applyNumberFormat="1" applyFill="1"/>
    <xf numFmtId="167" fontId="0" fillId="0" borderId="0" xfId="0" applyNumberFormat="1" applyFill="1"/>
    <xf numFmtId="168" fontId="0" fillId="11" borderId="0" xfId="0" applyNumberFormat="1" applyFill="1"/>
    <xf numFmtId="0" fontId="0" fillId="11" borderId="0" xfId="0" applyFill="1" applyAlignment="1">
      <alignment wrapText="1"/>
    </xf>
    <xf numFmtId="16" fontId="0" fillId="11" borderId="0" xfId="0" applyNumberFormat="1" applyFill="1"/>
    <xf numFmtId="49" fontId="0" fillId="12" borderId="0" xfId="0" applyNumberFormat="1" applyFill="1"/>
    <xf numFmtId="0" fontId="0" fillId="12" borderId="0" xfId="0" applyFill="1"/>
    <xf numFmtId="16" fontId="0" fillId="12" borderId="0" xfId="0" applyNumberFormat="1" applyFill="1"/>
    <xf numFmtId="167" fontId="0" fillId="12" borderId="0" xfId="0" applyNumberFormat="1" applyFill="1"/>
    <xf numFmtId="2" fontId="0" fillId="12" borderId="0" xfId="0" applyNumberFormat="1" applyFill="1"/>
    <xf numFmtId="165" fontId="0" fillId="12" borderId="0" xfId="1" applyNumberFormat="1" applyFont="1" applyFill="1"/>
    <xf numFmtId="166" fontId="0" fillId="12" borderId="0" xfId="0" applyNumberFormat="1" applyFill="1"/>
    <xf numFmtId="0" fontId="0" fillId="12" borderId="0" xfId="0" applyFill="1" applyAlignment="1">
      <alignment horizontal="center"/>
    </xf>
    <xf numFmtId="0" fontId="0" fillId="12" borderId="0" xfId="0" quotePrefix="1" applyFill="1"/>
    <xf numFmtId="16" fontId="0" fillId="10" borderId="0" xfId="0" applyNumberFormat="1" applyFill="1"/>
    <xf numFmtId="49" fontId="0" fillId="3" borderId="0" xfId="0" applyNumberFormat="1" applyFill="1"/>
    <xf numFmtId="16" fontId="0" fillId="3" borderId="0" xfId="0" applyNumberFormat="1" applyFill="1"/>
    <xf numFmtId="166" fontId="0" fillId="3" borderId="0" xfId="0" applyNumberFormat="1" applyFill="1"/>
    <xf numFmtId="0" fontId="0" fillId="3" borderId="0" xfId="0" quotePrefix="1" applyFill="1"/>
    <xf numFmtId="16" fontId="0" fillId="11" borderId="0" xfId="0" applyNumberFormat="1" applyFill="1" applyAlignment="1">
      <alignment wrapText="1"/>
    </xf>
    <xf numFmtId="16" fontId="0" fillId="10" borderId="0" xfId="0" applyNumberFormat="1" applyFill="1" applyAlignment="1">
      <alignment wrapText="1"/>
    </xf>
    <xf numFmtId="167" fontId="0" fillId="10" borderId="0" xfId="0" applyNumberFormat="1" applyFill="1"/>
    <xf numFmtId="49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167" fontId="0" fillId="0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165" fontId="0" fillId="0" borderId="0" xfId="1" applyNumberFormat="1" applyFont="1" applyFill="1" applyAlignment="1">
      <alignment vertical="top"/>
    </xf>
    <xf numFmtId="166" fontId="0" fillId="0" borderId="0" xfId="0" applyNumberForma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quotePrefix="1" applyFill="1" applyAlignment="1">
      <alignment vertical="top"/>
    </xf>
    <xf numFmtId="0" fontId="0" fillId="3" borderId="0" xfId="0" applyFill="1" applyAlignment="1">
      <alignment wrapText="1"/>
    </xf>
    <xf numFmtId="2" fontId="0" fillId="11" borderId="0" xfId="0" applyNumberFormat="1" applyFill="1" applyAlignment="1">
      <alignment wrapText="1"/>
    </xf>
    <xf numFmtId="0" fontId="0" fillId="10" borderId="0" xfId="0" applyFill="1" applyAlignment="1">
      <alignment wrapText="1"/>
    </xf>
    <xf numFmtId="16" fontId="0" fillId="0" borderId="0" xfId="0" applyNumberFormat="1" applyFill="1"/>
    <xf numFmtId="49" fontId="0" fillId="7" borderId="0" xfId="0" applyNumberFormat="1" applyFill="1"/>
    <xf numFmtId="16" fontId="0" fillId="7" borderId="0" xfId="0" applyNumberFormat="1" applyFill="1"/>
    <xf numFmtId="167" fontId="0" fillId="7" borderId="0" xfId="0" applyNumberFormat="1" applyFill="1"/>
    <xf numFmtId="0" fontId="0" fillId="7" borderId="0" xfId="0" quotePrefix="1" applyFill="1"/>
    <xf numFmtId="167" fontId="0" fillId="11" borderId="0" xfId="0" applyNumberFormat="1" applyFill="1" applyAlignment="1">
      <alignment vertical="top"/>
    </xf>
    <xf numFmtId="2" fontId="0" fillId="10" borderId="0" xfId="0" applyNumberFormat="1" applyFill="1" applyAlignment="1">
      <alignment wrapText="1"/>
    </xf>
    <xf numFmtId="0" fontId="0" fillId="11" borderId="0" xfId="0" applyFill="1" applyAlignment="1"/>
    <xf numFmtId="167" fontId="0" fillId="11" borderId="0" xfId="0" applyNumberFormat="1" applyFill="1" applyAlignment="1"/>
    <xf numFmtId="2" fontId="0" fillId="11" borderId="0" xfId="0" applyNumberFormat="1" applyFill="1" applyAlignment="1"/>
    <xf numFmtId="165" fontId="0" fillId="11" borderId="0" xfId="1" applyNumberFormat="1" applyFont="1" applyFill="1" applyAlignment="1"/>
    <xf numFmtId="0" fontId="0" fillId="10" borderId="0" xfId="0" applyFill="1" applyAlignment="1"/>
    <xf numFmtId="167" fontId="0" fillId="10" borderId="0" xfId="0" applyNumberFormat="1" applyFill="1" applyAlignment="1"/>
    <xf numFmtId="2" fontId="0" fillId="10" borderId="0" xfId="0" applyNumberFormat="1" applyFill="1" applyAlignment="1"/>
    <xf numFmtId="165" fontId="0" fillId="10" borderId="0" xfId="1" applyNumberFormat="1" applyFont="1" applyFill="1" applyAlignment="1"/>
    <xf numFmtId="168" fontId="0" fillId="11" borderId="0" xfId="0" applyNumberFormat="1" applyFill="1" applyAlignment="1">
      <alignment wrapText="1"/>
    </xf>
    <xf numFmtId="168" fontId="0" fillId="0" borderId="0" xfId="0" applyNumberFormat="1" applyFill="1" applyAlignment="1">
      <alignment wrapText="1"/>
    </xf>
    <xf numFmtId="16" fontId="0" fillId="7" borderId="0" xfId="0" applyNumberFormat="1" applyFill="1" applyAlignment="1">
      <alignment wrapText="1"/>
    </xf>
    <xf numFmtId="0" fontId="0" fillId="7" borderId="0" xfId="0" applyFill="1" applyAlignment="1">
      <alignment wrapText="1"/>
    </xf>
    <xf numFmtId="0" fontId="0" fillId="7" borderId="0" xfId="0" applyFill="1" applyAlignment="1"/>
    <xf numFmtId="167" fontId="0" fillId="7" borderId="0" xfId="0" applyNumberFormat="1" applyFill="1" applyAlignment="1"/>
    <xf numFmtId="2" fontId="0" fillId="7" borderId="0" xfId="0" applyNumberFormat="1" applyFill="1" applyAlignment="1"/>
    <xf numFmtId="165" fontId="0" fillId="7" borderId="0" xfId="1" applyNumberFormat="1" applyFont="1" applyFill="1" applyAlignment="1"/>
    <xf numFmtId="0" fontId="0" fillId="0" borderId="0" xfId="0" applyFill="1" applyAlignment="1"/>
    <xf numFmtId="167" fontId="0" fillId="0" borderId="0" xfId="0" applyNumberFormat="1" applyFill="1" applyAlignment="1"/>
    <xf numFmtId="2" fontId="0" fillId="0" borderId="0" xfId="0" applyNumberFormat="1" applyFill="1" applyAlignment="1"/>
    <xf numFmtId="165" fontId="0" fillId="0" borderId="0" xfId="1" applyNumberFormat="1" applyFont="1" applyFill="1" applyAlignment="1"/>
    <xf numFmtId="16" fontId="0" fillId="0" borderId="0" xfId="0" applyNumberFormat="1" applyFill="1" applyAlignment="1">
      <alignment wrapText="1"/>
    </xf>
    <xf numFmtId="16" fontId="0" fillId="3" borderId="0" xfId="0" applyNumberFormat="1" applyFill="1" applyAlignment="1">
      <alignment wrapText="1"/>
    </xf>
    <xf numFmtId="169" fontId="0" fillId="0" borderId="0" xfId="0" applyNumberFormat="1" applyAlignment="1">
      <alignment wrapText="1"/>
    </xf>
    <xf numFmtId="169" fontId="0" fillId="11" borderId="0" xfId="0" applyNumberFormat="1" applyFill="1"/>
    <xf numFmtId="169" fontId="0" fillId="0" borderId="0" xfId="0" applyNumberFormat="1"/>
    <xf numFmtId="168" fontId="0" fillId="0" borderId="0" xfId="0" applyNumberFormat="1" applyAlignment="1">
      <alignment wrapText="1"/>
    </xf>
    <xf numFmtId="168" fontId="0" fillId="0" borderId="0" xfId="0" applyNumberFormat="1"/>
    <xf numFmtId="168" fontId="0" fillId="10" borderId="0" xfId="0" applyNumberFormat="1" applyFill="1" applyAlignment="1">
      <alignment wrapText="1"/>
    </xf>
    <xf numFmtId="10" fontId="0" fillId="11" borderId="0" xfId="1" applyNumberFormat="1" applyFont="1" applyFill="1"/>
    <xf numFmtId="168" fontId="0" fillId="0" borderId="0" xfId="0" applyNumberFormat="1" applyFill="1"/>
    <xf numFmtId="10" fontId="0" fillId="0" borderId="0" xfId="1" applyNumberFormat="1" applyFont="1" applyFill="1"/>
    <xf numFmtId="168" fontId="0" fillId="11" borderId="0" xfId="0" applyNumberFormat="1" applyFill="1" applyAlignment="1">
      <alignment vertical="top"/>
    </xf>
    <xf numFmtId="49" fontId="0" fillId="11" borderId="0" xfId="0" applyNumberFormat="1" applyFill="1" applyAlignment="1"/>
    <xf numFmtId="166" fontId="0" fillId="11" borderId="0" xfId="0" applyNumberFormat="1" applyFill="1" applyAlignment="1"/>
    <xf numFmtId="0" fontId="0" fillId="11" borderId="0" xfId="0" quotePrefix="1" applyFill="1" applyAlignment="1"/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323"/>
  <sheetViews>
    <sheetView tabSelected="1" workbookViewId="0">
      <pane ySplit="3" topLeftCell="A4" activePane="bottomLeft" state="frozen"/>
      <selection pane="bottomLeft" activeCell="W8" sqref="W8"/>
    </sheetView>
  </sheetViews>
  <sheetFormatPr defaultRowHeight="14.4" x14ac:dyDescent="0.3"/>
  <cols>
    <col min="3" max="3" width="49.5546875" customWidth="1"/>
    <col min="4" max="4" width="12.88671875" customWidth="1"/>
    <col min="5" max="5" width="27.109375" customWidth="1"/>
    <col min="6" max="6" width="8.44140625" style="7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61</v>
      </c>
      <c r="C1" s="69"/>
      <c r="F1" s="77" t="s">
        <v>170</v>
      </c>
      <c r="G1" s="16" t="s">
        <v>48</v>
      </c>
      <c r="I1" s="20" t="s">
        <v>62</v>
      </c>
      <c r="J1" s="20" t="s">
        <v>63</v>
      </c>
      <c r="K1" s="20" t="s">
        <v>64</v>
      </c>
      <c r="L1" s="19" t="s">
        <v>49</v>
      </c>
      <c r="N1" s="21" t="s">
        <v>62</v>
      </c>
      <c r="O1" s="21" t="s">
        <v>63</v>
      </c>
      <c r="P1" s="21" t="s">
        <v>64</v>
      </c>
      <c r="Q1" s="17" t="s">
        <v>50</v>
      </c>
      <c r="S1" s="22" t="s">
        <v>62</v>
      </c>
      <c r="T1" s="22" t="s">
        <v>63</v>
      </c>
      <c r="U1" s="22" t="s">
        <v>64</v>
      </c>
      <c r="V1" s="18" t="s">
        <v>51</v>
      </c>
      <c r="X1" s="23" t="s">
        <v>62</v>
      </c>
      <c r="Y1" s="23" t="s">
        <v>63</v>
      </c>
      <c r="Z1" s="23" t="s">
        <v>64</v>
      </c>
    </row>
    <row r="3" spans="1:78" x14ac:dyDescent="0.3">
      <c r="A3" t="s">
        <v>54</v>
      </c>
      <c r="F3" s="77" t="s">
        <v>65</v>
      </c>
      <c r="L3" s="19" t="s">
        <v>65</v>
      </c>
      <c r="Q3" s="17" t="s">
        <v>65</v>
      </c>
      <c r="V3" s="18" t="s">
        <v>65</v>
      </c>
      <c r="AA3" s="154" t="s">
        <v>66</v>
      </c>
      <c r="AB3" s="154"/>
      <c r="AC3" s="160" t="s">
        <v>67</v>
      </c>
      <c r="AD3" s="160"/>
      <c r="AE3" s="158" t="s">
        <v>50</v>
      </c>
      <c r="AF3" s="158"/>
      <c r="AG3" s="157" t="s">
        <v>68</v>
      </c>
      <c r="AH3" s="157"/>
      <c r="AI3" s="161" t="s">
        <v>48</v>
      </c>
      <c r="AJ3" s="161"/>
      <c r="AK3" s="160" t="s">
        <v>67</v>
      </c>
      <c r="AL3" s="160"/>
      <c r="AM3" s="158" t="s">
        <v>50</v>
      </c>
      <c r="AN3" s="158"/>
      <c r="AO3" s="157" t="s">
        <v>68</v>
      </c>
      <c r="AP3" s="157"/>
      <c r="AR3" s="32" t="s">
        <v>53</v>
      </c>
      <c r="AS3" s="154" t="s">
        <v>48</v>
      </c>
      <c r="AT3" s="154"/>
      <c r="AU3" s="159" t="s">
        <v>67</v>
      </c>
      <c r="AV3" s="159"/>
      <c r="AW3" s="156" t="s">
        <v>50</v>
      </c>
      <c r="AX3" s="156"/>
      <c r="AY3" s="157" t="s">
        <v>68</v>
      </c>
      <c r="AZ3" s="157"/>
      <c r="BA3" s="154" t="s">
        <v>48</v>
      </c>
      <c r="BB3" s="154"/>
      <c r="BC3" s="155" t="s">
        <v>67</v>
      </c>
      <c r="BD3" s="155"/>
      <c r="BE3" s="156" t="s">
        <v>50</v>
      </c>
      <c r="BF3" s="156"/>
      <c r="BG3" s="157" t="s">
        <v>68</v>
      </c>
      <c r="BH3" s="157"/>
      <c r="BI3">
        <f>MIN(BI13:BI344)</f>
        <v>1</v>
      </c>
      <c r="BJ3" t="s">
        <v>52</v>
      </c>
      <c r="BK3" s="33" t="s">
        <v>48</v>
      </c>
      <c r="BL3" s="33"/>
      <c r="BM3" s="34" t="s">
        <v>67</v>
      </c>
      <c r="BN3" s="34"/>
      <c r="BO3" s="35" t="s">
        <v>50</v>
      </c>
      <c r="BP3" s="35"/>
      <c r="BQ3" s="35" t="s">
        <v>68</v>
      </c>
      <c r="BR3" s="35"/>
      <c r="BS3" t="s">
        <v>48</v>
      </c>
      <c r="BU3" t="s">
        <v>67</v>
      </c>
      <c r="BW3" t="s">
        <v>50</v>
      </c>
      <c r="BY3" t="s">
        <v>68</v>
      </c>
    </row>
    <row r="4" spans="1:78" x14ac:dyDescent="0.3">
      <c r="A4" s="3" t="s">
        <v>16</v>
      </c>
      <c r="B4" s="3" t="s">
        <v>56</v>
      </c>
      <c r="F4" s="77" t="s">
        <v>161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69</v>
      </c>
      <c r="AB4" s="36" t="s">
        <v>70</v>
      </c>
      <c r="AC4" s="37" t="s">
        <v>69</v>
      </c>
      <c r="AD4" s="37" t="s">
        <v>70</v>
      </c>
      <c r="AE4" s="38" t="s">
        <v>69</v>
      </c>
      <c r="AF4" s="38" t="s">
        <v>70</v>
      </c>
      <c r="AG4" s="3" t="s">
        <v>69</v>
      </c>
      <c r="AH4" s="3" t="s">
        <v>70</v>
      </c>
      <c r="AI4" s="39" t="s">
        <v>69</v>
      </c>
      <c r="AJ4" s="39" t="s">
        <v>70</v>
      </c>
      <c r="AK4" s="37" t="s">
        <v>69</v>
      </c>
      <c r="AL4" s="37" t="s">
        <v>70</v>
      </c>
      <c r="AM4" s="38" t="s">
        <v>69</v>
      </c>
      <c r="AN4" s="38" t="s">
        <v>70</v>
      </c>
      <c r="AO4" s="3" t="s">
        <v>69</v>
      </c>
      <c r="AP4" s="3" t="s">
        <v>70</v>
      </c>
      <c r="AS4" s="36" t="s">
        <v>71</v>
      </c>
      <c r="AT4" s="36" t="s">
        <v>72</v>
      </c>
      <c r="AU4" s="40" t="s">
        <v>71</v>
      </c>
      <c r="AV4" s="40" t="s">
        <v>72</v>
      </c>
      <c r="AW4" s="41" t="s">
        <v>71</v>
      </c>
      <c r="AX4" s="41" t="s">
        <v>72</v>
      </c>
      <c r="AY4" s="3" t="s">
        <v>71</v>
      </c>
      <c r="AZ4" s="3" t="s">
        <v>72</v>
      </c>
      <c r="BA4" s="36" t="s">
        <v>71</v>
      </c>
      <c r="BB4" s="36" t="s">
        <v>72</v>
      </c>
      <c r="BC4" s="40" t="s">
        <v>71</v>
      </c>
      <c r="BD4" s="40" t="s">
        <v>72</v>
      </c>
      <c r="BE4" s="41" t="s">
        <v>71</v>
      </c>
      <c r="BF4" s="41" t="s">
        <v>72</v>
      </c>
      <c r="BG4" s="3" t="s">
        <v>71</v>
      </c>
      <c r="BH4" s="3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s="35" t="s">
        <v>71</v>
      </c>
      <c r="BR4" s="35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  <c r="BY4" t="s">
        <v>71</v>
      </c>
      <c r="BZ4" t="s">
        <v>72</v>
      </c>
    </row>
    <row r="5" spans="1:78" s="63" customFormat="1" x14ac:dyDescent="0.3">
      <c r="A5" s="67">
        <v>14171000</v>
      </c>
      <c r="B5" s="67">
        <v>23762895</v>
      </c>
      <c r="C5" s="63" t="s">
        <v>348</v>
      </c>
      <c r="D5" s="63" t="s">
        <v>349</v>
      </c>
      <c r="F5" s="78"/>
      <c r="G5" s="64">
        <v>0.9</v>
      </c>
      <c r="H5" s="64" t="str">
        <f t="shared" ref="H5" si="0">IF(G5&gt;0.8,"VG",IF(G5&gt;0.7,"G",IF(G5&gt;0.45,"S","NS")))</f>
        <v>VG</v>
      </c>
      <c r="I5" s="64"/>
      <c r="J5" s="64"/>
      <c r="K5" s="64"/>
      <c r="L5" s="65">
        <v>4.07E-2</v>
      </c>
      <c r="M5" s="64" t="str">
        <f t="shared" ref="M5" si="1">IF(ABS(L5)&lt;5%,"VG",IF(ABS(L5)&lt;10%,"G",IF(ABS(L5)&lt;15%,"S","NS")))</f>
        <v>VG</v>
      </c>
      <c r="N5" s="64"/>
      <c r="O5" s="64"/>
      <c r="P5" s="64"/>
      <c r="Q5" s="64">
        <v>0.315</v>
      </c>
      <c r="R5" s="64" t="str">
        <f t="shared" ref="R5" si="2">IF(Q5&lt;=0.5,"VG",IF(Q5&lt;=0.6,"G",IF(Q5&lt;=0.7,"S","NS")))</f>
        <v>VG</v>
      </c>
      <c r="S5" s="64"/>
      <c r="T5" s="64"/>
      <c r="U5" s="64"/>
      <c r="V5" s="64">
        <v>0.9778</v>
      </c>
      <c r="W5" s="64" t="str">
        <f t="shared" ref="W5" si="3">IF(V5&gt;0.85,"VG",IF(V5&gt;0.75,"G",IF(V5&gt;0.6,"S","NS")))</f>
        <v>VG</v>
      </c>
      <c r="X5" s="64"/>
      <c r="Y5" s="64"/>
      <c r="Z5" s="64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K5" s="66"/>
      <c r="BL5" s="66"/>
      <c r="BM5" s="66"/>
      <c r="BN5" s="66"/>
      <c r="BO5" s="66"/>
      <c r="BP5" s="66"/>
      <c r="BQ5" s="66"/>
      <c r="BR5" s="66"/>
    </row>
    <row r="6" spans="1:78" s="63" customFormat="1" x14ac:dyDescent="0.3">
      <c r="A6" s="67">
        <v>14171000</v>
      </c>
      <c r="B6" s="67">
        <v>23762895</v>
      </c>
      <c r="C6" s="63" t="s">
        <v>348</v>
      </c>
      <c r="D6" s="63" t="s">
        <v>350</v>
      </c>
      <c r="E6" s="63" t="s">
        <v>351</v>
      </c>
      <c r="F6" s="78"/>
      <c r="G6" s="64">
        <v>0.97699999999999998</v>
      </c>
      <c r="H6" s="64" t="str">
        <f t="shared" ref="H6" si="4">IF(G6&gt;0.8,"VG",IF(G6&gt;0.7,"G",IF(G6&gt;0.45,"S","NS")))</f>
        <v>VG</v>
      </c>
      <c r="I6" s="64"/>
      <c r="J6" s="64"/>
      <c r="K6" s="64"/>
      <c r="L6" s="65">
        <v>6.7000000000000002E-3</v>
      </c>
      <c r="M6" s="64" t="str">
        <f t="shared" ref="M6" si="5">IF(ABS(L6)&lt;5%,"VG",IF(ABS(L6)&lt;10%,"G",IF(ABS(L6)&lt;15%,"S","NS")))</f>
        <v>VG</v>
      </c>
      <c r="N6" s="64"/>
      <c r="O6" s="64"/>
      <c r="P6" s="64"/>
      <c r="Q6" s="64">
        <v>0.153</v>
      </c>
      <c r="R6" s="64" t="str">
        <f t="shared" ref="R6" si="6">IF(Q6&lt;=0.5,"VG",IF(Q6&lt;=0.6,"G",IF(Q6&lt;=0.7,"S","NS")))</f>
        <v>VG</v>
      </c>
      <c r="S6" s="64"/>
      <c r="T6" s="64"/>
      <c r="U6" s="64"/>
      <c r="V6" s="64">
        <v>0.98199999999999998</v>
      </c>
      <c r="W6" s="64" t="str">
        <f t="shared" ref="W6" si="7">IF(V6&gt;0.85,"VG",IF(V6&gt;0.75,"G",IF(V6&gt;0.6,"S","NS")))</f>
        <v>VG</v>
      </c>
      <c r="X6" s="64"/>
      <c r="Y6" s="64"/>
      <c r="Z6" s="64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K6" s="66"/>
      <c r="BL6" s="66"/>
      <c r="BM6" s="66"/>
      <c r="BN6" s="66"/>
      <c r="BO6" s="66"/>
      <c r="BP6" s="66"/>
      <c r="BQ6" s="66"/>
      <c r="BR6" s="66"/>
    </row>
    <row r="7" spans="1:78" x14ac:dyDescent="0.3">
      <c r="A7" s="3"/>
      <c r="B7" s="3"/>
      <c r="AA7" s="36"/>
      <c r="AB7" s="36"/>
      <c r="AC7" s="37"/>
      <c r="AD7" s="37"/>
      <c r="AE7" s="38"/>
      <c r="AF7" s="38"/>
      <c r="AG7" s="3"/>
      <c r="AH7" s="3"/>
      <c r="AI7" s="39"/>
      <c r="AJ7" s="39"/>
      <c r="AK7" s="37"/>
      <c r="AL7" s="37"/>
      <c r="AM7" s="38"/>
      <c r="AN7" s="38"/>
      <c r="AO7" s="3"/>
      <c r="AP7" s="3"/>
      <c r="AS7" s="36"/>
      <c r="AT7" s="36"/>
      <c r="AU7" s="40"/>
      <c r="AV7" s="40"/>
      <c r="AW7" s="41"/>
      <c r="AX7" s="41"/>
      <c r="AY7" s="3"/>
      <c r="AZ7" s="3"/>
      <c r="BA7" s="36"/>
      <c r="BB7" s="36"/>
      <c r="BC7" s="40"/>
      <c r="BD7" s="40"/>
      <c r="BE7" s="41"/>
      <c r="BF7" s="41"/>
      <c r="BG7" s="3"/>
      <c r="BH7" s="3"/>
      <c r="BK7" s="35"/>
      <c r="BL7" s="35"/>
      <c r="BM7" s="35"/>
      <c r="BN7" s="35"/>
      <c r="BO7" s="35"/>
      <c r="BP7" s="35"/>
      <c r="BQ7" s="35"/>
      <c r="BR7" s="35"/>
    </row>
    <row r="8" spans="1:78" s="63" customFormat="1" x14ac:dyDescent="0.3">
      <c r="A8" s="67">
        <v>14171000</v>
      </c>
      <c r="B8" s="67">
        <v>23762895</v>
      </c>
      <c r="C8" s="63" t="s">
        <v>348</v>
      </c>
      <c r="D8" s="63" t="s">
        <v>352</v>
      </c>
      <c r="E8" s="63" t="s">
        <v>353</v>
      </c>
      <c r="F8" s="78"/>
      <c r="G8" s="64">
        <v>0.97399999999999998</v>
      </c>
      <c r="H8" s="64" t="str">
        <f t="shared" ref="H8" si="8">IF(G8&gt;0.8,"VG",IF(G8&gt;0.7,"G",IF(G8&gt;0.45,"S","NS")))</f>
        <v>VG</v>
      </c>
      <c r="I8" s="64"/>
      <c r="J8" s="64"/>
      <c r="K8" s="64"/>
      <c r="L8" s="65">
        <v>4.7000000000000002E-3</v>
      </c>
      <c r="M8" s="64" t="str">
        <f t="shared" ref="M8" si="9">IF(ABS(L8)&lt;5%,"VG",IF(ABS(L8)&lt;10%,"G",IF(ABS(L8)&lt;15%,"S","NS")))</f>
        <v>VG</v>
      </c>
      <c r="N8" s="64"/>
      <c r="O8" s="64"/>
      <c r="P8" s="64"/>
      <c r="Q8" s="64">
        <v>0.161</v>
      </c>
      <c r="R8" s="64" t="str">
        <f t="shared" ref="R8" si="10">IF(Q8&lt;=0.5,"VG",IF(Q8&lt;=0.6,"G",IF(Q8&lt;=0.7,"S","NS")))</f>
        <v>VG</v>
      </c>
      <c r="S8" s="64"/>
      <c r="T8" s="64"/>
      <c r="U8" s="64"/>
      <c r="V8" s="64">
        <v>0.98</v>
      </c>
      <c r="W8" s="64" t="str">
        <f t="shared" ref="W8" si="11">IF(V8&gt;0.85,"VG",IF(V8&gt;0.75,"G",IF(V8&gt;0.6,"S","NS")))</f>
        <v>VG</v>
      </c>
      <c r="X8" s="64"/>
      <c r="Y8" s="64"/>
      <c r="Z8" s="64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K8" s="66"/>
      <c r="BL8" s="66"/>
      <c r="BM8" s="66"/>
      <c r="BN8" s="66"/>
      <c r="BO8" s="66"/>
      <c r="BP8" s="66"/>
      <c r="BQ8" s="66"/>
      <c r="BR8" s="66"/>
    </row>
    <row r="9" spans="1:78" x14ac:dyDescent="0.3">
      <c r="C9" s="44"/>
      <c r="D9" s="35"/>
      <c r="E9" s="35"/>
      <c r="F9" s="35"/>
      <c r="G9"/>
      <c r="H9" s="35"/>
      <c r="I9" s="35"/>
      <c r="J9" s="35"/>
      <c r="K9" s="35"/>
      <c r="L9" s="35"/>
      <c r="M9" s="35"/>
      <c r="N9"/>
      <c r="O9" s="35"/>
      <c r="P9" s="35"/>
      <c r="Q9" s="35"/>
      <c r="R9"/>
      <c r="S9" s="35"/>
      <c r="T9" s="35"/>
      <c r="U9" s="35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S9"/>
      <c r="AT9"/>
      <c r="AU9"/>
      <c r="AV9"/>
      <c r="BK9"/>
      <c r="BL9"/>
      <c r="BM9"/>
      <c r="BN9"/>
    </row>
    <row r="10" spans="1:78" x14ac:dyDescent="0.3">
      <c r="C10" s="44"/>
      <c r="D10" s="35"/>
      <c r="E10" s="35"/>
      <c r="F10" s="35"/>
      <c r="G10"/>
      <c r="H10" s="35"/>
      <c r="I10" s="35"/>
      <c r="J10" s="35"/>
      <c r="K10" s="35"/>
      <c r="L10" s="35"/>
      <c r="M10" s="35"/>
      <c r="N10"/>
      <c r="O10" s="35"/>
      <c r="P10" s="35"/>
      <c r="Q10" s="35"/>
      <c r="R10"/>
      <c r="S10" s="35"/>
      <c r="T10" s="35"/>
      <c r="U10" s="35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S10"/>
      <c r="AT10"/>
      <c r="AU10"/>
      <c r="AV10"/>
      <c r="BK10"/>
      <c r="BL10"/>
      <c r="BM10"/>
      <c r="BN10"/>
    </row>
    <row r="11" spans="1:78" x14ac:dyDescent="0.3">
      <c r="C11" s="44"/>
      <c r="D11" s="35"/>
      <c r="E11" s="35"/>
      <c r="F11" s="35"/>
      <c r="G11"/>
      <c r="H11" s="35"/>
      <c r="I11" s="35"/>
      <c r="J11" s="35"/>
      <c r="K11" s="35"/>
      <c r="L11" s="35"/>
      <c r="M11" s="35"/>
      <c r="N11"/>
      <c r="O11" s="35"/>
      <c r="P11" s="35"/>
      <c r="Q11" s="35"/>
      <c r="R11"/>
      <c r="S11" s="35"/>
      <c r="T11" s="35"/>
      <c r="U11" s="35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S11"/>
      <c r="AT11"/>
      <c r="AU11"/>
      <c r="AV11"/>
      <c r="BK11"/>
      <c r="BL11"/>
      <c r="BM11"/>
      <c r="BN11"/>
    </row>
    <row r="12" spans="1:78" x14ac:dyDescent="0.3">
      <c r="C12" s="44"/>
      <c r="D12" s="35"/>
      <c r="E12" s="35"/>
      <c r="F12" s="35"/>
      <c r="G12"/>
      <c r="H12" s="35"/>
      <c r="I12" s="35"/>
      <c r="J12" s="35"/>
      <c r="K12" s="35"/>
      <c r="L12" s="35"/>
      <c r="M12" s="35"/>
      <c r="N12"/>
      <c r="O12" s="35"/>
      <c r="P12" s="35"/>
      <c r="Q12" s="35"/>
      <c r="R12"/>
      <c r="S12" s="35"/>
      <c r="T12" s="35"/>
      <c r="U12" s="35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S12"/>
      <c r="AT12"/>
      <c r="AU12"/>
      <c r="AV12"/>
      <c r="BK12"/>
      <c r="BL12"/>
      <c r="BM12"/>
      <c r="BN12"/>
    </row>
    <row r="13" spans="1:78" s="119" customFormat="1" x14ac:dyDescent="0.3">
      <c r="A13" s="151">
        <v>14158500</v>
      </c>
      <c r="B13" s="119">
        <v>23773373</v>
      </c>
      <c r="C13" s="119" t="s">
        <v>2</v>
      </c>
      <c r="D13" s="97" t="s">
        <v>347</v>
      </c>
      <c r="E13" s="97" t="s">
        <v>301</v>
      </c>
      <c r="F13" s="120"/>
      <c r="G13" s="121">
        <v>0.75</v>
      </c>
      <c r="H13" s="121" t="str">
        <f t="shared" ref="H13" si="12">IF(G13&gt;0.8,"VG",IF(G13&gt;0.7,"G",IF(G13&gt;0.45,"S","NS")))</f>
        <v>G</v>
      </c>
      <c r="I13" s="121" t="str">
        <f t="shared" ref="I13" si="13">AJ13</f>
        <v>NS</v>
      </c>
      <c r="J13" s="121" t="str">
        <f t="shared" ref="J13" si="14">BB13</f>
        <v>NS</v>
      </c>
      <c r="K13" s="121" t="str">
        <f t="shared" ref="K13" si="15">BT13</f>
        <v>NS</v>
      </c>
      <c r="L13" s="122">
        <v>1.8499999999999999E-2</v>
      </c>
      <c r="M13" s="121" t="str">
        <f t="shared" ref="M13" si="16">IF(ABS(L13)&lt;5%,"VG",IF(ABS(L13)&lt;10%,"G",IF(ABS(L13)&lt;15%,"S","NS")))</f>
        <v>VG</v>
      </c>
      <c r="N13" s="121" t="str">
        <f t="shared" ref="N13" si="17">AO13</f>
        <v>NS</v>
      </c>
      <c r="O13" s="121" t="str">
        <f t="shared" ref="O13" si="18">BD13</f>
        <v>NS</v>
      </c>
      <c r="P13" s="121" t="str">
        <f t="shared" ref="P13" si="19">BY13</f>
        <v>NS</v>
      </c>
      <c r="Q13" s="121">
        <v>0.499</v>
      </c>
      <c r="R13" s="121" t="str">
        <f t="shared" ref="R13" si="20">IF(Q13&lt;=0.5,"VG",IF(Q13&lt;=0.6,"G",IF(Q13&lt;=0.7,"S","NS")))</f>
        <v>VG</v>
      </c>
      <c r="S13" s="121" t="str">
        <f t="shared" ref="S13" si="21">AN13</f>
        <v>NS</v>
      </c>
      <c r="T13" s="121" t="str">
        <f t="shared" ref="T13" si="22">BF13</f>
        <v>NS</v>
      </c>
      <c r="U13" s="121" t="str">
        <f t="shared" ref="U13" si="23">BX13</f>
        <v>NS</v>
      </c>
      <c r="V13" s="121">
        <v>0.751</v>
      </c>
      <c r="W13" s="121" t="str">
        <f t="shared" ref="W13" si="24">IF(V13&gt;0.85,"VG",IF(V13&gt;0.75,"G",IF(V13&gt;0.6,"S","NS")))</f>
        <v>G</v>
      </c>
      <c r="X13" s="121" t="str">
        <f t="shared" ref="X13" si="25">AP13</f>
        <v>NS</v>
      </c>
      <c r="Y13" s="121" t="str">
        <f t="shared" ref="Y13" si="26">BH13</f>
        <v>NS</v>
      </c>
      <c r="Z13" s="121" t="str">
        <f t="shared" ref="Z13" si="27">BZ13</f>
        <v>NS</v>
      </c>
      <c r="AA13" s="152">
        <v>-1.4541049943029001</v>
      </c>
      <c r="AB13" s="152">
        <v>-1.3504457651966399</v>
      </c>
      <c r="AC13" s="152">
        <v>62.899204382333799</v>
      </c>
      <c r="AD13" s="152">
        <v>62.157426473123202</v>
      </c>
      <c r="AE13" s="152">
        <v>1.5665583277691599</v>
      </c>
      <c r="AF13" s="152">
        <v>1.5331163573573401</v>
      </c>
      <c r="AG13" s="152">
        <v>0.50888231720407495</v>
      </c>
      <c r="AH13" s="152">
        <v>0.46514882670209701</v>
      </c>
      <c r="AI13" s="67" t="s">
        <v>73</v>
      </c>
      <c r="AJ13" s="67" t="s">
        <v>73</v>
      </c>
      <c r="AK13" s="67" t="s">
        <v>73</v>
      </c>
      <c r="AL13" s="67" t="s">
        <v>73</v>
      </c>
      <c r="AM13" s="67" t="s">
        <v>73</v>
      </c>
      <c r="AN13" s="67" t="s">
        <v>73</v>
      </c>
      <c r="AO13" s="67" t="s">
        <v>73</v>
      </c>
      <c r="AP13" s="67" t="s">
        <v>73</v>
      </c>
      <c r="AR13" s="153" t="s">
        <v>74</v>
      </c>
      <c r="AS13" s="152">
        <v>-1.4035295644097801</v>
      </c>
      <c r="AT13" s="152">
        <v>-1.41662761682807</v>
      </c>
      <c r="AU13" s="152">
        <v>62.146960657570503</v>
      </c>
      <c r="AV13" s="152">
        <v>62.151711810774401</v>
      </c>
      <c r="AW13" s="152">
        <v>1.5503320819778501</v>
      </c>
      <c r="AX13" s="152">
        <v>1.5545506157176301</v>
      </c>
      <c r="AY13" s="152">
        <v>0.52114593619514005</v>
      </c>
      <c r="AZ13" s="152">
        <v>0.51427154263673303</v>
      </c>
      <c r="BA13" s="67" t="s">
        <v>73</v>
      </c>
      <c r="BB13" s="67" t="s">
        <v>73</v>
      </c>
      <c r="BC13" s="67" t="s">
        <v>73</v>
      </c>
      <c r="BD13" s="67" t="s">
        <v>73</v>
      </c>
      <c r="BE13" s="67" t="s">
        <v>73</v>
      </c>
      <c r="BF13" s="67" t="s">
        <v>73</v>
      </c>
      <c r="BG13" s="67" t="s">
        <v>73</v>
      </c>
      <c r="BH13" s="67" t="s">
        <v>73</v>
      </c>
      <c r="BI13" s="119">
        <f t="shared" ref="BI13" si="28">IF(BJ13=AR13,1,0)</f>
        <v>1</v>
      </c>
      <c r="BJ13" s="119" t="s">
        <v>74</v>
      </c>
      <c r="BK13" s="152">
        <v>-1.4512831889503</v>
      </c>
      <c r="BL13" s="152">
        <v>-1.4554895635925</v>
      </c>
      <c r="BM13" s="152">
        <v>62.8780054845842</v>
      </c>
      <c r="BN13" s="152">
        <v>62.728644377839302</v>
      </c>
      <c r="BO13" s="152">
        <v>1.5656574302670101</v>
      </c>
      <c r="BP13" s="152">
        <v>1.5670001798316799</v>
      </c>
      <c r="BQ13" s="152">
        <v>0.51047864847191304</v>
      </c>
      <c r="BR13" s="152">
        <v>0.50298660633611003</v>
      </c>
      <c r="BS13" s="119" t="s">
        <v>73</v>
      </c>
      <c r="BT13" s="119" t="s">
        <v>73</v>
      </c>
      <c r="BU13" s="119" t="s">
        <v>73</v>
      </c>
      <c r="BV13" s="119" t="s">
        <v>73</v>
      </c>
      <c r="BW13" s="119" t="s">
        <v>73</v>
      </c>
      <c r="BX13" s="119" t="s">
        <v>73</v>
      </c>
      <c r="BY13" s="119" t="s">
        <v>73</v>
      </c>
      <c r="BZ13" s="119" t="s">
        <v>73</v>
      </c>
    </row>
    <row r="14" spans="1:78" s="69" customFormat="1" x14ac:dyDescent="0.3">
      <c r="A14" s="72"/>
      <c r="D14" s="112"/>
      <c r="E14" s="112"/>
      <c r="F14" s="79"/>
      <c r="G14" s="70"/>
      <c r="H14" s="70"/>
      <c r="I14" s="70"/>
      <c r="J14" s="70"/>
      <c r="K14" s="70"/>
      <c r="L14" s="71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3"/>
      <c r="AB14" s="73"/>
      <c r="AC14" s="73"/>
      <c r="AD14" s="73"/>
      <c r="AE14" s="73"/>
      <c r="AF14" s="73"/>
      <c r="AG14" s="73"/>
      <c r="AH14" s="73"/>
      <c r="AI14" s="74"/>
      <c r="AJ14" s="74"/>
      <c r="AK14" s="74"/>
      <c r="AL14" s="74"/>
      <c r="AM14" s="74"/>
      <c r="AN14" s="74"/>
      <c r="AO14" s="74"/>
      <c r="AP14" s="74"/>
      <c r="AR14" s="75"/>
      <c r="AS14" s="73"/>
      <c r="AT14" s="73"/>
      <c r="AU14" s="73"/>
      <c r="AV14" s="73"/>
      <c r="AW14" s="73"/>
      <c r="AX14" s="73"/>
      <c r="AY14" s="73"/>
      <c r="AZ14" s="73"/>
      <c r="BA14" s="74"/>
      <c r="BB14" s="74"/>
      <c r="BC14" s="74"/>
      <c r="BD14" s="74"/>
      <c r="BE14" s="74"/>
      <c r="BF14" s="74"/>
      <c r="BG14" s="74"/>
      <c r="BH14" s="74"/>
      <c r="BK14" s="73"/>
      <c r="BL14" s="73"/>
      <c r="BM14" s="73"/>
      <c r="BN14" s="73"/>
      <c r="BO14" s="73"/>
      <c r="BP14" s="73"/>
      <c r="BQ14" s="73"/>
      <c r="BR14" s="73"/>
    </row>
    <row r="15" spans="1:78" x14ac:dyDescent="0.3">
      <c r="A15" s="2" t="s">
        <v>89</v>
      </c>
      <c r="B15">
        <v>23773363</v>
      </c>
      <c r="C15" t="s">
        <v>90</v>
      </c>
      <c r="D15" t="s">
        <v>91</v>
      </c>
      <c r="G15" s="16">
        <v>-9.5</v>
      </c>
      <c r="H15" s="16" t="str">
        <f t="shared" ref="H15" si="29">IF(G15&gt;0.8,"VG",IF(G15&gt;0.7,"G",IF(G15&gt;0.45,"S","NS")))</f>
        <v>NS</v>
      </c>
      <c r="L15" s="19">
        <v>-0.58399999999999996</v>
      </c>
      <c r="M15" s="26" t="str">
        <f t="shared" ref="M15" si="30">IF(ABS(L15)&lt;5%,"VG",IF(ABS(L15)&lt;10%,"G",IF(ABS(L15)&lt;15%,"S","NS")))</f>
        <v>NS</v>
      </c>
      <c r="Q15" s="17">
        <v>1.0109999999999999</v>
      </c>
      <c r="R15" s="17" t="str">
        <f t="shared" ref="R15" si="31">IF(Q15&lt;=0.5,"VG",IF(Q15&lt;=0.6,"G",IF(Q15&lt;=0.7,"S","NS")))</f>
        <v>NS</v>
      </c>
      <c r="V15" s="18">
        <v>0.42399999999999999</v>
      </c>
      <c r="W15" s="18" t="str">
        <f t="shared" ref="W15" si="32">IF(V15&gt;0.85,"VG",IF(V15&gt;0.75,"G",IF(V15&gt;0.6,"S","NS")))</f>
        <v>NS</v>
      </c>
      <c r="AA15" s="33"/>
      <c r="AB15" s="33"/>
      <c r="AC15" s="42"/>
      <c r="AD15" s="42"/>
      <c r="AE15" s="43"/>
      <c r="AF15" s="43"/>
      <c r="AG15" s="35"/>
      <c r="AH15" s="35"/>
      <c r="AI15" s="36"/>
      <c r="AJ15" s="36"/>
      <c r="AK15" s="40"/>
      <c r="AL15" s="40"/>
      <c r="AM15" s="41"/>
      <c r="AN15" s="41"/>
      <c r="AO15" s="3"/>
      <c r="AP15" s="3"/>
      <c r="AR15" s="44"/>
      <c r="AS15" s="33"/>
      <c r="AT15" s="33"/>
      <c r="AU15" s="42"/>
      <c r="AV15" s="42"/>
      <c r="AW15" s="43"/>
      <c r="AX15" s="43"/>
      <c r="AY15" s="35"/>
      <c r="AZ15" s="35"/>
      <c r="BA15" s="36"/>
      <c r="BB15" s="36"/>
      <c r="BC15" s="40"/>
      <c r="BD15" s="40"/>
      <c r="BE15" s="41"/>
      <c r="BF15" s="41"/>
      <c r="BG15" s="3"/>
      <c r="BH15" s="3"/>
      <c r="BK15" s="35"/>
      <c r="BL15" s="35"/>
      <c r="BM15" s="35"/>
      <c r="BN15" s="35"/>
      <c r="BO15" s="35"/>
      <c r="BP15" s="35"/>
      <c r="BQ15" s="35"/>
      <c r="BR15" s="35"/>
    </row>
    <row r="16" spans="1:78" x14ac:dyDescent="0.3">
      <c r="A16" s="2"/>
      <c r="M16" s="26"/>
      <c r="AA16" s="33"/>
      <c r="AB16" s="33"/>
      <c r="AC16" s="42"/>
      <c r="AD16" s="42"/>
      <c r="AE16" s="43"/>
      <c r="AF16" s="43"/>
      <c r="AG16" s="35"/>
      <c r="AH16" s="35"/>
      <c r="AI16" s="36"/>
      <c r="AJ16" s="36"/>
      <c r="AK16" s="40"/>
      <c r="AL16" s="40"/>
      <c r="AM16" s="41"/>
      <c r="AN16" s="41"/>
      <c r="AO16" s="3"/>
      <c r="AP16" s="3"/>
      <c r="AR16" s="44"/>
      <c r="AS16" s="33"/>
      <c r="AT16" s="33"/>
      <c r="AU16" s="42"/>
      <c r="AV16" s="42"/>
      <c r="AW16" s="43"/>
      <c r="AX16" s="43"/>
      <c r="AY16" s="35"/>
      <c r="AZ16" s="35"/>
      <c r="BA16" s="36"/>
      <c r="BB16" s="36"/>
      <c r="BC16" s="40"/>
      <c r="BD16" s="40"/>
      <c r="BE16" s="41"/>
      <c r="BF16" s="41"/>
      <c r="BG16" s="3"/>
      <c r="BH16" s="3"/>
      <c r="BK16" s="35"/>
      <c r="BL16" s="35"/>
      <c r="BM16" s="35"/>
      <c r="BN16" s="35"/>
      <c r="BO16" s="35"/>
      <c r="BP16" s="35"/>
      <c r="BQ16" s="35"/>
      <c r="BR16" s="35"/>
    </row>
    <row r="17" spans="1:78" s="55" customFormat="1" x14ac:dyDescent="0.3">
      <c r="A17" s="54">
        <v>14158790</v>
      </c>
      <c r="B17" s="55">
        <v>23773393</v>
      </c>
      <c r="C17" s="56" t="s">
        <v>3</v>
      </c>
      <c r="D17" s="55" t="s">
        <v>347</v>
      </c>
      <c r="E17" s="56" t="s">
        <v>301</v>
      </c>
      <c r="F17" s="117"/>
      <c r="G17" s="150">
        <v>0.61</v>
      </c>
      <c r="H17" s="57" t="str">
        <f t="shared" ref="H17" si="33">IF(G17&gt;0.8,"VG",IF(G17&gt;0.7,"G",IF(G17&gt;0.45,"S","NS")))</f>
        <v>S</v>
      </c>
      <c r="I17" s="57" t="str">
        <f t="shared" ref="I17" si="34">AJ17</f>
        <v>S</v>
      </c>
      <c r="J17" s="57" t="str">
        <f t="shared" ref="J17" si="35">BB17</f>
        <v>G</v>
      </c>
      <c r="K17" s="57" t="str">
        <f t="shared" ref="K17" si="36">BT17</f>
        <v>G</v>
      </c>
      <c r="L17" s="58">
        <v>-8.3000000000000004E-2</v>
      </c>
      <c r="M17" s="57" t="str">
        <f t="shared" ref="M17" si="37">IF(ABS(L17)&lt;5%,"VG",IF(ABS(L17)&lt;10%,"G",IF(ABS(L17)&lt;15%,"S","NS")))</f>
        <v>G</v>
      </c>
      <c r="N17" s="57" t="str">
        <f t="shared" ref="N17" si="38">AO17</f>
        <v>G</v>
      </c>
      <c r="O17" s="57" t="str">
        <f t="shared" ref="O17" si="39">BD17</f>
        <v>G</v>
      </c>
      <c r="P17" s="57" t="str">
        <f t="shared" ref="P17" si="40">BY17</f>
        <v>G</v>
      </c>
      <c r="Q17" s="57">
        <v>0.621</v>
      </c>
      <c r="R17" s="57" t="str">
        <f t="shared" ref="R17" si="41">IF(Q17&lt;=0.5,"VG",IF(Q17&lt;=0.6,"G",IF(Q17&lt;=0.7,"S","NS")))</f>
        <v>S</v>
      </c>
      <c r="S17" s="57" t="str">
        <f t="shared" ref="S17" si="42">AN17</f>
        <v>G</v>
      </c>
      <c r="T17" s="57" t="str">
        <f t="shared" ref="T17" si="43">BF17</f>
        <v>VG</v>
      </c>
      <c r="U17" s="57" t="str">
        <f t="shared" ref="U17" si="44">BX17</f>
        <v>VG</v>
      </c>
      <c r="V17" s="57">
        <v>0.64700000000000002</v>
      </c>
      <c r="W17" s="57" t="str">
        <f t="shared" ref="W17" si="45">IF(V17&gt;0.85,"VG",IF(V17&gt;0.75,"G",IF(V17&gt;0.6,"S","NS")))</f>
        <v>S</v>
      </c>
      <c r="X17" s="57" t="str">
        <f t="shared" ref="X17" si="46">AP17</f>
        <v>S</v>
      </c>
      <c r="Y17" s="57" t="str">
        <f t="shared" ref="Y17" si="47">BH17</f>
        <v>G</v>
      </c>
      <c r="Z17" s="57" t="str">
        <f t="shared" ref="Z17" si="48">BZ17</f>
        <v>G</v>
      </c>
      <c r="AA17" s="59">
        <v>0.73826421128751596</v>
      </c>
      <c r="AB17" s="59">
        <v>0.68764690136602502</v>
      </c>
      <c r="AC17" s="59">
        <v>7.6075962877986996</v>
      </c>
      <c r="AD17" s="59">
        <v>3.4185755354494298</v>
      </c>
      <c r="AE17" s="59">
        <v>0.51160120085129301</v>
      </c>
      <c r="AF17" s="59">
        <v>0.55888558635374996</v>
      </c>
      <c r="AG17" s="59">
        <v>0.80425822209953401</v>
      </c>
      <c r="AH17" s="59">
        <v>0.71702551703780304</v>
      </c>
      <c r="AI17" s="60" t="s">
        <v>75</v>
      </c>
      <c r="AJ17" s="60" t="s">
        <v>76</v>
      </c>
      <c r="AK17" s="60" t="s">
        <v>75</v>
      </c>
      <c r="AL17" s="60" t="s">
        <v>77</v>
      </c>
      <c r="AM17" s="60" t="s">
        <v>75</v>
      </c>
      <c r="AN17" s="60" t="s">
        <v>75</v>
      </c>
      <c r="AO17" s="60" t="s">
        <v>75</v>
      </c>
      <c r="AP17" s="60" t="s">
        <v>76</v>
      </c>
      <c r="AR17" s="61" t="s">
        <v>78</v>
      </c>
      <c r="AS17" s="59">
        <v>0.73520929581453698</v>
      </c>
      <c r="AT17" s="59">
        <v>0.75118898337791196</v>
      </c>
      <c r="AU17" s="59">
        <v>8.0861336842206004</v>
      </c>
      <c r="AV17" s="59">
        <v>7.9465833675547897</v>
      </c>
      <c r="AW17" s="59">
        <v>0.51457818082917495</v>
      </c>
      <c r="AX17" s="59">
        <v>0.49880959956890197</v>
      </c>
      <c r="AY17" s="59">
        <v>0.80222190842627705</v>
      </c>
      <c r="AZ17" s="59">
        <v>0.81279403757242896</v>
      </c>
      <c r="BA17" s="60" t="s">
        <v>75</v>
      </c>
      <c r="BB17" s="60" t="s">
        <v>75</v>
      </c>
      <c r="BC17" s="60" t="s">
        <v>75</v>
      </c>
      <c r="BD17" s="60" t="s">
        <v>75</v>
      </c>
      <c r="BE17" s="60" t="s">
        <v>75</v>
      </c>
      <c r="BF17" s="60" t="s">
        <v>77</v>
      </c>
      <c r="BG17" s="60" t="s">
        <v>75</v>
      </c>
      <c r="BH17" s="60" t="s">
        <v>75</v>
      </c>
      <c r="BI17" s="55">
        <f t="shared" ref="BI17" si="49">IF(BJ17=AR17,1,0)</f>
        <v>1</v>
      </c>
      <c r="BJ17" s="55" t="s">
        <v>78</v>
      </c>
      <c r="BK17" s="59">
        <v>0.73593302929872295</v>
      </c>
      <c r="BL17" s="59">
        <v>0.75000401917089399</v>
      </c>
      <c r="BM17" s="59">
        <v>9.9614971936286505</v>
      </c>
      <c r="BN17" s="59">
        <v>9.4196893225000498</v>
      </c>
      <c r="BO17" s="59">
        <v>0.51387446978934104</v>
      </c>
      <c r="BP17" s="59">
        <v>0.49999598081295199</v>
      </c>
      <c r="BQ17" s="59">
        <v>0.80755704914537996</v>
      </c>
      <c r="BR17" s="59">
        <v>0.81135155731168696</v>
      </c>
      <c r="BS17" s="55" t="s">
        <v>75</v>
      </c>
      <c r="BT17" s="55" t="s">
        <v>75</v>
      </c>
      <c r="BU17" s="55" t="s">
        <v>75</v>
      </c>
      <c r="BV17" s="55" t="s">
        <v>75</v>
      </c>
      <c r="BW17" s="55" t="s">
        <v>75</v>
      </c>
      <c r="BX17" s="55" t="s">
        <v>77</v>
      </c>
      <c r="BY17" s="55" t="s">
        <v>75</v>
      </c>
      <c r="BZ17" s="55" t="s">
        <v>75</v>
      </c>
    </row>
    <row r="18" spans="1:78" s="101" customFormat="1" x14ac:dyDescent="0.3">
      <c r="A18" s="100"/>
      <c r="C18" s="102"/>
      <c r="F18" s="103"/>
      <c r="G18" s="104"/>
      <c r="H18" s="104"/>
      <c r="I18" s="104"/>
      <c r="J18" s="104"/>
      <c r="K18" s="104"/>
      <c r="L18" s="105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6"/>
      <c r="AB18" s="106"/>
      <c r="AC18" s="106"/>
      <c r="AD18" s="106"/>
      <c r="AE18" s="106"/>
      <c r="AF18" s="106"/>
      <c r="AG18" s="106"/>
      <c r="AH18" s="106"/>
      <c r="AI18" s="107"/>
      <c r="AJ18" s="107"/>
      <c r="AK18" s="107"/>
      <c r="AL18" s="107"/>
      <c r="AM18" s="107"/>
      <c r="AN18" s="107"/>
      <c r="AO18" s="107"/>
      <c r="AP18" s="107"/>
      <c r="AR18" s="108"/>
      <c r="AS18" s="106"/>
      <c r="AT18" s="106"/>
      <c r="AU18" s="106"/>
      <c r="AV18" s="106"/>
      <c r="AW18" s="106"/>
      <c r="AX18" s="106"/>
      <c r="AY18" s="106"/>
      <c r="AZ18" s="106"/>
      <c r="BA18" s="107"/>
      <c r="BB18" s="107"/>
      <c r="BC18" s="107"/>
      <c r="BD18" s="107"/>
      <c r="BE18" s="107"/>
      <c r="BF18" s="107"/>
      <c r="BG18" s="107"/>
      <c r="BH18" s="107"/>
      <c r="BK18" s="106"/>
      <c r="BL18" s="106"/>
      <c r="BM18" s="106"/>
      <c r="BN18" s="106"/>
      <c r="BO18" s="106"/>
      <c r="BP18" s="106"/>
      <c r="BQ18" s="106"/>
      <c r="BR18" s="106"/>
    </row>
    <row r="19" spans="1:78" x14ac:dyDescent="0.3">
      <c r="A19" s="2" t="s">
        <v>151</v>
      </c>
      <c r="B19" s="47">
        <v>23773359</v>
      </c>
      <c r="C19" s="47" t="s">
        <v>4</v>
      </c>
      <c r="D19" s="47" t="s">
        <v>169</v>
      </c>
      <c r="E19" s="47"/>
      <c r="G19" s="16">
        <v>0.30599999999999999</v>
      </c>
      <c r="H19" s="16" t="str">
        <f t="shared" ref="H19:H24" si="50">IF(G19&gt;0.8,"VG",IF(G19&gt;0.7,"G",IF(G19&gt;0.45,"S","NS")))</f>
        <v>NS</v>
      </c>
      <c r="I19" s="16" t="str">
        <f t="shared" ref="I19:I24" si="51">AJ19</f>
        <v>NS</v>
      </c>
      <c r="J19" s="16" t="str">
        <f t="shared" ref="J19:J24" si="52">BB19</f>
        <v>NS</v>
      </c>
      <c r="K19" s="16" t="str">
        <f t="shared" ref="K19:K24" si="53">BT19</f>
        <v>NS</v>
      </c>
      <c r="L19" s="19">
        <v>1E-3</v>
      </c>
      <c r="M19" s="26" t="str">
        <f t="shared" ref="M19:M24" si="54">IF(ABS(L19)&lt;5%,"VG",IF(ABS(L19)&lt;10%,"G",IF(ABS(L19)&lt;15%,"S","NS")))</f>
        <v>VG</v>
      </c>
      <c r="N19" s="26" t="str">
        <f t="shared" ref="N19:N24" si="55">AO19</f>
        <v>S</v>
      </c>
      <c r="O19" s="26" t="str">
        <f t="shared" ref="O19:O24" si="56">BD19</f>
        <v>NS</v>
      </c>
      <c r="P19" s="26" t="str">
        <f t="shared" ref="P19:P24" si="57">BY19</f>
        <v>S</v>
      </c>
      <c r="Q19" s="17">
        <v>0.83199999999999996</v>
      </c>
      <c r="R19" s="17" t="str">
        <f t="shared" ref="R19:R24" si="58">IF(Q19&lt;=0.5,"VG",IF(Q19&lt;=0.6,"G",IF(Q19&lt;=0.7,"S","NS")))</f>
        <v>NS</v>
      </c>
      <c r="S19" s="17" t="str">
        <f t="shared" ref="S19:S24" si="59">AN19</f>
        <v>NS</v>
      </c>
      <c r="T19" s="17" t="str">
        <f t="shared" ref="T19:T24" si="60">BF19</f>
        <v>NS</v>
      </c>
      <c r="U19" s="17" t="str">
        <f t="shared" ref="U19:U24" si="61">BX19</f>
        <v>NS</v>
      </c>
      <c r="V19" s="18">
        <v>0.57199999999999995</v>
      </c>
      <c r="W19" s="18" t="str">
        <f t="shared" ref="W19:W24" si="62">IF(V19&gt;0.85,"VG",IF(V19&gt;0.75,"G",IF(V19&gt;0.6,"S","NS")))</f>
        <v>NS</v>
      </c>
      <c r="X19" s="18" t="str">
        <f t="shared" ref="X19:X24" si="63">AP19</f>
        <v>S</v>
      </c>
      <c r="Y19" s="18" t="str">
        <f t="shared" ref="Y19:Y24" si="64">BH19</f>
        <v>S</v>
      </c>
      <c r="Z19" s="18" t="str">
        <f t="shared" ref="Z19:Z24" si="65">BZ19</f>
        <v>S</v>
      </c>
      <c r="AA19" s="33">
        <v>-1.6843588853474301</v>
      </c>
      <c r="AB19" s="33">
        <v>-1.38167388656029</v>
      </c>
      <c r="AC19" s="42">
        <v>47.052543454625599</v>
      </c>
      <c r="AD19" s="42">
        <v>45.075806202645801</v>
      </c>
      <c r="AE19" s="43">
        <v>1.6384013199907499</v>
      </c>
      <c r="AF19" s="43">
        <v>1.54326727644964</v>
      </c>
      <c r="AG19" s="35">
        <v>0.69305225977485296</v>
      </c>
      <c r="AH19" s="35">
        <v>0.64770252991781896</v>
      </c>
      <c r="AI19" s="36" t="s">
        <v>73</v>
      </c>
      <c r="AJ19" s="36" t="s">
        <v>73</v>
      </c>
      <c r="AK19" s="40" t="s">
        <v>73</v>
      </c>
      <c r="AL19" s="40" t="s">
        <v>73</v>
      </c>
      <c r="AM19" s="41" t="s">
        <v>73</v>
      </c>
      <c r="AN19" s="41" t="s">
        <v>73</v>
      </c>
      <c r="AO19" s="3" t="s">
        <v>76</v>
      </c>
      <c r="AP19" s="3" t="s">
        <v>76</v>
      </c>
      <c r="AR19" s="44" t="s">
        <v>79</v>
      </c>
      <c r="AS19" s="33">
        <v>-1.83479107370433</v>
      </c>
      <c r="AT19" s="33">
        <v>-1.6237819867810701</v>
      </c>
      <c r="AU19" s="42">
        <v>48.467621608912999</v>
      </c>
      <c r="AV19" s="42">
        <v>47.068713217609201</v>
      </c>
      <c r="AW19" s="43">
        <v>1.6836837807926801</v>
      </c>
      <c r="AX19" s="43">
        <v>1.6198092439485201</v>
      </c>
      <c r="AY19" s="35">
        <v>0.68246393329774402</v>
      </c>
      <c r="AZ19" s="35">
        <v>0.70648446797057196</v>
      </c>
      <c r="BA19" s="36" t="s">
        <v>73</v>
      </c>
      <c r="BB19" s="36" t="s">
        <v>73</v>
      </c>
      <c r="BC19" s="40" t="s">
        <v>73</v>
      </c>
      <c r="BD19" s="40" t="s">
        <v>73</v>
      </c>
      <c r="BE19" s="41" t="s">
        <v>73</v>
      </c>
      <c r="BF19" s="41" t="s">
        <v>73</v>
      </c>
      <c r="BG19" s="3" t="s">
        <v>76</v>
      </c>
      <c r="BH19" s="3" t="s">
        <v>76</v>
      </c>
      <c r="BI19">
        <f t="shared" ref="BI19:BI24" si="66">IF(BJ19=AR19,1,0)</f>
        <v>1</v>
      </c>
      <c r="BJ19" t="s">
        <v>79</v>
      </c>
      <c r="BK19" s="35">
        <v>-1.75261954637585</v>
      </c>
      <c r="BL19" s="35">
        <v>-1.5537418558679299</v>
      </c>
      <c r="BM19" s="35">
        <v>47.711807796612902</v>
      </c>
      <c r="BN19" s="35">
        <v>46.367428032967098</v>
      </c>
      <c r="BO19" s="35">
        <v>1.6591020301282999</v>
      </c>
      <c r="BP19" s="35">
        <v>1.59804313329395</v>
      </c>
      <c r="BQ19" s="35">
        <v>0.691906189651458</v>
      </c>
      <c r="BR19" s="35">
        <v>0.71335534686557001</v>
      </c>
      <c r="BS19" t="s">
        <v>73</v>
      </c>
      <c r="BT19" t="s">
        <v>73</v>
      </c>
      <c r="BU19" t="s">
        <v>73</v>
      </c>
      <c r="BV19" t="s">
        <v>73</v>
      </c>
      <c r="BW19" t="s">
        <v>73</v>
      </c>
      <c r="BX19" t="s">
        <v>73</v>
      </c>
      <c r="BY19" t="s">
        <v>76</v>
      </c>
      <c r="BZ19" t="s">
        <v>76</v>
      </c>
    </row>
    <row r="20" spans="1:78" s="76" customFormat="1" x14ac:dyDescent="0.3">
      <c r="A20" s="93" t="s">
        <v>151</v>
      </c>
      <c r="B20" s="76">
        <v>23773359</v>
      </c>
      <c r="C20" s="76" t="s">
        <v>4</v>
      </c>
      <c r="D20" s="76" t="s">
        <v>175</v>
      </c>
      <c r="F20" s="77"/>
      <c r="G20" s="16">
        <v>0.3</v>
      </c>
      <c r="H20" s="16" t="str">
        <f t="shared" si="50"/>
        <v>NS</v>
      </c>
      <c r="I20" s="16" t="str">
        <f t="shared" si="51"/>
        <v>NS</v>
      </c>
      <c r="J20" s="16" t="str">
        <f t="shared" si="52"/>
        <v>NS</v>
      </c>
      <c r="K20" s="16" t="str">
        <f t="shared" si="53"/>
        <v>NS</v>
      </c>
      <c r="L20" s="28">
        <v>0.12</v>
      </c>
      <c r="M20" s="16" t="str">
        <f t="shared" si="54"/>
        <v>S</v>
      </c>
      <c r="N20" s="16" t="str">
        <f t="shared" si="55"/>
        <v>S</v>
      </c>
      <c r="O20" s="16" t="str">
        <f t="shared" si="56"/>
        <v>NS</v>
      </c>
      <c r="P20" s="16" t="str">
        <f t="shared" si="57"/>
        <v>S</v>
      </c>
      <c r="Q20" s="16">
        <v>0.79</v>
      </c>
      <c r="R20" s="16" t="str">
        <f t="shared" si="58"/>
        <v>NS</v>
      </c>
      <c r="S20" s="16" t="str">
        <f t="shared" si="59"/>
        <v>NS</v>
      </c>
      <c r="T20" s="16" t="str">
        <f t="shared" si="60"/>
        <v>NS</v>
      </c>
      <c r="U20" s="16" t="str">
        <f t="shared" si="61"/>
        <v>NS</v>
      </c>
      <c r="V20" s="16">
        <v>0.48</v>
      </c>
      <c r="W20" s="16" t="str">
        <f t="shared" si="62"/>
        <v>NS</v>
      </c>
      <c r="X20" s="16" t="str">
        <f t="shared" si="63"/>
        <v>S</v>
      </c>
      <c r="Y20" s="16" t="str">
        <f t="shared" si="64"/>
        <v>S</v>
      </c>
      <c r="Z20" s="16" t="str">
        <f t="shared" si="65"/>
        <v>S</v>
      </c>
      <c r="AA20" s="95">
        <v>-1.6843588853474301</v>
      </c>
      <c r="AB20" s="95">
        <v>-1.38167388656029</v>
      </c>
      <c r="AC20" s="95">
        <v>47.052543454625599</v>
      </c>
      <c r="AD20" s="95">
        <v>45.075806202645801</v>
      </c>
      <c r="AE20" s="95">
        <v>1.6384013199907499</v>
      </c>
      <c r="AF20" s="95">
        <v>1.54326727644964</v>
      </c>
      <c r="AG20" s="95">
        <v>0.69305225977485296</v>
      </c>
      <c r="AH20" s="95">
        <v>0.64770252991781896</v>
      </c>
      <c r="AI20" s="39" t="s">
        <v>73</v>
      </c>
      <c r="AJ20" s="39" t="s">
        <v>73</v>
      </c>
      <c r="AK20" s="39" t="s">
        <v>73</v>
      </c>
      <c r="AL20" s="39" t="s">
        <v>73</v>
      </c>
      <c r="AM20" s="39" t="s">
        <v>73</v>
      </c>
      <c r="AN20" s="39" t="s">
        <v>73</v>
      </c>
      <c r="AO20" s="39" t="s">
        <v>76</v>
      </c>
      <c r="AP20" s="39" t="s">
        <v>76</v>
      </c>
      <c r="AR20" s="96" t="s">
        <v>79</v>
      </c>
      <c r="AS20" s="95">
        <v>-1.83479107370433</v>
      </c>
      <c r="AT20" s="95">
        <v>-1.6237819867810701</v>
      </c>
      <c r="AU20" s="95">
        <v>48.467621608912999</v>
      </c>
      <c r="AV20" s="95">
        <v>47.068713217609201</v>
      </c>
      <c r="AW20" s="95">
        <v>1.6836837807926801</v>
      </c>
      <c r="AX20" s="95">
        <v>1.6198092439485201</v>
      </c>
      <c r="AY20" s="95">
        <v>0.68246393329774402</v>
      </c>
      <c r="AZ20" s="95">
        <v>0.70648446797057196</v>
      </c>
      <c r="BA20" s="39" t="s">
        <v>73</v>
      </c>
      <c r="BB20" s="39" t="s">
        <v>73</v>
      </c>
      <c r="BC20" s="39" t="s">
        <v>73</v>
      </c>
      <c r="BD20" s="39" t="s">
        <v>73</v>
      </c>
      <c r="BE20" s="39" t="s">
        <v>73</v>
      </c>
      <c r="BF20" s="39" t="s">
        <v>73</v>
      </c>
      <c r="BG20" s="39" t="s">
        <v>76</v>
      </c>
      <c r="BH20" s="39" t="s">
        <v>76</v>
      </c>
      <c r="BI20" s="76">
        <f t="shared" si="66"/>
        <v>1</v>
      </c>
      <c r="BJ20" s="76" t="s">
        <v>79</v>
      </c>
      <c r="BK20" s="95">
        <v>-1.75261954637585</v>
      </c>
      <c r="BL20" s="95">
        <v>-1.5537418558679299</v>
      </c>
      <c r="BM20" s="95">
        <v>47.711807796612902</v>
      </c>
      <c r="BN20" s="95">
        <v>46.367428032967098</v>
      </c>
      <c r="BO20" s="95">
        <v>1.6591020301282999</v>
      </c>
      <c r="BP20" s="95">
        <v>1.59804313329395</v>
      </c>
      <c r="BQ20" s="95">
        <v>0.691906189651458</v>
      </c>
      <c r="BR20" s="95">
        <v>0.71335534686557001</v>
      </c>
      <c r="BS20" s="76" t="s">
        <v>73</v>
      </c>
      <c r="BT20" s="76" t="s">
        <v>73</v>
      </c>
      <c r="BU20" s="76" t="s">
        <v>73</v>
      </c>
      <c r="BV20" s="76" t="s">
        <v>73</v>
      </c>
      <c r="BW20" s="76" t="s">
        <v>73</v>
      </c>
      <c r="BX20" s="76" t="s">
        <v>73</v>
      </c>
      <c r="BY20" s="76" t="s">
        <v>76</v>
      </c>
      <c r="BZ20" s="76" t="s">
        <v>76</v>
      </c>
    </row>
    <row r="21" spans="1:78" s="76" customFormat="1" x14ac:dyDescent="0.3">
      <c r="A21" s="93" t="s">
        <v>151</v>
      </c>
      <c r="B21" s="76">
        <v>23773359</v>
      </c>
      <c r="C21" s="76" t="s">
        <v>4</v>
      </c>
      <c r="D21" s="76" t="s">
        <v>177</v>
      </c>
      <c r="F21" s="77"/>
      <c r="G21" s="16">
        <v>0.44</v>
      </c>
      <c r="H21" s="16" t="str">
        <f t="shared" si="50"/>
        <v>NS</v>
      </c>
      <c r="I21" s="16" t="str">
        <f t="shared" si="51"/>
        <v>NS</v>
      </c>
      <c r="J21" s="16" t="str">
        <f t="shared" si="52"/>
        <v>NS</v>
      </c>
      <c r="K21" s="16" t="str">
        <f t="shared" si="53"/>
        <v>NS</v>
      </c>
      <c r="L21" s="28">
        <v>8.4000000000000005E-2</v>
      </c>
      <c r="M21" s="16" t="str">
        <f t="shared" si="54"/>
        <v>G</v>
      </c>
      <c r="N21" s="16" t="str">
        <f t="shared" si="55"/>
        <v>S</v>
      </c>
      <c r="O21" s="16" t="str">
        <f t="shared" si="56"/>
        <v>NS</v>
      </c>
      <c r="P21" s="16" t="str">
        <f t="shared" si="57"/>
        <v>S</v>
      </c>
      <c r="Q21" s="16">
        <v>0.73</v>
      </c>
      <c r="R21" s="16" t="str">
        <f t="shared" si="58"/>
        <v>NS</v>
      </c>
      <c r="S21" s="16" t="str">
        <f t="shared" si="59"/>
        <v>NS</v>
      </c>
      <c r="T21" s="16" t="str">
        <f t="shared" si="60"/>
        <v>NS</v>
      </c>
      <c r="U21" s="16" t="str">
        <f t="shared" si="61"/>
        <v>NS</v>
      </c>
      <c r="V21" s="16">
        <v>0.63</v>
      </c>
      <c r="W21" s="16" t="str">
        <f t="shared" si="62"/>
        <v>S</v>
      </c>
      <c r="X21" s="16" t="str">
        <f t="shared" si="63"/>
        <v>S</v>
      </c>
      <c r="Y21" s="16" t="str">
        <f t="shared" si="64"/>
        <v>S</v>
      </c>
      <c r="Z21" s="16" t="str">
        <f t="shared" si="65"/>
        <v>S</v>
      </c>
      <c r="AA21" s="95">
        <v>-1.6843588853474301</v>
      </c>
      <c r="AB21" s="95">
        <v>-1.38167388656029</v>
      </c>
      <c r="AC21" s="95">
        <v>47.052543454625599</v>
      </c>
      <c r="AD21" s="95">
        <v>45.075806202645801</v>
      </c>
      <c r="AE21" s="95">
        <v>1.6384013199907499</v>
      </c>
      <c r="AF21" s="95">
        <v>1.54326727644964</v>
      </c>
      <c r="AG21" s="95">
        <v>0.69305225977485296</v>
      </c>
      <c r="AH21" s="95">
        <v>0.64770252991781896</v>
      </c>
      <c r="AI21" s="39" t="s">
        <v>73</v>
      </c>
      <c r="AJ21" s="39" t="s">
        <v>73</v>
      </c>
      <c r="AK21" s="39" t="s">
        <v>73</v>
      </c>
      <c r="AL21" s="39" t="s">
        <v>73</v>
      </c>
      <c r="AM21" s="39" t="s">
        <v>73</v>
      </c>
      <c r="AN21" s="39" t="s">
        <v>73</v>
      </c>
      <c r="AO21" s="39" t="s">
        <v>76</v>
      </c>
      <c r="AP21" s="39" t="s">
        <v>76</v>
      </c>
      <c r="AR21" s="96" t="s">
        <v>79</v>
      </c>
      <c r="AS21" s="95">
        <v>-1.83479107370433</v>
      </c>
      <c r="AT21" s="95">
        <v>-1.6237819867810701</v>
      </c>
      <c r="AU21" s="95">
        <v>48.467621608912999</v>
      </c>
      <c r="AV21" s="95">
        <v>47.068713217609201</v>
      </c>
      <c r="AW21" s="95">
        <v>1.6836837807926801</v>
      </c>
      <c r="AX21" s="95">
        <v>1.6198092439485201</v>
      </c>
      <c r="AY21" s="95">
        <v>0.68246393329774402</v>
      </c>
      <c r="AZ21" s="95">
        <v>0.70648446797057196</v>
      </c>
      <c r="BA21" s="39" t="s">
        <v>73</v>
      </c>
      <c r="BB21" s="39" t="s">
        <v>73</v>
      </c>
      <c r="BC21" s="39" t="s">
        <v>73</v>
      </c>
      <c r="BD21" s="39" t="s">
        <v>73</v>
      </c>
      <c r="BE21" s="39" t="s">
        <v>73</v>
      </c>
      <c r="BF21" s="39" t="s">
        <v>73</v>
      </c>
      <c r="BG21" s="39" t="s">
        <v>76</v>
      </c>
      <c r="BH21" s="39" t="s">
        <v>76</v>
      </c>
      <c r="BI21" s="76">
        <f t="shared" si="66"/>
        <v>1</v>
      </c>
      <c r="BJ21" s="76" t="s">
        <v>79</v>
      </c>
      <c r="BK21" s="95">
        <v>-1.75261954637585</v>
      </c>
      <c r="BL21" s="95">
        <v>-1.5537418558679299</v>
      </c>
      <c r="BM21" s="95">
        <v>47.711807796612902</v>
      </c>
      <c r="BN21" s="95">
        <v>46.367428032967098</v>
      </c>
      <c r="BO21" s="95">
        <v>1.6591020301282999</v>
      </c>
      <c r="BP21" s="95">
        <v>1.59804313329395</v>
      </c>
      <c r="BQ21" s="95">
        <v>0.691906189651458</v>
      </c>
      <c r="BR21" s="95">
        <v>0.71335534686557001</v>
      </c>
      <c r="BS21" s="76" t="s">
        <v>73</v>
      </c>
      <c r="BT21" s="76" t="s">
        <v>73</v>
      </c>
      <c r="BU21" s="76" t="s">
        <v>73</v>
      </c>
      <c r="BV21" s="76" t="s">
        <v>73</v>
      </c>
      <c r="BW21" s="76" t="s">
        <v>73</v>
      </c>
      <c r="BX21" s="76" t="s">
        <v>73</v>
      </c>
      <c r="BY21" s="76" t="s">
        <v>76</v>
      </c>
      <c r="BZ21" s="76" t="s">
        <v>76</v>
      </c>
    </row>
    <row r="22" spans="1:78" s="47" customFormat="1" x14ac:dyDescent="0.3">
      <c r="A22" s="48" t="s">
        <v>151</v>
      </c>
      <c r="B22" s="47">
        <v>23773359</v>
      </c>
      <c r="C22" s="47" t="s">
        <v>4</v>
      </c>
      <c r="D22" s="47" t="s">
        <v>179</v>
      </c>
      <c r="F22" s="99"/>
      <c r="G22" s="49">
        <v>0.5</v>
      </c>
      <c r="H22" s="49" t="str">
        <f t="shared" si="50"/>
        <v>S</v>
      </c>
      <c r="I22" s="49" t="str">
        <f t="shared" si="51"/>
        <v>NS</v>
      </c>
      <c r="J22" s="49" t="str">
        <f t="shared" si="52"/>
        <v>NS</v>
      </c>
      <c r="K22" s="49" t="str">
        <f t="shared" si="53"/>
        <v>NS</v>
      </c>
      <c r="L22" s="50">
        <v>0</v>
      </c>
      <c r="M22" s="49" t="str">
        <f t="shared" si="54"/>
        <v>VG</v>
      </c>
      <c r="N22" s="49" t="str">
        <f t="shared" si="55"/>
        <v>S</v>
      </c>
      <c r="O22" s="49" t="str">
        <f t="shared" si="56"/>
        <v>NS</v>
      </c>
      <c r="P22" s="49" t="str">
        <f t="shared" si="57"/>
        <v>S</v>
      </c>
      <c r="Q22" s="49">
        <v>0.71</v>
      </c>
      <c r="R22" s="49" t="str">
        <f t="shared" si="58"/>
        <v>NS</v>
      </c>
      <c r="S22" s="49" t="str">
        <f t="shared" si="59"/>
        <v>NS</v>
      </c>
      <c r="T22" s="49" t="str">
        <f t="shared" si="60"/>
        <v>NS</v>
      </c>
      <c r="U22" s="49" t="str">
        <f t="shared" si="61"/>
        <v>NS</v>
      </c>
      <c r="V22" s="49">
        <v>0.63</v>
      </c>
      <c r="W22" s="49" t="str">
        <f t="shared" si="62"/>
        <v>S</v>
      </c>
      <c r="X22" s="49" t="str">
        <f t="shared" si="63"/>
        <v>S</v>
      </c>
      <c r="Y22" s="49" t="str">
        <f t="shared" si="64"/>
        <v>S</v>
      </c>
      <c r="Z22" s="49" t="str">
        <f t="shared" si="65"/>
        <v>S</v>
      </c>
      <c r="AA22" s="51">
        <v>-1.6843588853474301</v>
      </c>
      <c r="AB22" s="51">
        <v>-1.38167388656029</v>
      </c>
      <c r="AC22" s="51">
        <v>47.052543454625599</v>
      </c>
      <c r="AD22" s="51">
        <v>45.075806202645801</v>
      </c>
      <c r="AE22" s="51">
        <v>1.6384013199907499</v>
      </c>
      <c r="AF22" s="51">
        <v>1.54326727644964</v>
      </c>
      <c r="AG22" s="51">
        <v>0.69305225977485296</v>
      </c>
      <c r="AH22" s="51">
        <v>0.64770252991781896</v>
      </c>
      <c r="AI22" s="52" t="s">
        <v>73</v>
      </c>
      <c r="AJ22" s="52" t="s">
        <v>73</v>
      </c>
      <c r="AK22" s="52" t="s">
        <v>73</v>
      </c>
      <c r="AL22" s="52" t="s">
        <v>73</v>
      </c>
      <c r="AM22" s="52" t="s">
        <v>73</v>
      </c>
      <c r="AN22" s="52" t="s">
        <v>73</v>
      </c>
      <c r="AO22" s="52" t="s">
        <v>76</v>
      </c>
      <c r="AP22" s="52" t="s">
        <v>76</v>
      </c>
      <c r="AR22" s="53" t="s">
        <v>79</v>
      </c>
      <c r="AS22" s="51">
        <v>-1.83479107370433</v>
      </c>
      <c r="AT22" s="51">
        <v>-1.6237819867810701</v>
      </c>
      <c r="AU22" s="51">
        <v>48.467621608912999</v>
      </c>
      <c r="AV22" s="51">
        <v>47.068713217609201</v>
      </c>
      <c r="AW22" s="51">
        <v>1.6836837807926801</v>
      </c>
      <c r="AX22" s="51">
        <v>1.6198092439485201</v>
      </c>
      <c r="AY22" s="51">
        <v>0.68246393329774402</v>
      </c>
      <c r="AZ22" s="51">
        <v>0.70648446797057196</v>
      </c>
      <c r="BA22" s="52" t="s">
        <v>73</v>
      </c>
      <c r="BB22" s="52" t="s">
        <v>73</v>
      </c>
      <c r="BC22" s="52" t="s">
        <v>73</v>
      </c>
      <c r="BD22" s="52" t="s">
        <v>73</v>
      </c>
      <c r="BE22" s="52" t="s">
        <v>73</v>
      </c>
      <c r="BF22" s="52" t="s">
        <v>73</v>
      </c>
      <c r="BG22" s="52" t="s">
        <v>76</v>
      </c>
      <c r="BH22" s="52" t="s">
        <v>76</v>
      </c>
      <c r="BI22" s="47">
        <f t="shared" si="66"/>
        <v>1</v>
      </c>
      <c r="BJ22" s="47" t="s">
        <v>79</v>
      </c>
      <c r="BK22" s="51">
        <v>-1.75261954637585</v>
      </c>
      <c r="BL22" s="51">
        <v>-1.5537418558679299</v>
      </c>
      <c r="BM22" s="51">
        <v>47.711807796612902</v>
      </c>
      <c r="BN22" s="51">
        <v>46.367428032967098</v>
      </c>
      <c r="BO22" s="51">
        <v>1.6591020301282999</v>
      </c>
      <c r="BP22" s="51">
        <v>1.59804313329395</v>
      </c>
      <c r="BQ22" s="51">
        <v>0.691906189651458</v>
      </c>
      <c r="BR22" s="51">
        <v>0.71335534686557001</v>
      </c>
      <c r="BS22" s="47" t="s">
        <v>73</v>
      </c>
      <c r="BT22" s="47" t="s">
        <v>73</v>
      </c>
      <c r="BU22" s="47" t="s">
        <v>73</v>
      </c>
      <c r="BV22" s="47" t="s">
        <v>73</v>
      </c>
      <c r="BW22" s="47" t="s">
        <v>73</v>
      </c>
      <c r="BX22" s="47" t="s">
        <v>73</v>
      </c>
      <c r="BY22" s="47" t="s">
        <v>76</v>
      </c>
      <c r="BZ22" s="47" t="s">
        <v>76</v>
      </c>
    </row>
    <row r="23" spans="1:78" s="30" customFormat="1" x14ac:dyDescent="0.3">
      <c r="A23" s="113" t="s">
        <v>151</v>
      </c>
      <c r="B23" s="30">
        <v>23773359</v>
      </c>
      <c r="C23" s="30" t="s">
        <v>4</v>
      </c>
      <c r="D23" s="30" t="s">
        <v>199</v>
      </c>
      <c r="F23" s="115"/>
      <c r="G23" s="24">
        <v>0.24</v>
      </c>
      <c r="H23" s="24" t="str">
        <f t="shared" si="50"/>
        <v>NS</v>
      </c>
      <c r="I23" s="24" t="str">
        <f t="shared" si="51"/>
        <v>NS</v>
      </c>
      <c r="J23" s="24" t="str">
        <f t="shared" si="52"/>
        <v>NS</v>
      </c>
      <c r="K23" s="24" t="str">
        <f t="shared" si="53"/>
        <v>NS</v>
      </c>
      <c r="L23" s="25">
        <v>-9.4E-2</v>
      </c>
      <c r="M23" s="24" t="str">
        <f t="shared" si="54"/>
        <v>G</v>
      </c>
      <c r="N23" s="24" t="str">
        <f t="shared" si="55"/>
        <v>S</v>
      </c>
      <c r="O23" s="24" t="str">
        <f t="shared" si="56"/>
        <v>NS</v>
      </c>
      <c r="P23" s="24" t="str">
        <f t="shared" si="57"/>
        <v>S</v>
      </c>
      <c r="Q23" s="24">
        <v>0.83</v>
      </c>
      <c r="R23" s="24" t="str">
        <f t="shared" si="58"/>
        <v>NS</v>
      </c>
      <c r="S23" s="24" t="str">
        <f t="shared" si="59"/>
        <v>NS</v>
      </c>
      <c r="T23" s="24" t="str">
        <f t="shared" si="60"/>
        <v>NS</v>
      </c>
      <c r="U23" s="24" t="str">
        <f t="shared" si="61"/>
        <v>NS</v>
      </c>
      <c r="V23" s="24">
        <v>0.71</v>
      </c>
      <c r="W23" s="24" t="str">
        <f t="shared" si="62"/>
        <v>S</v>
      </c>
      <c r="X23" s="24" t="str">
        <f t="shared" si="63"/>
        <v>S</v>
      </c>
      <c r="Y23" s="24" t="str">
        <f t="shared" si="64"/>
        <v>S</v>
      </c>
      <c r="Z23" s="24" t="str">
        <f t="shared" si="65"/>
        <v>S</v>
      </c>
      <c r="AA23" s="33">
        <v>-1.6843588853474301</v>
      </c>
      <c r="AB23" s="33">
        <v>-1.38167388656029</v>
      </c>
      <c r="AC23" s="33">
        <v>47.052543454625599</v>
      </c>
      <c r="AD23" s="33">
        <v>45.075806202645801</v>
      </c>
      <c r="AE23" s="33">
        <v>1.6384013199907499</v>
      </c>
      <c r="AF23" s="33">
        <v>1.54326727644964</v>
      </c>
      <c r="AG23" s="33">
        <v>0.69305225977485296</v>
      </c>
      <c r="AH23" s="33">
        <v>0.64770252991781896</v>
      </c>
      <c r="AI23" s="36" t="s">
        <v>73</v>
      </c>
      <c r="AJ23" s="36" t="s">
        <v>73</v>
      </c>
      <c r="AK23" s="36" t="s">
        <v>73</v>
      </c>
      <c r="AL23" s="36" t="s">
        <v>73</v>
      </c>
      <c r="AM23" s="36" t="s">
        <v>73</v>
      </c>
      <c r="AN23" s="36" t="s">
        <v>73</v>
      </c>
      <c r="AO23" s="36" t="s">
        <v>76</v>
      </c>
      <c r="AP23" s="36" t="s">
        <v>76</v>
      </c>
      <c r="AR23" s="116" t="s">
        <v>79</v>
      </c>
      <c r="AS23" s="33">
        <v>-1.83479107370433</v>
      </c>
      <c r="AT23" s="33">
        <v>-1.6237819867810701</v>
      </c>
      <c r="AU23" s="33">
        <v>48.467621608912999</v>
      </c>
      <c r="AV23" s="33">
        <v>47.068713217609201</v>
      </c>
      <c r="AW23" s="33">
        <v>1.6836837807926801</v>
      </c>
      <c r="AX23" s="33">
        <v>1.6198092439485201</v>
      </c>
      <c r="AY23" s="33">
        <v>0.68246393329774402</v>
      </c>
      <c r="AZ23" s="33">
        <v>0.70648446797057196</v>
      </c>
      <c r="BA23" s="36" t="s">
        <v>73</v>
      </c>
      <c r="BB23" s="36" t="s">
        <v>73</v>
      </c>
      <c r="BC23" s="36" t="s">
        <v>73</v>
      </c>
      <c r="BD23" s="36" t="s">
        <v>73</v>
      </c>
      <c r="BE23" s="36" t="s">
        <v>73</v>
      </c>
      <c r="BF23" s="36" t="s">
        <v>73</v>
      </c>
      <c r="BG23" s="36" t="s">
        <v>76</v>
      </c>
      <c r="BH23" s="36" t="s">
        <v>76</v>
      </c>
      <c r="BI23" s="30">
        <f t="shared" si="66"/>
        <v>1</v>
      </c>
      <c r="BJ23" s="30" t="s">
        <v>79</v>
      </c>
      <c r="BK23" s="33">
        <v>-1.75261954637585</v>
      </c>
      <c r="BL23" s="33">
        <v>-1.5537418558679299</v>
      </c>
      <c r="BM23" s="33">
        <v>47.711807796612902</v>
      </c>
      <c r="BN23" s="33">
        <v>46.367428032967098</v>
      </c>
      <c r="BO23" s="33">
        <v>1.6591020301282999</v>
      </c>
      <c r="BP23" s="33">
        <v>1.59804313329395</v>
      </c>
      <c r="BQ23" s="33">
        <v>0.691906189651458</v>
      </c>
      <c r="BR23" s="33">
        <v>0.71335534686557001</v>
      </c>
      <c r="BS23" s="30" t="s">
        <v>73</v>
      </c>
      <c r="BT23" s="30" t="s">
        <v>73</v>
      </c>
      <c r="BU23" s="30" t="s">
        <v>73</v>
      </c>
      <c r="BV23" s="30" t="s">
        <v>73</v>
      </c>
      <c r="BW23" s="30" t="s">
        <v>73</v>
      </c>
      <c r="BX23" s="30" t="s">
        <v>73</v>
      </c>
      <c r="BY23" s="30" t="s">
        <v>76</v>
      </c>
      <c r="BZ23" s="30" t="s">
        <v>76</v>
      </c>
    </row>
    <row r="24" spans="1:78" s="30" customFormat="1" x14ac:dyDescent="0.3">
      <c r="A24" s="113" t="s">
        <v>151</v>
      </c>
      <c r="B24" s="30">
        <v>23773359</v>
      </c>
      <c r="C24" s="30" t="s">
        <v>4</v>
      </c>
      <c r="D24" s="30" t="s">
        <v>340</v>
      </c>
      <c r="F24" s="115"/>
      <c r="G24" s="24">
        <v>0.27</v>
      </c>
      <c r="H24" s="24" t="str">
        <f t="shared" si="50"/>
        <v>NS</v>
      </c>
      <c r="I24" s="24" t="str">
        <f t="shared" si="51"/>
        <v>NS</v>
      </c>
      <c r="J24" s="24" t="str">
        <f t="shared" si="52"/>
        <v>NS</v>
      </c>
      <c r="K24" s="24" t="str">
        <f t="shared" si="53"/>
        <v>NS</v>
      </c>
      <c r="L24" s="25">
        <v>-8.5000000000000006E-2</v>
      </c>
      <c r="M24" s="24" t="str">
        <f t="shared" si="54"/>
        <v>G</v>
      </c>
      <c r="N24" s="24" t="str">
        <f t="shared" si="55"/>
        <v>S</v>
      </c>
      <c r="O24" s="24" t="str">
        <f t="shared" si="56"/>
        <v>NS</v>
      </c>
      <c r="P24" s="24" t="str">
        <f t="shared" si="57"/>
        <v>S</v>
      </c>
      <c r="Q24" s="24">
        <v>0.81899999999999995</v>
      </c>
      <c r="R24" s="24" t="str">
        <f t="shared" si="58"/>
        <v>NS</v>
      </c>
      <c r="S24" s="24" t="str">
        <f t="shared" si="59"/>
        <v>NS</v>
      </c>
      <c r="T24" s="24" t="str">
        <f t="shared" si="60"/>
        <v>NS</v>
      </c>
      <c r="U24" s="24" t="str">
        <f t="shared" si="61"/>
        <v>NS</v>
      </c>
      <c r="V24" s="24">
        <v>0.68799999999999994</v>
      </c>
      <c r="W24" s="24" t="str">
        <f t="shared" si="62"/>
        <v>S</v>
      </c>
      <c r="X24" s="24" t="str">
        <f t="shared" si="63"/>
        <v>S</v>
      </c>
      <c r="Y24" s="24" t="str">
        <f t="shared" si="64"/>
        <v>S</v>
      </c>
      <c r="Z24" s="24" t="str">
        <f t="shared" si="65"/>
        <v>S</v>
      </c>
      <c r="AA24" s="33">
        <v>-1.6843588853474301</v>
      </c>
      <c r="AB24" s="33">
        <v>-1.38167388656029</v>
      </c>
      <c r="AC24" s="33">
        <v>47.052543454625599</v>
      </c>
      <c r="AD24" s="33">
        <v>45.075806202645801</v>
      </c>
      <c r="AE24" s="33">
        <v>1.6384013199907499</v>
      </c>
      <c r="AF24" s="33">
        <v>1.54326727644964</v>
      </c>
      <c r="AG24" s="33">
        <v>0.69305225977485296</v>
      </c>
      <c r="AH24" s="33">
        <v>0.64770252991781896</v>
      </c>
      <c r="AI24" s="36" t="s">
        <v>73</v>
      </c>
      <c r="AJ24" s="36" t="s">
        <v>73</v>
      </c>
      <c r="AK24" s="36" t="s">
        <v>73</v>
      </c>
      <c r="AL24" s="36" t="s">
        <v>73</v>
      </c>
      <c r="AM24" s="36" t="s">
        <v>73</v>
      </c>
      <c r="AN24" s="36" t="s">
        <v>73</v>
      </c>
      <c r="AO24" s="36" t="s">
        <v>76</v>
      </c>
      <c r="AP24" s="36" t="s">
        <v>76</v>
      </c>
      <c r="AR24" s="116" t="s">
        <v>79</v>
      </c>
      <c r="AS24" s="33">
        <v>-1.83479107370433</v>
      </c>
      <c r="AT24" s="33">
        <v>-1.6237819867810701</v>
      </c>
      <c r="AU24" s="33">
        <v>48.467621608912999</v>
      </c>
      <c r="AV24" s="33">
        <v>47.068713217609201</v>
      </c>
      <c r="AW24" s="33">
        <v>1.6836837807926801</v>
      </c>
      <c r="AX24" s="33">
        <v>1.6198092439485201</v>
      </c>
      <c r="AY24" s="33">
        <v>0.68246393329774402</v>
      </c>
      <c r="AZ24" s="33">
        <v>0.70648446797057196</v>
      </c>
      <c r="BA24" s="36" t="s">
        <v>73</v>
      </c>
      <c r="BB24" s="36" t="s">
        <v>73</v>
      </c>
      <c r="BC24" s="36" t="s">
        <v>73</v>
      </c>
      <c r="BD24" s="36" t="s">
        <v>73</v>
      </c>
      <c r="BE24" s="36" t="s">
        <v>73</v>
      </c>
      <c r="BF24" s="36" t="s">
        <v>73</v>
      </c>
      <c r="BG24" s="36" t="s">
        <v>76</v>
      </c>
      <c r="BH24" s="36" t="s">
        <v>76</v>
      </c>
      <c r="BI24" s="30">
        <f t="shared" si="66"/>
        <v>1</v>
      </c>
      <c r="BJ24" s="30" t="s">
        <v>79</v>
      </c>
      <c r="BK24" s="33">
        <v>-1.75261954637585</v>
      </c>
      <c r="BL24" s="33">
        <v>-1.5537418558679299</v>
      </c>
      <c r="BM24" s="33">
        <v>47.711807796612902</v>
      </c>
      <c r="BN24" s="33">
        <v>46.367428032967098</v>
      </c>
      <c r="BO24" s="33">
        <v>1.6591020301282999</v>
      </c>
      <c r="BP24" s="33">
        <v>1.59804313329395</v>
      </c>
      <c r="BQ24" s="33">
        <v>0.691906189651458</v>
      </c>
      <c r="BR24" s="33">
        <v>0.71335534686557001</v>
      </c>
      <c r="BS24" s="30" t="s">
        <v>73</v>
      </c>
      <c r="BT24" s="30" t="s">
        <v>73</v>
      </c>
      <c r="BU24" s="30" t="s">
        <v>73</v>
      </c>
      <c r="BV24" s="30" t="s">
        <v>73</v>
      </c>
      <c r="BW24" s="30" t="s">
        <v>73</v>
      </c>
      <c r="BX24" s="30" t="s">
        <v>73</v>
      </c>
      <c r="BY24" s="30" t="s">
        <v>76</v>
      </c>
      <c r="BZ24" s="30" t="s">
        <v>76</v>
      </c>
    </row>
    <row r="25" spans="1:78" s="69" customFormat="1" x14ac:dyDescent="0.3">
      <c r="A25" s="72"/>
      <c r="F25" s="77"/>
      <c r="G25" s="70"/>
      <c r="H25" s="70"/>
      <c r="I25" s="70"/>
      <c r="J25" s="70"/>
      <c r="K25" s="70"/>
      <c r="L25" s="71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3"/>
      <c r="AB25" s="73"/>
      <c r="AC25" s="73"/>
      <c r="AD25" s="73"/>
      <c r="AE25" s="73"/>
      <c r="AF25" s="73"/>
      <c r="AG25" s="73"/>
      <c r="AH25" s="73"/>
      <c r="AI25" s="74"/>
      <c r="AJ25" s="74"/>
      <c r="AK25" s="74"/>
      <c r="AL25" s="74"/>
      <c r="AM25" s="74"/>
      <c r="AN25" s="74"/>
      <c r="AO25" s="74"/>
      <c r="AP25" s="74"/>
      <c r="AR25" s="75"/>
      <c r="AS25" s="73"/>
      <c r="AT25" s="73"/>
      <c r="AU25" s="73"/>
      <c r="AV25" s="73"/>
      <c r="AW25" s="73"/>
      <c r="AX25" s="73"/>
      <c r="AY25" s="73"/>
      <c r="AZ25" s="73"/>
      <c r="BA25" s="74"/>
      <c r="BB25" s="74"/>
      <c r="BC25" s="74"/>
      <c r="BD25" s="74"/>
      <c r="BE25" s="74"/>
      <c r="BF25" s="74"/>
      <c r="BG25" s="74"/>
      <c r="BH25" s="74"/>
      <c r="BK25" s="73"/>
      <c r="BL25" s="73"/>
      <c r="BM25" s="73"/>
      <c r="BN25" s="73"/>
      <c r="BO25" s="73"/>
      <c r="BP25" s="73"/>
      <c r="BQ25" s="73"/>
      <c r="BR25" s="73"/>
    </row>
    <row r="26" spans="1:78" s="69" customFormat="1" x14ac:dyDescent="0.3">
      <c r="A26" s="72">
        <v>14159200</v>
      </c>
      <c r="B26" s="69">
        <v>23773037</v>
      </c>
      <c r="C26" s="69" t="s">
        <v>5</v>
      </c>
      <c r="D26" s="69" t="s">
        <v>129</v>
      </c>
      <c r="F26" s="77"/>
      <c r="G26" s="70">
        <v>0.80900000000000005</v>
      </c>
      <c r="H26" s="70" t="str">
        <f t="shared" ref="H26:H35" si="67">IF(G26&gt;0.8,"VG",IF(G26&gt;0.7,"G",IF(G26&gt;0.45,"S","NS")))</f>
        <v>VG</v>
      </c>
      <c r="I26" s="70" t="str">
        <f t="shared" ref="I26:I31" si="68">AJ26</f>
        <v>G</v>
      </c>
      <c r="J26" s="70" t="str">
        <f t="shared" ref="J26:J31" si="69">BB26</f>
        <v>G</v>
      </c>
      <c r="K26" s="70" t="str">
        <f t="shared" ref="K26:K31" si="70">BT26</f>
        <v>G</v>
      </c>
      <c r="L26" s="71">
        <v>1E-3</v>
      </c>
      <c r="M26" s="70" t="str">
        <f t="shared" ref="M26:M35" si="71">IF(ABS(L26)&lt;5%,"VG",IF(ABS(L26)&lt;10%,"G",IF(ABS(L26)&lt;15%,"S","NS")))</f>
        <v>VG</v>
      </c>
      <c r="N26" s="70" t="str">
        <f t="shared" ref="N26:N31" si="72">AO26</f>
        <v>VG</v>
      </c>
      <c r="O26" s="70" t="str">
        <f t="shared" ref="O26:O31" si="73">BD26</f>
        <v>S</v>
      </c>
      <c r="P26" s="70" t="str">
        <f t="shared" ref="P26:P31" si="74">BY26</f>
        <v>VG</v>
      </c>
      <c r="Q26" s="70">
        <v>0.436</v>
      </c>
      <c r="R26" s="70" t="str">
        <f t="shared" ref="R26:R35" si="75">IF(Q26&lt;=0.5,"VG",IF(Q26&lt;=0.6,"G",IF(Q26&lt;=0.7,"S","NS")))</f>
        <v>VG</v>
      </c>
      <c r="S26" s="70" t="str">
        <f t="shared" ref="S26:S31" si="76">AN26</f>
        <v>VG</v>
      </c>
      <c r="T26" s="70" t="str">
        <f t="shared" ref="T26:T31" si="77">BF26</f>
        <v>VG</v>
      </c>
      <c r="U26" s="70" t="str">
        <f t="shared" ref="U26:U31" si="78">BX26</f>
        <v>VG</v>
      </c>
      <c r="V26" s="70">
        <v>0.80900000000000005</v>
      </c>
      <c r="W26" s="70" t="str">
        <f t="shared" ref="W26:W35" si="79">IF(V26&gt;0.85,"VG",IF(V26&gt;0.75,"G",IF(V26&gt;0.6,"S","NS")))</f>
        <v>G</v>
      </c>
      <c r="X26" s="70" t="str">
        <f t="shared" ref="X26:X31" si="80">AP26</f>
        <v>G</v>
      </c>
      <c r="Y26" s="70" t="str">
        <f t="shared" ref="Y26:Y31" si="81">BH26</f>
        <v>G</v>
      </c>
      <c r="Z26" s="70" t="str">
        <f t="shared" ref="Z26:Z31" si="82">BZ26</f>
        <v>VG</v>
      </c>
      <c r="AA26" s="73">
        <v>0.75970108906368805</v>
      </c>
      <c r="AB26" s="73">
        <v>0.75063879960706603</v>
      </c>
      <c r="AC26" s="73">
        <v>18.415634885623501</v>
      </c>
      <c r="AD26" s="73">
        <v>15.2545356125226</v>
      </c>
      <c r="AE26" s="73">
        <v>0.49020292832286499</v>
      </c>
      <c r="AF26" s="73">
        <v>0.49936079180581799</v>
      </c>
      <c r="AG26" s="73">
        <v>0.86660761316030299</v>
      </c>
      <c r="AH26" s="73">
        <v>0.81789718318883897</v>
      </c>
      <c r="AI26" s="74" t="s">
        <v>75</v>
      </c>
      <c r="AJ26" s="74" t="s">
        <v>75</v>
      </c>
      <c r="AK26" s="74" t="s">
        <v>73</v>
      </c>
      <c r="AL26" s="74" t="s">
        <v>73</v>
      </c>
      <c r="AM26" s="74" t="s">
        <v>77</v>
      </c>
      <c r="AN26" s="74" t="s">
        <v>77</v>
      </c>
      <c r="AO26" s="74" t="s">
        <v>77</v>
      </c>
      <c r="AP26" s="74" t="s">
        <v>75</v>
      </c>
      <c r="AR26" s="75" t="s">
        <v>80</v>
      </c>
      <c r="AS26" s="73">
        <v>0.764077031229909</v>
      </c>
      <c r="AT26" s="73">
        <v>0.78185212897951994</v>
      </c>
      <c r="AU26" s="73">
        <v>11.7523691987757</v>
      </c>
      <c r="AV26" s="73">
        <v>11.2784086121226</v>
      </c>
      <c r="AW26" s="73">
        <v>0.48571902245031601</v>
      </c>
      <c r="AX26" s="73">
        <v>0.46706302681809397</v>
      </c>
      <c r="AY26" s="73">
        <v>0.80328492295590603</v>
      </c>
      <c r="AZ26" s="73">
        <v>0.81869273756447003</v>
      </c>
      <c r="BA26" s="74" t="s">
        <v>75</v>
      </c>
      <c r="BB26" s="74" t="s">
        <v>75</v>
      </c>
      <c r="BC26" s="74" t="s">
        <v>76</v>
      </c>
      <c r="BD26" s="74" t="s">
        <v>76</v>
      </c>
      <c r="BE26" s="74" t="s">
        <v>77</v>
      </c>
      <c r="BF26" s="74" t="s">
        <v>77</v>
      </c>
      <c r="BG26" s="74" t="s">
        <v>75</v>
      </c>
      <c r="BH26" s="74" t="s">
        <v>75</v>
      </c>
      <c r="BI26" s="69">
        <f t="shared" ref="BI26:BI31" si="83">IF(BJ26=AR26,1,0)</f>
        <v>1</v>
      </c>
      <c r="BJ26" s="69" t="s">
        <v>80</v>
      </c>
      <c r="BK26" s="73">
        <v>0.77280838950758401</v>
      </c>
      <c r="BL26" s="73">
        <v>0.79008821186110201</v>
      </c>
      <c r="BM26" s="73">
        <v>17.311852514792498</v>
      </c>
      <c r="BN26" s="73">
        <v>15.7081291725773</v>
      </c>
      <c r="BO26" s="73">
        <v>0.476646211033316</v>
      </c>
      <c r="BP26" s="73">
        <v>0.45816131235504698</v>
      </c>
      <c r="BQ26" s="73">
        <v>0.86857741991317705</v>
      </c>
      <c r="BR26" s="73">
        <v>0.86727983833181699</v>
      </c>
      <c r="BS26" s="69" t="s">
        <v>75</v>
      </c>
      <c r="BT26" s="69" t="s">
        <v>75</v>
      </c>
      <c r="BU26" s="69" t="s">
        <v>73</v>
      </c>
      <c r="BV26" s="69" t="s">
        <v>73</v>
      </c>
      <c r="BW26" s="69" t="s">
        <v>77</v>
      </c>
      <c r="BX26" s="69" t="s">
        <v>77</v>
      </c>
      <c r="BY26" s="69" t="s">
        <v>77</v>
      </c>
      <c r="BZ26" s="69" t="s">
        <v>77</v>
      </c>
    </row>
    <row r="27" spans="1:78" s="63" customFormat="1" x14ac:dyDescent="0.3">
      <c r="A27" s="62">
        <v>14159200</v>
      </c>
      <c r="B27" s="63">
        <v>23773037</v>
      </c>
      <c r="C27" s="63" t="s">
        <v>5</v>
      </c>
      <c r="D27" s="63" t="s">
        <v>169</v>
      </c>
      <c r="F27" s="77"/>
      <c r="G27" s="64">
        <v>0.76700000000000002</v>
      </c>
      <c r="H27" s="64" t="str">
        <f t="shared" si="67"/>
        <v>G</v>
      </c>
      <c r="I27" s="64" t="str">
        <f t="shared" si="68"/>
        <v>G</v>
      </c>
      <c r="J27" s="64" t="str">
        <f t="shared" si="69"/>
        <v>G</v>
      </c>
      <c r="K27" s="64" t="str">
        <f t="shared" si="70"/>
        <v>G</v>
      </c>
      <c r="L27" s="65">
        <v>-0.108</v>
      </c>
      <c r="M27" s="64" t="str">
        <f t="shared" si="71"/>
        <v>S</v>
      </c>
      <c r="N27" s="64" t="str">
        <f t="shared" si="72"/>
        <v>VG</v>
      </c>
      <c r="O27" s="64" t="str">
        <f t="shared" si="73"/>
        <v>S</v>
      </c>
      <c r="P27" s="64" t="str">
        <f t="shared" si="74"/>
        <v>VG</v>
      </c>
      <c r="Q27" s="64">
        <v>0.47399999999999998</v>
      </c>
      <c r="R27" s="64" t="str">
        <f t="shared" si="75"/>
        <v>VG</v>
      </c>
      <c r="S27" s="64" t="str">
        <f t="shared" si="76"/>
        <v>VG</v>
      </c>
      <c r="T27" s="64" t="str">
        <f t="shared" si="77"/>
        <v>VG</v>
      </c>
      <c r="U27" s="64" t="str">
        <f t="shared" si="78"/>
        <v>VG</v>
      </c>
      <c r="V27" s="64">
        <v>0.82299999999999995</v>
      </c>
      <c r="W27" s="64" t="str">
        <f t="shared" si="79"/>
        <v>G</v>
      </c>
      <c r="X27" s="64" t="str">
        <f t="shared" si="80"/>
        <v>G</v>
      </c>
      <c r="Y27" s="64" t="str">
        <f t="shared" si="81"/>
        <v>G</v>
      </c>
      <c r="Z27" s="64" t="str">
        <f t="shared" si="82"/>
        <v>VG</v>
      </c>
      <c r="AA27" s="66">
        <v>0.75970108906368805</v>
      </c>
      <c r="AB27" s="66">
        <v>0.75063879960706603</v>
      </c>
      <c r="AC27" s="66">
        <v>18.415634885623501</v>
      </c>
      <c r="AD27" s="66">
        <v>15.2545356125226</v>
      </c>
      <c r="AE27" s="66">
        <v>0.49020292832286499</v>
      </c>
      <c r="AF27" s="66">
        <v>0.49936079180581799</v>
      </c>
      <c r="AG27" s="66">
        <v>0.86660761316030299</v>
      </c>
      <c r="AH27" s="66">
        <v>0.81789718318883897</v>
      </c>
      <c r="AI27" s="67" t="s">
        <v>75</v>
      </c>
      <c r="AJ27" s="67" t="s">
        <v>75</v>
      </c>
      <c r="AK27" s="67" t="s">
        <v>73</v>
      </c>
      <c r="AL27" s="67" t="s">
        <v>73</v>
      </c>
      <c r="AM27" s="67" t="s">
        <v>77</v>
      </c>
      <c r="AN27" s="67" t="s">
        <v>77</v>
      </c>
      <c r="AO27" s="67" t="s">
        <v>77</v>
      </c>
      <c r="AP27" s="67" t="s">
        <v>75</v>
      </c>
      <c r="AR27" s="68" t="s">
        <v>80</v>
      </c>
      <c r="AS27" s="66">
        <v>0.764077031229909</v>
      </c>
      <c r="AT27" s="66">
        <v>0.78185212897951994</v>
      </c>
      <c r="AU27" s="66">
        <v>11.7523691987757</v>
      </c>
      <c r="AV27" s="66">
        <v>11.2784086121226</v>
      </c>
      <c r="AW27" s="66">
        <v>0.48571902245031601</v>
      </c>
      <c r="AX27" s="66">
        <v>0.46706302681809397</v>
      </c>
      <c r="AY27" s="66">
        <v>0.80328492295590603</v>
      </c>
      <c r="AZ27" s="66">
        <v>0.81869273756447003</v>
      </c>
      <c r="BA27" s="67" t="s">
        <v>75</v>
      </c>
      <c r="BB27" s="67" t="s">
        <v>75</v>
      </c>
      <c r="BC27" s="67" t="s">
        <v>76</v>
      </c>
      <c r="BD27" s="67" t="s">
        <v>76</v>
      </c>
      <c r="BE27" s="67" t="s">
        <v>77</v>
      </c>
      <c r="BF27" s="67" t="s">
        <v>77</v>
      </c>
      <c r="BG27" s="67" t="s">
        <v>75</v>
      </c>
      <c r="BH27" s="67" t="s">
        <v>75</v>
      </c>
      <c r="BI27" s="63">
        <f t="shared" si="83"/>
        <v>1</v>
      </c>
      <c r="BJ27" s="63" t="s">
        <v>80</v>
      </c>
      <c r="BK27" s="66">
        <v>0.77280838950758401</v>
      </c>
      <c r="BL27" s="66">
        <v>0.79008821186110201</v>
      </c>
      <c r="BM27" s="66">
        <v>17.311852514792498</v>
      </c>
      <c r="BN27" s="66">
        <v>15.7081291725773</v>
      </c>
      <c r="BO27" s="66">
        <v>0.476646211033316</v>
      </c>
      <c r="BP27" s="66">
        <v>0.45816131235504698</v>
      </c>
      <c r="BQ27" s="66">
        <v>0.86857741991317705</v>
      </c>
      <c r="BR27" s="66">
        <v>0.86727983833181699</v>
      </c>
      <c r="BS27" s="63" t="s">
        <v>75</v>
      </c>
      <c r="BT27" s="63" t="s">
        <v>75</v>
      </c>
      <c r="BU27" s="63" t="s">
        <v>73</v>
      </c>
      <c r="BV27" s="63" t="s">
        <v>73</v>
      </c>
      <c r="BW27" s="63" t="s">
        <v>77</v>
      </c>
      <c r="BX27" s="63" t="s">
        <v>77</v>
      </c>
      <c r="BY27" s="63" t="s">
        <v>77</v>
      </c>
      <c r="BZ27" s="63" t="s">
        <v>77</v>
      </c>
    </row>
    <row r="28" spans="1:78" s="63" customFormat="1" x14ac:dyDescent="0.3">
      <c r="A28" s="62">
        <v>14159200</v>
      </c>
      <c r="B28" s="63">
        <v>23773037</v>
      </c>
      <c r="C28" s="63" t="s">
        <v>5</v>
      </c>
      <c r="D28" s="63" t="s">
        <v>172</v>
      </c>
      <c r="F28" s="77"/>
      <c r="G28" s="64">
        <v>0.76700000000000002</v>
      </c>
      <c r="H28" s="64" t="str">
        <f t="shared" si="67"/>
        <v>G</v>
      </c>
      <c r="I28" s="64" t="str">
        <f t="shared" si="68"/>
        <v>G</v>
      </c>
      <c r="J28" s="64" t="str">
        <f t="shared" si="69"/>
        <v>G</v>
      </c>
      <c r="K28" s="64" t="str">
        <f t="shared" si="70"/>
        <v>G</v>
      </c>
      <c r="L28" s="65">
        <v>-0.111</v>
      </c>
      <c r="M28" s="64" t="str">
        <f t="shared" si="71"/>
        <v>S</v>
      </c>
      <c r="N28" s="64" t="str">
        <f t="shared" si="72"/>
        <v>VG</v>
      </c>
      <c r="O28" s="64" t="str">
        <f t="shared" si="73"/>
        <v>S</v>
      </c>
      <c r="P28" s="64" t="str">
        <f t="shared" si="74"/>
        <v>VG</v>
      </c>
      <c r="Q28" s="64">
        <v>0.47399999999999998</v>
      </c>
      <c r="R28" s="64" t="str">
        <f t="shared" si="75"/>
        <v>VG</v>
      </c>
      <c r="S28" s="64" t="str">
        <f t="shared" si="76"/>
        <v>VG</v>
      </c>
      <c r="T28" s="64" t="str">
        <f t="shared" si="77"/>
        <v>VG</v>
      </c>
      <c r="U28" s="64" t="str">
        <f t="shared" si="78"/>
        <v>VG</v>
      </c>
      <c r="V28" s="64">
        <v>0.83</v>
      </c>
      <c r="W28" s="64" t="str">
        <f t="shared" si="79"/>
        <v>G</v>
      </c>
      <c r="X28" s="64" t="str">
        <f t="shared" si="80"/>
        <v>G</v>
      </c>
      <c r="Y28" s="64" t="str">
        <f t="shared" si="81"/>
        <v>G</v>
      </c>
      <c r="Z28" s="64" t="str">
        <f t="shared" si="82"/>
        <v>VG</v>
      </c>
      <c r="AA28" s="66">
        <v>0.75970108906368805</v>
      </c>
      <c r="AB28" s="66">
        <v>0.75063879960706603</v>
      </c>
      <c r="AC28" s="66">
        <v>18.415634885623501</v>
      </c>
      <c r="AD28" s="66">
        <v>15.2545356125226</v>
      </c>
      <c r="AE28" s="66">
        <v>0.49020292832286499</v>
      </c>
      <c r="AF28" s="66">
        <v>0.49936079180581799</v>
      </c>
      <c r="AG28" s="66">
        <v>0.86660761316030299</v>
      </c>
      <c r="AH28" s="66">
        <v>0.81789718318883897</v>
      </c>
      <c r="AI28" s="67" t="s">
        <v>75</v>
      </c>
      <c r="AJ28" s="67" t="s">
        <v>75</v>
      </c>
      <c r="AK28" s="67" t="s">
        <v>73</v>
      </c>
      <c r="AL28" s="67" t="s">
        <v>73</v>
      </c>
      <c r="AM28" s="67" t="s">
        <v>77</v>
      </c>
      <c r="AN28" s="67" t="s">
        <v>77</v>
      </c>
      <c r="AO28" s="67" t="s">
        <v>77</v>
      </c>
      <c r="AP28" s="67" t="s">
        <v>75</v>
      </c>
      <c r="AR28" s="68" t="s">
        <v>80</v>
      </c>
      <c r="AS28" s="66">
        <v>0.764077031229909</v>
      </c>
      <c r="AT28" s="66">
        <v>0.78185212897951994</v>
      </c>
      <c r="AU28" s="66">
        <v>11.7523691987757</v>
      </c>
      <c r="AV28" s="66">
        <v>11.2784086121226</v>
      </c>
      <c r="AW28" s="66">
        <v>0.48571902245031601</v>
      </c>
      <c r="AX28" s="66">
        <v>0.46706302681809397</v>
      </c>
      <c r="AY28" s="66">
        <v>0.80328492295590603</v>
      </c>
      <c r="AZ28" s="66">
        <v>0.81869273756447003</v>
      </c>
      <c r="BA28" s="67" t="s">
        <v>75</v>
      </c>
      <c r="BB28" s="67" t="s">
        <v>75</v>
      </c>
      <c r="BC28" s="67" t="s">
        <v>76</v>
      </c>
      <c r="BD28" s="67" t="s">
        <v>76</v>
      </c>
      <c r="BE28" s="67" t="s">
        <v>77</v>
      </c>
      <c r="BF28" s="67" t="s">
        <v>77</v>
      </c>
      <c r="BG28" s="67" t="s">
        <v>75</v>
      </c>
      <c r="BH28" s="67" t="s">
        <v>75</v>
      </c>
      <c r="BI28" s="63">
        <f t="shared" si="83"/>
        <v>1</v>
      </c>
      <c r="BJ28" s="63" t="s">
        <v>80</v>
      </c>
      <c r="BK28" s="66">
        <v>0.77280838950758401</v>
      </c>
      <c r="BL28" s="66">
        <v>0.79008821186110201</v>
      </c>
      <c r="BM28" s="66">
        <v>17.311852514792498</v>
      </c>
      <c r="BN28" s="66">
        <v>15.7081291725773</v>
      </c>
      <c r="BO28" s="66">
        <v>0.476646211033316</v>
      </c>
      <c r="BP28" s="66">
        <v>0.45816131235504698</v>
      </c>
      <c r="BQ28" s="66">
        <v>0.86857741991317705</v>
      </c>
      <c r="BR28" s="66">
        <v>0.86727983833181699</v>
      </c>
      <c r="BS28" s="63" t="s">
        <v>75</v>
      </c>
      <c r="BT28" s="63" t="s">
        <v>75</v>
      </c>
      <c r="BU28" s="63" t="s">
        <v>73</v>
      </c>
      <c r="BV28" s="63" t="s">
        <v>73</v>
      </c>
      <c r="BW28" s="63" t="s">
        <v>77</v>
      </c>
      <c r="BX28" s="63" t="s">
        <v>77</v>
      </c>
      <c r="BY28" s="63" t="s">
        <v>77</v>
      </c>
      <c r="BZ28" s="63" t="s">
        <v>77</v>
      </c>
    </row>
    <row r="29" spans="1:78" s="76" customFormat="1" x14ac:dyDescent="0.3">
      <c r="A29" s="93">
        <v>14159200</v>
      </c>
      <c r="B29" s="76">
        <v>23773037</v>
      </c>
      <c r="C29" s="76" t="s">
        <v>5</v>
      </c>
      <c r="D29" s="76" t="s">
        <v>177</v>
      </c>
      <c r="F29" s="77"/>
      <c r="G29" s="16">
        <v>-0.35</v>
      </c>
      <c r="H29" s="16" t="str">
        <f t="shared" si="67"/>
        <v>NS</v>
      </c>
      <c r="I29" s="16" t="str">
        <f t="shared" si="68"/>
        <v>G</v>
      </c>
      <c r="J29" s="16" t="str">
        <f t="shared" si="69"/>
        <v>G</v>
      </c>
      <c r="K29" s="16" t="str">
        <f t="shared" si="70"/>
        <v>G</v>
      </c>
      <c r="L29" s="28">
        <v>-0.35599999999999998</v>
      </c>
      <c r="M29" s="16" t="str">
        <f t="shared" si="71"/>
        <v>NS</v>
      </c>
      <c r="N29" s="16" t="str">
        <f t="shared" si="72"/>
        <v>VG</v>
      </c>
      <c r="O29" s="16" t="str">
        <f t="shared" si="73"/>
        <v>S</v>
      </c>
      <c r="P29" s="16" t="str">
        <f t="shared" si="74"/>
        <v>VG</v>
      </c>
      <c r="Q29" s="16">
        <v>0.88</v>
      </c>
      <c r="R29" s="16" t="str">
        <f t="shared" si="75"/>
        <v>NS</v>
      </c>
      <c r="S29" s="16" t="str">
        <f t="shared" si="76"/>
        <v>VG</v>
      </c>
      <c r="T29" s="16" t="str">
        <f t="shared" si="77"/>
        <v>VG</v>
      </c>
      <c r="U29" s="16" t="str">
        <f t="shared" si="78"/>
        <v>VG</v>
      </c>
      <c r="V29" s="16">
        <v>0.71</v>
      </c>
      <c r="W29" s="16" t="str">
        <f t="shared" si="79"/>
        <v>S</v>
      </c>
      <c r="X29" s="16" t="str">
        <f t="shared" si="80"/>
        <v>G</v>
      </c>
      <c r="Y29" s="16" t="str">
        <f t="shared" si="81"/>
        <v>G</v>
      </c>
      <c r="Z29" s="16" t="str">
        <f t="shared" si="82"/>
        <v>VG</v>
      </c>
      <c r="AA29" s="95">
        <v>0.75970108906368805</v>
      </c>
      <c r="AB29" s="95">
        <v>0.75063879960706603</v>
      </c>
      <c r="AC29" s="95">
        <v>18.415634885623501</v>
      </c>
      <c r="AD29" s="95">
        <v>15.2545356125226</v>
      </c>
      <c r="AE29" s="95">
        <v>0.49020292832286499</v>
      </c>
      <c r="AF29" s="95">
        <v>0.49936079180581799</v>
      </c>
      <c r="AG29" s="95">
        <v>0.86660761316030299</v>
      </c>
      <c r="AH29" s="95">
        <v>0.81789718318883897</v>
      </c>
      <c r="AI29" s="39" t="s">
        <v>75</v>
      </c>
      <c r="AJ29" s="39" t="s">
        <v>75</v>
      </c>
      <c r="AK29" s="39" t="s">
        <v>73</v>
      </c>
      <c r="AL29" s="39" t="s">
        <v>73</v>
      </c>
      <c r="AM29" s="39" t="s">
        <v>77</v>
      </c>
      <c r="AN29" s="39" t="s">
        <v>77</v>
      </c>
      <c r="AO29" s="39" t="s">
        <v>77</v>
      </c>
      <c r="AP29" s="39" t="s">
        <v>75</v>
      </c>
      <c r="AR29" s="96" t="s">
        <v>80</v>
      </c>
      <c r="AS29" s="95">
        <v>0.764077031229909</v>
      </c>
      <c r="AT29" s="95">
        <v>0.78185212897951994</v>
      </c>
      <c r="AU29" s="95">
        <v>11.7523691987757</v>
      </c>
      <c r="AV29" s="95">
        <v>11.2784086121226</v>
      </c>
      <c r="AW29" s="95">
        <v>0.48571902245031601</v>
      </c>
      <c r="AX29" s="95">
        <v>0.46706302681809397</v>
      </c>
      <c r="AY29" s="95">
        <v>0.80328492295590603</v>
      </c>
      <c r="AZ29" s="95">
        <v>0.81869273756447003</v>
      </c>
      <c r="BA29" s="39" t="s">
        <v>75</v>
      </c>
      <c r="BB29" s="39" t="s">
        <v>75</v>
      </c>
      <c r="BC29" s="39" t="s">
        <v>76</v>
      </c>
      <c r="BD29" s="39" t="s">
        <v>76</v>
      </c>
      <c r="BE29" s="39" t="s">
        <v>77</v>
      </c>
      <c r="BF29" s="39" t="s">
        <v>77</v>
      </c>
      <c r="BG29" s="39" t="s">
        <v>75</v>
      </c>
      <c r="BH29" s="39" t="s">
        <v>75</v>
      </c>
      <c r="BI29" s="76">
        <f t="shared" si="83"/>
        <v>1</v>
      </c>
      <c r="BJ29" s="76" t="s">
        <v>80</v>
      </c>
      <c r="BK29" s="95">
        <v>0.77280838950758401</v>
      </c>
      <c r="BL29" s="95">
        <v>0.79008821186110201</v>
      </c>
      <c r="BM29" s="95">
        <v>17.311852514792498</v>
      </c>
      <c r="BN29" s="95">
        <v>15.7081291725773</v>
      </c>
      <c r="BO29" s="95">
        <v>0.476646211033316</v>
      </c>
      <c r="BP29" s="95">
        <v>0.45816131235504698</v>
      </c>
      <c r="BQ29" s="95">
        <v>0.86857741991317705</v>
      </c>
      <c r="BR29" s="95">
        <v>0.86727983833181699</v>
      </c>
      <c r="BS29" s="76" t="s">
        <v>75</v>
      </c>
      <c r="BT29" s="76" t="s">
        <v>75</v>
      </c>
      <c r="BU29" s="76" t="s">
        <v>73</v>
      </c>
      <c r="BV29" s="76" t="s">
        <v>73</v>
      </c>
      <c r="BW29" s="76" t="s">
        <v>77</v>
      </c>
      <c r="BX29" s="76" t="s">
        <v>77</v>
      </c>
      <c r="BY29" s="76" t="s">
        <v>77</v>
      </c>
      <c r="BZ29" s="76" t="s">
        <v>77</v>
      </c>
    </row>
    <row r="30" spans="1:78" s="76" customFormat="1" x14ac:dyDescent="0.3">
      <c r="A30" s="93">
        <v>14159200</v>
      </c>
      <c r="B30" s="76">
        <v>23773037</v>
      </c>
      <c r="C30" s="76" t="s">
        <v>5</v>
      </c>
      <c r="D30" s="76" t="s">
        <v>178</v>
      </c>
      <c r="F30" s="77"/>
      <c r="G30" s="16">
        <v>0.27</v>
      </c>
      <c r="H30" s="16" t="str">
        <f t="shared" si="67"/>
        <v>NS</v>
      </c>
      <c r="I30" s="16" t="str">
        <f t="shared" si="68"/>
        <v>G</v>
      </c>
      <c r="J30" s="16" t="str">
        <f t="shared" si="69"/>
        <v>G</v>
      </c>
      <c r="K30" s="16" t="str">
        <f t="shared" si="70"/>
        <v>G</v>
      </c>
      <c r="L30" s="28">
        <v>-0.18099999999999999</v>
      </c>
      <c r="M30" s="16" t="str">
        <f t="shared" si="71"/>
        <v>NS</v>
      </c>
      <c r="N30" s="16" t="str">
        <f t="shared" si="72"/>
        <v>VG</v>
      </c>
      <c r="O30" s="16" t="str">
        <f t="shared" si="73"/>
        <v>S</v>
      </c>
      <c r="P30" s="16" t="str">
        <f t="shared" si="74"/>
        <v>VG</v>
      </c>
      <c r="Q30" s="16">
        <v>0.81</v>
      </c>
      <c r="R30" s="16" t="str">
        <f t="shared" si="75"/>
        <v>NS</v>
      </c>
      <c r="S30" s="16" t="str">
        <f t="shared" si="76"/>
        <v>VG</v>
      </c>
      <c r="T30" s="16" t="str">
        <f t="shared" si="77"/>
        <v>VG</v>
      </c>
      <c r="U30" s="16" t="str">
        <f t="shared" si="78"/>
        <v>VG</v>
      </c>
      <c r="V30" s="16">
        <v>0.71</v>
      </c>
      <c r="W30" s="16" t="str">
        <f t="shared" si="79"/>
        <v>S</v>
      </c>
      <c r="X30" s="16" t="str">
        <f t="shared" si="80"/>
        <v>G</v>
      </c>
      <c r="Y30" s="16" t="str">
        <f t="shared" si="81"/>
        <v>G</v>
      </c>
      <c r="Z30" s="16" t="str">
        <f t="shared" si="82"/>
        <v>VG</v>
      </c>
      <c r="AA30" s="95">
        <v>0.75970108906368805</v>
      </c>
      <c r="AB30" s="95">
        <v>0.75063879960706603</v>
      </c>
      <c r="AC30" s="95">
        <v>18.415634885623501</v>
      </c>
      <c r="AD30" s="95">
        <v>15.2545356125226</v>
      </c>
      <c r="AE30" s="95">
        <v>0.49020292832286499</v>
      </c>
      <c r="AF30" s="95">
        <v>0.49936079180581799</v>
      </c>
      <c r="AG30" s="95">
        <v>0.86660761316030299</v>
      </c>
      <c r="AH30" s="95">
        <v>0.81789718318883897</v>
      </c>
      <c r="AI30" s="39" t="s">
        <v>75</v>
      </c>
      <c r="AJ30" s="39" t="s">
        <v>75</v>
      </c>
      <c r="AK30" s="39" t="s">
        <v>73</v>
      </c>
      <c r="AL30" s="39" t="s">
        <v>73</v>
      </c>
      <c r="AM30" s="39" t="s">
        <v>77</v>
      </c>
      <c r="AN30" s="39" t="s">
        <v>77</v>
      </c>
      <c r="AO30" s="39" t="s">
        <v>77</v>
      </c>
      <c r="AP30" s="39" t="s">
        <v>75</v>
      </c>
      <c r="AR30" s="96" t="s">
        <v>80</v>
      </c>
      <c r="AS30" s="95">
        <v>0.764077031229909</v>
      </c>
      <c r="AT30" s="95">
        <v>0.78185212897951994</v>
      </c>
      <c r="AU30" s="95">
        <v>11.7523691987757</v>
      </c>
      <c r="AV30" s="95">
        <v>11.2784086121226</v>
      </c>
      <c r="AW30" s="95">
        <v>0.48571902245031601</v>
      </c>
      <c r="AX30" s="95">
        <v>0.46706302681809397</v>
      </c>
      <c r="AY30" s="95">
        <v>0.80328492295590603</v>
      </c>
      <c r="AZ30" s="95">
        <v>0.81869273756447003</v>
      </c>
      <c r="BA30" s="39" t="s">
        <v>75</v>
      </c>
      <c r="BB30" s="39" t="s">
        <v>75</v>
      </c>
      <c r="BC30" s="39" t="s">
        <v>76</v>
      </c>
      <c r="BD30" s="39" t="s">
        <v>76</v>
      </c>
      <c r="BE30" s="39" t="s">
        <v>77</v>
      </c>
      <c r="BF30" s="39" t="s">
        <v>77</v>
      </c>
      <c r="BG30" s="39" t="s">
        <v>75</v>
      </c>
      <c r="BH30" s="39" t="s">
        <v>75</v>
      </c>
      <c r="BI30" s="76">
        <f t="shared" si="83"/>
        <v>1</v>
      </c>
      <c r="BJ30" s="76" t="s">
        <v>80</v>
      </c>
      <c r="BK30" s="95">
        <v>0.77280838950758401</v>
      </c>
      <c r="BL30" s="95">
        <v>0.79008821186110201</v>
      </c>
      <c r="BM30" s="95">
        <v>17.311852514792498</v>
      </c>
      <c r="BN30" s="95">
        <v>15.7081291725773</v>
      </c>
      <c r="BO30" s="95">
        <v>0.476646211033316</v>
      </c>
      <c r="BP30" s="95">
        <v>0.45816131235504698</v>
      </c>
      <c r="BQ30" s="95">
        <v>0.86857741991317705</v>
      </c>
      <c r="BR30" s="95">
        <v>0.86727983833181699</v>
      </c>
      <c r="BS30" s="76" t="s">
        <v>75</v>
      </c>
      <c r="BT30" s="76" t="s">
        <v>75</v>
      </c>
      <c r="BU30" s="76" t="s">
        <v>73</v>
      </c>
      <c r="BV30" s="76" t="s">
        <v>73</v>
      </c>
      <c r="BW30" s="76" t="s">
        <v>77</v>
      </c>
      <c r="BX30" s="76" t="s">
        <v>77</v>
      </c>
      <c r="BY30" s="76" t="s">
        <v>77</v>
      </c>
      <c r="BZ30" s="76" t="s">
        <v>77</v>
      </c>
    </row>
    <row r="31" spans="1:78" s="76" customFormat="1" x14ac:dyDescent="0.3">
      <c r="A31" s="93">
        <v>14159200</v>
      </c>
      <c r="B31" s="76">
        <v>23773037</v>
      </c>
      <c r="C31" s="76" t="s">
        <v>5</v>
      </c>
      <c r="D31" s="76" t="s">
        <v>179</v>
      </c>
      <c r="F31" s="77"/>
      <c r="G31" s="16">
        <v>0.39</v>
      </c>
      <c r="H31" s="16" t="str">
        <f t="shared" si="67"/>
        <v>NS</v>
      </c>
      <c r="I31" s="16" t="str">
        <f t="shared" si="68"/>
        <v>G</v>
      </c>
      <c r="J31" s="16" t="str">
        <f t="shared" si="69"/>
        <v>G</v>
      </c>
      <c r="K31" s="16" t="str">
        <f t="shared" si="70"/>
        <v>G</v>
      </c>
      <c r="L31" s="28">
        <v>-0.11899999999999999</v>
      </c>
      <c r="M31" s="16" t="str">
        <f t="shared" si="71"/>
        <v>S</v>
      </c>
      <c r="N31" s="16" t="str">
        <f t="shared" si="72"/>
        <v>VG</v>
      </c>
      <c r="O31" s="16" t="str">
        <f t="shared" si="73"/>
        <v>S</v>
      </c>
      <c r="P31" s="16" t="str">
        <f t="shared" si="74"/>
        <v>VG</v>
      </c>
      <c r="Q31" s="16">
        <v>0.76</v>
      </c>
      <c r="R31" s="16" t="str">
        <f t="shared" si="75"/>
        <v>NS</v>
      </c>
      <c r="S31" s="16" t="str">
        <f t="shared" si="76"/>
        <v>VG</v>
      </c>
      <c r="T31" s="16" t="str">
        <f t="shared" si="77"/>
        <v>VG</v>
      </c>
      <c r="U31" s="16" t="str">
        <f t="shared" si="78"/>
        <v>VG</v>
      </c>
      <c r="V31" s="16">
        <v>0.7</v>
      </c>
      <c r="W31" s="16" t="str">
        <f t="shared" si="79"/>
        <v>S</v>
      </c>
      <c r="X31" s="16" t="str">
        <f t="shared" si="80"/>
        <v>G</v>
      </c>
      <c r="Y31" s="16" t="str">
        <f t="shared" si="81"/>
        <v>G</v>
      </c>
      <c r="Z31" s="16" t="str">
        <f t="shared" si="82"/>
        <v>VG</v>
      </c>
      <c r="AA31" s="95">
        <v>0.75970108906368805</v>
      </c>
      <c r="AB31" s="95">
        <v>0.75063879960706603</v>
      </c>
      <c r="AC31" s="95">
        <v>18.415634885623501</v>
      </c>
      <c r="AD31" s="95">
        <v>15.2545356125226</v>
      </c>
      <c r="AE31" s="95">
        <v>0.49020292832286499</v>
      </c>
      <c r="AF31" s="95">
        <v>0.49936079180581799</v>
      </c>
      <c r="AG31" s="95">
        <v>0.86660761316030299</v>
      </c>
      <c r="AH31" s="95">
        <v>0.81789718318883897</v>
      </c>
      <c r="AI31" s="39" t="s">
        <v>75</v>
      </c>
      <c r="AJ31" s="39" t="s">
        <v>75</v>
      </c>
      <c r="AK31" s="39" t="s">
        <v>73</v>
      </c>
      <c r="AL31" s="39" t="s">
        <v>73</v>
      </c>
      <c r="AM31" s="39" t="s">
        <v>77</v>
      </c>
      <c r="AN31" s="39" t="s">
        <v>77</v>
      </c>
      <c r="AO31" s="39" t="s">
        <v>77</v>
      </c>
      <c r="AP31" s="39" t="s">
        <v>75</v>
      </c>
      <c r="AR31" s="96" t="s">
        <v>80</v>
      </c>
      <c r="AS31" s="95">
        <v>0.764077031229909</v>
      </c>
      <c r="AT31" s="95">
        <v>0.78185212897951994</v>
      </c>
      <c r="AU31" s="95">
        <v>11.7523691987757</v>
      </c>
      <c r="AV31" s="95">
        <v>11.2784086121226</v>
      </c>
      <c r="AW31" s="95">
        <v>0.48571902245031601</v>
      </c>
      <c r="AX31" s="95">
        <v>0.46706302681809397</v>
      </c>
      <c r="AY31" s="95">
        <v>0.80328492295590603</v>
      </c>
      <c r="AZ31" s="95">
        <v>0.81869273756447003</v>
      </c>
      <c r="BA31" s="39" t="s">
        <v>75</v>
      </c>
      <c r="BB31" s="39" t="s">
        <v>75</v>
      </c>
      <c r="BC31" s="39" t="s">
        <v>76</v>
      </c>
      <c r="BD31" s="39" t="s">
        <v>76</v>
      </c>
      <c r="BE31" s="39" t="s">
        <v>77</v>
      </c>
      <c r="BF31" s="39" t="s">
        <v>77</v>
      </c>
      <c r="BG31" s="39" t="s">
        <v>75</v>
      </c>
      <c r="BH31" s="39" t="s">
        <v>75</v>
      </c>
      <c r="BI31" s="76">
        <f t="shared" si="83"/>
        <v>1</v>
      </c>
      <c r="BJ31" s="76" t="s">
        <v>80</v>
      </c>
      <c r="BK31" s="95">
        <v>0.77280838950758401</v>
      </c>
      <c r="BL31" s="95">
        <v>0.79008821186110201</v>
      </c>
      <c r="BM31" s="95">
        <v>17.311852514792498</v>
      </c>
      <c r="BN31" s="95">
        <v>15.7081291725773</v>
      </c>
      <c r="BO31" s="95">
        <v>0.476646211033316</v>
      </c>
      <c r="BP31" s="95">
        <v>0.45816131235504698</v>
      </c>
      <c r="BQ31" s="95">
        <v>0.86857741991317705</v>
      </c>
      <c r="BR31" s="95">
        <v>0.86727983833181699</v>
      </c>
      <c r="BS31" s="76" t="s">
        <v>75</v>
      </c>
      <c r="BT31" s="76" t="s">
        <v>75</v>
      </c>
      <c r="BU31" s="76" t="s">
        <v>73</v>
      </c>
      <c r="BV31" s="76" t="s">
        <v>73</v>
      </c>
      <c r="BW31" s="76" t="s">
        <v>77</v>
      </c>
      <c r="BX31" s="76" t="s">
        <v>77</v>
      </c>
      <c r="BY31" s="76" t="s">
        <v>77</v>
      </c>
      <c r="BZ31" s="76" t="s">
        <v>77</v>
      </c>
    </row>
    <row r="32" spans="1:78" s="76" customFormat="1" x14ac:dyDescent="0.3">
      <c r="A32" s="93">
        <v>14159200</v>
      </c>
      <c r="B32" s="76">
        <v>23773037</v>
      </c>
      <c r="C32" s="76" t="s">
        <v>5</v>
      </c>
      <c r="D32" s="76" t="s">
        <v>180</v>
      </c>
      <c r="F32" s="77"/>
      <c r="G32" s="16">
        <v>0.28999999999999998</v>
      </c>
      <c r="H32" s="16" t="str">
        <f t="shared" si="67"/>
        <v>NS</v>
      </c>
      <c r="I32" s="16" t="str">
        <f t="shared" ref="I32:I39" si="84">AJ32</f>
        <v>G</v>
      </c>
      <c r="J32" s="16" t="str">
        <f t="shared" ref="J32:J39" si="85">BB32</f>
        <v>G</v>
      </c>
      <c r="K32" s="16" t="str">
        <f t="shared" ref="K32:K39" si="86">BT32</f>
        <v>G</v>
      </c>
      <c r="L32" s="28">
        <v>-0.22900000000000001</v>
      </c>
      <c r="M32" s="16" t="str">
        <f t="shared" si="71"/>
        <v>NS</v>
      </c>
      <c r="N32" s="16" t="str">
        <f t="shared" ref="N32:N39" si="87">AO32</f>
        <v>VG</v>
      </c>
      <c r="O32" s="16" t="str">
        <f t="shared" ref="O32:O39" si="88">BD32</f>
        <v>S</v>
      </c>
      <c r="P32" s="16" t="str">
        <f t="shared" ref="P32:P39" si="89">BY32</f>
        <v>VG</v>
      </c>
      <c r="Q32" s="16">
        <v>0.77</v>
      </c>
      <c r="R32" s="16" t="str">
        <f t="shared" si="75"/>
        <v>NS</v>
      </c>
      <c r="S32" s="16" t="str">
        <f t="shared" ref="S32:S39" si="90">AN32</f>
        <v>VG</v>
      </c>
      <c r="T32" s="16" t="str">
        <f t="shared" ref="T32:T39" si="91">BF32</f>
        <v>VG</v>
      </c>
      <c r="U32" s="16" t="str">
        <f t="shared" ref="U32:U39" si="92">BX32</f>
        <v>VG</v>
      </c>
      <c r="V32" s="16">
        <v>0.67</v>
      </c>
      <c r="W32" s="16" t="str">
        <f t="shared" si="79"/>
        <v>S</v>
      </c>
      <c r="X32" s="16" t="str">
        <f t="shared" ref="X32:X39" si="93">AP32</f>
        <v>G</v>
      </c>
      <c r="Y32" s="16" t="str">
        <f t="shared" ref="Y32:Y39" si="94">BH32</f>
        <v>G</v>
      </c>
      <c r="Z32" s="16" t="str">
        <f t="shared" ref="Z32:Z39" si="95">BZ32</f>
        <v>VG</v>
      </c>
      <c r="AA32" s="95">
        <v>0.75970108906368805</v>
      </c>
      <c r="AB32" s="95">
        <v>0.75063879960706603</v>
      </c>
      <c r="AC32" s="95">
        <v>18.415634885623501</v>
      </c>
      <c r="AD32" s="95">
        <v>15.2545356125226</v>
      </c>
      <c r="AE32" s="95">
        <v>0.49020292832286499</v>
      </c>
      <c r="AF32" s="95">
        <v>0.49936079180581799</v>
      </c>
      <c r="AG32" s="95">
        <v>0.86660761316030299</v>
      </c>
      <c r="AH32" s="95">
        <v>0.81789718318883897</v>
      </c>
      <c r="AI32" s="39" t="s">
        <v>75</v>
      </c>
      <c r="AJ32" s="39" t="s">
        <v>75</v>
      </c>
      <c r="AK32" s="39" t="s">
        <v>73</v>
      </c>
      <c r="AL32" s="39" t="s">
        <v>73</v>
      </c>
      <c r="AM32" s="39" t="s">
        <v>77</v>
      </c>
      <c r="AN32" s="39" t="s">
        <v>77</v>
      </c>
      <c r="AO32" s="39" t="s">
        <v>77</v>
      </c>
      <c r="AP32" s="39" t="s">
        <v>75</v>
      </c>
      <c r="AR32" s="96" t="s">
        <v>80</v>
      </c>
      <c r="AS32" s="95">
        <v>0.764077031229909</v>
      </c>
      <c r="AT32" s="95">
        <v>0.78185212897951994</v>
      </c>
      <c r="AU32" s="95">
        <v>11.7523691987757</v>
      </c>
      <c r="AV32" s="95">
        <v>11.2784086121226</v>
      </c>
      <c r="AW32" s="95">
        <v>0.48571902245031601</v>
      </c>
      <c r="AX32" s="95">
        <v>0.46706302681809397</v>
      </c>
      <c r="AY32" s="95">
        <v>0.80328492295590603</v>
      </c>
      <c r="AZ32" s="95">
        <v>0.81869273756447003</v>
      </c>
      <c r="BA32" s="39" t="s">
        <v>75</v>
      </c>
      <c r="BB32" s="39" t="s">
        <v>75</v>
      </c>
      <c r="BC32" s="39" t="s">
        <v>76</v>
      </c>
      <c r="BD32" s="39" t="s">
        <v>76</v>
      </c>
      <c r="BE32" s="39" t="s">
        <v>77</v>
      </c>
      <c r="BF32" s="39" t="s">
        <v>77</v>
      </c>
      <c r="BG32" s="39" t="s">
        <v>75</v>
      </c>
      <c r="BH32" s="39" t="s">
        <v>75</v>
      </c>
      <c r="BI32" s="76">
        <f t="shared" ref="BI32:BI39" si="96">IF(BJ32=AR32,1,0)</f>
        <v>1</v>
      </c>
      <c r="BJ32" s="76" t="s">
        <v>80</v>
      </c>
      <c r="BK32" s="95">
        <v>0.77280838950758401</v>
      </c>
      <c r="BL32" s="95">
        <v>0.79008821186110201</v>
      </c>
      <c r="BM32" s="95">
        <v>17.311852514792498</v>
      </c>
      <c r="BN32" s="95">
        <v>15.7081291725773</v>
      </c>
      <c r="BO32" s="95">
        <v>0.476646211033316</v>
      </c>
      <c r="BP32" s="95">
        <v>0.45816131235504698</v>
      </c>
      <c r="BQ32" s="95">
        <v>0.86857741991317705</v>
      </c>
      <c r="BR32" s="95">
        <v>0.86727983833181699</v>
      </c>
      <c r="BS32" s="76" t="s">
        <v>75</v>
      </c>
      <c r="BT32" s="76" t="s">
        <v>75</v>
      </c>
      <c r="BU32" s="76" t="s">
        <v>73</v>
      </c>
      <c r="BV32" s="76" t="s">
        <v>73</v>
      </c>
      <c r="BW32" s="76" t="s">
        <v>77</v>
      </c>
      <c r="BX32" s="76" t="s">
        <v>77</v>
      </c>
      <c r="BY32" s="76" t="s">
        <v>77</v>
      </c>
      <c r="BZ32" s="76" t="s">
        <v>77</v>
      </c>
    </row>
    <row r="33" spans="1:78" s="63" customFormat="1" x14ac:dyDescent="0.3">
      <c r="A33" s="62">
        <v>14159200</v>
      </c>
      <c r="B33" s="63">
        <v>23773037</v>
      </c>
      <c r="C33" s="63" t="s">
        <v>5</v>
      </c>
      <c r="D33" s="82" t="s">
        <v>181</v>
      </c>
      <c r="E33" s="82"/>
      <c r="F33" s="78"/>
      <c r="G33" s="64">
        <v>0.5</v>
      </c>
      <c r="H33" s="64" t="str">
        <f t="shared" si="67"/>
        <v>S</v>
      </c>
      <c r="I33" s="64" t="str">
        <f t="shared" si="84"/>
        <v>G</v>
      </c>
      <c r="J33" s="64" t="str">
        <f t="shared" si="85"/>
        <v>G</v>
      </c>
      <c r="K33" s="64" t="str">
        <f t="shared" si="86"/>
        <v>G</v>
      </c>
      <c r="L33" s="65">
        <v>-0.13100000000000001</v>
      </c>
      <c r="M33" s="64" t="str">
        <f t="shared" si="71"/>
        <v>S</v>
      </c>
      <c r="N33" s="64" t="str">
        <f t="shared" si="87"/>
        <v>VG</v>
      </c>
      <c r="O33" s="64" t="str">
        <f t="shared" si="88"/>
        <v>S</v>
      </c>
      <c r="P33" s="64" t="str">
        <f t="shared" si="89"/>
        <v>VG</v>
      </c>
      <c r="Q33" s="64">
        <v>0.69</v>
      </c>
      <c r="R33" s="64" t="str">
        <f t="shared" si="75"/>
        <v>S</v>
      </c>
      <c r="S33" s="64" t="str">
        <f t="shared" si="90"/>
        <v>VG</v>
      </c>
      <c r="T33" s="64" t="str">
        <f t="shared" si="91"/>
        <v>VG</v>
      </c>
      <c r="U33" s="64" t="str">
        <f t="shared" si="92"/>
        <v>VG</v>
      </c>
      <c r="V33" s="64">
        <v>0.64</v>
      </c>
      <c r="W33" s="64" t="str">
        <f t="shared" si="79"/>
        <v>S</v>
      </c>
      <c r="X33" s="64" t="str">
        <f t="shared" si="93"/>
        <v>G</v>
      </c>
      <c r="Y33" s="64" t="str">
        <f t="shared" si="94"/>
        <v>G</v>
      </c>
      <c r="Z33" s="64" t="str">
        <f t="shared" si="95"/>
        <v>VG</v>
      </c>
      <c r="AA33" s="66">
        <v>0.75970108906368805</v>
      </c>
      <c r="AB33" s="66">
        <v>0.75063879960706603</v>
      </c>
      <c r="AC33" s="66">
        <v>18.415634885623501</v>
      </c>
      <c r="AD33" s="66">
        <v>15.2545356125226</v>
      </c>
      <c r="AE33" s="66">
        <v>0.49020292832286499</v>
      </c>
      <c r="AF33" s="66">
        <v>0.49936079180581799</v>
      </c>
      <c r="AG33" s="66">
        <v>0.86660761316030299</v>
      </c>
      <c r="AH33" s="66">
        <v>0.81789718318883897</v>
      </c>
      <c r="AI33" s="67" t="s">
        <v>75</v>
      </c>
      <c r="AJ33" s="67" t="s">
        <v>75</v>
      </c>
      <c r="AK33" s="67" t="s">
        <v>73</v>
      </c>
      <c r="AL33" s="67" t="s">
        <v>73</v>
      </c>
      <c r="AM33" s="67" t="s">
        <v>77</v>
      </c>
      <c r="AN33" s="67" t="s">
        <v>77</v>
      </c>
      <c r="AO33" s="67" t="s">
        <v>77</v>
      </c>
      <c r="AP33" s="67" t="s">
        <v>75</v>
      </c>
      <c r="AR33" s="68" t="s">
        <v>80</v>
      </c>
      <c r="AS33" s="66">
        <v>0.764077031229909</v>
      </c>
      <c r="AT33" s="66">
        <v>0.78185212897951994</v>
      </c>
      <c r="AU33" s="66">
        <v>11.7523691987757</v>
      </c>
      <c r="AV33" s="66">
        <v>11.2784086121226</v>
      </c>
      <c r="AW33" s="66">
        <v>0.48571902245031601</v>
      </c>
      <c r="AX33" s="66">
        <v>0.46706302681809397</v>
      </c>
      <c r="AY33" s="66">
        <v>0.80328492295590603</v>
      </c>
      <c r="AZ33" s="66">
        <v>0.81869273756447003</v>
      </c>
      <c r="BA33" s="67" t="s">
        <v>75</v>
      </c>
      <c r="BB33" s="67" t="s">
        <v>75</v>
      </c>
      <c r="BC33" s="67" t="s">
        <v>76</v>
      </c>
      <c r="BD33" s="67" t="s">
        <v>76</v>
      </c>
      <c r="BE33" s="67" t="s">
        <v>77</v>
      </c>
      <c r="BF33" s="67" t="s">
        <v>77</v>
      </c>
      <c r="BG33" s="67" t="s">
        <v>75</v>
      </c>
      <c r="BH33" s="67" t="s">
        <v>75</v>
      </c>
      <c r="BI33" s="63">
        <f t="shared" si="96"/>
        <v>1</v>
      </c>
      <c r="BJ33" s="63" t="s">
        <v>80</v>
      </c>
      <c r="BK33" s="66">
        <v>0.77280838950758401</v>
      </c>
      <c r="BL33" s="66">
        <v>0.79008821186110201</v>
      </c>
      <c r="BM33" s="66">
        <v>17.311852514792498</v>
      </c>
      <c r="BN33" s="66">
        <v>15.7081291725773</v>
      </c>
      <c r="BO33" s="66">
        <v>0.476646211033316</v>
      </c>
      <c r="BP33" s="66">
        <v>0.45816131235504698</v>
      </c>
      <c r="BQ33" s="66">
        <v>0.86857741991317705</v>
      </c>
      <c r="BR33" s="66">
        <v>0.86727983833181699</v>
      </c>
      <c r="BS33" s="63" t="s">
        <v>75</v>
      </c>
      <c r="BT33" s="63" t="s">
        <v>75</v>
      </c>
      <c r="BU33" s="63" t="s">
        <v>73</v>
      </c>
      <c r="BV33" s="63" t="s">
        <v>73</v>
      </c>
      <c r="BW33" s="63" t="s">
        <v>77</v>
      </c>
      <c r="BX33" s="63" t="s">
        <v>77</v>
      </c>
      <c r="BY33" s="63" t="s">
        <v>77</v>
      </c>
      <c r="BZ33" s="63" t="s">
        <v>77</v>
      </c>
    </row>
    <row r="34" spans="1:78" s="63" customFormat="1" x14ac:dyDescent="0.3">
      <c r="A34" s="62">
        <v>14159200</v>
      </c>
      <c r="B34" s="63">
        <v>23773037</v>
      </c>
      <c r="C34" s="63" t="s">
        <v>5</v>
      </c>
      <c r="D34" s="82">
        <v>44183</v>
      </c>
      <c r="E34" s="82"/>
      <c r="F34" s="78"/>
      <c r="G34" s="64">
        <v>0.56000000000000005</v>
      </c>
      <c r="H34" s="64" t="str">
        <f t="shared" si="67"/>
        <v>S</v>
      </c>
      <c r="I34" s="64" t="str">
        <f t="shared" si="84"/>
        <v>G</v>
      </c>
      <c r="J34" s="64" t="str">
        <f t="shared" si="85"/>
        <v>G</v>
      </c>
      <c r="K34" s="64" t="str">
        <f t="shared" si="86"/>
        <v>G</v>
      </c>
      <c r="L34" s="65">
        <v>-7.0999999999999994E-2</v>
      </c>
      <c r="M34" s="64" t="str">
        <f t="shared" si="71"/>
        <v>G</v>
      </c>
      <c r="N34" s="64" t="str">
        <f t="shared" si="87"/>
        <v>VG</v>
      </c>
      <c r="O34" s="64" t="str">
        <f t="shared" si="88"/>
        <v>S</v>
      </c>
      <c r="P34" s="64" t="str">
        <f t="shared" si="89"/>
        <v>VG</v>
      </c>
      <c r="Q34" s="64">
        <v>0.66</v>
      </c>
      <c r="R34" s="64" t="str">
        <f t="shared" si="75"/>
        <v>S</v>
      </c>
      <c r="S34" s="64" t="str">
        <f t="shared" si="90"/>
        <v>VG</v>
      </c>
      <c r="T34" s="64" t="str">
        <f t="shared" si="91"/>
        <v>VG</v>
      </c>
      <c r="U34" s="64" t="str">
        <f t="shared" si="92"/>
        <v>VG</v>
      </c>
      <c r="V34" s="64">
        <v>0.62</v>
      </c>
      <c r="W34" s="64" t="str">
        <f t="shared" si="79"/>
        <v>S</v>
      </c>
      <c r="X34" s="64" t="str">
        <f t="shared" si="93"/>
        <v>G</v>
      </c>
      <c r="Y34" s="64" t="str">
        <f t="shared" si="94"/>
        <v>G</v>
      </c>
      <c r="Z34" s="64" t="str">
        <f t="shared" si="95"/>
        <v>VG</v>
      </c>
      <c r="AA34" s="66">
        <v>0.75970108906368805</v>
      </c>
      <c r="AB34" s="66">
        <v>0.75063879960706603</v>
      </c>
      <c r="AC34" s="66">
        <v>18.415634885623501</v>
      </c>
      <c r="AD34" s="66">
        <v>15.2545356125226</v>
      </c>
      <c r="AE34" s="66">
        <v>0.49020292832286499</v>
      </c>
      <c r="AF34" s="66">
        <v>0.49936079180581799</v>
      </c>
      <c r="AG34" s="66">
        <v>0.86660761316030299</v>
      </c>
      <c r="AH34" s="66">
        <v>0.81789718318883897</v>
      </c>
      <c r="AI34" s="67" t="s">
        <v>75</v>
      </c>
      <c r="AJ34" s="67" t="s">
        <v>75</v>
      </c>
      <c r="AK34" s="67" t="s">
        <v>73</v>
      </c>
      <c r="AL34" s="67" t="s">
        <v>73</v>
      </c>
      <c r="AM34" s="67" t="s">
        <v>77</v>
      </c>
      <c r="AN34" s="67" t="s">
        <v>77</v>
      </c>
      <c r="AO34" s="67" t="s">
        <v>77</v>
      </c>
      <c r="AP34" s="67" t="s">
        <v>75</v>
      </c>
      <c r="AR34" s="68" t="s">
        <v>80</v>
      </c>
      <c r="AS34" s="66">
        <v>0.764077031229909</v>
      </c>
      <c r="AT34" s="66">
        <v>0.78185212897951994</v>
      </c>
      <c r="AU34" s="66">
        <v>11.7523691987757</v>
      </c>
      <c r="AV34" s="66">
        <v>11.2784086121226</v>
      </c>
      <c r="AW34" s="66">
        <v>0.48571902245031601</v>
      </c>
      <c r="AX34" s="66">
        <v>0.46706302681809397</v>
      </c>
      <c r="AY34" s="66">
        <v>0.80328492295590603</v>
      </c>
      <c r="AZ34" s="66">
        <v>0.81869273756447003</v>
      </c>
      <c r="BA34" s="67" t="s">
        <v>75</v>
      </c>
      <c r="BB34" s="67" t="s">
        <v>75</v>
      </c>
      <c r="BC34" s="67" t="s">
        <v>76</v>
      </c>
      <c r="BD34" s="67" t="s">
        <v>76</v>
      </c>
      <c r="BE34" s="67" t="s">
        <v>77</v>
      </c>
      <c r="BF34" s="67" t="s">
        <v>77</v>
      </c>
      <c r="BG34" s="67" t="s">
        <v>75</v>
      </c>
      <c r="BH34" s="67" t="s">
        <v>75</v>
      </c>
      <c r="BI34" s="63">
        <f t="shared" si="96"/>
        <v>1</v>
      </c>
      <c r="BJ34" s="63" t="s">
        <v>80</v>
      </c>
      <c r="BK34" s="66">
        <v>0.77280838950758401</v>
      </c>
      <c r="BL34" s="66">
        <v>0.79008821186110201</v>
      </c>
      <c r="BM34" s="66">
        <v>17.311852514792498</v>
      </c>
      <c r="BN34" s="66">
        <v>15.7081291725773</v>
      </c>
      <c r="BO34" s="66">
        <v>0.476646211033316</v>
      </c>
      <c r="BP34" s="66">
        <v>0.45816131235504698</v>
      </c>
      <c r="BQ34" s="66">
        <v>0.86857741991317705</v>
      </c>
      <c r="BR34" s="66">
        <v>0.86727983833181699</v>
      </c>
      <c r="BS34" s="63" t="s">
        <v>75</v>
      </c>
      <c r="BT34" s="63" t="s">
        <v>75</v>
      </c>
      <c r="BU34" s="63" t="s">
        <v>73</v>
      </c>
      <c r="BV34" s="63" t="s">
        <v>73</v>
      </c>
      <c r="BW34" s="63" t="s">
        <v>77</v>
      </c>
      <c r="BX34" s="63" t="s">
        <v>77</v>
      </c>
      <c r="BY34" s="63" t="s">
        <v>77</v>
      </c>
      <c r="BZ34" s="63" t="s">
        <v>77</v>
      </c>
    </row>
    <row r="35" spans="1:78" s="63" customFormat="1" x14ac:dyDescent="0.3">
      <c r="A35" s="62">
        <v>14159200</v>
      </c>
      <c r="B35" s="63">
        <v>23773037</v>
      </c>
      <c r="C35" s="63" t="s">
        <v>5</v>
      </c>
      <c r="D35" s="82" t="s">
        <v>182</v>
      </c>
      <c r="E35" s="82"/>
      <c r="F35" s="78"/>
      <c r="G35" s="64">
        <v>0.56999999999999995</v>
      </c>
      <c r="H35" s="64" t="str">
        <f t="shared" si="67"/>
        <v>S</v>
      </c>
      <c r="I35" s="64" t="str">
        <f t="shared" si="84"/>
        <v>G</v>
      </c>
      <c r="J35" s="64" t="str">
        <f t="shared" si="85"/>
        <v>G</v>
      </c>
      <c r="K35" s="64" t="str">
        <f t="shared" si="86"/>
        <v>G</v>
      </c>
      <c r="L35" s="65">
        <v>-4.5999999999999999E-2</v>
      </c>
      <c r="M35" s="64" t="str">
        <f t="shared" si="71"/>
        <v>VG</v>
      </c>
      <c r="N35" s="64" t="str">
        <f t="shared" si="87"/>
        <v>VG</v>
      </c>
      <c r="O35" s="64" t="str">
        <f t="shared" si="88"/>
        <v>S</v>
      </c>
      <c r="P35" s="64" t="str">
        <f t="shared" si="89"/>
        <v>VG</v>
      </c>
      <c r="Q35" s="64">
        <v>0.65</v>
      </c>
      <c r="R35" s="64" t="str">
        <f t="shared" si="75"/>
        <v>S</v>
      </c>
      <c r="S35" s="64" t="str">
        <f t="shared" si="90"/>
        <v>VG</v>
      </c>
      <c r="T35" s="64" t="str">
        <f t="shared" si="91"/>
        <v>VG</v>
      </c>
      <c r="U35" s="64" t="str">
        <f t="shared" si="92"/>
        <v>VG</v>
      </c>
      <c r="V35" s="64">
        <v>0.61</v>
      </c>
      <c r="W35" s="64" t="str">
        <f t="shared" si="79"/>
        <v>S</v>
      </c>
      <c r="X35" s="64" t="str">
        <f t="shared" si="93"/>
        <v>G</v>
      </c>
      <c r="Y35" s="64" t="str">
        <f t="shared" si="94"/>
        <v>G</v>
      </c>
      <c r="Z35" s="64" t="str">
        <f t="shared" si="95"/>
        <v>VG</v>
      </c>
      <c r="AA35" s="66">
        <v>0.75970108906368805</v>
      </c>
      <c r="AB35" s="66">
        <v>0.75063879960706603</v>
      </c>
      <c r="AC35" s="66">
        <v>18.415634885623501</v>
      </c>
      <c r="AD35" s="66">
        <v>15.2545356125226</v>
      </c>
      <c r="AE35" s="66">
        <v>0.49020292832286499</v>
      </c>
      <c r="AF35" s="66">
        <v>0.49936079180581799</v>
      </c>
      <c r="AG35" s="66">
        <v>0.86660761316030299</v>
      </c>
      <c r="AH35" s="66">
        <v>0.81789718318883897</v>
      </c>
      <c r="AI35" s="67" t="s">
        <v>75</v>
      </c>
      <c r="AJ35" s="67" t="s">
        <v>75</v>
      </c>
      <c r="AK35" s="67" t="s">
        <v>73</v>
      </c>
      <c r="AL35" s="67" t="s">
        <v>73</v>
      </c>
      <c r="AM35" s="67" t="s">
        <v>77</v>
      </c>
      <c r="AN35" s="67" t="s">
        <v>77</v>
      </c>
      <c r="AO35" s="67" t="s">
        <v>77</v>
      </c>
      <c r="AP35" s="67" t="s">
        <v>75</v>
      </c>
      <c r="AR35" s="68" t="s">
        <v>80</v>
      </c>
      <c r="AS35" s="66">
        <v>0.764077031229909</v>
      </c>
      <c r="AT35" s="66">
        <v>0.78185212897951994</v>
      </c>
      <c r="AU35" s="66">
        <v>11.7523691987757</v>
      </c>
      <c r="AV35" s="66">
        <v>11.2784086121226</v>
      </c>
      <c r="AW35" s="66">
        <v>0.48571902245031601</v>
      </c>
      <c r="AX35" s="66">
        <v>0.46706302681809397</v>
      </c>
      <c r="AY35" s="66">
        <v>0.80328492295590603</v>
      </c>
      <c r="AZ35" s="66">
        <v>0.81869273756447003</v>
      </c>
      <c r="BA35" s="67" t="s">
        <v>75</v>
      </c>
      <c r="BB35" s="67" t="s">
        <v>75</v>
      </c>
      <c r="BC35" s="67" t="s">
        <v>76</v>
      </c>
      <c r="BD35" s="67" t="s">
        <v>76</v>
      </c>
      <c r="BE35" s="67" t="s">
        <v>77</v>
      </c>
      <c r="BF35" s="67" t="s">
        <v>77</v>
      </c>
      <c r="BG35" s="67" t="s">
        <v>75</v>
      </c>
      <c r="BH35" s="67" t="s">
        <v>75</v>
      </c>
      <c r="BI35" s="63">
        <f t="shared" si="96"/>
        <v>1</v>
      </c>
      <c r="BJ35" s="63" t="s">
        <v>80</v>
      </c>
      <c r="BK35" s="66">
        <v>0.77280838950758401</v>
      </c>
      <c r="BL35" s="66">
        <v>0.79008821186110201</v>
      </c>
      <c r="BM35" s="66">
        <v>17.311852514792498</v>
      </c>
      <c r="BN35" s="66">
        <v>15.7081291725773</v>
      </c>
      <c r="BO35" s="66">
        <v>0.476646211033316</v>
      </c>
      <c r="BP35" s="66">
        <v>0.45816131235504698</v>
      </c>
      <c r="BQ35" s="66">
        <v>0.86857741991317705</v>
      </c>
      <c r="BR35" s="66">
        <v>0.86727983833181699</v>
      </c>
      <c r="BS35" s="63" t="s">
        <v>75</v>
      </c>
      <c r="BT35" s="63" t="s">
        <v>75</v>
      </c>
      <c r="BU35" s="63" t="s">
        <v>73</v>
      </c>
      <c r="BV35" s="63" t="s">
        <v>73</v>
      </c>
      <c r="BW35" s="63" t="s">
        <v>77</v>
      </c>
      <c r="BX35" s="63" t="s">
        <v>77</v>
      </c>
      <c r="BY35" s="63" t="s">
        <v>77</v>
      </c>
      <c r="BZ35" s="63" t="s">
        <v>77</v>
      </c>
    </row>
    <row r="36" spans="1:78" s="47" customFormat="1" x14ac:dyDescent="0.3">
      <c r="A36" s="48">
        <v>14159200</v>
      </c>
      <c r="B36" s="47">
        <v>23773037</v>
      </c>
      <c r="C36" s="47" t="s">
        <v>5</v>
      </c>
      <c r="D36" s="92" t="s">
        <v>199</v>
      </c>
      <c r="E36" s="92"/>
      <c r="F36" s="99"/>
      <c r="G36" s="49">
        <v>0.57999999999999996</v>
      </c>
      <c r="H36" s="49" t="str">
        <f t="shared" ref="H36" si="97">IF(G36&gt;0.8,"VG",IF(G36&gt;0.7,"G",IF(G36&gt;0.45,"S","NS")))</f>
        <v>S</v>
      </c>
      <c r="I36" s="49" t="str">
        <f t="shared" si="84"/>
        <v>G</v>
      </c>
      <c r="J36" s="49" t="str">
        <f t="shared" si="85"/>
        <v>G</v>
      </c>
      <c r="K36" s="49" t="str">
        <f t="shared" si="86"/>
        <v>G</v>
      </c>
      <c r="L36" s="50">
        <v>0.318</v>
      </c>
      <c r="M36" s="49" t="str">
        <f t="shared" ref="M36" si="98">IF(ABS(L36)&lt;5%,"VG",IF(ABS(L36)&lt;10%,"G",IF(ABS(L36)&lt;15%,"S","NS")))</f>
        <v>NS</v>
      </c>
      <c r="N36" s="49" t="str">
        <f t="shared" si="87"/>
        <v>VG</v>
      </c>
      <c r="O36" s="49" t="str">
        <f t="shared" si="88"/>
        <v>S</v>
      </c>
      <c r="P36" s="49" t="str">
        <f t="shared" si="89"/>
        <v>VG</v>
      </c>
      <c r="Q36" s="49">
        <v>0.6</v>
      </c>
      <c r="R36" s="49" t="str">
        <f t="shared" ref="R36" si="99">IF(Q36&lt;=0.5,"VG",IF(Q36&lt;=0.6,"G",IF(Q36&lt;=0.7,"S","NS")))</f>
        <v>G</v>
      </c>
      <c r="S36" s="49" t="str">
        <f t="shared" si="90"/>
        <v>VG</v>
      </c>
      <c r="T36" s="49" t="str">
        <f t="shared" si="91"/>
        <v>VG</v>
      </c>
      <c r="U36" s="49" t="str">
        <f t="shared" si="92"/>
        <v>VG</v>
      </c>
      <c r="V36" s="49">
        <v>0.79</v>
      </c>
      <c r="W36" s="49" t="str">
        <f t="shared" ref="W36" si="100">IF(V36&gt;0.85,"VG",IF(V36&gt;0.75,"G",IF(V36&gt;0.6,"S","NS")))</f>
        <v>G</v>
      </c>
      <c r="X36" s="49" t="str">
        <f t="shared" si="93"/>
        <v>G</v>
      </c>
      <c r="Y36" s="49" t="str">
        <f t="shared" si="94"/>
        <v>G</v>
      </c>
      <c r="Z36" s="49" t="str">
        <f t="shared" si="95"/>
        <v>VG</v>
      </c>
      <c r="AA36" s="51">
        <v>0.75970108906368805</v>
      </c>
      <c r="AB36" s="51">
        <v>0.75063879960706603</v>
      </c>
      <c r="AC36" s="51">
        <v>18.415634885623501</v>
      </c>
      <c r="AD36" s="51">
        <v>15.2545356125226</v>
      </c>
      <c r="AE36" s="51">
        <v>0.49020292832286499</v>
      </c>
      <c r="AF36" s="51">
        <v>0.49936079180581799</v>
      </c>
      <c r="AG36" s="51">
        <v>0.86660761316030299</v>
      </c>
      <c r="AH36" s="51">
        <v>0.81789718318883897</v>
      </c>
      <c r="AI36" s="52" t="s">
        <v>75</v>
      </c>
      <c r="AJ36" s="52" t="s">
        <v>75</v>
      </c>
      <c r="AK36" s="52" t="s">
        <v>73</v>
      </c>
      <c r="AL36" s="52" t="s">
        <v>73</v>
      </c>
      <c r="AM36" s="52" t="s">
        <v>77</v>
      </c>
      <c r="AN36" s="52" t="s">
        <v>77</v>
      </c>
      <c r="AO36" s="52" t="s">
        <v>77</v>
      </c>
      <c r="AP36" s="52" t="s">
        <v>75</v>
      </c>
      <c r="AR36" s="53" t="s">
        <v>80</v>
      </c>
      <c r="AS36" s="51">
        <v>0.764077031229909</v>
      </c>
      <c r="AT36" s="51">
        <v>0.78185212897951994</v>
      </c>
      <c r="AU36" s="51">
        <v>11.7523691987757</v>
      </c>
      <c r="AV36" s="51">
        <v>11.2784086121226</v>
      </c>
      <c r="AW36" s="51">
        <v>0.48571902245031601</v>
      </c>
      <c r="AX36" s="51">
        <v>0.46706302681809397</v>
      </c>
      <c r="AY36" s="51">
        <v>0.80328492295590603</v>
      </c>
      <c r="AZ36" s="51">
        <v>0.81869273756447003</v>
      </c>
      <c r="BA36" s="52" t="s">
        <v>75</v>
      </c>
      <c r="BB36" s="52" t="s">
        <v>75</v>
      </c>
      <c r="BC36" s="52" t="s">
        <v>76</v>
      </c>
      <c r="BD36" s="52" t="s">
        <v>76</v>
      </c>
      <c r="BE36" s="52" t="s">
        <v>77</v>
      </c>
      <c r="BF36" s="52" t="s">
        <v>77</v>
      </c>
      <c r="BG36" s="52" t="s">
        <v>75</v>
      </c>
      <c r="BH36" s="52" t="s">
        <v>75</v>
      </c>
      <c r="BI36" s="47">
        <f t="shared" si="96"/>
        <v>1</v>
      </c>
      <c r="BJ36" s="47" t="s">
        <v>80</v>
      </c>
      <c r="BK36" s="51">
        <v>0.77280838950758401</v>
      </c>
      <c r="BL36" s="51">
        <v>0.79008821186110201</v>
      </c>
      <c r="BM36" s="51">
        <v>17.311852514792498</v>
      </c>
      <c r="BN36" s="51">
        <v>15.7081291725773</v>
      </c>
      <c r="BO36" s="51">
        <v>0.476646211033316</v>
      </c>
      <c r="BP36" s="51">
        <v>0.45816131235504698</v>
      </c>
      <c r="BQ36" s="51">
        <v>0.86857741991317705</v>
      </c>
      <c r="BR36" s="51">
        <v>0.86727983833181699</v>
      </c>
      <c r="BS36" s="47" t="s">
        <v>75</v>
      </c>
      <c r="BT36" s="47" t="s">
        <v>75</v>
      </c>
      <c r="BU36" s="47" t="s">
        <v>73</v>
      </c>
      <c r="BV36" s="47" t="s">
        <v>73</v>
      </c>
      <c r="BW36" s="47" t="s">
        <v>77</v>
      </c>
      <c r="BX36" s="47" t="s">
        <v>77</v>
      </c>
      <c r="BY36" s="47" t="s">
        <v>77</v>
      </c>
      <c r="BZ36" s="47" t="s">
        <v>77</v>
      </c>
    </row>
    <row r="37" spans="1:78" s="47" customFormat="1" x14ac:dyDescent="0.3">
      <c r="A37" s="48">
        <v>14159200</v>
      </c>
      <c r="B37" s="47">
        <v>23773037</v>
      </c>
      <c r="C37" s="47" t="s">
        <v>5</v>
      </c>
      <c r="D37" s="92" t="s">
        <v>200</v>
      </c>
      <c r="E37" s="92"/>
      <c r="F37" s="99"/>
      <c r="G37" s="49">
        <v>0.71</v>
      </c>
      <c r="H37" s="49" t="str">
        <f t="shared" ref="H37" si="101">IF(G37&gt;0.8,"VG",IF(G37&gt;0.7,"G",IF(G37&gt;0.45,"S","NS")))</f>
        <v>G</v>
      </c>
      <c r="I37" s="49" t="str">
        <f t="shared" si="84"/>
        <v>G</v>
      </c>
      <c r="J37" s="49" t="str">
        <f t="shared" si="85"/>
        <v>G</v>
      </c>
      <c r="K37" s="49" t="str">
        <f t="shared" si="86"/>
        <v>G</v>
      </c>
      <c r="L37" s="50">
        <v>0.20699999999999999</v>
      </c>
      <c r="M37" s="49" t="str">
        <f t="shared" ref="M37" si="102">IF(ABS(L37)&lt;5%,"VG",IF(ABS(L37)&lt;10%,"G",IF(ABS(L37)&lt;15%,"S","NS")))</f>
        <v>NS</v>
      </c>
      <c r="N37" s="49" t="str">
        <f t="shared" si="87"/>
        <v>VG</v>
      </c>
      <c r="O37" s="49" t="str">
        <f t="shared" si="88"/>
        <v>S</v>
      </c>
      <c r="P37" s="49" t="str">
        <f t="shared" si="89"/>
        <v>VG</v>
      </c>
      <c r="Q37" s="49">
        <v>0.52</v>
      </c>
      <c r="R37" s="49" t="str">
        <f t="shared" ref="R37" si="103">IF(Q37&lt;=0.5,"VG",IF(Q37&lt;=0.6,"G",IF(Q37&lt;=0.7,"S","NS")))</f>
        <v>G</v>
      </c>
      <c r="S37" s="49" t="str">
        <f t="shared" si="90"/>
        <v>VG</v>
      </c>
      <c r="T37" s="49" t="str">
        <f t="shared" si="91"/>
        <v>VG</v>
      </c>
      <c r="U37" s="49" t="str">
        <f t="shared" si="92"/>
        <v>VG</v>
      </c>
      <c r="V37" s="49">
        <v>0.81</v>
      </c>
      <c r="W37" s="49" t="str">
        <f t="shared" ref="W37" si="104">IF(V37&gt;0.85,"VG",IF(V37&gt;0.75,"G",IF(V37&gt;0.6,"S","NS")))</f>
        <v>G</v>
      </c>
      <c r="X37" s="49" t="str">
        <f t="shared" si="93"/>
        <v>G</v>
      </c>
      <c r="Y37" s="49" t="str">
        <f t="shared" si="94"/>
        <v>G</v>
      </c>
      <c r="Z37" s="49" t="str">
        <f t="shared" si="95"/>
        <v>VG</v>
      </c>
      <c r="AA37" s="51">
        <v>0.75970108906368805</v>
      </c>
      <c r="AB37" s="51">
        <v>0.75063879960706603</v>
      </c>
      <c r="AC37" s="51">
        <v>18.415634885623501</v>
      </c>
      <c r="AD37" s="51">
        <v>15.2545356125226</v>
      </c>
      <c r="AE37" s="51">
        <v>0.49020292832286499</v>
      </c>
      <c r="AF37" s="51">
        <v>0.49936079180581799</v>
      </c>
      <c r="AG37" s="51">
        <v>0.86660761316030299</v>
      </c>
      <c r="AH37" s="51">
        <v>0.81789718318883897</v>
      </c>
      <c r="AI37" s="52" t="s">
        <v>75</v>
      </c>
      <c r="AJ37" s="52" t="s">
        <v>75</v>
      </c>
      <c r="AK37" s="52" t="s">
        <v>73</v>
      </c>
      <c r="AL37" s="52" t="s">
        <v>73</v>
      </c>
      <c r="AM37" s="52" t="s">
        <v>77</v>
      </c>
      <c r="AN37" s="52" t="s">
        <v>77</v>
      </c>
      <c r="AO37" s="52" t="s">
        <v>77</v>
      </c>
      <c r="AP37" s="52" t="s">
        <v>75</v>
      </c>
      <c r="AR37" s="53" t="s">
        <v>80</v>
      </c>
      <c r="AS37" s="51">
        <v>0.764077031229909</v>
      </c>
      <c r="AT37" s="51">
        <v>0.78185212897951994</v>
      </c>
      <c r="AU37" s="51">
        <v>11.7523691987757</v>
      </c>
      <c r="AV37" s="51">
        <v>11.2784086121226</v>
      </c>
      <c r="AW37" s="51">
        <v>0.48571902245031601</v>
      </c>
      <c r="AX37" s="51">
        <v>0.46706302681809397</v>
      </c>
      <c r="AY37" s="51">
        <v>0.80328492295590603</v>
      </c>
      <c r="AZ37" s="51">
        <v>0.81869273756447003</v>
      </c>
      <c r="BA37" s="52" t="s">
        <v>75</v>
      </c>
      <c r="BB37" s="52" t="s">
        <v>75</v>
      </c>
      <c r="BC37" s="52" t="s">
        <v>76</v>
      </c>
      <c r="BD37" s="52" t="s">
        <v>76</v>
      </c>
      <c r="BE37" s="52" t="s">
        <v>77</v>
      </c>
      <c r="BF37" s="52" t="s">
        <v>77</v>
      </c>
      <c r="BG37" s="52" t="s">
        <v>75</v>
      </c>
      <c r="BH37" s="52" t="s">
        <v>75</v>
      </c>
      <c r="BI37" s="47">
        <f t="shared" si="96"/>
        <v>1</v>
      </c>
      <c r="BJ37" s="47" t="s">
        <v>80</v>
      </c>
      <c r="BK37" s="51">
        <v>0.77280838950758401</v>
      </c>
      <c r="BL37" s="51">
        <v>0.79008821186110201</v>
      </c>
      <c r="BM37" s="51">
        <v>17.311852514792498</v>
      </c>
      <c r="BN37" s="51">
        <v>15.7081291725773</v>
      </c>
      <c r="BO37" s="51">
        <v>0.476646211033316</v>
      </c>
      <c r="BP37" s="51">
        <v>0.45816131235504698</v>
      </c>
      <c r="BQ37" s="51">
        <v>0.86857741991317705</v>
      </c>
      <c r="BR37" s="51">
        <v>0.86727983833181699</v>
      </c>
      <c r="BS37" s="47" t="s">
        <v>75</v>
      </c>
      <c r="BT37" s="47" t="s">
        <v>75</v>
      </c>
      <c r="BU37" s="47" t="s">
        <v>73</v>
      </c>
      <c r="BV37" s="47" t="s">
        <v>73</v>
      </c>
      <c r="BW37" s="47" t="s">
        <v>77</v>
      </c>
      <c r="BX37" s="47" t="s">
        <v>77</v>
      </c>
      <c r="BY37" s="47" t="s">
        <v>77</v>
      </c>
      <c r="BZ37" s="47" t="s">
        <v>77</v>
      </c>
    </row>
    <row r="38" spans="1:78" s="63" customFormat="1" x14ac:dyDescent="0.3">
      <c r="A38" s="62">
        <v>14159200</v>
      </c>
      <c r="B38" s="63">
        <v>23773037</v>
      </c>
      <c r="C38" s="63" t="s">
        <v>5</v>
      </c>
      <c r="D38" s="82" t="s">
        <v>202</v>
      </c>
      <c r="E38" s="82"/>
      <c r="F38" s="78"/>
      <c r="G38" s="64">
        <v>0.84</v>
      </c>
      <c r="H38" s="64" t="str">
        <f t="shared" ref="H38" si="105">IF(G38&gt;0.8,"VG",IF(G38&gt;0.7,"G",IF(G38&gt;0.45,"S","NS")))</f>
        <v>VG</v>
      </c>
      <c r="I38" s="64" t="str">
        <f t="shared" si="84"/>
        <v>G</v>
      </c>
      <c r="J38" s="64" t="str">
        <f t="shared" si="85"/>
        <v>G</v>
      </c>
      <c r="K38" s="64" t="str">
        <f t="shared" si="86"/>
        <v>G</v>
      </c>
      <c r="L38" s="65">
        <v>-3.3000000000000002E-2</v>
      </c>
      <c r="M38" s="64" t="str">
        <f t="shared" ref="M38" si="106">IF(ABS(L38)&lt;5%,"VG",IF(ABS(L38)&lt;10%,"G",IF(ABS(L38)&lt;15%,"S","NS")))</f>
        <v>VG</v>
      </c>
      <c r="N38" s="64" t="str">
        <f t="shared" si="87"/>
        <v>VG</v>
      </c>
      <c r="O38" s="64" t="str">
        <f t="shared" si="88"/>
        <v>S</v>
      </c>
      <c r="P38" s="64" t="str">
        <f t="shared" si="89"/>
        <v>VG</v>
      </c>
      <c r="Q38" s="64">
        <v>0.4</v>
      </c>
      <c r="R38" s="64" t="str">
        <f t="shared" ref="R38" si="107">IF(Q38&lt;=0.5,"VG",IF(Q38&lt;=0.6,"G",IF(Q38&lt;=0.7,"S","NS")))</f>
        <v>VG</v>
      </c>
      <c r="S38" s="64" t="str">
        <f t="shared" si="90"/>
        <v>VG</v>
      </c>
      <c r="T38" s="64" t="str">
        <f t="shared" si="91"/>
        <v>VG</v>
      </c>
      <c r="U38" s="64" t="str">
        <f t="shared" si="92"/>
        <v>VG</v>
      </c>
      <c r="V38" s="64">
        <v>0.84599999999999997</v>
      </c>
      <c r="W38" s="64" t="str">
        <f t="shared" ref="W38" si="108">IF(V38&gt;0.85,"VG",IF(V38&gt;0.75,"G",IF(V38&gt;0.6,"S","NS")))</f>
        <v>G</v>
      </c>
      <c r="X38" s="64" t="str">
        <f t="shared" si="93"/>
        <v>G</v>
      </c>
      <c r="Y38" s="64" t="str">
        <f t="shared" si="94"/>
        <v>G</v>
      </c>
      <c r="Z38" s="64" t="str">
        <f t="shared" si="95"/>
        <v>VG</v>
      </c>
      <c r="AA38" s="66">
        <v>0.75970108906368805</v>
      </c>
      <c r="AB38" s="66">
        <v>0.75063879960706603</v>
      </c>
      <c r="AC38" s="66">
        <v>18.415634885623501</v>
      </c>
      <c r="AD38" s="66">
        <v>15.2545356125226</v>
      </c>
      <c r="AE38" s="66">
        <v>0.49020292832286499</v>
      </c>
      <c r="AF38" s="66">
        <v>0.49936079180581799</v>
      </c>
      <c r="AG38" s="66">
        <v>0.86660761316030299</v>
      </c>
      <c r="AH38" s="66">
        <v>0.81789718318883897</v>
      </c>
      <c r="AI38" s="67" t="s">
        <v>75</v>
      </c>
      <c r="AJ38" s="67" t="s">
        <v>75</v>
      </c>
      <c r="AK38" s="67" t="s">
        <v>73</v>
      </c>
      <c r="AL38" s="67" t="s">
        <v>73</v>
      </c>
      <c r="AM38" s="67" t="s">
        <v>77</v>
      </c>
      <c r="AN38" s="67" t="s">
        <v>77</v>
      </c>
      <c r="AO38" s="67" t="s">
        <v>77</v>
      </c>
      <c r="AP38" s="67" t="s">
        <v>75</v>
      </c>
      <c r="AR38" s="68" t="s">
        <v>80</v>
      </c>
      <c r="AS38" s="66">
        <v>0.764077031229909</v>
      </c>
      <c r="AT38" s="66">
        <v>0.78185212897951994</v>
      </c>
      <c r="AU38" s="66">
        <v>11.7523691987757</v>
      </c>
      <c r="AV38" s="66">
        <v>11.2784086121226</v>
      </c>
      <c r="AW38" s="66">
        <v>0.48571902245031601</v>
      </c>
      <c r="AX38" s="66">
        <v>0.46706302681809397</v>
      </c>
      <c r="AY38" s="66">
        <v>0.80328492295590603</v>
      </c>
      <c r="AZ38" s="66">
        <v>0.81869273756447003</v>
      </c>
      <c r="BA38" s="67" t="s">
        <v>75</v>
      </c>
      <c r="BB38" s="67" t="s">
        <v>75</v>
      </c>
      <c r="BC38" s="67" t="s">
        <v>76</v>
      </c>
      <c r="BD38" s="67" t="s">
        <v>76</v>
      </c>
      <c r="BE38" s="67" t="s">
        <v>77</v>
      </c>
      <c r="BF38" s="67" t="s">
        <v>77</v>
      </c>
      <c r="BG38" s="67" t="s">
        <v>75</v>
      </c>
      <c r="BH38" s="67" t="s">
        <v>75</v>
      </c>
      <c r="BI38" s="63">
        <f t="shared" si="96"/>
        <v>1</v>
      </c>
      <c r="BJ38" s="63" t="s">
        <v>80</v>
      </c>
      <c r="BK38" s="66">
        <v>0.77280838950758401</v>
      </c>
      <c r="BL38" s="66">
        <v>0.79008821186110201</v>
      </c>
      <c r="BM38" s="66">
        <v>17.311852514792498</v>
      </c>
      <c r="BN38" s="66">
        <v>15.7081291725773</v>
      </c>
      <c r="BO38" s="66">
        <v>0.476646211033316</v>
      </c>
      <c r="BP38" s="66">
        <v>0.45816131235504698</v>
      </c>
      <c r="BQ38" s="66">
        <v>0.86857741991317705</v>
      </c>
      <c r="BR38" s="66">
        <v>0.86727983833181699</v>
      </c>
      <c r="BS38" s="63" t="s">
        <v>75</v>
      </c>
      <c r="BT38" s="63" t="s">
        <v>75</v>
      </c>
      <c r="BU38" s="63" t="s">
        <v>73</v>
      </c>
      <c r="BV38" s="63" t="s">
        <v>73</v>
      </c>
      <c r="BW38" s="63" t="s">
        <v>77</v>
      </c>
      <c r="BX38" s="63" t="s">
        <v>77</v>
      </c>
      <c r="BY38" s="63" t="s">
        <v>77</v>
      </c>
      <c r="BZ38" s="63" t="s">
        <v>77</v>
      </c>
    </row>
    <row r="39" spans="1:78" s="63" customFormat="1" x14ac:dyDescent="0.3">
      <c r="A39" s="62">
        <v>14159200</v>
      </c>
      <c r="B39" s="63">
        <v>23773037</v>
      </c>
      <c r="C39" s="63" t="s">
        <v>5</v>
      </c>
      <c r="D39" s="82" t="s">
        <v>241</v>
      </c>
      <c r="E39" s="82"/>
      <c r="F39" s="78"/>
      <c r="G39" s="64">
        <v>0.84</v>
      </c>
      <c r="H39" s="64" t="str">
        <f t="shared" ref="H39" si="109">IF(G39&gt;0.8,"VG",IF(G39&gt;0.7,"G",IF(G39&gt;0.45,"S","NS")))</f>
        <v>VG</v>
      </c>
      <c r="I39" s="64" t="str">
        <f t="shared" si="84"/>
        <v>G</v>
      </c>
      <c r="J39" s="64" t="str">
        <f t="shared" si="85"/>
        <v>G</v>
      </c>
      <c r="K39" s="64" t="str">
        <f t="shared" si="86"/>
        <v>G</v>
      </c>
      <c r="L39" s="65">
        <v>-1E-3</v>
      </c>
      <c r="M39" s="64" t="str">
        <f t="shared" ref="M39" si="110">IF(ABS(L39)&lt;5%,"VG",IF(ABS(L39)&lt;10%,"G",IF(ABS(L39)&lt;15%,"S","NS")))</f>
        <v>VG</v>
      </c>
      <c r="N39" s="64" t="str">
        <f t="shared" si="87"/>
        <v>VG</v>
      </c>
      <c r="O39" s="64" t="str">
        <f t="shared" si="88"/>
        <v>S</v>
      </c>
      <c r="P39" s="64" t="str">
        <f t="shared" si="89"/>
        <v>VG</v>
      </c>
      <c r="Q39" s="64">
        <v>0.4</v>
      </c>
      <c r="R39" s="64" t="str">
        <f t="shared" ref="R39" si="111">IF(Q39&lt;=0.5,"VG",IF(Q39&lt;=0.6,"G",IF(Q39&lt;=0.7,"S","NS")))</f>
        <v>VG</v>
      </c>
      <c r="S39" s="64" t="str">
        <f t="shared" si="90"/>
        <v>VG</v>
      </c>
      <c r="T39" s="64" t="str">
        <f t="shared" si="91"/>
        <v>VG</v>
      </c>
      <c r="U39" s="64" t="str">
        <f t="shared" si="92"/>
        <v>VG</v>
      </c>
      <c r="V39" s="64">
        <v>0.84199999999999997</v>
      </c>
      <c r="W39" s="64" t="str">
        <f t="shared" ref="W39" si="112">IF(V39&gt;0.85,"VG",IF(V39&gt;0.75,"G",IF(V39&gt;0.6,"S","NS")))</f>
        <v>G</v>
      </c>
      <c r="X39" s="64" t="str">
        <f t="shared" si="93"/>
        <v>G</v>
      </c>
      <c r="Y39" s="64" t="str">
        <f t="shared" si="94"/>
        <v>G</v>
      </c>
      <c r="Z39" s="64" t="str">
        <f t="shared" si="95"/>
        <v>VG</v>
      </c>
      <c r="AA39" s="66">
        <v>0.75970108906368805</v>
      </c>
      <c r="AB39" s="66">
        <v>0.75063879960706603</v>
      </c>
      <c r="AC39" s="66">
        <v>18.415634885623501</v>
      </c>
      <c r="AD39" s="66">
        <v>15.2545356125226</v>
      </c>
      <c r="AE39" s="66">
        <v>0.49020292832286499</v>
      </c>
      <c r="AF39" s="66">
        <v>0.49936079180581799</v>
      </c>
      <c r="AG39" s="66">
        <v>0.86660761316030299</v>
      </c>
      <c r="AH39" s="66">
        <v>0.81789718318883897</v>
      </c>
      <c r="AI39" s="67" t="s">
        <v>75</v>
      </c>
      <c r="AJ39" s="67" t="s">
        <v>75</v>
      </c>
      <c r="AK39" s="67" t="s">
        <v>73</v>
      </c>
      <c r="AL39" s="67" t="s">
        <v>73</v>
      </c>
      <c r="AM39" s="67" t="s">
        <v>77</v>
      </c>
      <c r="AN39" s="67" t="s">
        <v>77</v>
      </c>
      <c r="AO39" s="67" t="s">
        <v>77</v>
      </c>
      <c r="AP39" s="67" t="s">
        <v>75</v>
      </c>
      <c r="AR39" s="68" t="s">
        <v>80</v>
      </c>
      <c r="AS39" s="66">
        <v>0.764077031229909</v>
      </c>
      <c r="AT39" s="66">
        <v>0.78185212897951994</v>
      </c>
      <c r="AU39" s="66">
        <v>11.7523691987757</v>
      </c>
      <c r="AV39" s="66">
        <v>11.2784086121226</v>
      </c>
      <c r="AW39" s="66">
        <v>0.48571902245031601</v>
      </c>
      <c r="AX39" s="66">
        <v>0.46706302681809397</v>
      </c>
      <c r="AY39" s="66">
        <v>0.80328492295590603</v>
      </c>
      <c r="AZ39" s="66">
        <v>0.81869273756447003</v>
      </c>
      <c r="BA39" s="67" t="s">
        <v>75</v>
      </c>
      <c r="BB39" s="67" t="s">
        <v>75</v>
      </c>
      <c r="BC39" s="67" t="s">
        <v>76</v>
      </c>
      <c r="BD39" s="67" t="s">
        <v>76</v>
      </c>
      <c r="BE39" s="67" t="s">
        <v>77</v>
      </c>
      <c r="BF39" s="67" t="s">
        <v>77</v>
      </c>
      <c r="BG39" s="67" t="s">
        <v>75</v>
      </c>
      <c r="BH39" s="67" t="s">
        <v>75</v>
      </c>
      <c r="BI39" s="63">
        <f t="shared" si="96"/>
        <v>1</v>
      </c>
      <c r="BJ39" s="63" t="s">
        <v>80</v>
      </c>
      <c r="BK39" s="66">
        <v>0.77280838950758401</v>
      </c>
      <c r="BL39" s="66">
        <v>0.79008821186110201</v>
      </c>
      <c r="BM39" s="66">
        <v>17.311852514792498</v>
      </c>
      <c r="BN39" s="66">
        <v>15.7081291725773</v>
      </c>
      <c r="BO39" s="66">
        <v>0.476646211033316</v>
      </c>
      <c r="BP39" s="66">
        <v>0.45816131235504698</v>
      </c>
      <c r="BQ39" s="66">
        <v>0.86857741991317705</v>
      </c>
      <c r="BR39" s="66">
        <v>0.86727983833181699</v>
      </c>
      <c r="BS39" s="63" t="s">
        <v>75</v>
      </c>
      <c r="BT39" s="63" t="s">
        <v>75</v>
      </c>
      <c r="BU39" s="63" t="s">
        <v>73</v>
      </c>
      <c r="BV39" s="63" t="s">
        <v>73</v>
      </c>
      <c r="BW39" s="63" t="s">
        <v>77</v>
      </c>
      <c r="BX39" s="63" t="s">
        <v>77</v>
      </c>
      <c r="BY39" s="63" t="s">
        <v>77</v>
      </c>
      <c r="BZ39" s="63" t="s">
        <v>77</v>
      </c>
    </row>
    <row r="40" spans="1:78" s="30" customFormat="1" x14ac:dyDescent="0.3">
      <c r="A40" s="113">
        <v>14159200</v>
      </c>
      <c r="B40" s="30">
        <v>23773037</v>
      </c>
      <c r="C40" s="30" t="s">
        <v>5</v>
      </c>
      <c r="D40" s="114" t="s">
        <v>288</v>
      </c>
      <c r="E40" s="114"/>
      <c r="F40" s="115"/>
      <c r="G40" s="24">
        <v>0.55000000000000004</v>
      </c>
      <c r="H40" s="24" t="str">
        <f t="shared" ref="H40" si="113">IF(G40&gt;0.8,"VG",IF(G40&gt;0.7,"G",IF(G40&gt;0.45,"S","NS")))</f>
        <v>S</v>
      </c>
      <c r="I40" s="24" t="str">
        <f t="shared" ref="I40" si="114">AJ40</f>
        <v>G</v>
      </c>
      <c r="J40" s="24" t="str">
        <f t="shared" ref="J40" si="115">BB40</f>
        <v>G</v>
      </c>
      <c r="K40" s="24" t="str">
        <f t="shared" ref="K40" si="116">BT40</f>
        <v>G</v>
      </c>
      <c r="L40" s="25">
        <v>-0.20200000000000001</v>
      </c>
      <c r="M40" s="24" t="str">
        <f t="shared" ref="M40" si="117">IF(ABS(L40)&lt;5%,"VG",IF(ABS(L40)&lt;10%,"G",IF(ABS(L40)&lt;15%,"S","NS")))</f>
        <v>NS</v>
      </c>
      <c r="N40" s="24" t="str">
        <f t="shared" ref="N40" si="118">AO40</f>
        <v>VG</v>
      </c>
      <c r="O40" s="24" t="str">
        <f t="shared" ref="O40" si="119">BD40</f>
        <v>S</v>
      </c>
      <c r="P40" s="24" t="str">
        <f t="shared" ref="P40" si="120">BY40</f>
        <v>VG</v>
      </c>
      <c r="Q40" s="24">
        <v>0.62</v>
      </c>
      <c r="R40" s="24" t="str">
        <f t="shared" ref="R40" si="121">IF(Q40&lt;=0.5,"VG",IF(Q40&lt;=0.6,"G",IF(Q40&lt;=0.7,"S","NS")))</f>
        <v>S</v>
      </c>
      <c r="S40" s="24" t="str">
        <f t="shared" ref="S40" si="122">AN40</f>
        <v>VG</v>
      </c>
      <c r="T40" s="24" t="str">
        <f t="shared" ref="T40" si="123">BF40</f>
        <v>VG</v>
      </c>
      <c r="U40" s="24" t="str">
        <f t="shared" ref="U40" si="124">BX40</f>
        <v>VG</v>
      </c>
      <c r="V40" s="24">
        <v>0.78500000000000003</v>
      </c>
      <c r="W40" s="24" t="str">
        <f t="shared" ref="W40" si="125">IF(V40&gt;0.85,"VG",IF(V40&gt;0.75,"G",IF(V40&gt;0.6,"S","NS")))</f>
        <v>G</v>
      </c>
      <c r="X40" s="24" t="str">
        <f t="shared" ref="X40" si="126">AP40</f>
        <v>G</v>
      </c>
      <c r="Y40" s="24" t="str">
        <f t="shared" ref="Y40" si="127">BH40</f>
        <v>G</v>
      </c>
      <c r="Z40" s="24" t="str">
        <f t="shared" ref="Z40" si="128">BZ40</f>
        <v>VG</v>
      </c>
      <c r="AA40" s="33">
        <v>0.75970108906368805</v>
      </c>
      <c r="AB40" s="33">
        <v>0.75063879960706603</v>
      </c>
      <c r="AC40" s="33">
        <v>18.415634885623501</v>
      </c>
      <c r="AD40" s="33">
        <v>15.2545356125226</v>
      </c>
      <c r="AE40" s="33">
        <v>0.49020292832286499</v>
      </c>
      <c r="AF40" s="33">
        <v>0.49936079180581799</v>
      </c>
      <c r="AG40" s="33">
        <v>0.86660761316030299</v>
      </c>
      <c r="AH40" s="33">
        <v>0.81789718318883897</v>
      </c>
      <c r="AI40" s="36" t="s">
        <v>75</v>
      </c>
      <c r="AJ40" s="36" t="s">
        <v>75</v>
      </c>
      <c r="AK40" s="36" t="s">
        <v>73</v>
      </c>
      <c r="AL40" s="36" t="s">
        <v>73</v>
      </c>
      <c r="AM40" s="36" t="s">
        <v>77</v>
      </c>
      <c r="AN40" s="36" t="s">
        <v>77</v>
      </c>
      <c r="AO40" s="36" t="s">
        <v>77</v>
      </c>
      <c r="AP40" s="36" t="s">
        <v>75</v>
      </c>
      <c r="AR40" s="116" t="s">
        <v>80</v>
      </c>
      <c r="AS40" s="33">
        <v>0.764077031229909</v>
      </c>
      <c r="AT40" s="33">
        <v>0.78185212897951994</v>
      </c>
      <c r="AU40" s="33">
        <v>11.7523691987757</v>
      </c>
      <c r="AV40" s="33">
        <v>11.2784086121226</v>
      </c>
      <c r="AW40" s="33">
        <v>0.48571902245031601</v>
      </c>
      <c r="AX40" s="33">
        <v>0.46706302681809397</v>
      </c>
      <c r="AY40" s="33">
        <v>0.80328492295590603</v>
      </c>
      <c r="AZ40" s="33">
        <v>0.81869273756447003</v>
      </c>
      <c r="BA40" s="36" t="s">
        <v>75</v>
      </c>
      <c r="BB40" s="36" t="s">
        <v>75</v>
      </c>
      <c r="BC40" s="36" t="s">
        <v>76</v>
      </c>
      <c r="BD40" s="36" t="s">
        <v>76</v>
      </c>
      <c r="BE40" s="36" t="s">
        <v>77</v>
      </c>
      <c r="BF40" s="36" t="s">
        <v>77</v>
      </c>
      <c r="BG40" s="36" t="s">
        <v>75</v>
      </c>
      <c r="BH40" s="36" t="s">
        <v>75</v>
      </c>
      <c r="BI40" s="30">
        <f t="shared" ref="BI40" si="129">IF(BJ40=AR40,1,0)</f>
        <v>1</v>
      </c>
      <c r="BJ40" s="30" t="s">
        <v>80</v>
      </c>
      <c r="BK40" s="33">
        <v>0.77280838950758401</v>
      </c>
      <c r="BL40" s="33">
        <v>0.79008821186110201</v>
      </c>
      <c r="BM40" s="33">
        <v>17.311852514792498</v>
      </c>
      <c r="BN40" s="33">
        <v>15.7081291725773</v>
      </c>
      <c r="BO40" s="33">
        <v>0.476646211033316</v>
      </c>
      <c r="BP40" s="33">
        <v>0.45816131235504698</v>
      </c>
      <c r="BQ40" s="33">
        <v>0.86857741991317705</v>
      </c>
      <c r="BR40" s="33">
        <v>0.86727983833181699</v>
      </c>
      <c r="BS40" s="30" t="s">
        <v>75</v>
      </c>
      <c r="BT40" s="30" t="s">
        <v>75</v>
      </c>
      <c r="BU40" s="30" t="s">
        <v>73</v>
      </c>
      <c r="BV40" s="30" t="s">
        <v>73</v>
      </c>
      <c r="BW40" s="30" t="s">
        <v>77</v>
      </c>
      <c r="BX40" s="30" t="s">
        <v>77</v>
      </c>
      <c r="BY40" s="30" t="s">
        <v>77</v>
      </c>
      <c r="BZ40" s="30" t="s">
        <v>77</v>
      </c>
    </row>
    <row r="41" spans="1:78" s="63" customFormat="1" x14ac:dyDescent="0.3">
      <c r="A41" s="62">
        <v>14159200</v>
      </c>
      <c r="B41" s="63">
        <v>23773037</v>
      </c>
      <c r="C41" s="63" t="s">
        <v>5</v>
      </c>
      <c r="D41" s="82" t="s">
        <v>288</v>
      </c>
      <c r="E41" s="82" t="s">
        <v>294</v>
      </c>
      <c r="F41" s="78"/>
      <c r="G41" s="64">
        <v>0.66</v>
      </c>
      <c r="H41" s="64" t="str">
        <f t="shared" ref="H41" si="130">IF(G41&gt;0.8,"VG",IF(G41&gt;0.7,"G",IF(G41&gt;0.45,"S","NS")))</f>
        <v>S</v>
      </c>
      <c r="I41" s="64" t="str">
        <f t="shared" ref="I41" si="131">AJ41</f>
        <v>G</v>
      </c>
      <c r="J41" s="64" t="str">
        <f t="shared" ref="J41" si="132">BB41</f>
        <v>G</v>
      </c>
      <c r="K41" s="64" t="str">
        <f t="shared" ref="K41" si="133">BT41</f>
        <v>G</v>
      </c>
      <c r="L41" s="65">
        <v>-0.1192</v>
      </c>
      <c r="M41" s="64" t="str">
        <f t="shared" ref="M41" si="134">IF(ABS(L41)&lt;5%,"VG",IF(ABS(L41)&lt;10%,"G",IF(ABS(L41)&lt;15%,"S","NS")))</f>
        <v>S</v>
      </c>
      <c r="N41" s="64" t="str">
        <f t="shared" ref="N41" si="135">AO41</f>
        <v>VG</v>
      </c>
      <c r="O41" s="64" t="str">
        <f t="shared" ref="O41" si="136">BD41</f>
        <v>S</v>
      </c>
      <c r="P41" s="64" t="str">
        <f t="shared" ref="P41" si="137">BY41</f>
        <v>VG</v>
      </c>
      <c r="Q41" s="64">
        <v>0.56999999999999995</v>
      </c>
      <c r="R41" s="64" t="str">
        <f t="shared" ref="R41" si="138">IF(Q41&lt;=0.5,"VG",IF(Q41&lt;=0.6,"G",IF(Q41&lt;=0.7,"S","NS")))</f>
        <v>G</v>
      </c>
      <c r="S41" s="64" t="str">
        <f t="shared" ref="S41" si="139">AN41</f>
        <v>VG</v>
      </c>
      <c r="T41" s="64" t="str">
        <f t="shared" ref="T41" si="140">BF41</f>
        <v>VG</v>
      </c>
      <c r="U41" s="64" t="str">
        <f t="shared" ref="U41" si="141">BX41</f>
        <v>VG</v>
      </c>
      <c r="V41" s="64">
        <v>0.78500000000000003</v>
      </c>
      <c r="W41" s="64" t="str">
        <f t="shared" ref="W41" si="142">IF(V41&gt;0.85,"VG",IF(V41&gt;0.75,"G",IF(V41&gt;0.6,"S","NS")))</f>
        <v>G</v>
      </c>
      <c r="X41" s="64" t="str">
        <f t="shared" ref="X41" si="143">AP41</f>
        <v>G</v>
      </c>
      <c r="Y41" s="64" t="str">
        <f t="shared" ref="Y41" si="144">BH41</f>
        <v>G</v>
      </c>
      <c r="Z41" s="64" t="str">
        <f t="shared" ref="Z41" si="145">BZ41</f>
        <v>VG</v>
      </c>
      <c r="AA41" s="66">
        <v>0.75970108906368805</v>
      </c>
      <c r="AB41" s="66">
        <v>0.75063879960706603</v>
      </c>
      <c r="AC41" s="66">
        <v>18.415634885623501</v>
      </c>
      <c r="AD41" s="66">
        <v>15.2545356125226</v>
      </c>
      <c r="AE41" s="66">
        <v>0.49020292832286499</v>
      </c>
      <c r="AF41" s="66">
        <v>0.49936079180581799</v>
      </c>
      <c r="AG41" s="66">
        <v>0.86660761316030299</v>
      </c>
      <c r="AH41" s="66">
        <v>0.81789718318883897</v>
      </c>
      <c r="AI41" s="67" t="s">
        <v>75</v>
      </c>
      <c r="AJ41" s="67" t="s">
        <v>75</v>
      </c>
      <c r="AK41" s="67" t="s">
        <v>73</v>
      </c>
      <c r="AL41" s="67" t="s">
        <v>73</v>
      </c>
      <c r="AM41" s="67" t="s">
        <v>77</v>
      </c>
      <c r="AN41" s="67" t="s">
        <v>77</v>
      </c>
      <c r="AO41" s="67" t="s">
        <v>77</v>
      </c>
      <c r="AP41" s="67" t="s">
        <v>75</v>
      </c>
      <c r="AR41" s="68" t="s">
        <v>80</v>
      </c>
      <c r="AS41" s="66">
        <v>0.764077031229909</v>
      </c>
      <c r="AT41" s="66">
        <v>0.78185212897951994</v>
      </c>
      <c r="AU41" s="66">
        <v>11.7523691987757</v>
      </c>
      <c r="AV41" s="66">
        <v>11.2784086121226</v>
      </c>
      <c r="AW41" s="66">
        <v>0.48571902245031601</v>
      </c>
      <c r="AX41" s="66">
        <v>0.46706302681809397</v>
      </c>
      <c r="AY41" s="66">
        <v>0.80328492295590603</v>
      </c>
      <c r="AZ41" s="66">
        <v>0.81869273756447003</v>
      </c>
      <c r="BA41" s="67" t="s">
        <v>75</v>
      </c>
      <c r="BB41" s="67" t="s">
        <v>75</v>
      </c>
      <c r="BC41" s="67" t="s">
        <v>76</v>
      </c>
      <c r="BD41" s="67" t="s">
        <v>76</v>
      </c>
      <c r="BE41" s="67" t="s">
        <v>77</v>
      </c>
      <c r="BF41" s="67" t="s">
        <v>77</v>
      </c>
      <c r="BG41" s="67" t="s">
        <v>75</v>
      </c>
      <c r="BH41" s="67" t="s">
        <v>75</v>
      </c>
      <c r="BI41" s="63">
        <f t="shared" ref="BI41" si="146">IF(BJ41=AR41,1,0)</f>
        <v>1</v>
      </c>
      <c r="BJ41" s="63" t="s">
        <v>80</v>
      </c>
      <c r="BK41" s="66">
        <v>0.77280838950758401</v>
      </c>
      <c r="BL41" s="66">
        <v>0.79008821186110201</v>
      </c>
      <c r="BM41" s="66">
        <v>17.311852514792498</v>
      </c>
      <c r="BN41" s="66">
        <v>15.7081291725773</v>
      </c>
      <c r="BO41" s="66">
        <v>0.476646211033316</v>
      </c>
      <c r="BP41" s="66">
        <v>0.45816131235504698</v>
      </c>
      <c r="BQ41" s="66">
        <v>0.86857741991317705</v>
      </c>
      <c r="BR41" s="66">
        <v>0.86727983833181699</v>
      </c>
      <c r="BS41" s="63" t="s">
        <v>75</v>
      </c>
      <c r="BT41" s="63" t="s">
        <v>75</v>
      </c>
      <c r="BU41" s="63" t="s">
        <v>73</v>
      </c>
      <c r="BV41" s="63" t="s">
        <v>73</v>
      </c>
      <c r="BW41" s="63" t="s">
        <v>77</v>
      </c>
      <c r="BX41" s="63" t="s">
        <v>77</v>
      </c>
      <c r="BY41" s="63" t="s">
        <v>77</v>
      </c>
      <c r="BZ41" s="63" t="s">
        <v>77</v>
      </c>
    </row>
    <row r="42" spans="1:78" s="63" customFormat="1" x14ac:dyDescent="0.3">
      <c r="A42" s="62">
        <v>14159200</v>
      </c>
      <c r="B42" s="63">
        <v>23773037</v>
      </c>
      <c r="C42" s="63" t="s">
        <v>5</v>
      </c>
      <c r="D42" s="82" t="s">
        <v>304</v>
      </c>
      <c r="E42" s="82" t="s">
        <v>307</v>
      </c>
      <c r="F42" s="78"/>
      <c r="G42" s="64">
        <v>0.66</v>
      </c>
      <c r="H42" s="64" t="str">
        <f t="shared" ref="H42" si="147">IF(G42&gt;0.8,"VG",IF(G42&gt;0.7,"G",IF(G42&gt;0.45,"S","NS")))</f>
        <v>S</v>
      </c>
      <c r="I42" s="64" t="str">
        <f t="shared" ref="I42" si="148">AJ42</f>
        <v>G</v>
      </c>
      <c r="J42" s="64" t="str">
        <f t="shared" ref="J42" si="149">BB42</f>
        <v>G</v>
      </c>
      <c r="K42" s="64" t="str">
        <f t="shared" ref="K42" si="150">BT42</f>
        <v>G</v>
      </c>
      <c r="L42" s="65">
        <v>-0.1192</v>
      </c>
      <c r="M42" s="64" t="str">
        <f t="shared" ref="M42" si="151">IF(ABS(L42)&lt;5%,"VG",IF(ABS(L42)&lt;10%,"G",IF(ABS(L42)&lt;15%,"S","NS")))</f>
        <v>S</v>
      </c>
      <c r="N42" s="64" t="str">
        <f t="shared" ref="N42" si="152">AO42</f>
        <v>VG</v>
      </c>
      <c r="O42" s="64" t="str">
        <f t="shared" ref="O42" si="153">BD42</f>
        <v>S</v>
      </c>
      <c r="P42" s="64" t="str">
        <f t="shared" ref="P42" si="154">BY42</f>
        <v>VG</v>
      </c>
      <c r="Q42" s="64">
        <v>0.56999999999999995</v>
      </c>
      <c r="R42" s="64" t="str">
        <f t="shared" ref="R42" si="155">IF(Q42&lt;=0.5,"VG",IF(Q42&lt;=0.6,"G",IF(Q42&lt;=0.7,"S","NS")))</f>
        <v>G</v>
      </c>
      <c r="S42" s="64" t="str">
        <f t="shared" ref="S42" si="156">AN42</f>
        <v>VG</v>
      </c>
      <c r="T42" s="64" t="str">
        <f t="shared" ref="T42" si="157">BF42</f>
        <v>VG</v>
      </c>
      <c r="U42" s="64" t="str">
        <f t="shared" ref="U42" si="158">BX42</f>
        <v>VG</v>
      </c>
      <c r="V42" s="64">
        <v>0.78500000000000003</v>
      </c>
      <c r="W42" s="64" t="str">
        <f t="shared" ref="W42" si="159">IF(V42&gt;0.85,"VG",IF(V42&gt;0.75,"G",IF(V42&gt;0.6,"S","NS")))</f>
        <v>G</v>
      </c>
      <c r="X42" s="64" t="str">
        <f t="shared" ref="X42" si="160">AP42</f>
        <v>G</v>
      </c>
      <c r="Y42" s="64" t="str">
        <f t="shared" ref="Y42" si="161">BH42</f>
        <v>G</v>
      </c>
      <c r="Z42" s="64" t="str">
        <f t="shared" ref="Z42" si="162">BZ42</f>
        <v>VG</v>
      </c>
      <c r="AA42" s="66">
        <v>0.75970108906368805</v>
      </c>
      <c r="AB42" s="66">
        <v>0.75063879960706603</v>
      </c>
      <c r="AC42" s="66">
        <v>18.415634885623501</v>
      </c>
      <c r="AD42" s="66">
        <v>15.2545356125226</v>
      </c>
      <c r="AE42" s="66">
        <v>0.49020292832286499</v>
      </c>
      <c r="AF42" s="66">
        <v>0.49936079180581799</v>
      </c>
      <c r="AG42" s="66">
        <v>0.86660761316030299</v>
      </c>
      <c r="AH42" s="66">
        <v>0.81789718318883897</v>
      </c>
      <c r="AI42" s="67" t="s">
        <v>75</v>
      </c>
      <c r="AJ42" s="67" t="s">
        <v>75</v>
      </c>
      <c r="AK42" s="67" t="s">
        <v>73</v>
      </c>
      <c r="AL42" s="67" t="s">
        <v>73</v>
      </c>
      <c r="AM42" s="67" t="s">
        <v>77</v>
      </c>
      <c r="AN42" s="67" t="s">
        <v>77</v>
      </c>
      <c r="AO42" s="67" t="s">
        <v>77</v>
      </c>
      <c r="AP42" s="67" t="s">
        <v>75</v>
      </c>
      <c r="AR42" s="68" t="s">
        <v>80</v>
      </c>
      <c r="AS42" s="66">
        <v>0.764077031229909</v>
      </c>
      <c r="AT42" s="66">
        <v>0.78185212897951994</v>
      </c>
      <c r="AU42" s="66">
        <v>11.7523691987757</v>
      </c>
      <c r="AV42" s="66">
        <v>11.2784086121226</v>
      </c>
      <c r="AW42" s="66">
        <v>0.48571902245031601</v>
      </c>
      <c r="AX42" s="66">
        <v>0.46706302681809397</v>
      </c>
      <c r="AY42" s="66">
        <v>0.80328492295590603</v>
      </c>
      <c r="AZ42" s="66">
        <v>0.81869273756447003</v>
      </c>
      <c r="BA42" s="67" t="s">
        <v>75</v>
      </c>
      <c r="BB42" s="67" t="s">
        <v>75</v>
      </c>
      <c r="BC42" s="67" t="s">
        <v>76</v>
      </c>
      <c r="BD42" s="67" t="s">
        <v>76</v>
      </c>
      <c r="BE42" s="67" t="s">
        <v>77</v>
      </c>
      <c r="BF42" s="67" t="s">
        <v>77</v>
      </c>
      <c r="BG42" s="67" t="s">
        <v>75</v>
      </c>
      <c r="BH42" s="67" t="s">
        <v>75</v>
      </c>
      <c r="BI42" s="63">
        <f t="shared" ref="BI42" si="163">IF(BJ42=AR42,1,0)</f>
        <v>1</v>
      </c>
      <c r="BJ42" s="63" t="s">
        <v>80</v>
      </c>
      <c r="BK42" s="66">
        <v>0.77280838950758401</v>
      </c>
      <c r="BL42" s="66">
        <v>0.79008821186110201</v>
      </c>
      <c r="BM42" s="66">
        <v>17.311852514792498</v>
      </c>
      <c r="BN42" s="66">
        <v>15.7081291725773</v>
      </c>
      <c r="BO42" s="66">
        <v>0.476646211033316</v>
      </c>
      <c r="BP42" s="66">
        <v>0.45816131235504698</v>
      </c>
      <c r="BQ42" s="66">
        <v>0.86857741991317705</v>
      </c>
      <c r="BR42" s="66">
        <v>0.86727983833181699</v>
      </c>
      <c r="BS42" s="63" t="s">
        <v>75</v>
      </c>
      <c r="BT42" s="63" t="s">
        <v>75</v>
      </c>
      <c r="BU42" s="63" t="s">
        <v>73</v>
      </c>
      <c r="BV42" s="63" t="s">
        <v>73</v>
      </c>
      <c r="BW42" s="63" t="s">
        <v>77</v>
      </c>
      <c r="BX42" s="63" t="s">
        <v>77</v>
      </c>
      <c r="BY42" s="63" t="s">
        <v>77</v>
      </c>
      <c r="BZ42" s="63" t="s">
        <v>77</v>
      </c>
    </row>
    <row r="43" spans="1:78" s="47" customFormat="1" x14ac:dyDescent="0.3">
      <c r="A43" s="48">
        <v>14159200</v>
      </c>
      <c r="B43" s="47">
        <v>23773037</v>
      </c>
      <c r="C43" s="47" t="s">
        <v>5</v>
      </c>
      <c r="D43" s="92" t="s">
        <v>304</v>
      </c>
      <c r="E43" s="92" t="s">
        <v>306</v>
      </c>
      <c r="F43" s="99"/>
      <c r="G43" s="49">
        <v>0.55000000000000004</v>
      </c>
      <c r="H43" s="49" t="str">
        <f t="shared" ref="H43" si="164">IF(G43&gt;0.8,"VG",IF(G43&gt;0.7,"G",IF(G43&gt;0.45,"S","NS")))</f>
        <v>S</v>
      </c>
      <c r="I43" s="49" t="str">
        <f t="shared" ref="I43" si="165">AJ43</f>
        <v>G</v>
      </c>
      <c r="J43" s="49" t="str">
        <f t="shared" ref="J43" si="166">BB43</f>
        <v>G</v>
      </c>
      <c r="K43" s="49" t="str">
        <f t="shared" ref="K43" si="167">BT43</f>
        <v>G</v>
      </c>
      <c r="L43" s="50">
        <v>-0.245</v>
      </c>
      <c r="M43" s="49" t="str">
        <f t="shared" ref="M43" si="168">IF(ABS(L43)&lt;5%,"VG",IF(ABS(L43)&lt;10%,"G",IF(ABS(L43)&lt;15%,"S","NS")))</f>
        <v>NS</v>
      </c>
      <c r="N43" s="49" t="str">
        <f t="shared" ref="N43" si="169">AO43</f>
        <v>VG</v>
      </c>
      <c r="O43" s="49" t="str">
        <f t="shared" ref="O43" si="170">BD43</f>
        <v>S</v>
      </c>
      <c r="P43" s="49" t="str">
        <f t="shared" ref="P43" si="171">BY43</f>
        <v>VG</v>
      </c>
      <c r="Q43" s="49">
        <v>0.6</v>
      </c>
      <c r="R43" s="49" t="str">
        <f t="shared" ref="R43" si="172">IF(Q43&lt;=0.5,"VG",IF(Q43&lt;=0.6,"G",IF(Q43&lt;=0.7,"S","NS")))</f>
        <v>G</v>
      </c>
      <c r="S43" s="49" t="str">
        <f t="shared" ref="S43" si="173">AN43</f>
        <v>VG</v>
      </c>
      <c r="T43" s="49" t="str">
        <f t="shared" ref="T43" si="174">BF43</f>
        <v>VG</v>
      </c>
      <c r="U43" s="49" t="str">
        <f t="shared" ref="U43" si="175">BX43</f>
        <v>VG</v>
      </c>
      <c r="V43" s="49">
        <v>0.80400000000000005</v>
      </c>
      <c r="W43" s="49" t="str">
        <f t="shared" ref="W43" si="176">IF(V43&gt;0.85,"VG",IF(V43&gt;0.75,"G",IF(V43&gt;0.6,"S","NS")))</f>
        <v>G</v>
      </c>
      <c r="X43" s="49" t="str">
        <f t="shared" ref="X43" si="177">AP43</f>
        <v>G</v>
      </c>
      <c r="Y43" s="49" t="str">
        <f t="shared" ref="Y43" si="178">BH43</f>
        <v>G</v>
      </c>
      <c r="Z43" s="49" t="str">
        <f t="shared" ref="Z43" si="179">BZ43</f>
        <v>VG</v>
      </c>
      <c r="AA43" s="51">
        <v>0.75970108906368805</v>
      </c>
      <c r="AB43" s="51">
        <v>0.75063879960706603</v>
      </c>
      <c r="AC43" s="51">
        <v>18.415634885623501</v>
      </c>
      <c r="AD43" s="51">
        <v>15.2545356125226</v>
      </c>
      <c r="AE43" s="51">
        <v>0.49020292832286499</v>
      </c>
      <c r="AF43" s="51">
        <v>0.49936079180581799</v>
      </c>
      <c r="AG43" s="51">
        <v>0.86660761316030299</v>
      </c>
      <c r="AH43" s="51">
        <v>0.81789718318883897</v>
      </c>
      <c r="AI43" s="52" t="s">
        <v>75</v>
      </c>
      <c r="AJ43" s="52" t="s">
        <v>75</v>
      </c>
      <c r="AK43" s="52" t="s">
        <v>73</v>
      </c>
      <c r="AL43" s="52" t="s">
        <v>73</v>
      </c>
      <c r="AM43" s="52" t="s">
        <v>77</v>
      </c>
      <c r="AN43" s="52" t="s">
        <v>77</v>
      </c>
      <c r="AO43" s="52" t="s">
        <v>77</v>
      </c>
      <c r="AP43" s="52" t="s">
        <v>75</v>
      </c>
      <c r="AR43" s="53" t="s">
        <v>80</v>
      </c>
      <c r="AS43" s="51">
        <v>0.764077031229909</v>
      </c>
      <c r="AT43" s="51">
        <v>0.78185212897951994</v>
      </c>
      <c r="AU43" s="51">
        <v>11.7523691987757</v>
      </c>
      <c r="AV43" s="51">
        <v>11.2784086121226</v>
      </c>
      <c r="AW43" s="51">
        <v>0.48571902245031601</v>
      </c>
      <c r="AX43" s="51">
        <v>0.46706302681809397</v>
      </c>
      <c r="AY43" s="51">
        <v>0.80328492295590603</v>
      </c>
      <c r="AZ43" s="51">
        <v>0.81869273756447003</v>
      </c>
      <c r="BA43" s="52" t="s">
        <v>75</v>
      </c>
      <c r="BB43" s="52" t="s">
        <v>75</v>
      </c>
      <c r="BC43" s="52" t="s">
        <v>76</v>
      </c>
      <c r="BD43" s="52" t="s">
        <v>76</v>
      </c>
      <c r="BE43" s="52" t="s">
        <v>77</v>
      </c>
      <c r="BF43" s="52" t="s">
        <v>77</v>
      </c>
      <c r="BG43" s="52" t="s">
        <v>75</v>
      </c>
      <c r="BH43" s="52" t="s">
        <v>75</v>
      </c>
      <c r="BI43" s="47">
        <f t="shared" ref="BI43" si="180">IF(BJ43=AR43,1,0)</f>
        <v>1</v>
      </c>
      <c r="BJ43" s="47" t="s">
        <v>80</v>
      </c>
      <c r="BK43" s="51">
        <v>0.77280838950758401</v>
      </c>
      <c r="BL43" s="51">
        <v>0.79008821186110201</v>
      </c>
      <c r="BM43" s="51">
        <v>17.311852514792498</v>
      </c>
      <c r="BN43" s="51">
        <v>15.7081291725773</v>
      </c>
      <c r="BO43" s="51">
        <v>0.476646211033316</v>
      </c>
      <c r="BP43" s="51">
        <v>0.45816131235504698</v>
      </c>
      <c r="BQ43" s="51">
        <v>0.86857741991317705</v>
      </c>
      <c r="BR43" s="51">
        <v>0.86727983833181699</v>
      </c>
      <c r="BS43" s="47" t="s">
        <v>75</v>
      </c>
      <c r="BT43" s="47" t="s">
        <v>75</v>
      </c>
      <c r="BU43" s="47" t="s">
        <v>73</v>
      </c>
      <c r="BV43" s="47" t="s">
        <v>73</v>
      </c>
      <c r="BW43" s="47" t="s">
        <v>77</v>
      </c>
      <c r="BX43" s="47" t="s">
        <v>77</v>
      </c>
      <c r="BY43" s="47" t="s">
        <v>77</v>
      </c>
      <c r="BZ43" s="47" t="s">
        <v>77</v>
      </c>
    </row>
    <row r="44" spans="1:78" s="47" customFormat="1" x14ac:dyDescent="0.3">
      <c r="A44" s="48">
        <v>14159200</v>
      </c>
      <c r="B44" s="47">
        <v>23773037</v>
      </c>
      <c r="C44" s="47" t="s">
        <v>5</v>
      </c>
      <c r="D44" s="92" t="s">
        <v>309</v>
      </c>
      <c r="E44" s="92" t="s">
        <v>306</v>
      </c>
      <c r="F44" s="99"/>
      <c r="G44" s="49">
        <v>0.62</v>
      </c>
      <c r="H44" s="49" t="str">
        <f t="shared" ref="H44" si="181">IF(G44&gt;0.8,"VG",IF(G44&gt;0.7,"G",IF(G44&gt;0.45,"S","NS")))</f>
        <v>S</v>
      </c>
      <c r="I44" s="49" t="str">
        <f t="shared" ref="I44" si="182">AJ44</f>
        <v>G</v>
      </c>
      <c r="J44" s="49" t="str">
        <f t="shared" ref="J44" si="183">BB44</f>
        <v>G</v>
      </c>
      <c r="K44" s="49" t="str">
        <f t="shared" ref="K44" si="184">BT44</f>
        <v>G</v>
      </c>
      <c r="L44" s="50">
        <v>-0.18029999999999999</v>
      </c>
      <c r="M44" s="49" t="str">
        <f t="shared" ref="M44" si="185">IF(ABS(L44)&lt;5%,"VG",IF(ABS(L44)&lt;10%,"G",IF(ABS(L44)&lt;15%,"S","NS")))</f>
        <v>NS</v>
      </c>
      <c r="N44" s="49" t="str">
        <f t="shared" ref="N44" si="186">AO44</f>
        <v>VG</v>
      </c>
      <c r="O44" s="49" t="str">
        <f t="shared" ref="O44" si="187">BD44</f>
        <v>S</v>
      </c>
      <c r="P44" s="49" t="str">
        <f t="shared" ref="P44" si="188">BY44</f>
        <v>VG</v>
      </c>
      <c r="Q44" s="49">
        <v>0.57999999999999996</v>
      </c>
      <c r="R44" s="49" t="str">
        <f t="shared" ref="R44" si="189">IF(Q44&lt;=0.5,"VG",IF(Q44&lt;=0.6,"G",IF(Q44&lt;=0.7,"S","NS")))</f>
        <v>G</v>
      </c>
      <c r="S44" s="49" t="str">
        <f t="shared" ref="S44" si="190">AN44</f>
        <v>VG</v>
      </c>
      <c r="T44" s="49" t="str">
        <f t="shared" ref="T44" si="191">BF44</f>
        <v>VG</v>
      </c>
      <c r="U44" s="49" t="str">
        <f t="shared" ref="U44" si="192">BX44</f>
        <v>VG</v>
      </c>
      <c r="V44" s="49">
        <v>0.82</v>
      </c>
      <c r="W44" s="49" t="str">
        <f t="shared" ref="W44" si="193">IF(V44&gt;0.85,"VG",IF(V44&gt;0.75,"G",IF(V44&gt;0.6,"S","NS")))</f>
        <v>G</v>
      </c>
      <c r="X44" s="49" t="str">
        <f t="shared" ref="X44" si="194">AP44</f>
        <v>G</v>
      </c>
      <c r="Y44" s="49" t="str">
        <f t="shared" ref="Y44" si="195">BH44</f>
        <v>G</v>
      </c>
      <c r="Z44" s="49" t="str">
        <f t="shared" ref="Z44" si="196">BZ44</f>
        <v>VG</v>
      </c>
      <c r="AA44" s="51">
        <v>0.75970108906368805</v>
      </c>
      <c r="AB44" s="51">
        <v>0.75063879960706603</v>
      </c>
      <c r="AC44" s="51">
        <v>18.415634885623501</v>
      </c>
      <c r="AD44" s="51">
        <v>15.2545356125226</v>
      </c>
      <c r="AE44" s="51">
        <v>0.49020292832286499</v>
      </c>
      <c r="AF44" s="51">
        <v>0.49936079180581799</v>
      </c>
      <c r="AG44" s="51">
        <v>0.86660761316030299</v>
      </c>
      <c r="AH44" s="51">
        <v>0.81789718318883897</v>
      </c>
      <c r="AI44" s="52" t="s">
        <v>75</v>
      </c>
      <c r="AJ44" s="52" t="s">
        <v>75</v>
      </c>
      <c r="AK44" s="52" t="s">
        <v>73</v>
      </c>
      <c r="AL44" s="52" t="s">
        <v>73</v>
      </c>
      <c r="AM44" s="52" t="s">
        <v>77</v>
      </c>
      <c r="AN44" s="52" t="s">
        <v>77</v>
      </c>
      <c r="AO44" s="52" t="s">
        <v>77</v>
      </c>
      <c r="AP44" s="52" t="s">
        <v>75</v>
      </c>
      <c r="AR44" s="53" t="s">
        <v>80</v>
      </c>
      <c r="AS44" s="51">
        <v>0.764077031229909</v>
      </c>
      <c r="AT44" s="51">
        <v>0.78185212897951994</v>
      </c>
      <c r="AU44" s="51">
        <v>11.7523691987757</v>
      </c>
      <c r="AV44" s="51">
        <v>11.2784086121226</v>
      </c>
      <c r="AW44" s="51">
        <v>0.48571902245031601</v>
      </c>
      <c r="AX44" s="51">
        <v>0.46706302681809397</v>
      </c>
      <c r="AY44" s="51">
        <v>0.80328492295590603</v>
      </c>
      <c r="AZ44" s="51">
        <v>0.81869273756447003</v>
      </c>
      <c r="BA44" s="52" t="s">
        <v>75</v>
      </c>
      <c r="BB44" s="52" t="s">
        <v>75</v>
      </c>
      <c r="BC44" s="52" t="s">
        <v>76</v>
      </c>
      <c r="BD44" s="52" t="s">
        <v>76</v>
      </c>
      <c r="BE44" s="52" t="s">
        <v>77</v>
      </c>
      <c r="BF44" s="52" t="s">
        <v>77</v>
      </c>
      <c r="BG44" s="52" t="s">
        <v>75</v>
      </c>
      <c r="BH44" s="52" t="s">
        <v>75</v>
      </c>
      <c r="BI44" s="47">
        <f t="shared" ref="BI44" si="197">IF(BJ44=AR44,1,0)</f>
        <v>1</v>
      </c>
      <c r="BJ44" s="47" t="s">
        <v>80</v>
      </c>
      <c r="BK44" s="51">
        <v>0.77280838950758401</v>
      </c>
      <c r="BL44" s="51">
        <v>0.79008821186110201</v>
      </c>
      <c r="BM44" s="51">
        <v>17.311852514792498</v>
      </c>
      <c r="BN44" s="51">
        <v>15.7081291725773</v>
      </c>
      <c r="BO44" s="51">
        <v>0.476646211033316</v>
      </c>
      <c r="BP44" s="51">
        <v>0.45816131235504698</v>
      </c>
      <c r="BQ44" s="51">
        <v>0.86857741991317705</v>
      </c>
      <c r="BR44" s="51">
        <v>0.86727983833181699</v>
      </c>
      <c r="BS44" s="47" t="s">
        <v>75</v>
      </c>
      <c r="BT44" s="47" t="s">
        <v>75</v>
      </c>
      <c r="BU44" s="47" t="s">
        <v>73</v>
      </c>
      <c r="BV44" s="47" t="s">
        <v>73</v>
      </c>
      <c r="BW44" s="47" t="s">
        <v>77</v>
      </c>
      <c r="BX44" s="47" t="s">
        <v>77</v>
      </c>
      <c r="BY44" s="47" t="s">
        <v>77</v>
      </c>
      <c r="BZ44" s="47" t="s">
        <v>77</v>
      </c>
    </row>
    <row r="45" spans="1:78" s="63" customFormat="1" x14ac:dyDescent="0.3">
      <c r="A45" s="62">
        <v>14159200</v>
      </c>
      <c r="B45" s="63">
        <v>23773037</v>
      </c>
      <c r="C45" s="63" t="s">
        <v>5</v>
      </c>
      <c r="D45" s="82" t="s">
        <v>318</v>
      </c>
      <c r="E45" s="82" t="s">
        <v>320</v>
      </c>
      <c r="F45" s="78"/>
      <c r="G45" s="64">
        <v>0.84</v>
      </c>
      <c r="H45" s="64" t="str">
        <f t="shared" ref="H45" si="198">IF(G45&gt;0.8,"VG",IF(G45&gt;0.7,"G",IF(G45&gt;0.45,"S","NS")))</f>
        <v>VG</v>
      </c>
      <c r="I45" s="64" t="str">
        <f t="shared" ref="I45" si="199">AJ45</f>
        <v>G</v>
      </c>
      <c r="J45" s="64" t="str">
        <f t="shared" ref="J45" si="200">BB45</f>
        <v>G</v>
      </c>
      <c r="K45" s="64" t="str">
        <f t="shared" ref="K45" si="201">BT45</f>
        <v>G</v>
      </c>
      <c r="L45" s="65">
        <v>9.9000000000000008E-3</v>
      </c>
      <c r="M45" s="64" t="str">
        <f t="shared" ref="M45" si="202">IF(ABS(L45)&lt;5%,"VG",IF(ABS(L45)&lt;10%,"G",IF(ABS(L45)&lt;15%,"S","NS")))</f>
        <v>VG</v>
      </c>
      <c r="N45" s="64" t="str">
        <f t="shared" ref="N45" si="203">AO45</f>
        <v>VG</v>
      </c>
      <c r="O45" s="64" t="str">
        <f t="shared" ref="O45" si="204">BD45</f>
        <v>S</v>
      </c>
      <c r="P45" s="64" t="str">
        <f t="shared" ref="P45" si="205">BY45</f>
        <v>VG</v>
      </c>
      <c r="Q45" s="64">
        <v>0.4</v>
      </c>
      <c r="R45" s="64" t="str">
        <f t="shared" ref="R45" si="206">IF(Q45&lt;=0.5,"VG",IF(Q45&lt;=0.6,"G",IF(Q45&lt;=0.7,"S","NS")))</f>
        <v>VG</v>
      </c>
      <c r="S45" s="64" t="str">
        <f t="shared" ref="S45" si="207">AN45</f>
        <v>VG</v>
      </c>
      <c r="T45" s="64" t="str">
        <f t="shared" ref="T45" si="208">BF45</f>
        <v>VG</v>
      </c>
      <c r="U45" s="64" t="str">
        <f t="shared" ref="U45" si="209">BX45</f>
        <v>VG</v>
      </c>
      <c r="V45" s="64">
        <v>0.8417</v>
      </c>
      <c r="W45" s="64" t="str">
        <f t="shared" ref="W45" si="210">IF(V45&gt;0.85,"VG",IF(V45&gt;0.75,"G",IF(V45&gt;0.6,"S","NS")))</f>
        <v>G</v>
      </c>
      <c r="X45" s="64" t="str">
        <f t="shared" ref="X45" si="211">AP45</f>
        <v>G</v>
      </c>
      <c r="Y45" s="64" t="str">
        <f t="shared" ref="Y45" si="212">BH45</f>
        <v>G</v>
      </c>
      <c r="Z45" s="64" t="str">
        <f t="shared" ref="Z45" si="213">BZ45</f>
        <v>VG</v>
      </c>
      <c r="AA45" s="66">
        <v>0.75970108906368805</v>
      </c>
      <c r="AB45" s="66">
        <v>0.75063879960706603</v>
      </c>
      <c r="AC45" s="66">
        <v>18.415634885623501</v>
      </c>
      <c r="AD45" s="66">
        <v>15.2545356125226</v>
      </c>
      <c r="AE45" s="66">
        <v>0.49020292832286499</v>
      </c>
      <c r="AF45" s="66">
        <v>0.49936079180581799</v>
      </c>
      <c r="AG45" s="66">
        <v>0.86660761316030299</v>
      </c>
      <c r="AH45" s="66">
        <v>0.81789718318883897</v>
      </c>
      <c r="AI45" s="67" t="s">
        <v>75</v>
      </c>
      <c r="AJ45" s="67" t="s">
        <v>75</v>
      </c>
      <c r="AK45" s="67" t="s">
        <v>73</v>
      </c>
      <c r="AL45" s="67" t="s">
        <v>73</v>
      </c>
      <c r="AM45" s="67" t="s">
        <v>77</v>
      </c>
      <c r="AN45" s="67" t="s">
        <v>77</v>
      </c>
      <c r="AO45" s="67" t="s">
        <v>77</v>
      </c>
      <c r="AP45" s="67" t="s">
        <v>75</v>
      </c>
      <c r="AR45" s="68" t="s">
        <v>80</v>
      </c>
      <c r="AS45" s="66">
        <v>0.764077031229909</v>
      </c>
      <c r="AT45" s="66">
        <v>0.78185212897951994</v>
      </c>
      <c r="AU45" s="66">
        <v>11.7523691987757</v>
      </c>
      <c r="AV45" s="66">
        <v>11.2784086121226</v>
      </c>
      <c r="AW45" s="66">
        <v>0.48571902245031601</v>
      </c>
      <c r="AX45" s="66">
        <v>0.46706302681809397</v>
      </c>
      <c r="AY45" s="66">
        <v>0.80328492295590603</v>
      </c>
      <c r="AZ45" s="66">
        <v>0.81869273756447003</v>
      </c>
      <c r="BA45" s="67" t="s">
        <v>75</v>
      </c>
      <c r="BB45" s="67" t="s">
        <v>75</v>
      </c>
      <c r="BC45" s="67" t="s">
        <v>76</v>
      </c>
      <c r="BD45" s="67" t="s">
        <v>76</v>
      </c>
      <c r="BE45" s="67" t="s">
        <v>77</v>
      </c>
      <c r="BF45" s="67" t="s">
        <v>77</v>
      </c>
      <c r="BG45" s="67" t="s">
        <v>75</v>
      </c>
      <c r="BH45" s="67" t="s">
        <v>75</v>
      </c>
      <c r="BI45" s="63">
        <f t="shared" ref="BI45" si="214">IF(BJ45=AR45,1,0)</f>
        <v>1</v>
      </c>
      <c r="BJ45" s="63" t="s">
        <v>80</v>
      </c>
      <c r="BK45" s="66">
        <v>0.77280838950758401</v>
      </c>
      <c r="BL45" s="66">
        <v>0.79008821186110201</v>
      </c>
      <c r="BM45" s="66">
        <v>17.311852514792498</v>
      </c>
      <c r="BN45" s="66">
        <v>15.7081291725773</v>
      </c>
      <c r="BO45" s="66">
        <v>0.476646211033316</v>
      </c>
      <c r="BP45" s="66">
        <v>0.45816131235504698</v>
      </c>
      <c r="BQ45" s="66">
        <v>0.86857741991317705</v>
      </c>
      <c r="BR45" s="66">
        <v>0.86727983833181699</v>
      </c>
      <c r="BS45" s="63" t="s">
        <v>75</v>
      </c>
      <c r="BT45" s="63" t="s">
        <v>75</v>
      </c>
      <c r="BU45" s="63" t="s">
        <v>73</v>
      </c>
      <c r="BV45" s="63" t="s">
        <v>73</v>
      </c>
      <c r="BW45" s="63" t="s">
        <v>77</v>
      </c>
      <c r="BX45" s="63" t="s">
        <v>77</v>
      </c>
      <c r="BY45" s="63" t="s">
        <v>77</v>
      </c>
      <c r="BZ45" s="63" t="s">
        <v>77</v>
      </c>
    </row>
    <row r="46" spans="1:78" s="63" customFormat="1" x14ac:dyDescent="0.3">
      <c r="A46" s="62">
        <v>14159200</v>
      </c>
      <c r="B46" s="63">
        <v>23773037</v>
      </c>
      <c r="C46" s="63" t="s">
        <v>5</v>
      </c>
      <c r="D46" s="82" t="s">
        <v>318</v>
      </c>
      <c r="E46" s="82" t="s">
        <v>301</v>
      </c>
      <c r="F46" s="78"/>
      <c r="G46" s="64">
        <v>0.82699999999999996</v>
      </c>
      <c r="H46" s="64" t="str">
        <f t="shared" ref="H46" si="215">IF(G46&gt;0.8,"VG",IF(G46&gt;0.7,"G",IF(G46&gt;0.45,"S","NS")))</f>
        <v>VG</v>
      </c>
      <c r="I46" s="64" t="str">
        <f t="shared" ref="I46" si="216">AJ46</f>
        <v>G</v>
      </c>
      <c r="J46" s="64" t="str">
        <f t="shared" ref="J46" si="217">BB46</f>
        <v>G</v>
      </c>
      <c r="K46" s="64" t="str">
        <f t="shared" ref="K46" si="218">BT46</f>
        <v>G</v>
      </c>
      <c r="L46" s="65">
        <v>4.8899999999999999E-2</v>
      </c>
      <c r="M46" s="64" t="str">
        <f t="shared" ref="M46" si="219">IF(ABS(L46)&lt;5%,"VG",IF(ABS(L46)&lt;10%,"G",IF(ABS(L46)&lt;15%,"S","NS")))</f>
        <v>VG</v>
      </c>
      <c r="N46" s="64" t="str">
        <f t="shared" ref="N46" si="220">AO46</f>
        <v>VG</v>
      </c>
      <c r="O46" s="64" t="str">
        <f t="shared" ref="O46" si="221">BD46</f>
        <v>S</v>
      </c>
      <c r="P46" s="64" t="str">
        <f t="shared" ref="P46" si="222">BY46</f>
        <v>VG</v>
      </c>
      <c r="Q46" s="64">
        <v>0.41</v>
      </c>
      <c r="R46" s="64" t="str">
        <f t="shared" ref="R46" si="223">IF(Q46&lt;=0.5,"VG",IF(Q46&lt;=0.6,"G",IF(Q46&lt;=0.7,"S","NS")))</f>
        <v>VG</v>
      </c>
      <c r="S46" s="64" t="str">
        <f t="shared" ref="S46" si="224">AN46</f>
        <v>VG</v>
      </c>
      <c r="T46" s="64" t="str">
        <f t="shared" ref="T46" si="225">BF46</f>
        <v>VG</v>
      </c>
      <c r="U46" s="64" t="str">
        <f t="shared" ref="U46" si="226">BX46</f>
        <v>VG</v>
      </c>
      <c r="V46" s="64">
        <v>0.83299999999999996</v>
      </c>
      <c r="W46" s="64" t="str">
        <f t="shared" ref="W46" si="227">IF(V46&gt;0.85,"VG",IF(V46&gt;0.75,"G",IF(V46&gt;0.6,"S","NS")))</f>
        <v>G</v>
      </c>
      <c r="X46" s="64" t="str">
        <f t="shared" ref="X46" si="228">AP46</f>
        <v>G</v>
      </c>
      <c r="Y46" s="64" t="str">
        <f t="shared" ref="Y46" si="229">BH46</f>
        <v>G</v>
      </c>
      <c r="Z46" s="64" t="str">
        <f t="shared" ref="Z46" si="230">BZ46</f>
        <v>VG</v>
      </c>
      <c r="AA46" s="66">
        <v>0.75970108906368805</v>
      </c>
      <c r="AB46" s="66">
        <v>0.75063879960706603</v>
      </c>
      <c r="AC46" s="66">
        <v>18.415634885623501</v>
      </c>
      <c r="AD46" s="66">
        <v>15.2545356125226</v>
      </c>
      <c r="AE46" s="66">
        <v>0.49020292832286499</v>
      </c>
      <c r="AF46" s="66">
        <v>0.49936079180581799</v>
      </c>
      <c r="AG46" s="66">
        <v>0.86660761316030299</v>
      </c>
      <c r="AH46" s="66">
        <v>0.81789718318883897</v>
      </c>
      <c r="AI46" s="67" t="s">
        <v>75</v>
      </c>
      <c r="AJ46" s="67" t="s">
        <v>75</v>
      </c>
      <c r="AK46" s="67" t="s">
        <v>73</v>
      </c>
      <c r="AL46" s="67" t="s">
        <v>73</v>
      </c>
      <c r="AM46" s="67" t="s">
        <v>77</v>
      </c>
      <c r="AN46" s="67" t="s">
        <v>77</v>
      </c>
      <c r="AO46" s="67" t="s">
        <v>77</v>
      </c>
      <c r="AP46" s="67" t="s">
        <v>75</v>
      </c>
      <c r="AR46" s="68" t="s">
        <v>80</v>
      </c>
      <c r="AS46" s="66">
        <v>0.764077031229909</v>
      </c>
      <c r="AT46" s="66">
        <v>0.78185212897951994</v>
      </c>
      <c r="AU46" s="66">
        <v>11.7523691987757</v>
      </c>
      <c r="AV46" s="66">
        <v>11.2784086121226</v>
      </c>
      <c r="AW46" s="66">
        <v>0.48571902245031601</v>
      </c>
      <c r="AX46" s="66">
        <v>0.46706302681809397</v>
      </c>
      <c r="AY46" s="66">
        <v>0.80328492295590603</v>
      </c>
      <c r="AZ46" s="66">
        <v>0.81869273756447003</v>
      </c>
      <c r="BA46" s="67" t="s">
        <v>75</v>
      </c>
      <c r="BB46" s="67" t="s">
        <v>75</v>
      </c>
      <c r="BC46" s="67" t="s">
        <v>76</v>
      </c>
      <c r="BD46" s="67" t="s">
        <v>76</v>
      </c>
      <c r="BE46" s="67" t="s">
        <v>77</v>
      </c>
      <c r="BF46" s="67" t="s">
        <v>77</v>
      </c>
      <c r="BG46" s="67" t="s">
        <v>75</v>
      </c>
      <c r="BH46" s="67" t="s">
        <v>75</v>
      </c>
      <c r="BI46" s="63">
        <f t="shared" ref="BI46" si="231">IF(BJ46=AR46,1,0)</f>
        <v>1</v>
      </c>
      <c r="BJ46" s="63" t="s">
        <v>80</v>
      </c>
      <c r="BK46" s="66">
        <v>0.77280838950758401</v>
      </c>
      <c r="BL46" s="66">
        <v>0.79008821186110201</v>
      </c>
      <c r="BM46" s="66">
        <v>17.311852514792498</v>
      </c>
      <c r="BN46" s="66">
        <v>15.7081291725773</v>
      </c>
      <c r="BO46" s="66">
        <v>0.476646211033316</v>
      </c>
      <c r="BP46" s="66">
        <v>0.45816131235504698</v>
      </c>
      <c r="BQ46" s="66">
        <v>0.86857741991317705</v>
      </c>
      <c r="BR46" s="66">
        <v>0.86727983833181699</v>
      </c>
      <c r="BS46" s="63" t="s">
        <v>75</v>
      </c>
      <c r="BT46" s="63" t="s">
        <v>75</v>
      </c>
      <c r="BU46" s="63" t="s">
        <v>73</v>
      </c>
      <c r="BV46" s="63" t="s">
        <v>73</v>
      </c>
      <c r="BW46" s="63" t="s">
        <v>77</v>
      </c>
      <c r="BX46" s="63" t="s">
        <v>77</v>
      </c>
      <c r="BY46" s="63" t="s">
        <v>77</v>
      </c>
      <c r="BZ46" s="63" t="s">
        <v>77</v>
      </c>
    </row>
    <row r="47" spans="1:78" s="63" customFormat="1" x14ac:dyDescent="0.3">
      <c r="A47" s="62">
        <v>14159200</v>
      </c>
      <c r="B47" s="63">
        <v>23773037</v>
      </c>
      <c r="C47" s="63" t="s">
        <v>5</v>
      </c>
      <c r="D47" s="82" t="s">
        <v>327</v>
      </c>
      <c r="E47" s="82" t="s">
        <v>320</v>
      </c>
      <c r="F47" s="78"/>
      <c r="G47" s="64">
        <v>0.84099999999999997</v>
      </c>
      <c r="H47" s="64" t="str">
        <f t="shared" ref="H47" si="232">IF(G47&gt;0.8,"VG",IF(G47&gt;0.7,"G",IF(G47&gt;0.45,"S","NS")))</f>
        <v>VG</v>
      </c>
      <c r="I47" s="64" t="str">
        <f t="shared" ref="I47" si="233">AJ47</f>
        <v>G</v>
      </c>
      <c r="J47" s="64" t="str">
        <f t="shared" ref="J47" si="234">BB47</f>
        <v>G</v>
      </c>
      <c r="K47" s="64" t="str">
        <f t="shared" ref="K47" si="235">BT47</f>
        <v>G</v>
      </c>
      <c r="L47" s="65">
        <v>0.01</v>
      </c>
      <c r="M47" s="64" t="str">
        <f t="shared" ref="M47" si="236">IF(ABS(L47)&lt;5%,"VG",IF(ABS(L47)&lt;10%,"G",IF(ABS(L47)&lt;15%,"S","NS")))</f>
        <v>VG</v>
      </c>
      <c r="N47" s="64" t="str">
        <f t="shared" ref="N47" si="237">AO47</f>
        <v>VG</v>
      </c>
      <c r="O47" s="64" t="str">
        <f t="shared" ref="O47" si="238">BD47</f>
        <v>S</v>
      </c>
      <c r="P47" s="64" t="str">
        <f t="shared" ref="P47" si="239">BY47</f>
        <v>VG</v>
      </c>
      <c r="Q47" s="64">
        <v>0.39800000000000002</v>
      </c>
      <c r="R47" s="64" t="str">
        <f t="shared" ref="R47" si="240">IF(Q47&lt;=0.5,"VG",IF(Q47&lt;=0.6,"G",IF(Q47&lt;=0.7,"S","NS")))</f>
        <v>VG</v>
      </c>
      <c r="S47" s="64" t="str">
        <f t="shared" ref="S47" si="241">AN47</f>
        <v>VG</v>
      </c>
      <c r="T47" s="64" t="str">
        <f t="shared" ref="T47" si="242">BF47</f>
        <v>VG</v>
      </c>
      <c r="U47" s="64" t="str">
        <f t="shared" ref="U47" si="243">BX47</f>
        <v>VG</v>
      </c>
      <c r="V47" s="64">
        <v>0.8417</v>
      </c>
      <c r="W47" s="64" t="str">
        <f t="shared" ref="W47" si="244">IF(V47&gt;0.85,"VG",IF(V47&gt;0.75,"G",IF(V47&gt;0.6,"S","NS")))</f>
        <v>G</v>
      </c>
      <c r="X47" s="64" t="str">
        <f t="shared" ref="X47" si="245">AP47</f>
        <v>G</v>
      </c>
      <c r="Y47" s="64" t="str">
        <f t="shared" ref="Y47" si="246">BH47</f>
        <v>G</v>
      </c>
      <c r="Z47" s="64" t="str">
        <f t="shared" ref="Z47" si="247">BZ47</f>
        <v>VG</v>
      </c>
      <c r="AA47" s="66">
        <v>0.75970108906368805</v>
      </c>
      <c r="AB47" s="66">
        <v>0.75063879960706603</v>
      </c>
      <c r="AC47" s="66">
        <v>18.415634885623501</v>
      </c>
      <c r="AD47" s="66">
        <v>15.2545356125226</v>
      </c>
      <c r="AE47" s="66">
        <v>0.49020292832286499</v>
      </c>
      <c r="AF47" s="66">
        <v>0.49936079180581799</v>
      </c>
      <c r="AG47" s="66">
        <v>0.86660761316030299</v>
      </c>
      <c r="AH47" s="66">
        <v>0.81789718318883897</v>
      </c>
      <c r="AI47" s="67" t="s">
        <v>75</v>
      </c>
      <c r="AJ47" s="67" t="s">
        <v>75</v>
      </c>
      <c r="AK47" s="67" t="s">
        <v>73</v>
      </c>
      <c r="AL47" s="67" t="s">
        <v>73</v>
      </c>
      <c r="AM47" s="67" t="s">
        <v>77</v>
      </c>
      <c r="AN47" s="67" t="s">
        <v>77</v>
      </c>
      <c r="AO47" s="67" t="s">
        <v>77</v>
      </c>
      <c r="AP47" s="67" t="s">
        <v>75</v>
      </c>
      <c r="AR47" s="68" t="s">
        <v>80</v>
      </c>
      <c r="AS47" s="66">
        <v>0.764077031229909</v>
      </c>
      <c r="AT47" s="66">
        <v>0.78185212897951994</v>
      </c>
      <c r="AU47" s="66">
        <v>11.7523691987757</v>
      </c>
      <c r="AV47" s="66">
        <v>11.2784086121226</v>
      </c>
      <c r="AW47" s="66">
        <v>0.48571902245031601</v>
      </c>
      <c r="AX47" s="66">
        <v>0.46706302681809397</v>
      </c>
      <c r="AY47" s="66">
        <v>0.80328492295590603</v>
      </c>
      <c r="AZ47" s="66">
        <v>0.81869273756447003</v>
      </c>
      <c r="BA47" s="67" t="s">
        <v>75</v>
      </c>
      <c r="BB47" s="67" t="s">
        <v>75</v>
      </c>
      <c r="BC47" s="67" t="s">
        <v>76</v>
      </c>
      <c r="BD47" s="67" t="s">
        <v>76</v>
      </c>
      <c r="BE47" s="67" t="s">
        <v>77</v>
      </c>
      <c r="BF47" s="67" t="s">
        <v>77</v>
      </c>
      <c r="BG47" s="67" t="s">
        <v>75</v>
      </c>
      <c r="BH47" s="67" t="s">
        <v>75</v>
      </c>
      <c r="BI47" s="63">
        <f t="shared" ref="BI47" si="248">IF(BJ47=AR47,1,0)</f>
        <v>1</v>
      </c>
      <c r="BJ47" s="63" t="s">
        <v>80</v>
      </c>
      <c r="BK47" s="66">
        <v>0.77280838950758401</v>
      </c>
      <c r="BL47" s="66">
        <v>0.79008821186110201</v>
      </c>
      <c r="BM47" s="66">
        <v>17.311852514792498</v>
      </c>
      <c r="BN47" s="66">
        <v>15.7081291725773</v>
      </c>
      <c r="BO47" s="66">
        <v>0.476646211033316</v>
      </c>
      <c r="BP47" s="66">
        <v>0.45816131235504698</v>
      </c>
      <c r="BQ47" s="66">
        <v>0.86857741991317705</v>
      </c>
      <c r="BR47" s="66">
        <v>0.86727983833181699</v>
      </c>
      <c r="BS47" s="63" t="s">
        <v>75</v>
      </c>
      <c r="BT47" s="63" t="s">
        <v>75</v>
      </c>
      <c r="BU47" s="63" t="s">
        <v>73</v>
      </c>
      <c r="BV47" s="63" t="s">
        <v>73</v>
      </c>
      <c r="BW47" s="63" t="s">
        <v>77</v>
      </c>
      <c r="BX47" s="63" t="s">
        <v>77</v>
      </c>
      <c r="BY47" s="63" t="s">
        <v>77</v>
      </c>
      <c r="BZ47" s="63" t="s">
        <v>77</v>
      </c>
    </row>
    <row r="48" spans="1:78" s="63" customFormat="1" x14ac:dyDescent="0.3">
      <c r="A48" s="62">
        <v>14159200</v>
      </c>
      <c r="B48" s="63">
        <v>23773037</v>
      </c>
      <c r="C48" s="63" t="s">
        <v>5</v>
      </c>
      <c r="D48" s="82" t="s">
        <v>327</v>
      </c>
      <c r="E48" s="82" t="s">
        <v>301</v>
      </c>
      <c r="F48" s="78"/>
      <c r="G48" s="64">
        <v>0.83199999999999996</v>
      </c>
      <c r="H48" s="64" t="str">
        <f t="shared" ref="H48" si="249">IF(G48&gt;0.8,"VG",IF(G48&gt;0.7,"G",IF(G48&gt;0.45,"S","NS")))</f>
        <v>VG</v>
      </c>
      <c r="I48" s="64" t="str">
        <f t="shared" ref="I48" si="250">AJ48</f>
        <v>G</v>
      </c>
      <c r="J48" s="64" t="str">
        <f t="shared" ref="J48" si="251">BB48</f>
        <v>G</v>
      </c>
      <c r="K48" s="64" t="str">
        <f t="shared" ref="K48" si="252">BT48</f>
        <v>G</v>
      </c>
      <c r="L48" s="65">
        <v>2.35E-2</v>
      </c>
      <c r="M48" s="64" t="str">
        <f t="shared" ref="M48" si="253">IF(ABS(L48)&lt;5%,"VG",IF(ABS(L48)&lt;10%,"G",IF(ABS(L48)&lt;15%,"S","NS")))</f>
        <v>VG</v>
      </c>
      <c r="N48" s="64" t="str">
        <f t="shared" ref="N48" si="254">AO48</f>
        <v>VG</v>
      </c>
      <c r="O48" s="64" t="str">
        <f t="shared" ref="O48" si="255">BD48</f>
        <v>S</v>
      </c>
      <c r="P48" s="64" t="str">
        <f t="shared" ref="P48" si="256">BY48</f>
        <v>VG</v>
      </c>
      <c r="Q48" s="64">
        <v>0.41</v>
      </c>
      <c r="R48" s="64" t="str">
        <f t="shared" ref="R48" si="257">IF(Q48&lt;=0.5,"VG",IF(Q48&lt;=0.6,"G",IF(Q48&lt;=0.7,"S","NS")))</f>
        <v>VG</v>
      </c>
      <c r="S48" s="64" t="str">
        <f t="shared" ref="S48" si="258">AN48</f>
        <v>VG</v>
      </c>
      <c r="T48" s="64" t="str">
        <f t="shared" ref="T48" si="259">BF48</f>
        <v>VG</v>
      </c>
      <c r="U48" s="64" t="str">
        <f t="shared" ref="U48" si="260">BX48</f>
        <v>VG</v>
      </c>
      <c r="V48" s="64">
        <v>0.83299999999999996</v>
      </c>
      <c r="W48" s="64" t="str">
        <f t="shared" ref="W48" si="261">IF(V48&gt;0.85,"VG",IF(V48&gt;0.75,"G",IF(V48&gt;0.6,"S","NS")))</f>
        <v>G</v>
      </c>
      <c r="X48" s="64" t="str">
        <f t="shared" ref="X48" si="262">AP48</f>
        <v>G</v>
      </c>
      <c r="Y48" s="64" t="str">
        <f t="shared" ref="Y48" si="263">BH48</f>
        <v>G</v>
      </c>
      <c r="Z48" s="64" t="str">
        <f t="shared" ref="Z48" si="264">BZ48</f>
        <v>VG</v>
      </c>
      <c r="AA48" s="66">
        <v>0.75970108906368805</v>
      </c>
      <c r="AB48" s="66">
        <v>0.75063879960706603</v>
      </c>
      <c r="AC48" s="66">
        <v>18.415634885623501</v>
      </c>
      <c r="AD48" s="66">
        <v>15.2545356125226</v>
      </c>
      <c r="AE48" s="66">
        <v>0.49020292832286499</v>
      </c>
      <c r="AF48" s="66">
        <v>0.49936079180581799</v>
      </c>
      <c r="AG48" s="66">
        <v>0.86660761316030299</v>
      </c>
      <c r="AH48" s="66">
        <v>0.81789718318883897</v>
      </c>
      <c r="AI48" s="67" t="s">
        <v>75</v>
      </c>
      <c r="AJ48" s="67" t="s">
        <v>75</v>
      </c>
      <c r="AK48" s="67" t="s">
        <v>73</v>
      </c>
      <c r="AL48" s="67" t="s">
        <v>73</v>
      </c>
      <c r="AM48" s="67" t="s">
        <v>77</v>
      </c>
      <c r="AN48" s="67" t="s">
        <v>77</v>
      </c>
      <c r="AO48" s="67" t="s">
        <v>77</v>
      </c>
      <c r="AP48" s="67" t="s">
        <v>75</v>
      </c>
      <c r="AR48" s="68" t="s">
        <v>80</v>
      </c>
      <c r="AS48" s="66">
        <v>0.764077031229909</v>
      </c>
      <c r="AT48" s="66">
        <v>0.78185212897951994</v>
      </c>
      <c r="AU48" s="66">
        <v>11.7523691987757</v>
      </c>
      <c r="AV48" s="66">
        <v>11.2784086121226</v>
      </c>
      <c r="AW48" s="66">
        <v>0.48571902245031601</v>
      </c>
      <c r="AX48" s="66">
        <v>0.46706302681809397</v>
      </c>
      <c r="AY48" s="66">
        <v>0.80328492295590603</v>
      </c>
      <c r="AZ48" s="66">
        <v>0.81869273756447003</v>
      </c>
      <c r="BA48" s="67" t="s">
        <v>75</v>
      </c>
      <c r="BB48" s="67" t="s">
        <v>75</v>
      </c>
      <c r="BC48" s="67" t="s">
        <v>76</v>
      </c>
      <c r="BD48" s="67" t="s">
        <v>76</v>
      </c>
      <c r="BE48" s="67" t="s">
        <v>77</v>
      </c>
      <c r="BF48" s="67" t="s">
        <v>77</v>
      </c>
      <c r="BG48" s="67" t="s">
        <v>75</v>
      </c>
      <c r="BH48" s="67" t="s">
        <v>75</v>
      </c>
      <c r="BI48" s="63">
        <f t="shared" ref="BI48" si="265">IF(BJ48=AR48,1,0)</f>
        <v>1</v>
      </c>
      <c r="BJ48" s="63" t="s">
        <v>80</v>
      </c>
      <c r="BK48" s="66">
        <v>0.77280838950758401</v>
      </c>
      <c r="BL48" s="66">
        <v>0.79008821186110201</v>
      </c>
      <c r="BM48" s="66">
        <v>17.311852514792498</v>
      </c>
      <c r="BN48" s="66">
        <v>15.7081291725773</v>
      </c>
      <c r="BO48" s="66">
        <v>0.476646211033316</v>
      </c>
      <c r="BP48" s="66">
        <v>0.45816131235504698</v>
      </c>
      <c r="BQ48" s="66">
        <v>0.86857741991317705</v>
      </c>
      <c r="BR48" s="66">
        <v>0.86727983833181699</v>
      </c>
      <c r="BS48" s="63" t="s">
        <v>75</v>
      </c>
      <c r="BT48" s="63" t="s">
        <v>75</v>
      </c>
      <c r="BU48" s="63" t="s">
        <v>73</v>
      </c>
      <c r="BV48" s="63" t="s">
        <v>73</v>
      </c>
      <c r="BW48" s="63" t="s">
        <v>77</v>
      </c>
      <c r="BX48" s="63" t="s">
        <v>77</v>
      </c>
      <c r="BY48" s="63" t="s">
        <v>77</v>
      </c>
      <c r="BZ48" s="63" t="s">
        <v>77</v>
      </c>
    </row>
    <row r="49" spans="1:78" s="63" customFormat="1" x14ac:dyDescent="0.3">
      <c r="A49" s="62">
        <v>14159200</v>
      </c>
      <c r="B49" s="63">
        <v>23773037</v>
      </c>
      <c r="C49" s="63" t="s">
        <v>5</v>
      </c>
      <c r="D49" s="82" t="s">
        <v>328</v>
      </c>
      <c r="E49" s="82" t="s">
        <v>333</v>
      </c>
      <c r="F49" s="78"/>
      <c r="G49" s="64">
        <v>0.86399999999999999</v>
      </c>
      <c r="H49" s="64" t="str">
        <f t="shared" ref="H49" si="266">IF(G49&gt;0.8,"VG",IF(G49&gt;0.7,"G",IF(G49&gt;0.45,"S","NS")))</f>
        <v>VG</v>
      </c>
      <c r="I49" s="64" t="str">
        <f t="shared" ref="I49" si="267">AJ49</f>
        <v>G</v>
      </c>
      <c r="J49" s="64" t="str">
        <f t="shared" ref="J49" si="268">BB49</f>
        <v>G</v>
      </c>
      <c r="K49" s="64" t="str">
        <f t="shared" ref="K49" si="269">BT49</f>
        <v>G</v>
      </c>
      <c r="L49" s="65">
        <v>6.6E-4</v>
      </c>
      <c r="M49" s="64" t="str">
        <f t="shared" ref="M49" si="270">IF(ABS(L49)&lt;5%,"VG",IF(ABS(L49)&lt;10%,"G",IF(ABS(L49)&lt;15%,"S","NS")))</f>
        <v>VG</v>
      </c>
      <c r="N49" s="64" t="str">
        <f t="shared" ref="N49" si="271">AO49</f>
        <v>VG</v>
      </c>
      <c r="O49" s="64" t="str">
        <f t="shared" ref="O49" si="272">BD49</f>
        <v>S</v>
      </c>
      <c r="P49" s="64" t="str">
        <f t="shared" ref="P49" si="273">BY49</f>
        <v>VG</v>
      </c>
      <c r="Q49" s="64">
        <v>0.36799999999999999</v>
      </c>
      <c r="R49" s="64" t="str">
        <f t="shared" ref="R49" si="274">IF(Q49&lt;=0.5,"VG",IF(Q49&lt;=0.6,"G",IF(Q49&lt;=0.7,"S","NS")))</f>
        <v>VG</v>
      </c>
      <c r="S49" s="64" t="str">
        <f t="shared" ref="S49" si="275">AN49</f>
        <v>VG</v>
      </c>
      <c r="T49" s="64" t="str">
        <f t="shared" ref="T49" si="276">BF49</f>
        <v>VG</v>
      </c>
      <c r="U49" s="64" t="str">
        <f t="shared" ref="U49" si="277">BX49</f>
        <v>VG</v>
      </c>
      <c r="V49" s="64">
        <v>0.8649</v>
      </c>
      <c r="W49" s="64" t="str">
        <f t="shared" ref="W49" si="278">IF(V49&gt;0.85,"VG",IF(V49&gt;0.75,"G",IF(V49&gt;0.6,"S","NS")))</f>
        <v>VG</v>
      </c>
      <c r="X49" s="64" t="str">
        <f t="shared" ref="X49" si="279">AP49</f>
        <v>G</v>
      </c>
      <c r="Y49" s="64" t="str">
        <f t="shared" ref="Y49" si="280">BH49</f>
        <v>G</v>
      </c>
      <c r="Z49" s="64" t="str">
        <f t="shared" ref="Z49" si="281">BZ49</f>
        <v>VG</v>
      </c>
      <c r="AA49" s="66">
        <v>0.75970108906368805</v>
      </c>
      <c r="AB49" s="66">
        <v>0.75063879960706603</v>
      </c>
      <c r="AC49" s="66">
        <v>18.415634885623501</v>
      </c>
      <c r="AD49" s="66">
        <v>15.2545356125226</v>
      </c>
      <c r="AE49" s="66">
        <v>0.49020292832286499</v>
      </c>
      <c r="AF49" s="66">
        <v>0.49936079180581799</v>
      </c>
      <c r="AG49" s="66">
        <v>0.86660761316030299</v>
      </c>
      <c r="AH49" s="66">
        <v>0.81789718318883897</v>
      </c>
      <c r="AI49" s="67" t="s">
        <v>75</v>
      </c>
      <c r="AJ49" s="67" t="s">
        <v>75</v>
      </c>
      <c r="AK49" s="67" t="s">
        <v>73</v>
      </c>
      <c r="AL49" s="67" t="s">
        <v>73</v>
      </c>
      <c r="AM49" s="67" t="s">
        <v>77</v>
      </c>
      <c r="AN49" s="67" t="s">
        <v>77</v>
      </c>
      <c r="AO49" s="67" t="s">
        <v>77</v>
      </c>
      <c r="AP49" s="67" t="s">
        <v>75</v>
      </c>
      <c r="AR49" s="68" t="s">
        <v>80</v>
      </c>
      <c r="AS49" s="66">
        <v>0.764077031229909</v>
      </c>
      <c r="AT49" s="66">
        <v>0.78185212897951994</v>
      </c>
      <c r="AU49" s="66">
        <v>11.7523691987757</v>
      </c>
      <c r="AV49" s="66">
        <v>11.2784086121226</v>
      </c>
      <c r="AW49" s="66">
        <v>0.48571902245031601</v>
      </c>
      <c r="AX49" s="66">
        <v>0.46706302681809397</v>
      </c>
      <c r="AY49" s="66">
        <v>0.80328492295590603</v>
      </c>
      <c r="AZ49" s="66">
        <v>0.81869273756447003</v>
      </c>
      <c r="BA49" s="67" t="s">
        <v>75</v>
      </c>
      <c r="BB49" s="67" t="s">
        <v>75</v>
      </c>
      <c r="BC49" s="67" t="s">
        <v>76</v>
      </c>
      <c r="BD49" s="67" t="s">
        <v>76</v>
      </c>
      <c r="BE49" s="67" t="s">
        <v>77</v>
      </c>
      <c r="BF49" s="67" t="s">
        <v>77</v>
      </c>
      <c r="BG49" s="67" t="s">
        <v>75</v>
      </c>
      <c r="BH49" s="67" t="s">
        <v>75</v>
      </c>
      <c r="BI49" s="63">
        <f t="shared" ref="BI49" si="282">IF(BJ49=AR49,1,0)</f>
        <v>1</v>
      </c>
      <c r="BJ49" s="63" t="s">
        <v>80</v>
      </c>
      <c r="BK49" s="66">
        <v>0.77280838950758401</v>
      </c>
      <c r="BL49" s="66">
        <v>0.79008821186110201</v>
      </c>
      <c r="BM49" s="66">
        <v>17.311852514792498</v>
      </c>
      <c r="BN49" s="66">
        <v>15.7081291725773</v>
      </c>
      <c r="BO49" s="66">
        <v>0.476646211033316</v>
      </c>
      <c r="BP49" s="66">
        <v>0.45816131235504698</v>
      </c>
      <c r="BQ49" s="66">
        <v>0.86857741991317705</v>
      </c>
      <c r="BR49" s="66">
        <v>0.86727983833181699</v>
      </c>
      <c r="BS49" s="63" t="s">
        <v>75</v>
      </c>
      <c r="BT49" s="63" t="s">
        <v>75</v>
      </c>
      <c r="BU49" s="63" t="s">
        <v>73</v>
      </c>
      <c r="BV49" s="63" t="s">
        <v>73</v>
      </c>
      <c r="BW49" s="63" t="s">
        <v>77</v>
      </c>
      <c r="BX49" s="63" t="s">
        <v>77</v>
      </c>
      <c r="BY49" s="63" t="s">
        <v>77</v>
      </c>
      <c r="BZ49" s="63" t="s">
        <v>77</v>
      </c>
    </row>
    <row r="50" spans="1:78" s="63" customFormat="1" x14ac:dyDescent="0.3">
      <c r="A50" s="62">
        <v>14159200</v>
      </c>
      <c r="B50" s="63">
        <v>23773037</v>
      </c>
      <c r="C50" s="63" t="s">
        <v>5</v>
      </c>
      <c r="D50" s="82" t="s">
        <v>328</v>
      </c>
      <c r="E50" s="82" t="s">
        <v>335</v>
      </c>
      <c r="F50" s="78"/>
      <c r="G50" s="64">
        <v>0.877</v>
      </c>
      <c r="H50" s="64" t="str">
        <f t="shared" ref="H50" si="283">IF(G50&gt;0.8,"VG",IF(G50&gt;0.7,"G",IF(G50&gt;0.45,"S","NS")))</f>
        <v>VG</v>
      </c>
      <c r="I50" s="64" t="str">
        <f t="shared" ref="I50" si="284">AJ50</f>
        <v>G</v>
      </c>
      <c r="J50" s="64" t="str">
        <f t="shared" ref="J50" si="285">BB50</f>
        <v>G</v>
      </c>
      <c r="K50" s="64" t="str">
        <f t="shared" ref="K50" si="286">BT50</f>
        <v>G</v>
      </c>
      <c r="L50" s="65">
        <v>-3.6380000000000003E-2</v>
      </c>
      <c r="M50" s="64" t="str">
        <f t="shared" ref="M50" si="287">IF(ABS(L50)&lt;5%,"VG",IF(ABS(L50)&lt;10%,"G",IF(ABS(L50)&lt;15%,"S","NS")))</f>
        <v>VG</v>
      </c>
      <c r="N50" s="64" t="str">
        <f t="shared" ref="N50" si="288">AO50</f>
        <v>VG</v>
      </c>
      <c r="O50" s="64" t="str">
        <f t="shared" ref="O50" si="289">BD50</f>
        <v>S</v>
      </c>
      <c r="P50" s="64" t="str">
        <f t="shared" ref="P50" si="290">BY50</f>
        <v>VG</v>
      </c>
      <c r="Q50" s="64">
        <v>0.35</v>
      </c>
      <c r="R50" s="64" t="str">
        <f t="shared" ref="R50" si="291">IF(Q50&lt;=0.5,"VG",IF(Q50&lt;=0.6,"G",IF(Q50&lt;=0.7,"S","NS")))</f>
        <v>VG</v>
      </c>
      <c r="S50" s="64" t="str">
        <f t="shared" ref="S50" si="292">AN50</f>
        <v>VG</v>
      </c>
      <c r="T50" s="64" t="str">
        <f t="shared" ref="T50" si="293">BF50</f>
        <v>VG</v>
      </c>
      <c r="U50" s="64" t="str">
        <f t="shared" ref="U50" si="294">BX50</f>
        <v>VG</v>
      </c>
      <c r="V50" s="64">
        <v>0.88</v>
      </c>
      <c r="W50" s="64" t="str">
        <f t="shared" ref="W50" si="295">IF(V50&gt;0.85,"VG",IF(V50&gt;0.75,"G",IF(V50&gt;0.6,"S","NS")))</f>
        <v>VG</v>
      </c>
      <c r="X50" s="64" t="str">
        <f t="shared" ref="X50" si="296">AP50</f>
        <v>G</v>
      </c>
      <c r="Y50" s="64" t="str">
        <f t="shared" ref="Y50" si="297">BH50</f>
        <v>G</v>
      </c>
      <c r="Z50" s="64" t="str">
        <f t="shared" ref="Z50" si="298">BZ50</f>
        <v>VG</v>
      </c>
      <c r="AA50" s="66">
        <v>0.75970108906368805</v>
      </c>
      <c r="AB50" s="66">
        <v>0.75063879960706603</v>
      </c>
      <c r="AC50" s="66">
        <v>18.415634885623501</v>
      </c>
      <c r="AD50" s="66">
        <v>15.2545356125226</v>
      </c>
      <c r="AE50" s="66">
        <v>0.49020292832286499</v>
      </c>
      <c r="AF50" s="66">
        <v>0.49936079180581799</v>
      </c>
      <c r="AG50" s="66">
        <v>0.86660761316030299</v>
      </c>
      <c r="AH50" s="66">
        <v>0.81789718318883897</v>
      </c>
      <c r="AI50" s="67" t="s">
        <v>75</v>
      </c>
      <c r="AJ50" s="67" t="s">
        <v>75</v>
      </c>
      <c r="AK50" s="67" t="s">
        <v>73</v>
      </c>
      <c r="AL50" s="67" t="s">
        <v>73</v>
      </c>
      <c r="AM50" s="67" t="s">
        <v>77</v>
      </c>
      <c r="AN50" s="67" t="s">
        <v>77</v>
      </c>
      <c r="AO50" s="67" t="s">
        <v>77</v>
      </c>
      <c r="AP50" s="67" t="s">
        <v>75</v>
      </c>
      <c r="AR50" s="68" t="s">
        <v>80</v>
      </c>
      <c r="AS50" s="66">
        <v>0.764077031229909</v>
      </c>
      <c r="AT50" s="66">
        <v>0.78185212897951994</v>
      </c>
      <c r="AU50" s="66">
        <v>11.7523691987757</v>
      </c>
      <c r="AV50" s="66">
        <v>11.2784086121226</v>
      </c>
      <c r="AW50" s="66">
        <v>0.48571902245031601</v>
      </c>
      <c r="AX50" s="66">
        <v>0.46706302681809397</v>
      </c>
      <c r="AY50" s="66">
        <v>0.80328492295590603</v>
      </c>
      <c r="AZ50" s="66">
        <v>0.81869273756447003</v>
      </c>
      <c r="BA50" s="67" t="s">
        <v>75</v>
      </c>
      <c r="BB50" s="67" t="s">
        <v>75</v>
      </c>
      <c r="BC50" s="67" t="s">
        <v>76</v>
      </c>
      <c r="BD50" s="67" t="s">
        <v>76</v>
      </c>
      <c r="BE50" s="67" t="s">
        <v>77</v>
      </c>
      <c r="BF50" s="67" t="s">
        <v>77</v>
      </c>
      <c r="BG50" s="67" t="s">
        <v>75</v>
      </c>
      <c r="BH50" s="67" t="s">
        <v>75</v>
      </c>
      <c r="BI50" s="63">
        <f t="shared" ref="BI50" si="299">IF(BJ50=AR50,1,0)</f>
        <v>1</v>
      </c>
      <c r="BJ50" s="63" t="s">
        <v>80</v>
      </c>
      <c r="BK50" s="66">
        <v>0.77280838950758401</v>
      </c>
      <c r="BL50" s="66">
        <v>0.79008821186110201</v>
      </c>
      <c r="BM50" s="66">
        <v>17.311852514792498</v>
      </c>
      <c r="BN50" s="66">
        <v>15.7081291725773</v>
      </c>
      <c r="BO50" s="66">
        <v>0.476646211033316</v>
      </c>
      <c r="BP50" s="66">
        <v>0.45816131235504698</v>
      </c>
      <c r="BQ50" s="66">
        <v>0.86857741991317705</v>
      </c>
      <c r="BR50" s="66">
        <v>0.86727983833181699</v>
      </c>
      <c r="BS50" s="63" t="s">
        <v>75</v>
      </c>
      <c r="BT50" s="63" t="s">
        <v>75</v>
      </c>
      <c r="BU50" s="63" t="s">
        <v>73</v>
      </c>
      <c r="BV50" s="63" t="s">
        <v>73</v>
      </c>
      <c r="BW50" s="63" t="s">
        <v>77</v>
      </c>
      <c r="BX50" s="63" t="s">
        <v>77</v>
      </c>
      <c r="BY50" s="63" t="s">
        <v>77</v>
      </c>
      <c r="BZ50" s="63" t="s">
        <v>77</v>
      </c>
    </row>
    <row r="51" spans="1:78" s="63" customFormat="1" x14ac:dyDescent="0.3">
      <c r="A51" s="62">
        <v>14159200</v>
      </c>
      <c r="B51" s="63">
        <v>23773037</v>
      </c>
      <c r="C51" s="63" t="s">
        <v>5</v>
      </c>
      <c r="D51" s="82" t="s">
        <v>340</v>
      </c>
      <c r="E51" s="82"/>
      <c r="F51" s="78"/>
      <c r="G51" s="64">
        <v>0.86399999999999999</v>
      </c>
      <c r="H51" s="64" t="str">
        <f t="shared" ref="H51" si="300">IF(G51&gt;0.8,"VG",IF(G51&gt;0.7,"G",IF(G51&gt;0.45,"S","NS")))</f>
        <v>VG</v>
      </c>
      <c r="I51" s="64" t="str">
        <f t="shared" ref="I51" si="301">AJ51</f>
        <v>G</v>
      </c>
      <c r="J51" s="64" t="str">
        <f t="shared" ref="J51" si="302">BB51</f>
        <v>G</v>
      </c>
      <c r="K51" s="64" t="str">
        <f t="shared" ref="K51" si="303">BT51</f>
        <v>G</v>
      </c>
      <c r="L51" s="147">
        <v>4.6000000000000001E-4</v>
      </c>
      <c r="M51" s="64" t="str">
        <f t="shared" ref="M51" si="304">IF(ABS(L51)&lt;5%,"VG",IF(ABS(L51)&lt;10%,"G",IF(ABS(L51)&lt;15%,"S","NS")))</f>
        <v>VG</v>
      </c>
      <c r="N51" s="64" t="str">
        <f t="shared" ref="N51" si="305">AO51</f>
        <v>VG</v>
      </c>
      <c r="O51" s="64" t="str">
        <f t="shared" ref="O51" si="306">BD51</f>
        <v>S</v>
      </c>
      <c r="P51" s="64" t="str">
        <f t="shared" ref="P51" si="307">BY51</f>
        <v>VG</v>
      </c>
      <c r="Q51" s="64">
        <v>0.36799999999999999</v>
      </c>
      <c r="R51" s="64" t="str">
        <f t="shared" ref="R51" si="308">IF(Q51&lt;=0.5,"VG",IF(Q51&lt;=0.6,"G",IF(Q51&lt;=0.7,"S","NS")))</f>
        <v>VG</v>
      </c>
      <c r="S51" s="64" t="str">
        <f t="shared" ref="S51" si="309">AN51</f>
        <v>VG</v>
      </c>
      <c r="T51" s="64" t="str">
        <f t="shared" ref="T51" si="310">BF51</f>
        <v>VG</v>
      </c>
      <c r="U51" s="64" t="str">
        <f t="shared" ref="U51" si="311">BX51</f>
        <v>VG</v>
      </c>
      <c r="V51" s="64">
        <v>0.86399999999999999</v>
      </c>
      <c r="W51" s="64" t="str">
        <f t="shared" ref="W51" si="312">IF(V51&gt;0.85,"VG",IF(V51&gt;0.75,"G",IF(V51&gt;0.6,"S","NS")))</f>
        <v>VG</v>
      </c>
      <c r="X51" s="64" t="str">
        <f t="shared" ref="X51" si="313">AP51</f>
        <v>G</v>
      </c>
      <c r="Y51" s="64" t="str">
        <f t="shared" ref="Y51" si="314">BH51</f>
        <v>G</v>
      </c>
      <c r="Z51" s="64" t="str">
        <f t="shared" ref="Z51" si="315">BZ51</f>
        <v>VG</v>
      </c>
      <c r="AA51" s="66">
        <v>0.75970108906368805</v>
      </c>
      <c r="AB51" s="66">
        <v>0.75063879960706603</v>
      </c>
      <c r="AC51" s="66">
        <v>18.415634885623501</v>
      </c>
      <c r="AD51" s="66">
        <v>15.2545356125226</v>
      </c>
      <c r="AE51" s="66">
        <v>0.49020292832286499</v>
      </c>
      <c r="AF51" s="66">
        <v>0.49936079180581799</v>
      </c>
      <c r="AG51" s="66">
        <v>0.86660761316030299</v>
      </c>
      <c r="AH51" s="66">
        <v>0.81789718318883897</v>
      </c>
      <c r="AI51" s="67" t="s">
        <v>75</v>
      </c>
      <c r="AJ51" s="67" t="s">
        <v>75</v>
      </c>
      <c r="AK51" s="67" t="s">
        <v>73</v>
      </c>
      <c r="AL51" s="67" t="s">
        <v>73</v>
      </c>
      <c r="AM51" s="67" t="s">
        <v>77</v>
      </c>
      <c r="AN51" s="67" t="s">
        <v>77</v>
      </c>
      <c r="AO51" s="67" t="s">
        <v>77</v>
      </c>
      <c r="AP51" s="67" t="s">
        <v>75</v>
      </c>
      <c r="AR51" s="68" t="s">
        <v>80</v>
      </c>
      <c r="AS51" s="66">
        <v>0.764077031229909</v>
      </c>
      <c r="AT51" s="66">
        <v>0.78185212897951994</v>
      </c>
      <c r="AU51" s="66">
        <v>11.7523691987757</v>
      </c>
      <c r="AV51" s="66">
        <v>11.2784086121226</v>
      </c>
      <c r="AW51" s="66">
        <v>0.48571902245031601</v>
      </c>
      <c r="AX51" s="66">
        <v>0.46706302681809397</v>
      </c>
      <c r="AY51" s="66">
        <v>0.80328492295590603</v>
      </c>
      <c r="AZ51" s="66">
        <v>0.81869273756447003</v>
      </c>
      <c r="BA51" s="67" t="s">
        <v>75</v>
      </c>
      <c r="BB51" s="67" t="s">
        <v>75</v>
      </c>
      <c r="BC51" s="67" t="s">
        <v>76</v>
      </c>
      <c r="BD51" s="67" t="s">
        <v>76</v>
      </c>
      <c r="BE51" s="67" t="s">
        <v>77</v>
      </c>
      <c r="BF51" s="67" t="s">
        <v>77</v>
      </c>
      <c r="BG51" s="67" t="s">
        <v>75</v>
      </c>
      <c r="BH51" s="67" t="s">
        <v>75</v>
      </c>
      <c r="BI51" s="63">
        <f t="shared" ref="BI51" si="316">IF(BJ51=AR51,1,0)</f>
        <v>1</v>
      </c>
      <c r="BJ51" s="63" t="s">
        <v>80</v>
      </c>
      <c r="BK51" s="66">
        <v>0.77280838950758401</v>
      </c>
      <c r="BL51" s="66">
        <v>0.79008821186110201</v>
      </c>
      <c r="BM51" s="66">
        <v>17.311852514792498</v>
      </c>
      <c r="BN51" s="66">
        <v>15.7081291725773</v>
      </c>
      <c r="BO51" s="66">
        <v>0.476646211033316</v>
      </c>
      <c r="BP51" s="66">
        <v>0.45816131235504698</v>
      </c>
      <c r="BQ51" s="66">
        <v>0.86857741991317705</v>
      </c>
      <c r="BR51" s="66">
        <v>0.86727983833181699</v>
      </c>
      <c r="BS51" s="63" t="s">
        <v>75</v>
      </c>
      <c r="BT51" s="63" t="s">
        <v>75</v>
      </c>
      <c r="BU51" s="63" t="s">
        <v>73</v>
      </c>
      <c r="BV51" s="63" t="s">
        <v>73</v>
      </c>
      <c r="BW51" s="63" t="s">
        <v>77</v>
      </c>
      <c r="BX51" s="63" t="s">
        <v>77</v>
      </c>
      <c r="BY51" s="63" t="s">
        <v>77</v>
      </c>
      <c r="BZ51" s="63" t="s">
        <v>77</v>
      </c>
    </row>
    <row r="52" spans="1:78" s="63" customFormat="1" x14ac:dyDescent="0.3">
      <c r="A52" s="62">
        <v>14159200</v>
      </c>
      <c r="B52" s="63">
        <v>23773037</v>
      </c>
      <c r="C52" s="63" t="s">
        <v>5</v>
      </c>
      <c r="D52" s="82" t="s">
        <v>345</v>
      </c>
      <c r="E52" s="82"/>
      <c r="F52" s="78"/>
      <c r="G52" s="64">
        <v>0.86399999999999999</v>
      </c>
      <c r="H52" s="64" t="str">
        <f t="shared" ref="H52" si="317">IF(G52&gt;0.8,"VG",IF(G52&gt;0.7,"G",IF(G52&gt;0.45,"S","NS")))</f>
        <v>VG</v>
      </c>
      <c r="I52" s="64" t="str">
        <f t="shared" ref="I52" si="318">AJ52</f>
        <v>G</v>
      </c>
      <c r="J52" s="64" t="str">
        <f t="shared" ref="J52" si="319">BB52</f>
        <v>G</v>
      </c>
      <c r="K52" s="64" t="str">
        <f t="shared" ref="K52" si="320">BT52</f>
        <v>G</v>
      </c>
      <c r="L52" s="147">
        <v>4.0000000000000002E-4</v>
      </c>
      <c r="M52" s="64" t="str">
        <f t="shared" ref="M52" si="321">IF(ABS(L52)&lt;5%,"VG",IF(ABS(L52)&lt;10%,"G",IF(ABS(L52)&lt;15%,"S","NS")))</f>
        <v>VG</v>
      </c>
      <c r="N52" s="64" t="str">
        <f t="shared" ref="N52" si="322">AO52</f>
        <v>VG</v>
      </c>
      <c r="O52" s="64" t="str">
        <f t="shared" ref="O52" si="323">BD52</f>
        <v>S</v>
      </c>
      <c r="P52" s="64" t="str">
        <f t="shared" ref="P52" si="324">BY52</f>
        <v>VG</v>
      </c>
      <c r="Q52" s="64">
        <v>0.36799999999999999</v>
      </c>
      <c r="R52" s="64" t="str">
        <f t="shared" ref="R52" si="325">IF(Q52&lt;=0.5,"VG",IF(Q52&lt;=0.6,"G",IF(Q52&lt;=0.7,"S","NS")))</f>
        <v>VG</v>
      </c>
      <c r="S52" s="64" t="str">
        <f t="shared" ref="S52" si="326">AN52</f>
        <v>VG</v>
      </c>
      <c r="T52" s="64" t="str">
        <f t="shared" ref="T52" si="327">BF52</f>
        <v>VG</v>
      </c>
      <c r="U52" s="64" t="str">
        <f t="shared" ref="U52" si="328">BX52</f>
        <v>VG</v>
      </c>
      <c r="V52" s="64">
        <v>0.86399999999999999</v>
      </c>
      <c r="W52" s="64" t="str">
        <f t="shared" ref="W52" si="329">IF(V52&gt;0.85,"VG",IF(V52&gt;0.75,"G",IF(V52&gt;0.6,"S","NS")))</f>
        <v>VG</v>
      </c>
      <c r="X52" s="64" t="str">
        <f t="shared" ref="X52" si="330">AP52</f>
        <v>G</v>
      </c>
      <c r="Y52" s="64" t="str">
        <f t="shared" ref="Y52" si="331">BH52</f>
        <v>G</v>
      </c>
      <c r="Z52" s="64" t="str">
        <f t="shared" ref="Z52" si="332">BZ52</f>
        <v>VG</v>
      </c>
      <c r="AA52" s="66">
        <v>0.75970108906368805</v>
      </c>
      <c r="AB52" s="66">
        <v>0.75063879960706603</v>
      </c>
      <c r="AC52" s="66">
        <v>18.415634885623501</v>
      </c>
      <c r="AD52" s="66">
        <v>15.2545356125226</v>
      </c>
      <c r="AE52" s="66">
        <v>0.49020292832286499</v>
      </c>
      <c r="AF52" s="66">
        <v>0.49936079180581799</v>
      </c>
      <c r="AG52" s="66">
        <v>0.86660761316030299</v>
      </c>
      <c r="AH52" s="66">
        <v>0.81789718318883897</v>
      </c>
      <c r="AI52" s="67" t="s">
        <v>75</v>
      </c>
      <c r="AJ52" s="67" t="s">
        <v>75</v>
      </c>
      <c r="AK52" s="67" t="s">
        <v>73</v>
      </c>
      <c r="AL52" s="67" t="s">
        <v>73</v>
      </c>
      <c r="AM52" s="67" t="s">
        <v>77</v>
      </c>
      <c r="AN52" s="67" t="s">
        <v>77</v>
      </c>
      <c r="AO52" s="67" t="s">
        <v>77</v>
      </c>
      <c r="AP52" s="67" t="s">
        <v>75</v>
      </c>
      <c r="AR52" s="68" t="s">
        <v>80</v>
      </c>
      <c r="AS52" s="66">
        <v>0.764077031229909</v>
      </c>
      <c r="AT52" s="66">
        <v>0.78185212897951994</v>
      </c>
      <c r="AU52" s="66">
        <v>11.7523691987757</v>
      </c>
      <c r="AV52" s="66">
        <v>11.2784086121226</v>
      </c>
      <c r="AW52" s="66">
        <v>0.48571902245031601</v>
      </c>
      <c r="AX52" s="66">
        <v>0.46706302681809397</v>
      </c>
      <c r="AY52" s="66">
        <v>0.80328492295590603</v>
      </c>
      <c r="AZ52" s="66">
        <v>0.81869273756447003</v>
      </c>
      <c r="BA52" s="67" t="s">
        <v>75</v>
      </c>
      <c r="BB52" s="67" t="s">
        <v>75</v>
      </c>
      <c r="BC52" s="67" t="s">
        <v>76</v>
      </c>
      <c r="BD52" s="67" t="s">
        <v>76</v>
      </c>
      <c r="BE52" s="67" t="s">
        <v>77</v>
      </c>
      <c r="BF52" s="67" t="s">
        <v>77</v>
      </c>
      <c r="BG52" s="67" t="s">
        <v>75</v>
      </c>
      <c r="BH52" s="67" t="s">
        <v>75</v>
      </c>
      <c r="BI52" s="63">
        <f t="shared" ref="BI52" si="333">IF(BJ52=AR52,1,0)</f>
        <v>1</v>
      </c>
      <c r="BJ52" s="63" t="s">
        <v>80</v>
      </c>
      <c r="BK52" s="66">
        <v>0.77280838950758401</v>
      </c>
      <c r="BL52" s="66">
        <v>0.79008821186110201</v>
      </c>
      <c r="BM52" s="66">
        <v>17.311852514792498</v>
      </c>
      <c r="BN52" s="66">
        <v>15.7081291725773</v>
      </c>
      <c r="BO52" s="66">
        <v>0.476646211033316</v>
      </c>
      <c r="BP52" s="66">
        <v>0.45816131235504698</v>
      </c>
      <c r="BQ52" s="66">
        <v>0.86857741991317705</v>
      </c>
      <c r="BR52" s="66">
        <v>0.86727983833181699</v>
      </c>
      <c r="BS52" s="63" t="s">
        <v>75</v>
      </c>
      <c r="BT52" s="63" t="s">
        <v>75</v>
      </c>
      <c r="BU52" s="63" t="s">
        <v>73</v>
      </c>
      <c r="BV52" s="63" t="s">
        <v>73</v>
      </c>
      <c r="BW52" s="63" t="s">
        <v>77</v>
      </c>
      <c r="BX52" s="63" t="s">
        <v>77</v>
      </c>
      <c r="BY52" s="63" t="s">
        <v>77</v>
      </c>
      <c r="BZ52" s="63" t="s">
        <v>77</v>
      </c>
    </row>
    <row r="53" spans="1:78" s="69" customFormat="1" x14ac:dyDescent="0.3">
      <c r="A53" s="72"/>
      <c r="D53" s="112" t="s">
        <v>246</v>
      </c>
      <c r="F53" s="79"/>
      <c r="G53" s="70"/>
      <c r="H53" s="70"/>
      <c r="I53" s="70"/>
      <c r="J53" s="70"/>
      <c r="K53" s="70"/>
      <c r="L53" s="71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3"/>
      <c r="AB53" s="73"/>
      <c r="AC53" s="73"/>
      <c r="AD53" s="73"/>
      <c r="AE53" s="73"/>
      <c r="AF53" s="73"/>
      <c r="AG53" s="73"/>
      <c r="AH53" s="73"/>
      <c r="AI53" s="74"/>
      <c r="AJ53" s="74"/>
      <c r="AK53" s="74"/>
      <c r="AL53" s="74"/>
      <c r="AM53" s="74"/>
      <c r="AN53" s="74"/>
      <c r="AO53" s="74"/>
      <c r="AP53" s="74"/>
      <c r="AR53" s="75"/>
      <c r="AS53" s="73"/>
      <c r="AT53" s="73"/>
      <c r="AU53" s="73"/>
      <c r="AV53" s="73"/>
      <c r="AW53" s="73"/>
      <c r="AX53" s="73"/>
      <c r="AY53" s="73"/>
      <c r="AZ53" s="73"/>
      <c r="BA53" s="74"/>
      <c r="BB53" s="74"/>
      <c r="BC53" s="74"/>
      <c r="BD53" s="74"/>
      <c r="BE53" s="74"/>
      <c r="BF53" s="74"/>
      <c r="BG53" s="74"/>
      <c r="BH53" s="74"/>
      <c r="BK53" s="73"/>
      <c r="BL53" s="73"/>
      <c r="BM53" s="73"/>
      <c r="BN53" s="73"/>
      <c r="BO53" s="73"/>
      <c r="BP53" s="73"/>
      <c r="BQ53" s="73"/>
      <c r="BR53" s="73"/>
    </row>
    <row r="54" spans="1:78" s="47" customFormat="1" x14ac:dyDescent="0.3">
      <c r="A54" s="48">
        <v>14159500</v>
      </c>
      <c r="B54" s="47">
        <v>23773009</v>
      </c>
      <c r="C54" s="47" t="s">
        <v>7</v>
      </c>
      <c r="D54" s="47" t="s">
        <v>169</v>
      </c>
      <c r="F54" s="77"/>
      <c r="G54" s="49">
        <v>0.38400000000000001</v>
      </c>
      <c r="H54" s="49" t="str">
        <f t="shared" ref="H54:H64" si="334">IF(G54&gt;0.8,"VG",IF(G54&gt;0.7,"G",IF(G54&gt;0.45,"S","NS")))</f>
        <v>NS</v>
      </c>
      <c r="I54" s="49" t="str">
        <f t="shared" ref="I54:I61" si="335">AJ54</f>
        <v>NS</v>
      </c>
      <c r="J54" s="49" t="str">
        <f t="shared" ref="J54:J61" si="336">BB54</f>
        <v>NS</v>
      </c>
      <c r="K54" s="49" t="str">
        <f t="shared" ref="K54:K61" si="337">BT54</f>
        <v>S</v>
      </c>
      <c r="L54" s="50">
        <v>-9.7000000000000003E-2</v>
      </c>
      <c r="M54" s="49" t="str">
        <f t="shared" ref="M54:M64" si="338">IF(ABS(L54)&lt;5%,"VG",IF(ABS(L54)&lt;10%,"G",IF(ABS(L54)&lt;15%,"S","NS")))</f>
        <v>G</v>
      </c>
      <c r="N54" s="49" t="str">
        <f t="shared" ref="N54:N61" si="339">AO54</f>
        <v>NS</v>
      </c>
      <c r="O54" s="49" t="str">
        <f t="shared" ref="O54:O61" si="340">BD54</f>
        <v>G</v>
      </c>
      <c r="P54" s="49" t="str">
        <f t="shared" ref="P54:P61" si="341">BY54</f>
        <v>NS</v>
      </c>
      <c r="Q54" s="49">
        <v>0.77200000000000002</v>
      </c>
      <c r="R54" s="49" t="str">
        <f t="shared" ref="R54:R64" si="342">IF(Q54&lt;=0.5,"VG",IF(Q54&lt;=0.6,"G",IF(Q54&lt;=0.7,"S","NS")))</f>
        <v>NS</v>
      </c>
      <c r="S54" s="49" t="str">
        <f t="shared" ref="S54:S61" si="343">AN54</f>
        <v>NS</v>
      </c>
      <c r="T54" s="49" t="str">
        <f t="shared" ref="T54:T61" si="344">BF54</f>
        <v>NS</v>
      </c>
      <c r="U54" s="49" t="str">
        <f t="shared" ref="U54:U61" si="345">BX54</f>
        <v>NS</v>
      </c>
      <c r="V54" s="49">
        <v>0.502</v>
      </c>
      <c r="W54" s="49" t="str">
        <f t="shared" ref="W54:W64" si="346">IF(V54&gt;0.85,"VG",IF(V54&gt;0.75,"G",IF(V54&gt;0.6,"S","NS")))</f>
        <v>NS</v>
      </c>
      <c r="X54" s="49" t="str">
        <f t="shared" ref="X54:X61" si="347">AP54</f>
        <v>NS</v>
      </c>
      <c r="Y54" s="49" t="str">
        <f t="shared" ref="Y54:Y61" si="348">BH54</f>
        <v>NS</v>
      </c>
      <c r="Z54" s="49" t="str">
        <f t="shared" ref="Z54:Z61" si="349">BZ54</f>
        <v>NS</v>
      </c>
      <c r="AA54" s="51">
        <v>0.484549486618644</v>
      </c>
      <c r="AB54" s="51">
        <v>0.38027639142194303</v>
      </c>
      <c r="AC54" s="51">
        <v>14.799010010840499</v>
      </c>
      <c r="AD54" s="51">
        <v>11.1423348148207</v>
      </c>
      <c r="AE54" s="51">
        <v>0.71794882365065305</v>
      </c>
      <c r="AF54" s="51">
        <v>0.78722525910825403</v>
      </c>
      <c r="AG54" s="51">
        <v>0.54811663774119601</v>
      </c>
      <c r="AH54" s="51">
        <v>0.44309989892837198</v>
      </c>
      <c r="AI54" s="52" t="s">
        <v>76</v>
      </c>
      <c r="AJ54" s="52" t="s">
        <v>73</v>
      </c>
      <c r="AK54" s="52" t="s">
        <v>76</v>
      </c>
      <c r="AL54" s="52" t="s">
        <v>76</v>
      </c>
      <c r="AM54" s="52" t="s">
        <v>73</v>
      </c>
      <c r="AN54" s="52" t="s">
        <v>73</v>
      </c>
      <c r="AO54" s="52" t="s">
        <v>73</v>
      </c>
      <c r="AP54" s="52" t="s">
        <v>73</v>
      </c>
      <c r="AR54" s="53" t="s">
        <v>81</v>
      </c>
      <c r="AS54" s="51">
        <v>0.40612566257357802</v>
      </c>
      <c r="AT54" s="51">
        <v>0.40751170973063899</v>
      </c>
      <c r="AU54" s="51">
        <v>5.8691993738379802</v>
      </c>
      <c r="AV54" s="51">
        <v>5.7095765691048497</v>
      </c>
      <c r="AW54" s="51">
        <v>0.77063242692377099</v>
      </c>
      <c r="AX54" s="51">
        <v>0.76973260959203305</v>
      </c>
      <c r="AY54" s="51">
        <v>0.46674426659517299</v>
      </c>
      <c r="AZ54" s="51">
        <v>0.46657560903393902</v>
      </c>
      <c r="BA54" s="52" t="s">
        <v>73</v>
      </c>
      <c r="BB54" s="52" t="s">
        <v>73</v>
      </c>
      <c r="BC54" s="52" t="s">
        <v>75</v>
      </c>
      <c r="BD54" s="52" t="s">
        <v>75</v>
      </c>
      <c r="BE54" s="52" t="s">
        <v>73</v>
      </c>
      <c r="BF54" s="52" t="s">
        <v>73</v>
      </c>
      <c r="BG54" s="52" t="s">
        <v>73</v>
      </c>
      <c r="BH54" s="52" t="s">
        <v>73</v>
      </c>
      <c r="BI54" s="47">
        <f t="shared" ref="BI54:BI61" si="350">IF(BJ54=AR54,1,0)</f>
        <v>1</v>
      </c>
      <c r="BJ54" s="47" t="s">
        <v>81</v>
      </c>
      <c r="BK54" s="51">
        <v>0.46674383178235301</v>
      </c>
      <c r="BL54" s="51">
        <v>0.45150298851383103</v>
      </c>
      <c r="BM54" s="51">
        <v>13.472234338990299</v>
      </c>
      <c r="BN54" s="51">
        <v>11.931418951461501</v>
      </c>
      <c r="BO54" s="51">
        <v>0.730243910085971</v>
      </c>
      <c r="BP54" s="51">
        <v>0.740605840839896</v>
      </c>
      <c r="BQ54" s="51">
        <v>0.52759629043160605</v>
      </c>
      <c r="BR54" s="51">
        <v>0.50919525165995205</v>
      </c>
      <c r="BS54" s="47" t="s">
        <v>76</v>
      </c>
      <c r="BT54" s="47" t="s">
        <v>76</v>
      </c>
      <c r="BU54" s="47" t="s">
        <v>76</v>
      </c>
      <c r="BV54" s="47" t="s">
        <v>76</v>
      </c>
      <c r="BW54" s="47" t="s">
        <v>73</v>
      </c>
      <c r="BX54" s="47" t="s">
        <v>73</v>
      </c>
      <c r="BY54" s="47" t="s">
        <v>73</v>
      </c>
      <c r="BZ54" s="47" t="s">
        <v>73</v>
      </c>
    </row>
    <row r="55" spans="1:78" s="76" customFormat="1" x14ac:dyDescent="0.3">
      <c r="A55" s="93">
        <v>14159500</v>
      </c>
      <c r="B55" s="76">
        <v>23773009</v>
      </c>
      <c r="C55" s="76" t="s">
        <v>7</v>
      </c>
      <c r="D55" s="76" t="s">
        <v>175</v>
      </c>
      <c r="F55" s="77"/>
      <c r="G55" s="16">
        <v>-0.42</v>
      </c>
      <c r="H55" s="16" t="str">
        <f t="shared" si="334"/>
        <v>NS</v>
      </c>
      <c r="I55" s="16" t="str">
        <f t="shared" si="335"/>
        <v>NS</v>
      </c>
      <c r="J55" s="16" t="str">
        <f t="shared" si="336"/>
        <v>NS</v>
      </c>
      <c r="K55" s="16" t="str">
        <f t="shared" si="337"/>
        <v>S</v>
      </c>
      <c r="L55" s="28">
        <v>-0.29899999999999999</v>
      </c>
      <c r="M55" s="16" t="str">
        <f t="shared" si="338"/>
        <v>NS</v>
      </c>
      <c r="N55" s="16" t="str">
        <f t="shared" si="339"/>
        <v>NS</v>
      </c>
      <c r="O55" s="16" t="str">
        <f t="shared" si="340"/>
        <v>G</v>
      </c>
      <c r="P55" s="16" t="str">
        <f t="shared" si="341"/>
        <v>NS</v>
      </c>
      <c r="Q55" s="16">
        <v>0.97</v>
      </c>
      <c r="R55" s="16" t="str">
        <f t="shared" si="342"/>
        <v>NS</v>
      </c>
      <c r="S55" s="16" t="str">
        <f t="shared" si="343"/>
        <v>NS</v>
      </c>
      <c r="T55" s="16" t="str">
        <f t="shared" si="344"/>
        <v>NS</v>
      </c>
      <c r="U55" s="16" t="str">
        <f t="shared" si="345"/>
        <v>NS</v>
      </c>
      <c r="V55" s="16">
        <v>0.46</v>
      </c>
      <c r="W55" s="16" t="str">
        <f t="shared" si="346"/>
        <v>NS</v>
      </c>
      <c r="X55" s="16" t="str">
        <f t="shared" si="347"/>
        <v>NS</v>
      </c>
      <c r="Y55" s="16" t="str">
        <f t="shared" si="348"/>
        <v>NS</v>
      </c>
      <c r="Z55" s="16" t="str">
        <f t="shared" si="349"/>
        <v>NS</v>
      </c>
      <c r="AA55" s="95">
        <v>0.484549486618644</v>
      </c>
      <c r="AB55" s="95">
        <v>0.38027639142194303</v>
      </c>
      <c r="AC55" s="95">
        <v>14.799010010840499</v>
      </c>
      <c r="AD55" s="95">
        <v>11.1423348148207</v>
      </c>
      <c r="AE55" s="95">
        <v>0.71794882365065305</v>
      </c>
      <c r="AF55" s="95">
        <v>0.78722525910825403</v>
      </c>
      <c r="AG55" s="95">
        <v>0.54811663774119601</v>
      </c>
      <c r="AH55" s="95">
        <v>0.44309989892837198</v>
      </c>
      <c r="AI55" s="39" t="s">
        <v>76</v>
      </c>
      <c r="AJ55" s="39" t="s">
        <v>73</v>
      </c>
      <c r="AK55" s="39" t="s">
        <v>76</v>
      </c>
      <c r="AL55" s="39" t="s">
        <v>76</v>
      </c>
      <c r="AM55" s="39" t="s">
        <v>73</v>
      </c>
      <c r="AN55" s="39" t="s">
        <v>73</v>
      </c>
      <c r="AO55" s="39" t="s">
        <v>73</v>
      </c>
      <c r="AP55" s="39" t="s">
        <v>73</v>
      </c>
      <c r="AR55" s="96" t="s">
        <v>81</v>
      </c>
      <c r="AS55" s="95">
        <v>0.40612566257357802</v>
      </c>
      <c r="AT55" s="95">
        <v>0.40751170973063899</v>
      </c>
      <c r="AU55" s="95">
        <v>5.8691993738379802</v>
      </c>
      <c r="AV55" s="95">
        <v>5.7095765691048497</v>
      </c>
      <c r="AW55" s="95">
        <v>0.77063242692377099</v>
      </c>
      <c r="AX55" s="95">
        <v>0.76973260959203305</v>
      </c>
      <c r="AY55" s="95">
        <v>0.46674426659517299</v>
      </c>
      <c r="AZ55" s="95">
        <v>0.46657560903393902</v>
      </c>
      <c r="BA55" s="39" t="s">
        <v>73</v>
      </c>
      <c r="BB55" s="39" t="s">
        <v>73</v>
      </c>
      <c r="BC55" s="39" t="s">
        <v>75</v>
      </c>
      <c r="BD55" s="39" t="s">
        <v>75</v>
      </c>
      <c r="BE55" s="39" t="s">
        <v>73</v>
      </c>
      <c r="BF55" s="39" t="s">
        <v>73</v>
      </c>
      <c r="BG55" s="39" t="s">
        <v>73</v>
      </c>
      <c r="BH55" s="39" t="s">
        <v>73</v>
      </c>
      <c r="BI55" s="76">
        <f t="shared" si="350"/>
        <v>1</v>
      </c>
      <c r="BJ55" s="76" t="s">
        <v>81</v>
      </c>
      <c r="BK55" s="95">
        <v>0.46674383178235301</v>
      </c>
      <c r="BL55" s="95">
        <v>0.45150298851383103</v>
      </c>
      <c r="BM55" s="95">
        <v>13.472234338990299</v>
      </c>
      <c r="BN55" s="95">
        <v>11.931418951461501</v>
      </c>
      <c r="BO55" s="95">
        <v>0.730243910085971</v>
      </c>
      <c r="BP55" s="95">
        <v>0.740605840839896</v>
      </c>
      <c r="BQ55" s="95">
        <v>0.52759629043160605</v>
      </c>
      <c r="BR55" s="95">
        <v>0.50919525165995205</v>
      </c>
      <c r="BS55" s="76" t="s">
        <v>76</v>
      </c>
      <c r="BT55" s="76" t="s">
        <v>76</v>
      </c>
      <c r="BU55" s="76" t="s">
        <v>76</v>
      </c>
      <c r="BV55" s="76" t="s">
        <v>76</v>
      </c>
      <c r="BW55" s="76" t="s">
        <v>73</v>
      </c>
      <c r="BX55" s="76" t="s">
        <v>73</v>
      </c>
      <c r="BY55" s="76" t="s">
        <v>73</v>
      </c>
      <c r="BZ55" s="76" t="s">
        <v>73</v>
      </c>
    </row>
    <row r="56" spans="1:78" s="76" customFormat="1" x14ac:dyDescent="0.3">
      <c r="A56" s="93">
        <v>14159500</v>
      </c>
      <c r="B56" s="76">
        <v>23773009</v>
      </c>
      <c r="C56" s="76" t="s">
        <v>7</v>
      </c>
      <c r="D56" s="94">
        <v>44183</v>
      </c>
      <c r="E56" s="94"/>
      <c r="F56" s="77"/>
      <c r="G56" s="16">
        <v>0.25</v>
      </c>
      <c r="H56" s="16" t="str">
        <f t="shared" si="334"/>
        <v>NS</v>
      </c>
      <c r="I56" s="16" t="str">
        <f t="shared" si="335"/>
        <v>NS</v>
      </c>
      <c r="J56" s="16" t="str">
        <f t="shared" si="336"/>
        <v>NS</v>
      </c>
      <c r="K56" s="16" t="str">
        <f t="shared" si="337"/>
        <v>S</v>
      </c>
      <c r="L56" s="28">
        <v>2.5999999999999999E-2</v>
      </c>
      <c r="M56" s="16" t="str">
        <f t="shared" si="338"/>
        <v>VG</v>
      </c>
      <c r="N56" s="16" t="str">
        <f t="shared" si="339"/>
        <v>NS</v>
      </c>
      <c r="O56" s="16" t="str">
        <f t="shared" si="340"/>
        <v>G</v>
      </c>
      <c r="P56" s="16" t="str">
        <f t="shared" si="341"/>
        <v>NS</v>
      </c>
      <c r="Q56" s="16">
        <v>0.86</v>
      </c>
      <c r="R56" s="16" t="str">
        <f t="shared" si="342"/>
        <v>NS</v>
      </c>
      <c r="S56" s="16" t="str">
        <f t="shared" si="343"/>
        <v>NS</v>
      </c>
      <c r="T56" s="16" t="str">
        <f t="shared" si="344"/>
        <v>NS</v>
      </c>
      <c r="U56" s="16" t="str">
        <f t="shared" si="345"/>
        <v>NS</v>
      </c>
      <c r="V56" s="16">
        <v>0.4</v>
      </c>
      <c r="W56" s="16" t="str">
        <f t="shared" si="346"/>
        <v>NS</v>
      </c>
      <c r="X56" s="16" t="str">
        <f t="shared" si="347"/>
        <v>NS</v>
      </c>
      <c r="Y56" s="16" t="str">
        <f t="shared" si="348"/>
        <v>NS</v>
      </c>
      <c r="Z56" s="16" t="str">
        <f t="shared" si="349"/>
        <v>NS</v>
      </c>
      <c r="AA56" s="95">
        <v>0.484549486618644</v>
      </c>
      <c r="AB56" s="95">
        <v>0.38027639142194303</v>
      </c>
      <c r="AC56" s="95">
        <v>14.799010010840499</v>
      </c>
      <c r="AD56" s="95">
        <v>11.1423348148207</v>
      </c>
      <c r="AE56" s="95">
        <v>0.71794882365065305</v>
      </c>
      <c r="AF56" s="95">
        <v>0.78722525910825403</v>
      </c>
      <c r="AG56" s="95">
        <v>0.54811663774119601</v>
      </c>
      <c r="AH56" s="95">
        <v>0.44309989892837198</v>
      </c>
      <c r="AI56" s="39" t="s">
        <v>76</v>
      </c>
      <c r="AJ56" s="39" t="s">
        <v>73</v>
      </c>
      <c r="AK56" s="39" t="s">
        <v>76</v>
      </c>
      <c r="AL56" s="39" t="s">
        <v>76</v>
      </c>
      <c r="AM56" s="39" t="s">
        <v>73</v>
      </c>
      <c r="AN56" s="39" t="s">
        <v>73</v>
      </c>
      <c r="AO56" s="39" t="s">
        <v>73</v>
      </c>
      <c r="AP56" s="39" t="s">
        <v>73</v>
      </c>
      <c r="AR56" s="96" t="s">
        <v>81</v>
      </c>
      <c r="AS56" s="95">
        <v>0.40612566257357802</v>
      </c>
      <c r="AT56" s="95">
        <v>0.40751170973063899</v>
      </c>
      <c r="AU56" s="95">
        <v>5.8691993738379802</v>
      </c>
      <c r="AV56" s="95">
        <v>5.7095765691048497</v>
      </c>
      <c r="AW56" s="95">
        <v>0.77063242692377099</v>
      </c>
      <c r="AX56" s="95">
        <v>0.76973260959203305</v>
      </c>
      <c r="AY56" s="95">
        <v>0.46674426659517299</v>
      </c>
      <c r="AZ56" s="95">
        <v>0.46657560903393902</v>
      </c>
      <c r="BA56" s="39" t="s">
        <v>73</v>
      </c>
      <c r="BB56" s="39" t="s">
        <v>73</v>
      </c>
      <c r="BC56" s="39" t="s">
        <v>75</v>
      </c>
      <c r="BD56" s="39" t="s">
        <v>75</v>
      </c>
      <c r="BE56" s="39" t="s">
        <v>73</v>
      </c>
      <c r="BF56" s="39" t="s">
        <v>73</v>
      </c>
      <c r="BG56" s="39" t="s">
        <v>73</v>
      </c>
      <c r="BH56" s="39" t="s">
        <v>73</v>
      </c>
      <c r="BI56" s="76">
        <f t="shared" si="350"/>
        <v>1</v>
      </c>
      <c r="BJ56" s="76" t="s">
        <v>81</v>
      </c>
      <c r="BK56" s="95">
        <v>0.46674383178235301</v>
      </c>
      <c r="BL56" s="95">
        <v>0.45150298851383103</v>
      </c>
      <c r="BM56" s="95">
        <v>13.472234338990299</v>
      </c>
      <c r="BN56" s="95">
        <v>11.931418951461501</v>
      </c>
      <c r="BO56" s="95">
        <v>0.730243910085971</v>
      </c>
      <c r="BP56" s="95">
        <v>0.740605840839896</v>
      </c>
      <c r="BQ56" s="95">
        <v>0.52759629043160605</v>
      </c>
      <c r="BR56" s="95">
        <v>0.50919525165995205</v>
      </c>
      <c r="BS56" s="76" t="s">
        <v>76</v>
      </c>
      <c r="BT56" s="76" t="s">
        <v>76</v>
      </c>
      <c r="BU56" s="76" t="s">
        <v>76</v>
      </c>
      <c r="BV56" s="76" t="s">
        <v>76</v>
      </c>
      <c r="BW56" s="76" t="s">
        <v>73</v>
      </c>
      <c r="BX56" s="76" t="s">
        <v>73</v>
      </c>
      <c r="BY56" s="76" t="s">
        <v>73</v>
      </c>
      <c r="BZ56" s="76" t="s">
        <v>73</v>
      </c>
    </row>
    <row r="57" spans="1:78" s="76" customFormat="1" x14ac:dyDescent="0.3">
      <c r="A57" s="93">
        <v>14159500</v>
      </c>
      <c r="B57" s="76">
        <v>23773009</v>
      </c>
      <c r="C57" s="76" t="s">
        <v>7</v>
      </c>
      <c r="D57" s="94" t="s">
        <v>182</v>
      </c>
      <c r="E57" s="94"/>
      <c r="F57" s="77"/>
      <c r="G57" s="16">
        <v>0.24</v>
      </c>
      <c r="H57" s="16" t="str">
        <f t="shared" si="334"/>
        <v>NS</v>
      </c>
      <c r="I57" s="16" t="str">
        <f t="shared" si="335"/>
        <v>NS</v>
      </c>
      <c r="J57" s="16" t="str">
        <f t="shared" si="336"/>
        <v>NS</v>
      </c>
      <c r="K57" s="16" t="str">
        <f t="shared" si="337"/>
        <v>S</v>
      </c>
      <c r="L57" s="28">
        <v>5.3999999999999999E-2</v>
      </c>
      <c r="M57" s="16" t="str">
        <f t="shared" si="338"/>
        <v>G</v>
      </c>
      <c r="N57" s="16" t="str">
        <f t="shared" si="339"/>
        <v>NS</v>
      </c>
      <c r="O57" s="16" t="str">
        <f t="shared" si="340"/>
        <v>G</v>
      </c>
      <c r="P57" s="16" t="str">
        <f t="shared" si="341"/>
        <v>NS</v>
      </c>
      <c r="Q57" s="16">
        <v>0.87</v>
      </c>
      <c r="R57" s="16" t="str">
        <f t="shared" si="342"/>
        <v>NS</v>
      </c>
      <c r="S57" s="16" t="str">
        <f t="shared" si="343"/>
        <v>NS</v>
      </c>
      <c r="T57" s="16" t="str">
        <f t="shared" si="344"/>
        <v>NS</v>
      </c>
      <c r="U57" s="16" t="str">
        <f t="shared" si="345"/>
        <v>NS</v>
      </c>
      <c r="V57" s="16">
        <v>0.38</v>
      </c>
      <c r="W57" s="16" t="str">
        <f t="shared" si="346"/>
        <v>NS</v>
      </c>
      <c r="X57" s="16" t="str">
        <f t="shared" si="347"/>
        <v>NS</v>
      </c>
      <c r="Y57" s="16" t="str">
        <f t="shared" si="348"/>
        <v>NS</v>
      </c>
      <c r="Z57" s="16" t="str">
        <f t="shared" si="349"/>
        <v>NS</v>
      </c>
      <c r="AA57" s="95">
        <v>0.484549486618644</v>
      </c>
      <c r="AB57" s="95">
        <v>0.38027639142194303</v>
      </c>
      <c r="AC57" s="95">
        <v>14.799010010840499</v>
      </c>
      <c r="AD57" s="95">
        <v>11.1423348148207</v>
      </c>
      <c r="AE57" s="95">
        <v>0.71794882365065305</v>
      </c>
      <c r="AF57" s="95">
        <v>0.78722525910825403</v>
      </c>
      <c r="AG57" s="95">
        <v>0.54811663774119601</v>
      </c>
      <c r="AH57" s="95">
        <v>0.44309989892837198</v>
      </c>
      <c r="AI57" s="39" t="s">
        <v>76</v>
      </c>
      <c r="AJ57" s="39" t="s">
        <v>73</v>
      </c>
      <c r="AK57" s="39" t="s">
        <v>76</v>
      </c>
      <c r="AL57" s="39" t="s">
        <v>76</v>
      </c>
      <c r="AM57" s="39" t="s">
        <v>73</v>
      </c>
      <c r="AN57" s="39" t="s">
        <v>73</v>
      </c>
      <c r="AO57" s="39" t="s">
        <v>73</v>
      </c>
      <c r="AP57" s="39" t="s">
        <v>73</v>
      </c>
      <c r="AR57" s="96" t="s">
        <v>81</v>
      </c>
      <c r="AS57" s="95">
        <v>0.40612566257357802</v>
      </c>
      <c r="AT57" s="95">
        <v>0.40751170973063899</v>
      </c>
      <c r="AU57" s="95">
        <v>5.8691993738379802</v>
      </c>
      <c r="AV57" s="95">
        <v>5.7095765691048497</v>
      </c>
      <c r="AW57" s="95">
        <v>0.77063242692377099</v>
      </c>
      <c r="AX57" s="95">
        <v>0.76973260959203305</v>
      </c>
      <c r="AY57" s="95">
        <v>0.46674426659517299</v>
      </c>
      <c r="AZ57" s="95">
        <v>0.46657560903393902</v>
      </c>
      <c r="BA57" s="39" t="s">
        <v>73</v>
      </c>
      <c r="BB57" s="39" t="s">
        <v>73</v>
      </c>
      <c r="BC57" s="39" t="s">
        <v>75</v>
      </c>
      <c r="BD57" s="39" t="s">
        <v>75</v>
      </c>
      <c r="BE57" s="39" t="s">
        <v>73</v>
      </c>
      <c r="BF57" s="39" t="s">
        <v>73</v>
      </c>
      <c r="BG57" s="39" t="s">
        <v>73</v>
      </c>
      <c r="BH57" s="39" t="s">
        <v>73</v>
      </c>
      <c r="BI57" s="76">
        <f t="shared" si="350"/>
        <v>1</v>
      </c>
      <c r="BJ57" s="76" t="s">
        <v>81</v>
      </c>
      <c r="BK57" s="95">
        <v>0.46674383178235301</v>
      </c>
      <c r="BL57" s="95">
        <v>0.45150298851383103</v>
      </c>
      <c r="BM57" s="95">
        <v>13.472234338990299</v>
      </c>
      <c r="BN57" s="95">
        <v>11.931418951461501</v>
      </c>
      <c r="BO57" s="95">
        <v>0.730243910085971</v>
      </c>
      <c r="BP57" s="95">
        <v>0.740605840839896</v>
      </c>
      <c r="BQ57" s="95">
        <v>0.52759629043160605</v>
      </c>
      <c r="BR57" s="95">
        <v>0.50919525165995205</v>
      </c>
      <c r="BS57" s="76" t="s">
        <v>76</v>
      </c>
      <c r="BT57" s="76" t="s">
        <v>76</v>
      </c>
      <c r="BU57" s="76" t="s">
        <v>76</v>
      </c>
      <c r="BV57" s="76" t="s">
        <v>76</v>
      </c>
      <c r="BW57" s="76" t="s">
        <v>73</v>
      </c>
      <c r="BX57" s="76" t="s">
        <v>73</v>
      </c>
      <c r="BY57" s="76" t="s">
        <v>73</v>
      </c>
      <c r="BZ57" s="76" t="s">
        <v>73</v>
      </c>
    </row>
    <row r="58" spans="1:78" s="76" customFormat="1" x14ac:dyDescent="0.3">
      <c r="A58" s="93">
        <v>14159500</v>
      </c>
      <c r="B58" s="76">
        <v>23773009</v>
      </c>
      <c r="C58" s="76" t="s">
        <v>7</v>
      </c>
      <c r="D58" s="94" t="s">
        <v>199</v>
      </c>
      <c r="E58" s="94"/>
      <c r="F58" s="77"/>
      <c r="G58" s="16">
        <v>0.2</v>
      </c>
      <c r="H58" s="16" t="str">
        <f t="shared" si="334"/>
        <v>NS</v>
      </c>
      <c r="I58" s="16" t="str">
        <f t="shared" si="335"/>
        <v>NS</v>
      </c>
      <c r="J58" s="16" t="str">
        <f t="shared" si="336"/>
        <v>NS</v>
      </c>
      <c r="K58" s="16" t="str">
        <f t="shared" si="337"/>
        <v>S</v>
      </c>
      <c r="L58" s="28">
        <v>0.33800000000000002</v>
      </c>
      <c r="M58" s="16" t="str">
        <f t="shared" si="338"/>
        <v>NS</v>
      </c>
      <c r="N58" s="16" t="str">
        <f t="shared" si="339"/>
        <v>NS</v>
      </c>
      <c r="O58" s="16" t="str">
        <f t="shared" si="340"/>
        <v>G</v>
      </c>
      <c r="P58" s="16" t="str">
        <f t="shared" si="341"/>
        <v>NS</v>
      </c>
      <c r="Q58" s="16">
        <v>0.83</v>
      </c>
      <c r="R58" s="16" t="str">
        <f t="shared" si="342"/>
        <v>NS</v>
      </c>
      <c r="S58" s="16" t="str">
        <f t="shared" si="343"/>
        <v>NS</v>
      </c>
      <c r="T58" s="16" t="str">
        <f t="shared" si="344"/>
        <v>NS</v>
      </c>
      <c r="U58" s="16" t="str">
        <f t="shared" si="345"/>
        <v>NS</v>
      </c>
      <c r="V58" s="16">
        <v>0.38</v>
      </c>
      <c r="W58" s="16" t="str">
        <f t="shared" si="346"/>
        <v>NS</v>
      </c>
      <c r="X58" s="16" t="str">
        <f t="shared" si="347"/>
        <v>NS</v>
      </c>
      <c r="Y58" s="16" t="str">
        <f t="shared" si="348"/>
        <v>NS</v>
      </c>
      <c r="Z58" s="16" t="str">
        <f t="shared" si="349"/>
        <v>NS</v>
      </c>
      <c r="AA58" s="95">
        <v>0.484549486618644</v>
      </c>
      <c r="AB58" s="95">
        <v>0.38027639142194303</v>
      </c>
      <c r="AC58" s="95">
        <v>14.799010010840499</v>
      </c>
      <c r="AD58" s="95">
        <v>11.1423348148207</v>
      </c>
      <c r="AE58" s="95">
        <v>0.71794882365065305</v>
      </c>
      <c r="AF58" s="95">
        <v>0.78722525910825403</v>
      </c>
      <c r="AG58" s="95">
        <v>0.54811663774119601</v>
      </c>
      <c r="AH58" s="95">
        <v>0.44309989892837198</v>
      </c>
      <c r="AI58" s="39" t="s">
        <v>76</v>
      </c>
      <c r="AJ58" s="39" t="s">
        <v>73</v>
      </c>
      <c r="AK58" s="39" t="s">
        <v>76</v>
      </c>
      <c r="AL58" s="39" t="s">
        <v>76</v>
      </c>
      <c r="AM58" s="39" t="s">
        <v>73</v>
      </c>
      <c r="AN58" s="39" t="s">
        <v>73</v>
      </c>
      <c r="AO58" s="39" t="s">
        <v>73</v>
      </c>
      <c r="AP58" s="39" t="s">
        <v>73</v>
      </c>
      <c r="AR58" s="96" t="s">
        <v>81</v>
      </c>
      <c r="AS58" s="95">
        <v>0.40612566257357802</v>
      </c>
      <c r="AT58" s="95">
        <v>0.40751170973063899</v>
      </c>
      <c r="AU58" s="95">
        <v>5.8691993738379802</v>
      </c>
      <c r="AV58" s="95">
        <v>5.7095765691048497</v>
      </c>
      <c r="AW58" s="95">
        <v>0.77063242692377099</v>
      </c>
      <c r="AX58" s="95">
        <v>0.76973260959203305</v>
      </c>
      <c r="AY58" s="95">
        <v>0.46674426659517299</v>
      </c>
      <c r="AZ58" s="95">
        <v>0.46657560903393902</v>
      </c>
      <c r="BA58" s="39" t="s">
        <v>73</v>
      </c>
      <c r="BB58" s="39" t="s">
        <v>73</v>
      </c>
      <c r="BC58" s="39" t="s">
        <v>75</v>
      </c>
      <c r="BD58" s="39" t="s">
        <v>75</v>
      </c>
      <c r="BE58" s="39" t="s">
        <v>73</v>
      </c>
      <c r="BF58" s="39" t="s">
        <v>73</v>
      </c>
      <c r="BG58" s="39" t="s">
        <v>73</v>
      </c>
      <c r="BH58" s="39" t="s">
        <v>73</v>
      </c>
      <c r="BI58" s="76">
        <f t="shared" si="350"/>
        <v>1</v>
      </c>
      <c r="BJ58" s="76" t="s">
        <v>81</v>
      </c>
      <c r="BK58" s="95">
        <v>0.46674383178235301</v>
      </c>
      <c r="BL58" s="95">
        <v>0.45150298851383103</v>
      </c>
      <c r="BM58" s="95">
        <v>13.472234338990299</v>
      </c>
      <c r="BN58" s="95">
        <v>11.931418951461501</v>
      </c>
      <c r="BO58" s="95">
        <v>0.730243910085971</v>
      </c>
      <c r="BP58" s="95">
        <v>0.740605840839896</v>
      </c>
      <c r="BQ58" s="95">
        <v>0.52759629043160605</v>
      </c>
      <c r="BR58" s="95">
        <v>0.50919525165995205</v>
      </c>
      <c r="BS58" s="76" t="s">
        <v>76</v>
      </c>
      <c r="BT58" s="76" t="s">
        <v>76</v>
      </c>
      <c r="BU58" s="76" t="s">
        <v>76</v>
      </c>
      <c r="BV58" s="76" t="s">
        <v>76</v>
      </c>
      <c r="BW58" s="76" t="s">
        <v>73</v>
      </c>
      <c r="BX58" s="76" t="s">
        <v>73</v>
      </c>
      <c r="BY58" s="76" t="s">
        <v>73</v>
      </c>
      <c r="BZ58" s="76" t="s">
        <v>73</v>
      </c>
    </row>
    <row r="59" spans="1:78" s="76" customFormat="1" x14ac:dyDescent="0.3">
      <c r="A59" s="93">
        <v>14159500</v>
      </c>
      <c r="B59" s="76">
        <v>23773009</v>
      </c>
      <c r="C59" s="76" t="s">
        <v>7</v>
      </c>
      <c r="D59" s="94" t="s">
        <v>200</v>
      </c>
      <c r="E59" s="94"/>
      <c r="F59" s="77"/>
      <c r="G59" s="16">
        <v>0.34</v>
      </c>
      <c r="H59" s="16" t="str">
        <f t="shared" si="334"/>
        <v>NS</v>
      </c>
      <c r="I59" s="16" t="str">
        <f t="shared" si="335"/>
        <v>NS</v>
      </c>
      <c r="J59" s="16" t="str">
        <f t="shared" si="336"/>
        <v>NS</v>
      </c>
      <c r="K59" s="16" t="str">
        <f t="shared" si="337"/>
        <v>S</v>
      </c>
      <c r="L59" s="28">
        <v>0.221</v>
      </c>
      <c r="M59" s="16" t="str">
        <f t="shared" si="338"/>
        <v>NS</v>
      </c>
      <c r="N59" s="16" t="str">
        <f t="shared" si="339"/>
        <v>NS</v>
      </c>
      <c r="O59" s="16" t="str">
        <f t="shared" si="340"/>
        <v>G</v>
      </c>
      <c r="P59" s="16" t="str">
        <f t="shared" si="341"/>
        <v>NS</v>
      </c>
      <c r="Q59" s="16">
        <v>0.78</v>
      </c>
      <c r="R59" s="16" t="str">
        <f t="shared" si="342"/>
        <v>NS</v>
      </c>
      <c r="S59" s="16" t="str">
        <f t="shared" si="343"/>
        <v>NS</v>
      </c>
      <c r="T59" s="16" t="str">
        <f t="shared" si="344"/>
        <v>NS</v>
      </c>
      <c r="U59" s="16" t="str">
        <f t="shared" si="345"/>
        <v>NS</v>
      </c>
      <c r="V59" s="16">
        <v>0.44</v>
      </c>
      <c r="W59" s="16" t="str">
        <f t="shared" si="346"/>
        <v>NS</v>
      </c>
      <c r="X59" s="16" t="str">
        <f t="shared" si="347"/>
        <v>NS</v>
      </c>
      <c r="Y59" s="16" t="str">
        <f t="shared" si="348"/>
        <v>NS</v>
      </c>
      <c r="Z59" s="16" t="str">
        <f t="shared" si="349"/>
        <v>NS</v>
      </c>
      <c r="AA59" s="95">
        <v>0.484549486618644</v>
      </c>
      <c r="AB59" s="95">
        <v>0.38027639142194303</v>
      </c>
      <c r="AC59" s="95">
        <v>14.799010010840499</v>
      </c>
      <c r="AD59" s="95">
        <v>11.1423348148207</v>
      </c>
      <c r="AE59" s="95">
        <v>0.71794882365065305</v>
      </c>
      <c r="AF59" s="95">
        <v>0.78722525910825403</v>
      </c>
      <c r="AG59" s="95">
        <v>0.54811663774119601</v>
      </c>
      <c r="AH59" s="95">
        <v>0.44309989892837198</v>
      </c>
      <c r="AI59" s="39" t="s">
        <v>76</v>
      </c>
      <c r="AJ59" s="39" t="s">
        <v>73</v>
      </c>
      <c r="AK59" s="39" t="s">
        <v>76</v>
      </c>
      <c r="AL59" s="39" t="s">
        <v>76</v>
      </c>
      <c r="AM59" s="39" t="s">
        <v>73</v>
      </c>
      <c r="AN59" s="39" t="s">
        <v>73</v>
      </c>
      <c r="AO59" s="39" t="s">
        <v>73</v>
      </c>
      <c r="AP59" s="39" t="s">
        <v>73</v>
      </c>
      <c r="AR59" s="96" t="s">
        <v>81</v>
      </c>
      <c r="AS59" s="95">
        <v>0.40612566257357802</v>
      </c>
      <c r="AT59" s="95">
        <v>0.40751170973063899</v>
      </c>
      <c r="AU59" s="95">
        <v>5.8691993738379802</v>
      </c>
      <c r="AV59" s="95">
        <v>5.7095765691048497</v>
      </c>
      <c r="AW59" s="95">
        <v>0.77063242692377099</v>
      </c>
      <c r="AX59" s="95">
        <v>0.76973260959203305</v>
      </c>
      <c r="AY59" s="95">
        <v>0.46674426659517299</v>
      </c>
      <c r="AZ59" s="95">
        <v>0.46657560903393902</v>
      </c>
      <c r="BA59" s="39" t="s">
        <v>73</v>
      </c>
      <c r="BB59" s="39" t="s">
        <v>73</v>
      </c>
      <c r="BC59" s="39" t="s">
        <v>75</v>
      </c>
      <c r="BD59" s="39" t="s">
        <v>75</v>
      </c>
      <c r="BE59" s="39" t="s">
        <v>73</v>
      </c>
      <c r="BF59" s="39" t="s">
        <v>73</v>
      </c>
      <c r="BG59" s="39" t="s">
        <v>73</v>
      </c>
      <c r="BH59" s="39" t="s">
        <v>73</v>
      </c>
      <c r="BI59" s="76">
        <f t="shared" si="350"/>
        <v>1</v>
      </c>
      <c r="BJ59" s="76" t="s">
        <v>81</v>
      </c>
      <c r="BK59" s="95">
        <v>0.46674383178235301</v>
      </c>
      <c r="BL59" s="95">
        <v>0.45150298851383103</v>
      </c>
      <c r="BM59" s="95">
        <v>13.472234338990299</v>
      </c>
      <c r="BN59" s="95">
        <v>11.931418951461501</v>
      </c>
      <c r="BO59" s="95">
        <v>0.730243910085971</v>
      </c>
      <c r="BP59" s="95">
        <v>0.740605840839896</v>
      </c>
      <c r="BQ59" s="95">
        <v>0.52759629043160605</v>
      </c>
      <c r="BR59" s="95">
        <v>0.50919525165995205</v>
      </c>
      <c r="BS59" s="76" t="s">
        <v>76</v>
      </c>
      <c r="BT59" s="76" t="s">
        <v>76</v>
      </c>
      <c r="BU59" s="76" t="s">
        <v>76</v>
      </c>
      <c r="BV59" s="76" t="s">
        <v>76</v>
      </c>
      <c r="BW59" s="76" t="s">
        <v>73</v>
      </c>
      <c r="BX59" s="76" t="s">
        <v>73</v>
      </c>
      <c r="BY59" s="76" t="s">
        <v>73</v>
      </c>
      <c r="BZ59" s="76" t="s">
        <v>73</v>
      </c>
    </row>
    <row r="60" spans="1:78" s="76" customFormat="1" x14ac:dyDescent="0.3">
      <c r="A60" s="93">
        <v>14159500</v>
      </c>
      <c r="B60" s="76">
        <v>23773009</v>
      </c>
      <c r="C60" s="76" t="s">
        <v>7</v>
      </c>
      <c r="D60" s="94" t="s">
        <v>201</v>
      </c>
      <c r="E60" s="94"/>
      <c r="F60" s="77"/>
      <c r="G60" s="16">
        <v>0.42</v>
      </c>
      <c r="H60" s="16" t="str">
        <f t="shared" si="334"/>
        <v>NS</v>
      </c>
      <c r="I60" s="16" t="str">
        <f t="shared" si="335"/>
        <v>NS</v>
      </c>
      <c r="J60" s="16" t="str">
        <f t="shared" si="336"/>
        <v>NS</v>
      </c>
      <c r="K60" s="16" t="str">
        <f t="shared" si="337"/>
        <v>S</v>
      </c>
      <c r="L60" s="28">
        <v>-2.5999999999999999E-2</v>
      </c>
      <c r="M60" s="16" t="str">
        <f t="shared" si="338"/>
        <v>VG</v>
      </c>
      <c r="N60" s="16" t="str">
        <f t="shared" si="339"/>
        <v>NS</v>
      </c>
      <c r="O60" s="16" t="str">
        <f t="shared" si="340"/>
        <v>G</v>
      </c>
      <c r="P60" s="16" t="str">
        <f t="shared" si="341"/>
        <v>NS</v>
      </c>
      <c r="Q60" s="16">
        <v>0.76</v>
      </c>
      <c r="R60" s="16" t="str">
        <f t="shared" si="342"/>
        <v>NS</v>
      </c>
      <c r="S60" s="16" t="str">
        <f t="shared" si="343"/>
        <v>NS</v>
      </c>
      <c r="T60" s="16" t="str">
        <f t="shared" si="344"/>
        <v>NS</v>
      </c>
      <c r="U60" s="16" t="str">
        <f t="shared" si="345"/>
        <v>NS</v>
      </c>
      <c r="V60" s="16">
        <v>0.47699999999999998</v>
      </c>
      <c r="W60" s="16" t="str">
        <f t="shared" si="346"/>
        <v>NS</v>
      </c>
      <c r="X60" s="16" t="str">
        <f t="shared" si="347"/>
        <v>NS</v>
      </c>
      <c r="Y60" s="16" t="str">
        <f t="shared" si="348"/>
        <v>NS</v>
      </c>
      <c r="Z60" s="16" t="str">
        <f t="shared" si="349"/>
        <v>NS</v>
      </c>
      <c r="AA60" s="95">
        <v>0.484549486618644</v>
      </c>
      <c r="AB60" s="95">
        <v>0.38027639142194303</v>
      </c>
      <c r="AC60" s="95">
        <v>14.799010010840499</v>
      </c>
      <c r="AD60" s="95">
        <v>11.1423348148207</v>
      </c>
      <c r="AE60" s="95">
        <v>0.71794882365065305</v>
      </c>
      <c r="AF60" s="95">
        <v>0.78722525910825403</v>
      </c>
      <c r="AG60" s="95">
        <v>0.54811663774119601</v>
      </c>
      <c r="AH60" s="95">
        <v>0.44309989892837198</v>
      </c>
      <c r="AI60" s="39" t="s">
        <v>76</v>
      </c>
      <c r="AJ60" s="39" t="s">
        <v>73</v>
      </c>
      <c r="AK60" s="39" t="s">
        <v>76</v>
      </c>
      <c r="AL60" s="39" t="s">
        <v>76</v>
      </c>
      <c r="AM60" s="39" t="s">
        <v>73</v>
      </c>
      <c r="AN60" s="39" t="s">
        <v>73</v>
      </c>
      <c r="AO60" s="39" t="s">
        <v>73</v>
      </c>
      <c r="AP60" s="39" t="s">
        <v>73</v>
      </c>
      <c r="AR60" s="96" t="s">
        <v>81</v>
      </c>
      <c r="AS60" s="95">
        <v>0.40612566257357802</v>
      </c>
      <c r="AT60" s="95">
        <v>0.40751170973063899</v>
      </c>
      <c r="AU60" s="95">
        <v>5.8691993738379802</v>
      </c>
      <c r="AV60" s="95">
        <v>5.7095765691048497</v>
      </c>
      <c r="AW60" s="95">
        <v>0.77063242692377099</v>
      </c>
      <c r="AX60" s="95">
        <v>0.76973260959203305</v>
      </c>
      <c r="AY60" s="95">
        <v>0.46674426659517299</v>
      </c>
      <c r="AZ60" s="95">
        <v>0.46657560903393902</v>
      </c>
      <c r="BA60" s="39" t="s">
        <v>73</v>
      </c>
      <c r="BB60" s="39" t="s">
        <v>73</v>
      </c>
      <c r="BC60" s="39" t="s">
        <v>75</v>
      </c>
      <c r="BD60" s="39" t="s">
        <v>75</v>
      </c>
      <c r="BE60" s="39" t="s">
        <v>73</v>
      </c>
      <c r="BF60" s="39" t="s">
        <v>73</v>
      </c>
      <c r="BG60" s="39" t="s">
        <v>73</v>
      </c>
      <c r="BH60" s="39" t="s">
        <v>73</v>
      </c>
      <c r="BI60" s="76">
        <f t="shared" si="350"/>
        <v>1</v>
      </c>
      <c r="BJ60" s="76" t="s">
        <v>81</v>
      </c>
      <c r="BK60" s="95">
        <v>0.46674383178235301</v>
      </c>
      <c r="BL60" s="95">
        <v>0.45150298851383103</v>
      </c>
      <c r="BM60" s="95">
        <v>13.472234338990299</v>
      </c>
      <c r="BN60" s="95">
        <v>11.931418951461501</v>
      </c>
      <c r="BO60" s="95">
        <v>0.730243910085971</v>
      </c>
      <c r="BP60" s="95">
        <v>0.740605840839896</v>
      </c>
      <c r="BQ60" s="95">
        <v>0.52759629043160605</v>
      </c>
      <c r="BR60" s="95">
        <v>0.50919525165995205</v>
      </c>
      <c r="BS60" s="76" t="s">
        <v>76</v>
      </c>
      <c r="BT60" s="76" t="s">
        <v>76</v>
      </c>
      <c r="BU60" s="76" t="s">
        <v>76</v>
      </c>
      <c r="BV60" s="76" t="s">
        <v>76</v>
      </c>
      <c r="BW60" s="76" t="s">
        <v>73</v>
      </c>
      <c r="BX60" s="76" t="s">
        <v>73</v>
      </c>
      <c r="BY60" s="76" t="s">
        <v>73</v>
      </c>
      <c r="BZ60" s="76" t="s">
        <v>73</v>
      </c>
    </row>
    <row r="61" spans="1:78" s="47" customFormat="1" x14ac:dyDescent="0.3">
      <c r="A61" s="48">
        <v>14159500</v>
      </c>
      <c r="B61" s="47">
        <v>23773009</v>
      </c>
      <c r="C61" s="47" t="s">
        <v>7</v>
      </c>
      <c r="D61" s="92" t="s">
        <v>204</v>
      </c>
      <c r="E61" s="92"/>
      <c r="F61" s="99"/>
      <c r="G61" s="49">
        <v>0.45300000000000001</v>
      </c>
      <c r="H61" s="49" t="str">
        <f t="shared" si="334"/>
        <v>S</v>
      </c>
      <c r="I61" s="49" t="str">
        <f t="shared" si="335"/>
        <v>NS</v>
      </c>
      <c r="J61" s="49" t="str">
        <f t="shared" si="336"/>
        <v>NS</v>
      </c>
      <c r="K61" s="49" t="str">
        <f t="shared" si="337"/>
        <v>S</v>
      </c>
      <c r="L61" s="50">
        <v>6.0000000000000001E-3</v>
      </c>
      <c r="M61" s="49" t="str">
        <f t="shared" si="338"/>
        <v>VG</v>
      </c>
      <c r="N61" s="49" t="str">
        <f t="shared" si="339"/>
        <v>NS</v>
      </c>
      <c r="O61" s="49" t="str">
        <f t="shared" si="340"/>
        <v>G</v>
      </c>
      <c r="P61" s="49" t="str">
        <f t="shared" si="341"/>
        <v>NS</v>
      </c>
      <c r="Q61" s="49">
        <v>0.74</v>
      </c>
      <c r="R61" s="49" t="str">
        <f t="shared" si="342"/>
        <v>NS</v>
      </c>
      <c r="S61" s="49" t="str">
        <f t="shared" si="343"/>
        <v>NS</v>
      </c>
      <c r="T61" s="49" t="str">
        <f t="shared" si="344"/>
        <v>NS</v>
      </c>
      <c r="U61" s="49" t="str">
        <f t="shared" si="345"/>
        <v>NS</v>
      </c>
      <c r="V61" s="49">
        <v>0.49</v>
      </c>
      <c r="W61" s="49" t="str">
        <f t="shared" si="346"/>
        <v>NS</v>
      </c>
      <c r="X61" s="49" t="str">
        <f t="shared" si="347"/>
        <v>NS</v>
      </c>
      <c r="Y61" s="49" t="str">
        <f t="shared" si="348"/>
        <v>NS</v>
      </c>
      <c r="Z61" s="49" t="str">
        <f t="shared" si="349"/>
        <v>NS</v>
      </c>
      <c r="AA61" s="51">
        <v>0.484549486618644</v>
      </c>
      <c r="AB61" s="51">
        <v>0.38027639142194303</v>
      </c>
      <c r="AC61" s="51">
        <v>14.799010010840499</v>
      </c>
      <c r="AD61" s="51">
        <v>11.1423348148207</v>
      </c>
      <c r="AE61" s="51">
        <v>0.71794882365065305</v>
      </c>
      <c r="AF61" s="51">
        <v>0.78722525910825403</v>
      </c>
      <c r="AG61" s="51">
        <v>0.54811663774119601</v>
      </c>
      <c r="AH61" s="51">
        <v>0.44309989892837198</v>
      </c>
      <c r="AI61" s="52" t="s">
        <v>76</v>
      </c>
      <c r="AJ61" s="52" t="s">
        <v>73</v>
      </c>
      <c r="AK61" s="52" t="s">
        <v>76</v>
      </c>
      <c r="AL61" s="52" t="s">
        <v>76</v>
      </c>
      <c r="AM61" s="52" t="s">
        <v>73</v>
      </c>
      <c r="AN61" s="52" t="s">
        <v>73</v>
      </c>
      <c r="AO61" s="52" t="s">
        <v>73</v>
      </c>
      <c r="AP61" s="52" t="s">
        <v>73</v>
      </c>
      <c r="AR61" s="53" t="s">
        <v>81</v>
      </c>
      <c r="AS61" s="51">
        <v>0.40612566257357802</v>
      </c>
      <c r="AT61" s="51">
        <v>0.40751170973063899</v>
      </c>
      <c r="AU61" s="51">
        <v>5.8691993738379802</v>
      </c>
      <c r="AV61" s="51">
        <v>5.7095765691048497</v>
      </c>
      <c r="AW61" s="51">
        <v>0.77063242692377099</v>
      </c>
      <c r="AX61" s="51">
        <v>0.76973260959203305</v>
      </c>
      <c r="AY61" s="51">
        <v>0.46674426659517299</v>
      </c>
      <c r="AZ61" s="51">
        <v>0.46657560903393902</v>
      </c>
      <c r="BA61" s="52" t="s">
        <v>73</v>
      </c>
      <c r="BB61" s="52" t="s">
        <v>73</v>
      </c>
      <c r="BC61" s="52" t="s">
        <v>75</v>
      </c>
      <c r="BD61" s="52" t="s">
        <v>75</v>
      </c>
      <c r="BE61" s="52" t="s">
        <v>73</v>
      </c>
      <c r="BF61" s="52" t="s">
        <v>73</v>
      </c>
      <c r="BG61" s="52" t="s">
        <v>73</v>
      </c>
      <c r="BH61" s="52" t="s">
        <v>73</v>
      </c>
      <c r="BI61" s="47">
        <f t="shared" si="350"/>
        <v>1</v>
      </c>
      <c r="BJ61" s="47" t="s">
        <v>81</v>
      </c>
      <c r="BK61" s="51">
        <v>0.46674383178235301</v>
      </c>
      <c r="BL61" s="51">
        <v>0.45150298851383103</v>
      </c>
      <c r="BM61" s="51">
        <v>13.472234338990299</v>
      </c>
      <c r="BN61" s="51">
        <v>11.931418951461501</v>
      </c>
      <c r="BO61" s="51">
        <v>0.730243910085971</v>
      </c>
      <c r="BP61" s="51">
        <v>0.740605840839896</v>
      </c>
      <c r="BQ61" s="51">
        <v>0.52759629043160605</v>
      </c>
      <c r="BR61" s="51">
        <v>0.50919525165995205</v>
      </c>
      <c r="BS61" s="47" t="s">
        <v>76</v>
      </c>
      <c r="BT61" s="47" t="s">
        <v>76</v>
      </c>
      <c r="BU61" s="47" t="s">
        <v>76</v>
      </c>
      <c r="BV61" s="47" t="s">
        <v>76</v>
      </c>
      <c r="BW61" s="47" t="s">
        <v>73</v>
      </c>
      <c r="BX61" s="47" t="s">
        <v>73</v>
      </c>
      <c r="BY61" s="47" t="s">
        <v>73</v>
      </c>
      <c r="BZ61" s="47" t="s">
        <v>73</v>
      </c>
    </row>
    <row r="62" spans="1:78" s="47" customFormat="1" x14ac:dyDescent="0.3">
      <c r="A62" s="48">
        <v>14159500</v>
      </c>
      <c r="B62" s="47">
        <v>23773009</v>
      </c>
      <c r="C62" s="47" t="s">
        <v>7</v>
      </c>
      <c r="D62" s="92" t="s">
        <v>215</v>
      </c>
      <c r="E62" s="92" t="s">
        <v>226</v>
      </c>
      <c r="F62" s="99"/>
      <c r="G62" s="49">
        <v>0.45900000000000002</v>
      </c>
      <c r="H62" s="49" t="str">
        <f t="shared" si="334"/>
        <v>S</v>
      </c>
      <c r="I62" s="49" t="str">
        <f t="shared" ref="I62" si="351">AJ62</f>
        <v>NS</v>
      </c>
      <c r="J62" s="49" t="str">
        <f t="shared" ref="J62" si="352">BB62</f>
        <v>NS</v>
      </c>
      <c r="K62" s="49" t="str">
        <f t="shared" ref="K62" si="353">BT62</f>
        <v>S</v>
      </c>
      <c r="L62" s="50">
        <v>1.12E-2</v>
      </c>
      <c r="M62" s="49" t="str">
        <f t="shared" si="338"/>
        <v>VG</v>
      </c>
      <c r="N62" s="49" t="str">
        <f t="shared" ref="N62" si="354">AO62</f>
        <v>NS</v>
      </c>
      <c r="O62" s="49" t="str">
        <f t="shared" ref="O62" si="355">BD62</f>
        <v>G</v>
      </c>
      <c r="P62" s="49" t="str">
        <f t="shared" ref="P62" si="356">BY62</f>
        <v>NS</v>
      </c>
      <c r="Q62" s="49">
        <v>0.74</v>
      </c>
      <c r="R62" s="49" t="str">
        <f t="shared" si="342"/>
        <v>NS</v>
      </c>
      <c r="S62" s="49" t="str">
        <f t="shared" ref="S62" si="357">AN62</f>
        <v>NS</v>
      </c>
      <c r="T62" s="49" t="str">
        <f t="shared" ref="T62" si="358">BF62</f>
        <v>NS</v>
      </c>
      <c r="U62" s="49" t="str">
        <f t="shared" ref="U62" si="359">BX62</f>
        <v>NS</v>
      </c>
      <c r="V62" s="49">
        <v>0.496</v>
      </c>
      <c r="W62" s="49" t="str">
        <f t="shared" si="346"/>
        <v>NS</v>
      </c>
      <c r="X62" s="49" t="str">
        <f t="shared" ref="X62" si="360">AP62</f>
        <v>NS</v>
      </c>
      <c r="Y62" s="49" t="str">
        <f t="shared" ref="Y62" si="361">BH62</f>
        <v>NS</v>
      </c>
      <c r="Z62" s="49" t="str">
        <f t="shared" ref="Z62" si="362">BZ62</f>
        <v>NS</v>
      </c>
      <c r="AA62" s="51">
        <v>0.484549486618644</v>
      </c>
      <c r="AB62" s="51">
        <v>0.38027639142194303</v>
      </c>
      <c r="AC62" s="51">
        <v>14.799010010840499</v>
      </c>
      <c r="AD62" s="51">
        <v>11.1423348148207</v>
      </c>
      <c r="AE62" s="51">
        <v>0.71794882365065305</v>
      </c>
      <c r="AF62" s="51">
        <v>0.78722525910825403</v>
      </c>
      <c r="AG62" s="51">
        <v>0.54811663774119601</v>
      </c>
      <c r="AH62" s="51">
        <v>0.44309989892837198</v>
      </c>
      <c r="AI62" s="52" t="s">
        <v>76</v>
      </c>
      <c r="AJ62" s="52" t="s">
        <v>73</v>
      </c>
      <c r="AK62" s="52" t="s">
        <v>76</v>
      </c>
      <c r="AL62" s="52" t="s">
        <v>76</v>
      </c>
      <c r="AM62" s="52" t="s">
        <v>73</v>
      </c>
      <c r="AN62" s="52" t="s">
        <v>73</v>
      </c>
      <c r="AO62" s="52" t="s">
        <v>73</v>
      </c>
      <c r="AP62" s="52" t="s">
        <v>73</v>
      </c>
      <c r="AR62" s="53" t="s">
        <v>81</v>
      </c>
      <c r="AS62" s="51">
        <v>0.40612566257357802</v>
      </c>
      <c r="AT62" s="51">
        <v>0.40751170973063899</v>
      </c>
      <c r="AU62" s="51">
        <v>5.8691993738379802</v>
      </c>
      <c r="AV62" s="51">
        <v>5.7095765691048497</v>
      </c>
      <c r="AW62" s="51">
        <v>0.77063242692377099</v>
      </c>
      <c r="AX62" s="51">
        <v>0.76973260959203305</v>
      </c>
      <c r="AY62" s="51">
        <v>0.46674426659517299</v>
      </c>
      <c r="AZ62" s="51">
        <v>0.46657560903393902</v>
      </c>
      <c r="BA62" s="52" t="s">
        <v>73</v>
      </c>
      <c r="BB62" s="52" t="s">
        <v>73</v>
      </c>
      <c r="BC62" s="52" t="s">
        <v>75</v>
      </c>
      <c r="BD62" s="52" t="s">
        <v>75</v>
      </c>
      <c r="BE62" s="52" t="s">
        <v>73</v>
      </c>
      <c r="BF62" s="52" t="s">
        <v>73</v>
      </c>
      <c r="BG62" s="52" t="s">
        <v>73</v>
      </c>
      <c r="BH62" s="52" t="s">
        <v>73</v>
      </c>
      <c r="BI62" s="47">
        <f t="shared" ref="BI62" si="363">IF(BJ62=AR62,1,0)</f>
        <v>1</v>
      </c>
      <c r="BJ62" s="47" t="s">
        <v>81</v>
      </c>
      <c r="BK62" s="51">
        <v>0.46674383178235301</v>
      </c>
      <c r="BL62" s="51">
        <v>0.45150298851383103</v>
      </c>
      <c r="BM62" s="51">
        <v>13.472234338990299</v>
      </c>
      <c r="BN62" s="51">
        <v>11.931418951461501</v>
      </c>
      <c r="BO62" s="51">
        <v>0.730243910085971</v>
      </c>
      <c r="BP62" s="51">
        <v>0.740605840839896</v>
      </c>
      <c r="BQ62" s="51">
        <v>0.52759629043160605</v>
      </c>
      <c r="BR62" s="51">
        <v>0.50919525165995205</v>
      </c>
      <c r="BS62" s="47" t="s">
        <v>76</v>
      </c>
      <c r="BT62" s="47" t="s">
        <v>76</v>
      </c>
      <c r="BU62" s="47" t="s">
        <v>76</v>
      </c>
      <c r="BV62" s="47" t="s">
        <v>76</v>
      </c>
      <c r="BW62" s="47" t="s">
        <v>73</v>
      </c>
      <c r="BX62" s="47" t="s">
        <v>73</v>
      </c>
      <c r="BY62" s="47" t="s">
        <v>73</v>
      </c>
      <c r="BZ62" s="47" t="s">
        <v>73</v>
      </c>
    </row>
    <row r="63" spans="1:78" s="47" customFormat="1" x14ac:dyDescent="0.3">
      <c r="A63" s="48">
        <v>14159500</v>
      </c>
      <c r="B63" s="47">
        <v>23773009</v>
      </c>
      <c r="C63" s="47" t="s">
        <v>7</v>
      </c>
      <c r="D63" s="92" t="s">
        <v>227</v>
      </c>
      <c r="E63" s="92" t="s">
        <v>225</v>
      </c>
      <c r="F63" s="99"/>
      <c r="G63" s="49">
        <v>0.45900000000000002</v>
      </c>
      <c r="H63" s="49" t="str">
        <f t="shared" si="334"/>
        <v>S</v>
      </c>
      <c r="I63" s="49" t="str">
        <f t="shared" ref="I63" si="364">AJ63</f>
        <v>NS</v>
      </c>
      <c r="J63" s="49" t="str">
        <f t="shared" ref="J63" si="365">BB63</f>
        <v>NS</v>
      </c>
      <c r="K63" s="49" t="str">
        <f t="shared" ref="K63" si="366">BT63</f>
        <v>S</v>
      </c>
      <c r="L63" s="50">
        <v>1.03E-2</v>
      </c>
      <c r="M63" s="49" t="str">
        <f t="shared" si="338"/>
        <v>VG</v>
      </c>
      <c r="N63" s="49" t="str">
        <f t="shared" ref="N63" si="367">AO63</f>
        <v>NS</v>
      </c>
      <c r="O63" s="49" t="str">
        <f t="shared" ref="O63" si="368">BD63</f>
        <v>G</v>
      </c>
      <c r="P63" s="49" t="str">
        <f t="shared" ref="P63" si="369">BY63</f>
        <v>NS</v>
      </c>
      <c r="Q63" s="49">
        <v>0.74</v>
      </c>
      <c r="R63" s="49" t="str">
        <f t="shared" si="342"/>
        <v>NS</v>
      </c>
      <c r="S63" s="49" t="str">
        <f t="shared" ref="S63" si="370">AN63</f>
        <v>NS</v>
      </c>
      <c r="T63" s="49" t="str">
        <f t="shared" ref="T63" si="371">BF63</f>
        <v>NS</v>
      </c>
      <c r="U63" s="49" t="str">
        <f t="shared" ref="U63" si="372">BX63</f>
        <v>NS</v>
      </c>
      <c r="V63" s="49">
        <v>0.496</v>
      </c>
      <c r="W63" s="49" t="str">
        <f t="shared" si="346"/>
        <v>NS</v>
      </c>
      <c r="X63" s="49" t="str">
        <f t="shared" ref="X63" si="373">AP63</f>
        <v>NS</v>
      </c>
      <c r="Y63" s="49" t="str">
        <f t="shared" ref="Y63" si="374">BH63</f>
        <v>NS</v>
      </c>
      <c r="Z63" s="49" t="str">
        <f t="shared" ref="Z63" si="375">BZ63</f>
        <v>NS</v>
      </c>
      <c r="AA63" s="51">
        <v>0.484549486618644</v>
      </c>
      <c r="AB63" s="51">
        <v>0.38027639142194303</v>
      </c>
      <c r="AC63" s="51">
        <v>14.799010010840499</v>
      </c>
      <c r="AD63" s="51">
        <v>11.1423348148207</v>
      </c>
      <c r="AE63" s="51">
        <v>0.71794882365065305</v>
      </c>
      <c r="AF63" s="51">
        <v>0.78722525910825403</v>
      </c>
      <c r="AG63" s="51">
        <v>0.54811663774119601</v>
      </c>
      <c r="AH63" s="51">
        <v>0.44309989892837198</v>
      </c>
      <c r="AI63" s="52" t="s">
        <v>76</v>
      </c>
      <c r="AJ63" s="52" t="s">
        <v>73</v>
      </c>
      <c r="AK63" s="52" t="s">
        <v>76</v>
      </c>
      <c r="AL63" s="52" t="s">
        <v>76</v>
      </c>
      <c r="AM63" s="52" t="s">
        <v>73</v>
      </c>
      <c r="AN63" s="52" t="s">
        <v>73</v>
      </c>
      <c r="AO63" s="52" t="s">
        <v>73</v>
      </c>
      <c r="AP63" s="52" t="s">
        <v>73</v>
      </c>
      <c r="AR63" s="53" t="s">
        <v>81</v>
      </c>
      <c r="AS63" s="51">
        <v>0.40612566257357802</v>
      </c>
      <c r="AT63" s="51">
        <v>0.40751170973063899</v>
      </c>
      <c r="AU63" s="51">
        <v>5.8691993738379802</v>
      </c>
      <c r="AV63" s="51">
        <v>5.7095765691048497</v>
      </c>
      <c r="AW63" s="51">
        <v>0.77063242692377099</v>
      </c>
      <c r="AX63" s="51">
        <v>0.76973260959203305</v>
      </c>
      <c r="AY63" s="51">
        <v>0.46674426659517299</v>
      </c>
      <c r="AZ63" s="51">
        <v>0.46657560903393902</v>
      </c>
      <c r="BA63" s="52" t="s">
        <v>73</v>
      </c>
      <c r="BB63" s="52" t="s">
        <v>73</v>
      </c>
      <c r="BC63" s="52" t="s">
        <v>75</v>
      </c>
      <c r="BD63" s="52" t="s">
        <v>75</v>
      </c>
      <c r="BE63" s="52" t="s">
        <v>73</v>
      </c>
      <c r="BF63" s="52" t="s">
        <v>73</v>
      </c>
      <c r="BG63" s="52" t="s">
        <v>73</v>
      </c>
      <c r="BH63" s="52" t="s">
        <v>73</v>
      </c>
      <c r="BI63" s="47">
        <f t="shared" ref="BI63" si="376">IF(BJ63=AR63,1,0)</f>
        <v>1</v>
      </c>
      <c r="BJ63" s="47" t="s">
        <v>81</v>
      </c>
      <c r="BK63" s="51">
        <v>0.46674383178235301</v>
      </c>
      <c r="BL63" s="51">
        <v>0.45150298851383103</v>
      </c>
      <c r="BM63" s="51">
        <v>13.472234338990299</v>
      </c>
      <c r="BN63" s="51">
        <v>11.931418951461501</v>
      </c>
      <c r="BO63" s="51">
        <v>0.730243910085971</v>
      </c>
      <c r="BP63" s="51">
        <v>0.740605840839896</v>
      </c>
      <c r="BQ63" s="51">
        <v>0.52759629043160605</v>
      </c>
      <c r="BR63" s="51">
        <v>0.50919525165995205</v>
      </c>
      <c r="BS63" s="47" t="s">
        <v>76</v>
      </c>
      <c r="BT63" s="47" t="s">
        <v>76</v>
      </c>
      <c r="BU63" s="47" t="s">
        <v>76</v>
      </c>
      <c r="BV63" s="47" t="s">
        <v>76</v>
      </c>
      <c r="BW63" s="47" t="s">
        <v>73</v>
      </c>
      <c r="BX63" s="47" t="s">
        <v>73</v>
      </c>
      <c r="BY63" s="47" t="s">
        <v>73</v>
      </c>
      <c r="BZ63" s="47" t="s">
        <v>73</v>
      </c>
    </row>
    <row r="64" spans="1:78" s="47" customFormat="1" x14ac:dyDescent="0.3">
      <c r="A64" s="48">
        <v>14159500</v>
      </c>
      <c r="B64" s="47">
        <v>23773009</v>
      </c>
      <c r="C64" s="47" t="s">
        <v>7</v>
      </c>
      <c r="D64" s="92" t="s">
        <v>241</v>
      </c>
      <c r="E64" s="92" t="s">
        <v>231</v>
      </c>
      <c r="F64" s="99"/>
      <c r="G64" s="49">
        <v>0.45900000000000002</v>
      </c>
      <c r="H64" s="49" t="str">
        <f t="shared" si="334"/>
        <v>S</v>
      </c>
      <c r="I64" s="49" t="str">
        <f t="shared" ref="I64" si="377">AJ64</f>
        <v>NS</v>
      </c>
      <c r="J64" s="49" t="str">
        <f t="shared" ref="J64" si="378">BB64</f>
        <v>NS</v>
      </c>
      <c r="K64" s="49" t="str">
        <f t="shared" ref="K64" si="379">BT64</f>
        <v>S</v>
      </c>
      <c r="L64" s="50">
        <v>1.4999999999999999E-2</v>
      </c>
      <c r="M64" s="49" t="str">
        <f t="shared" si="338"/>
        <v>VG</v>
      </c>
      <c r="N64" s="49" t="str">
        <f t="shared" ref="N64" si="380">AO64</f>
        <v>NS</v>
      </c>
      <c r="O64" s="49" t="str">
        <f t="shared" ref="O64" si="381">BD64</f>
        <v>G</v>
      </c>
      <c r="P64" s="49" t="str">
        <f t="shared" ref="P64" si="382">BY64</f>
        <v>NS</v>
      </c>
      <c r="Q64" s="49">
        <v>0.73</v>
      </c>
      <c r="R64" s="49" t="str">
        <f t="shared" si="342"/>
        <v>NS</v>
      </c>
      <c r="S64" s="49" t="str">
        <f t="shared" ref="S64" si="383">AN64</f>
        <v>NS</v>
      </c>
      <c r="T64" s="49" t="str">
        <f t="shared" ref="T64" si="384">BF64</f>
        <v>NS</v>
      </c>
      <c r="U64" s="49" t="str">
        <f t="shared" ref="U64" si="385">BX64</f>
        <v>NS</v>
      </c>
      <c r="V64" s="49">
        <v>0.49980000000000002</v>
      </c>
      <c r="W64" s="49" t="str">
        <f t="shared" si="346"/>
        <v>NS</v>
      </c>
      <c r="X64" s="49" t="str">
        <f t="shared" ref="X64" si="386">AP64</f>
        <v>NS</v>
      </c>
      <c r="Y64" s="49" t="str">
        <f t="shared" ref="Y64" si="387">BH64</f>
        <v>NS</v>
      </c>
      <c r="Z64" s="49" t="str">
        <f t="shared" ref="Z64" si="388">BZ64</f>
        <v>NS</v>
      </c>
      <c r="AA64" s="51">
        <v>0.484549486618644</v>
      </c>
      <c r="AB64" s="51">
        <v>0.38027639142194303</v>
      </c>
      <c r="AC64" s="51">
        <v>14.799010010840499</v>
      </c>
      <c r="AD64" s="51">
        <v>11.1423348148207</v>
      </c>
      <c r="AE64" s="51">
        <v>0.71794882365065305</v>
      </c>
      <c r="AF64" s="51">
        <v>0.78722525910825403</v>
      </c>
      <c r="AG64" s="51">
        <v>0.54811663774119601</v>
      </c>
      <c r="AH64" s="51">
        <v>0.44309989892837198</v>
      </c>
      <c r="AI64" s="52" t="s">
        <v>76</v>
      </c>
      <c r="AJ64" s="52" t="s">
        <v>73</v>
      </c>
      <c r="AK64" s="52" t="s">
        <v>76</v>
      </c>
      <c r="AL64" s="52" t="s">
        <v>76</v>
      </c>
      <c r="AM64" s="52" t="s">
        <v>73</v>
      </c>
      <c r="AN64" s="52" t="s">
        <v>73</v>
      </c>
      <c r="AO64" s="52" t="s">
        <v>73</v>
      </c>
      <c r="AP64" s="52" t="s">
        <v>73</v>
      </c>
      <c r="AR64" s="53" t="s">
        <v>81</v>
      </c>
      <c r="AS64" s="51">
        <v>0.40612566257357802</v>
      </c>
      <c r="AT64" s="51">
        <v>0.40751170973063899</v>
      </c>
      <c r="AU64" s="51">
        <v>5.8691993738379802</v>
      </c>
      <c r="AV64" s="51">
        <v>5.7095765691048497</v>
      </c>
      <c r="AW64" s="51">
        <v>0.77063242692377099</v>
      </c>
      <c r="AX64" s="51">
        <v>0.76973260959203305</v>
      </c>
      <c r="AY64" s="51">
        <v>0.46674426659517299</v>
      </c>
      <c r="AZ64" s="51">
        <v>0.46657560903393902</v>
      </c>
      <c r="BA64" s="52" t="s">
        <v>73</v>
      </c>
      <c r="BB64" s="52" t="s">
        <v>73</v>
      </c>
      <c r="BC64" s="52" t="s">
        <v>75</v>
      </c>
      <c r="BD64" s="52" t="s">
        <v>75</v>
      </c>
      <c r="BE64" s="52" t="s">
        <v>73</v>
      </c>
      <c r="BF64" s="52" t="s">
        <v>73</v>
      </c>
      <c r="BG64" s="52" t="s">
        <v>73</v>
      </c>
      <c r="BH64" s="52" t="s">
        <v>73</v>
      </c>
      <c r="BI64" s="47">
        <f t="shared" ref="BI64" si="389">IF(BJ64=AR64,1,0)</f>
        <v>1</v>
      </c>
      <c r="BJ64" s="47" t="s">
        <v>81</v>
      </c>
      <c r="BK64" s="51">
        <v>0.46674383178235301</v>
      </c>
      <c r="BL64" s="51">
        <v>0.45150298851383103</v>
      </c>
      <c r="BM64" s="51">
        <v>13.472234338990299</v>
      </c>
      <c r="BN64" s="51">
        <v>11.931418951461501</v>
      </c>
      <c r="BO64" s="51">
        <v>0.730243910085971</v>
      </c>
      <c r="BP64" s="51">
        <v>0.740605840839896</v>
      </c>
      <c r="BQ64" s="51">
        <v>0.52759629043160605</v>
      </c>
      <c r="BR64" s="51">
        <v>0.50919525165995205</v>
      </c>
      <c r="BS64" s="47" t="s">
        <v>76</v>
      </c>
      <c r="BT64" s="47" t="s">
        <v>76</v>
      </c>
      <c r="BU64" s="47" t="s">
        <v>76</v>
      </c>
      <c r="BV64" s="47" t="s">
        <v>76</v>
      </c>
      <c r="BW64" s="47" t="s">
        <v>73</v>
      </c>
      <c r="BX64" s="47" t="s">
        <v>73</v>
      </c>
      <c r="BY64" s="47" t="s">
        <v>73</v>
      </c>
      <c r="BZ64" s="47" t="s">
        <v>73</v>
      </c>
    </row>
    <row r="65" spans="1:78" s="47" customFormat="1" x14ac:dyDescent="0.3">
      <c r="A65" s="48">
        <v>14159500</v>
      </c>
      <c r="B65" s="47">
        <v>23773009</v>
      </c>
      <c r="C65" s="47" t="s">
        <v>7</v>
      </c>
      <c r="D65" s="92" t="s">
        <v>327</v>
      </c>
      <c r="E65" s="92"/>
      <c r="F65" s="99"/>
      <c r="G65" s="49">
        <v>0.47199999999999998</v>
      </c>
      <c r="H65" s="49" t="str">
        <f t="shared" ref="H65" si="390">IF(G65&gt;0.8,"VG",IF(G65&gt;0.7,"G",IF(G65&gt;0.45,"S","NS")))</f>
        <v>S</v>
      </c>
      <c r="I65" s="49" t="str">
        <f t="shared" ref="I65" si="391">AJ65</f>
        <v>NS</v>
      </c>
      <c r="J65" s="49" t="str">
        <f t="shared" ref="J65" si="392">BB65</f>
        <v>NS</v>
      </c>
      <c r="K65" s="49" t="str">
        <f t="shared" ref="K65" si="393">BT65</f>
        <v>S</v>
      </c>
      <c r="L65" s="50">
        <v>5.33E-2</v>
      </c>
      <c r="M65" s="49" t="str">
        <f t="shared" ref="M65" si="394">IF(ABS(L65)&lt;5%,"VG",IF(ABS(L65)&lt;10%,"G",IF(ABS(L65)&lt;15%,"S","NS")))</f>
        <v>G</v>
      </c>
      <c r="N65" s="49" t="str">
        <f t="shared" ref="N65" si="395">AO65</f>
        <v>NS</v>
      </c>
      <c r="O65" s="49" t="str">
        <f t="shared" ref="O65" si="396">BD65</f>
        <v>G</v>
      </c>
      <c r="P65" s="49" t="str">
        <f t="shared" ref="P65" si="397">BY65</f>
        <v>NS</v>
      </c>
      <c r="Q65" s="49">
        <v>0.72</v>
      </c>
      <c r="R65" s="49" t="str">
        <f t="shared" ref="R65" si="398">IF(Q65&lt;=0.5,"VG",IF(Q65&lt;=0.6,"G",IF(Q65&lt;=0.7,"S","NS")))</f>
        <v>NS</v>
      </c>
      <c r="S65" s="49" t="str">
        <f t="shared" ref="S65" si="399">AN65</f>
        <v>NS</v>
      </c>
      <c r="T65" s="49" t="str">
        <f t="shared" ref="T65" si="400">BF65</f>
        <v>NS</v>
      </c>
      <c r="U65" s="49" t="str">
        <f t="shared" ref="U65" si="401">BX65</f>
        <v>NS</v>
      </c>
      <c r="V65" s="49">
        <v>0.50600000000000001</v>
      </c>
      <c r="W65" s="49" t="str">
        <f t="shared" ref="W65" si="402">IF(V65&gt;0.85,"VG",IF(V65&gt;0.75,"G",IF(V65&gt;0.6,"S","NS")))</f>
        <v>NS</v>
      </c>
      <c r="X65" s="49" t="str">
        <f t="shared" ref="X65" si="403">AP65</f>
        <v>NS</v>
      </c>
      <c r="Y65" s="49" t="str">
        <f t="shared" ref="Y65" si="404">BH65</f>
        <v>NS</v>
      </c>
      <c r="Z65" s="49" t="str">
        <f t="shared" ref="Z65" si="405">BZ65</f>
        <v>NS</v>
      </c>
      <c r="AA65" s="51">
        <v>0.484549486618644</v>
      </c>
      <c r="AB65" s="51">
        <v>0.38027639142194303</v>
      </c>
      <c r="AC65" s="51">
        <v>14.799010010840499</v>
      </c>
      <c r="AD65" s="51">
        <v>11.1423348148207</v>
      </c>
      <c r="AE65" s="51">
        <v>0.71794882365065305</v>
      </c>
      <c r="AF65" s="51">
        <v>0.78722525910825403</v>
      </c>
      <c r="AG65" s="51">
        <v>0.54811663774119601</v>
      </c>
      <c r="AH65" s="51">
        <v>0.44309989892837198</v>
      </c>
      <c r="AI65" s="52" t="s">
        <v>76</v>
      </c>
      <c r="AJ65" s="52" t="s">
        <v>73</v>
      </c>
      <c r="AK65" s="52" t="s">
        <v>76</v>
      </c>
      <c r="AL65" s="52" t="s">
        <v>76</v>
      </c>
      <c r="AM65" s="52" t="s">
        <v>73</v>
      </c>
      <c r="AN65" s="52" t="s">
        <v>73</v>
      </c>
      <c r="AO65" s="52" t="s">
        <v>73</v>
      </c>
      <c r="AP65" s="52" t="s">
        <v>73</v>
      </c>
      <c r="AR65" s="53" t="s">
        <v>81</v>
      </c>
      <c r="AS65" s="51">
        <v>0.40612566257357802</v>
      </c>
      <c r="AT65" s="51">
        <v>0.40751170973063899</v>
      </c>
      <c r="AU65" s="51">
        <v>5.8691993738379802</v>
      </c>
      <c r="AV65" s="51">
        <v>5.7095765691048497</v>
      </c>
      <c r="AW65" s="51">
        <v>0.77063242692377099</v>
      </c>
      <c r="AX65" s="51">
        <v>0.76973260959203305</v>
      </c>
      <c r="AY65" s="51">
        <v>0.46674426659517299</v>
      </c>
      <c r="AZ65" s="51">
        <v>0.46657560903393902</v>
      </c>
      <c r="BA65" s="52" t="s">
        <v>73</v>
      </c>
      <c r="BB65" s="52" t="s">
        <v>73</v>
      </c>
      <c r="BC65" s="52" t="s">
        <v>75</v>
      </c>
      <c r="BD65" s="52" t="s">
        <v>75</v>
      </c>
      <c r="BE65" s="52" t="s">
        <v>73</v>
      </c>
      <c r="BF65" s="52" t="s">
        <v>73</v>
      </c>
      <c r="BG65" s="52" t="s">
        <v>73</v>
      </c>
      <c r="BH65" s="52" t="s">
        <v>73</v>
      </c>
      <c r="BI65" s="47">
        <f t="shared" ref="BI65" si="406">IF(BJ65=AR65,1,0)</f>
        <v>1</v>
      </c>
      <c r="BJ65" s="47" t="s">
        <v>81</v>
      </c>
      <c r="BK65" s="51">
        <v>0.46674383178235301</v>
      </c>
      <c r="BL65" s="51">
        <v>0.45150298851383103</v>
      </c>
      <c r="BM65" s="51">
        <v>13.472234338990299</v>
      </c>
      <c r="BN65" s="51">
        <v>11.931418951461501</v>
      </c>
      <c r="BO65" s="51">
        <v>0.730243910085971</v>
      </c>
      <c r="BP65" s="51">
        <v>0.740605840839896</v>
      </c>
      <c r="BQ65" s="51">
        <v>0.52759629043160605</v>
      </c>
      <c r="BR65" s="51">
        <v>0.50919525165995205</v>
      </c>
      <c r="BS65" s="47" t="s">
        <v>76</v>
      </c>
      <c r="BT65" s="47" t="s">
        <v>76</v>
      </c>
      <c r="BU65" s="47" t="s">
        <v>76</v>
      </c>
      <c r="BV65" s="47" t="s">
        <v>76</v>
      </c>
      <c r="BW65" s="47" t="s">
        <v>73</v>
      </c>
      <c r="BX65" s="47" t="s">
        <v>73</v>
      </c>
      <c r="BY65" s="47" t="s">
        <v>73</v>
      </c>
      <c r="BZ65" s="47" t="s">
        <v>73</v>
      </c>
    </row>
    <row r="66" spans="1:78" s="76" customFormat="1" x14ac:dyDescent="0.3">
      <c r="A66" s="93">
        <v>14159500</v>
      </c>
      <c r="B66" s="76">
        <v>23773009</v>
      </c>
      <c r="C66" s="76" t="s">
        <v>7</v>
      </c>
      <c r="D66" s="94" t="s">
        <v>340</v>
      </c>
      <c r="E66" s="94"/>
      <c r="F66" s="77"/>
      <c r="G66" s="16">
        <v>0.47899999999999998</v>
      </c>
      <c r="H66" s="16" t="str">
        <f t="shared" ref="H66" si="407">IF(G66&gt;0.8,"VG",IF(G66&gt;0.7,"G",IF(G66&gt;0.45,"S","NS")))</f>
        <v>S</v>
      </c>
      <c r="I66" s="16" t="str">
        <f t="shared" ref="I66" si="408">AJ66</f>
        <v>NS</v>
      </c>
      <c r="J66" s="16" t="str">
        <f t="shared" ref="J66" si="409">BB66</f>
        <v>NS</v>
      </c>
      <c r="K66" s="16" t="str">
        <f t="shared" ref="K66" si="410">BT66</f>
        <v>S</v>
      </c>
      <c r="L66" s="28">
        <v>1.6799999999999999E-2</v>
      </c>
      <c r="M66" s="16" t="str">
        <f t="shared" ref="M66" si="411">IF(ABS(L66)&lt;5%,"VG",IF(ABS(L66)&lt;10%,"G",IF(ABS(L66)&lt;15%,"S","NS")))</f>
        <v>VG</v>
      </c>
      <c r="N66" s="16" t="str">
        <f t="shared" ref="N66" si="412">AO66</f>
        <v>NS</v>
      </c>
      <c r="O66" s="16" t="str">
        <f t="shared" ref="O66" si="413">BD66</f>
        <v>G</v>
      </c>
      <c r="P66" s="16" t="str">
        <f t="shared" ref="P66" si="414">BY66</f>
        <v>NS</v>
      </c>
      <c r="Q66" s="16">
        <v>0.72199999999999998</v>
      </c>
      <c r="R66" s="16" t="str">
        <f t="shared" ref="R66" si="415">IF(Q66&lt;=0.5,"VG",IF(Q66&lt;=0.6,"G",IF(Q66&lt;=0.7,"S","NS")))</f>
        <v>NS</v>
      </c>
      <c r="S66" s="16" t="str">
        <f t="shared" ref="S66" si="416">AN66</f>
        <v>NS</v>
      </c>
      <c r="T66" s="16" t="str">
        <f t="shared" ref="T66" si="417">BF66</f>
        <v>NS</v>
      </c>
      <c r="U66" s="16" t="str">
        <f t="shared" ref="U66" si="418">BX66</f>
        <v>NS</v>
      </c>
      <c r="V66" s="16">
        <v>0.50600000000000001</v>
      </c>
      <c r="W66" s="16" t="str">
        <f t="shared" ref="W66" si="419">IF(V66&gt;0.85,"VG",IF(V66&gt;0.75,"G",IF(V66&gt;0.6,"S","NS")))</f>
        <v>NS</v>
      </c>
      <c r="X66" s="16" t="str">
        <f t="shared" ref="X66" si="420">AP66</f>
        <v>NS</v>
      </c>
      <c r="Y66" s="16" t="str">
        <f t="shared" ref="Y66" si="421">BH66</f>
        <v>NS</v>
      </c>
      <c r="Z66" s="16" t="str">
        <f t="shared" ref="Z66" si="422">BZ66</f>
        <v>NS</v>
      </c>
      <c r="AA66" s="95">
        <v>0.484549486618644</v>
      </c>
      <c r="AB66" s="95">
        <v>0.38027639142194303</v>
      </c>
      <c r="AC66" s="95">
        <v>14.799010010840499</v>
      </c>
      <c r="AD66" s="95">
        <v>11.1423348148207</v>
      </c>
      <c r="AE66" s="95">
        <v>0.71794882365065305</v>
      </c>
      <c r="AF66" s="95">
        <v>0.78722525910825403</v>
      </c>
      <c r="AG66" s="95">
        <v>0.54811663774119601</v>
      </c>
      <c r="AH66" s="95">
        <v>0.44309989892837198</v>
      </c>
      <c r="AI66" s="39" t="s">
        <v>76</v>
      </c>
      <c r="AJ66" s="39" t="s">
        <v>73</v>
      </c>
      <c r="AK66" s="39" t="s">
        <v>76</v>
      </c>
      <c r="AL66" s="39" t="s">
        <v>76</v>
      </c>
      <c r="AM66" s="39" t="s">
        <v>73</v>
      </c>
      <c r="AN66" s="39" t="s">
        <v>73</v>
      </c>
      <c r="AO66" s="39" t="s">
        <v>73</v>
      </c>
      <c r="AP66" s="39" t="s">
        <v>73</v>
      </c>
      <c r="AR66" s="96" t="s">
        <v>81</v>
      </c>
      <c r="AS66" s="95">
        <v>0.40612566257357802</v>
      </c>
      <c r="AT66" s="95">
        <v>0.40751170973063899</v>
      </c>
      <c r="AU66" s="95">
        <v>5.8691993738379802</v>
      </c>
      <c r="AV66" s="95">
        <v>5.7095765691048497</v>
      </c>
      <c r="AW66" s="95">
        <v>0.77063242692377099</v>
      </c>
      <c r="AX66" s="95">
        <v>0.76973260959203305</v>
      </c>
      <c r="AY66" s="95">
        <v>0.46674426659517299</v>
      </c>
      <c r="AZ66" s="95">
        <v>0.46657560903393902</v>
      </c>
      <c r="BA66" s="39" t="s">
        <v>73</v>
      </c>
      <c r="BB66" s="39" t="s">
        <v>73</v>
      </c>
      <c r="BC66" s="39" t="s">
        <v>75</v>
      </c>
      <c r="BD66" s="39" t="s">
        <v>75</v>
      </c>
      <c r="BE66" s="39" t="s">
        <v>73</v>
      </c>
      <c r="BF66" s="39" t="s">
        <v>73</v>
      </c>
      <c r="BG66" s="39" t="s">
        <v>73</v>
      </c>
      <c r="BH66" s="39" t="s">
        <v>73</v>
      </c>
      <c r="BI66" s="76">
        <f t="shared" ref="BI66" si="423">IF(BJ66=AR66,1,0)</f>
        <v>1</v>
      </c>
      <c r="BJ66" s="76" t="s">
        <v>81</v>
      </c>
      <c r="BK66" s="95">
        <v>0.46674383178235301</v>
      </c>
      <c r="BL66" s="95">
        <v>0.45150298851383103</v>
      </c>
      <c r="BM66" s="95">
        <v>13.472234338990299</v>
      </c>
      <c r="BN66" s="95">
        <v>11.931418951461501</v>
      </c>
      <c r="BO66" s="95">
        <v>0.730243910085971</v>
      </c>
      <c r="BP66" s="95">
        <v>0.740605840839896</v>
      </c>
      <c r="BQ66" s="95">
        <v>0.52759629043160605</v>
      </c>
      <c r="BR66" s="95">
        <v>0.50919525165995205</v>
      </c>
      <c r="BS66" s="76" t="s">
        <v>76</v>
      </c>
      <c r="BT66" s="76" t="s">
        <v>76</v>
      </c>
      <c r="BU66" s="76" t="s">
        <v>76</v>
      </c>
      <c r="BV66" s="76" t="s">
        <v>76</v>
      </c>
      <c r="BW66" s="76" t="s">
        <v>73</v>
      </c>
      <c r="BX66" s="76" t="s">
        <v>73</v>
      </c>
      <c r="BY66" s="76" t="s">
        <v>73</v>
      </c>
      <c r="BZ66" s="76" t="s">
        <v>73</v>
      </c>
    </row>
    <row r="67" spans="1:78" s="69" customFormat="1" x14ac:dyDescent="0.3">
      <c r="A67" s="72"/>
      <c r="D67" s="112"/>
      <c r="E67" s="112"/>
      <c r="F67" s="79"/>
      <c r="G67" s="70"/>
      <c r="H67" s="70"/>
      <c r="I67" s="70"/>
      <c r="J67" s="70"/>
      <c r="K67" s="70"/>
      <c r="L67" s="71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3"/>
      <c r="AB67" s="73"/>
      <c r="AC67" s="73"/>
      <c r="AD67" s="73"/>
      <c r="AE67" s="73"/>
      <c r="AF67" s="73"/>
      <c r="AG67" s="73"/>
      <c r="AH67" s="73"/>
      <c r="AI67" s="74"/>
      <c r="AJ67" s="74"/>
      <c r="AK67" s="74"/>
      <c r="AL67" s="74"/>
      <c r="AM67" s="74"/>
      <c r="AN67" s="74"/>
      <c r="AO67" s="74"/>
      <c r="AP67" s="74"/>
      <c r="AR67" s="75"/>
      <c r="AS67" s="73"/>
      <c r="AT67" s="73"/>
      <c r="AU67" s="73"/>
      <c r="AV67" s="73"/>
      <c r="AW67" s="73"/>
      <c r="AX67" s="73"/>
      <c r="AY67" s="73"/>
      <c r="AZ67" s="73"/>
      <c r="BA67" s="74"/>
      <c r="BB67" s="74"/>
      <c r="BC67" s="74"/>
      <c r="BD67" s="74"/>
      <c r="BE67" s="74"/>
      <c r="BF67" s="74"/>
      <c r="BG67" s="74"/>
      <c r="BH67" s="74"/>
      <c r="BK67" s="73"/>
      <c r="BL67" s="73"/>
      <c r="BM67" s="73"/>
      <c r="BN67" s="73"/>
      <c r="BO67" s="73"/>
      <c r="BP67" s="73"/>
      <c r="BQ67" s="73"/>
      <c r="BR67" s="73"/>
    </row>
    <row r="68" spans="1:78" s="63" customFormat="1" x14ac:dyDescent="0.3">
      <c r="A68" s="62" t="s">
        <v>82</v>
      </c>
      <c r="B68" s="63">
        <v>23773411</v>
      </c>
      <c r="C68" s="63" t="s">
        <v>9</v>
      </c>
      <c r="D68" s="63" t="s">
        <v>169</v>
      </c>
      <c r="F68" s="77"/>
      <c r="G68" s="64">
        <v>0.84399999999999997</v>
      </c>
      <c r="H68" s="64" t="str">
        <f t="shared" ref="H68:H78" si="424">IF(G68&gt;0.8,"VG",IF(G68&gt;0.7,"G",IF(G68&gt;0.45,"S","NS")))</f>
        <v>VG</v>
      </c>
      <c r="I68" s="64" t="str">
        <f t="shared" ref="I68:I77" si="425">AJ68</f>
        <v>G</v>
      </c>
      <c r="J68" s="64" t="str">
        <f t="shared" ref="J68:J77" si="426">BB68</f>
        <v>G</v>
      </c>
      <c r="K68" s="64" t="str">
        <f t="shared" ref="K68:K77" si="427">BT68</f>
        <v>G</v>
      </c>
      <c r="L68" s="65">
        <v>-6.0000000000000001E-3</v>
      </c>
      <c r="M68" s="64" t="str">
        <f t="shared" ref="M68:M78" si="428">IF(ABS(L68)&lt;5%,"VG",IF(ABS(L68)&lt;10%,"G",IF(ABS(L68)&lt;15%,"S","NS")))</f>
        <v>VG</v>
      </c>
      <c r="N68" s="64" t="str">
        <f t="shared" ref="N68:N77" si="429">AO68</f>
        <v>VG</v>
      </c>
      <c r="O68" s="64" t="str">
        <f t="shared" ref="O68:O77" si="430">BD68</f>
        <v>NS</v>
      </c>
      <c r="P68" s="64" t="str">
        <f t="shared" ref="P68:P77" si="431">BY68</f>
        <v>VG</v>
      </c>
      <c r="Q68" s="64">
        <v>0.39400000000000002</v>
      </c>
      <c r="R68" s="64" t="str">
        <f t="shared" ref="R68:R78" si="432">IF(Q68&lt;=0.5,"VG",IF(Q68&lt;=0.6,"G",IF(Q68&lt;=0.7,"S","NS")))</f>
        <v>VG</v>
      </c>
      <c r="S68" s="64" t="str">
        <f t="shared" ref="S68:S77" si="433">AN68</f>
        <v>G</v>
      </c>
      <c r="T68" s="64" t="str">
        <f t="shared" ref="T68:T77" si="434">BF68</f>
        <v>G</v>
      </c>
      <c r="U68" s="64" t="str">
        <f t="shared" ref="U68:U77" si="435">BX68</f>
        <v>G</v>
      </c>
      <c r="V68" s="64">
        <v>0.84399999999999997</v>
      </c>
      <c r="W68" s="64" t="str">
        <f t="shared" ref="W68:W78" si="436">IF(V68&gt;0.85,"VG",IF(V68&gt;0.75,"G",IF(V68&gt;0.6,"S","NS")))</f>
        <v>G</v>
      </c>
      <c r="X68" s="64" t="str">
        <f t="shared" ref="X68:X77" si="437">AP68</f>
        <v>G</v>
      </c>
      <c r="Y68" s="64" t="str">
        <f t="shared" ref="Y68:Y77" si="438">BH68</f>
        <v>VG</v>
      </c>
      <c r="Z68" s="64" t="str">
        <f t="shared" ref="Z68:Z77" si="439">BZ68</f>
        <v>VG</v>
      </c>
      <c r="AA68" s="66">
        <v>0.73647635295409697</v>
      </c>
      <c r="AB68" s="66">
        <v>0.71217887307743999</v>
      </c>
      <c r="AC68" s="66">
        <v>27.2620221999235</v>
      </c>
      <c r="AD68" s="66">
        <v>24.524223809741301</v>
      </c>
      <c r="AE68" s="66">
        <v>0.51334554351421302</v>
      </c>
      <c r="AF68" s="66">
        <v>0.53648963356486201</v>
      </c>
      <c r="AG68" s="66">
        <v>0.86031266235227699</v>
      </c>
      <c r="AH68" s="66">
        <v>0.80604704905596902</v>
      </c>
      <c r="AI68" s="67" t="s">
        <v>75</v>
      </c>
      <c r="AJ68" s="67" t="s">
        <v>75</v>
      </c>
      <c r="AK68" s="67" t="s">
        <v>73</v>
      </c>
      <c r="AL68" s="67" t="s">
        <v>73</v>
      </c>
      <c r="AM68" s="67" t="s">
        <v>75</v>
      </c>
      <c r="AN68" s="67" t="s">
        <v>75</v>
      </c>
      <c r="AO68" s="67" t="s">
        <v>77</v>
      </c>
      <c r="AP68" s="67" t="s">
        <v>75</v>
      </c>
      <c r="AR68" s="68" t="s">
        <v>83</v>
      </c>
      <c r="AS68" s="66">
        <v>0.73846200721585697</v>
      </c>
      <c r="AT68" s="66">
        <v>0.73940362028250395</v>
      </c>
      <c r="AU68" s="66">
        <v>26.413443273521001</v>
      </c>
      <c r="AV68" s="66">
        <v>26.218954908900098</v>
      </c>
      <c r="AW68" s="66">
        <v>0.51140785365903696</v>
      </c>
      <c r="AX68" s="66">
        <v>0.510486414821683</v>
      </c>
      <c r="AY68" s="66">
        <v>0.85207820283356694</v>
      </c>
      <c r="AZ68" s="66">
        <v>0.85461743340531704</v>
      </c>
      <c r="BA68" s="67" t="s">
        <v>75</v>
      </c>
      <c r="BB68" s="67" t="s">
        <v>75</v>
      </c>
      <c r="BC68" s="67" t="s">
        <v>73</v>
      </c>
      <c r="BD68" s="67" t="s">
        <v>73</v>
      </c>
      <c r="BE68" s="67" t="s">
        <v>75</v>
      </c>
      <c r="BF68" s="67" t="s">
        <v>75</v>
      </c>
      <c r="BG68" s="67" t="s">
        <v>77</v>
      </c>
      <c r="BH68" s="67" t="s">
        <v>77</v>
      </c>
      <c r="BI68" s="63">
        <f t="shared" ref="BI68:BI77" si="440">IF(BJ68=AR68,1,0)</f>
        <v>1</v>
      </c>
      <c r="BJ68" s="63" t="s">
        <v>83</v>
      </c>
      <c r="BK68" s="66">
        <v>0.739728356583635</v>
      </c>
      <c r="BL68" s="66">
        <v>0.74088756788968202</v>
      </c>
      <c r="BM68" s="66">
        <v>26.943030662540899</v>
      </c>
      <c r="BN68" s="66">
        <v>26.625025595358</v>
      </c>
      <c r="BO68" s="66">
        <v>0.51016825010614397</v>
      </c>
      <c r="BP68" s="66">
        <v>0.50903087539983105</v>
      </c>
      <c r="BQ68" s="66">
        <v>0.85983829217951901</v>
      </c>
      <c r="BR68" s="66">
        <v>0.86117403136036696</v>
      </c>
      <c r="BS68" s="63" t="s">
        <v>75</v>
      </c>
      <c r="BT68" s="63" t="s">
        <v>75</v>
      </c>
      <c r="BU68" s="63" t="s">
        <v>73</v>
      </c>
      <c r="BV68" s="63" t="s">
        <v>73</v>
      </c>
      <c r="BW68" s="63" t="s">
        <v>75</v>
      </c>
      <c r="BX68" s="63" t="s">
        <v>75</v>
      </c>
      <c r="BY68" s="63" t="s">
        <v>77</v>
      </c>
      <c r="BZ68" s="63" t="s">
        <v>77</v>
      </c>
    </row>
    <row r="69" spans="1:78" s="63" customFormat="1" x14ac:dyDescent="0.3">
      <c r="A69" s="62" t="s">
        <v>82</v>
      </c>
      <c r="B69" s="63">
        <v>23773411</v>
      </c>
      <c r="C69" s="63" t="s">
        <v>9</v>
      </c>
      <c r="D69" s="63" t="s">
        <v>175</v>
      </c>
      <c r="F69" s="77"/>
      <c r="G69" s="64">
        <v>0.81</v>
      </c>
      <c r="H69" s="64" t="str">
        <f t="shared" si="424"/>
        <v>VG</v>
      </c>
      <c r="I69" s="64" t="str">
        <f t="shared" si="425"/>
        <v>G</v>
      </c>
      <c r="J69" s="64" t="str">
        <f t="shared" si="426"/>
        <v>G</v>
      </c>
      <c r="K69" s="64" t="str">
        <f t="shared" si="427"/>
        <v>G</v>
      </c>
      <c r="L69" s="65">
        <v>-6.2E-2</v>
      </c>
      <c r="M69" s="64" t="str">
        <f t="shared" si="428"/>
        <v>G</v>
      </c>
      <c r="N69" s="64" t="str">
        <f t="shared" si="429"/>
        <v>VG</v>
      </c>
      <c r="O69" s="64" t="str">
        <f t="shared" si="430"/>
        <v>NS</v>
      </c>
      <c r="P69" s="64" t="str">
        <f t="shared" si="431"/>
        <v>VG</v>
      </c>
      <c r="Q69" s="64">
        <v>0.44</v>
      </c>
      <c r="R69" s="64" t="str">
        <f t="shared" si="432"/>
        <v>VG</v>
      </c>
      <c r="S69" s="64" t="str">
        <f t="shared" si="433"/>
        <v>G</v>
      </c>
      <c r="T69" s="64" t="str">
        <f t="shared" si="434"/>
        <v>G</v>
      </c>
      <c r="U69" s="64" t="str">
        <f t="shared" si="435"/>
        <v>G</v>
      </c>
      <c r="V69" s="64">
        <v>0.81</v>
      </c>
      <c r="W69" s="64" t="str">
        <f t="shared" si="436"/>
        <v>G</v>
      </c>
      <c r="X69" s="64" t="str">
        <f t="shared" si="437"/>
        <v>G</v>
      </c>
      <c r="Y69" s="64" t="str">
        <f t="shared" si="438"/>
        <v>VG</v>
      </c>
      <c r="Z69" s="64" t="str">
        <f t="shared" si="439"/>
        <v>VG</v>
      </c>
      <c r="AA69" s="66">
        <v>0.73647635295409697</v>
      </c>
      <c r="AB69" s="66">
        <v>0.71217887307743999</v>
      </c>
      <c r="AC69" s="66">
        <v>27.2620221999235</v>
      </c>
      <c r="AD69" s="66">
        <v>24.524223809741301</v>
      </c>
      <c r="AE69" s="66">
        <v>0.51334554351421302</v>
      </c>
      <c r="AF69" s="66">
        <v>0.53648963356486201</v>
      </c>
      <c r="AG69" s="66">
        <v>0.86031266235227699</v>
      </c>
      <c r="AH69" s="66">
        <v>0.80604704905596902</v>
      </c>
      <c r="AI69" s="67" t="s">
        <v>75</v>
      </c>
      <c r="AJ69" s="67" t="s">
        <v>75</v>
      </c>
      <c r="AK69" s="67" t="s">
        <v>73</v>
      </c>
      <c r="AL69" s="67" t="s">
        <v>73</v>
      </c>
      <c r="AM69" s="67" t="s">
        <v>75</v>
      </c>
      <c r="AN69" s="67" t="s">
        <v>75</v>
      </c>
      <c r="AO69" s="67" t="s">
        <v>77</v>
      </c>
      <c r="AP69" s="67" t="s">
        <v>75</v>
      </c>
      <c r="AR69" s="68" t="s">
        <v>83</v>
      </c>
      <c r="AS69" s="66">
        <v>0.73846200721585697</v>
      </c>
      <c r="AT69" s="66">
        <v>0.73940362028250395</v>
      </c>
      <c r="AU69" s="66">
        <v>26.413443273521001</v>
      </c>
      <c r="AV69" s="66">
        <v>26.218954908900098</v>
      </c>
      <c r="AW69" s="66">
        <v>0.51140785365903696</v>
      </c>
      <c r="AX69" s="66">
        <v>0.510486414821683</v>
      </c>
      <c r="AY69" s="66">
        <v>0.85207820283356694</v>
      </c>
      <c r="AZ69" s="66">
        <v>0.85461743340531704</v>
      </c>
      <c r="BA69" s="67" t="s">
        <v>75</v>
      </c>
      <c r="BB69" s="67" t="s">
        <v>75</v>
      </c>
      <c r="BC69" s="67" t="s">
        <v>73</v>
      </c>
      <c r="BD69" s="67" t="s">
        <v>73</v>
      </c>
      <c r="BE69" s="67" t="s">
        <v>75</v>
      </c>
      <c r="BF69" s="67" t="s">
        <v>75</v>
      </c>
      <c r="BG69" s="67" t="s">
        <v>77</v>
      </c>
      <c r="BH69" s="67" t="s">
        <v>77</v>
      </c>
      <c r="BI69" s="63">
        <f t="shared" si="440"/>
        <v>1</v>
      </c>
      <c r="BJ69" s="63" t="s">
        <v>83</v>
      </c>
      <c r="BK69" s="66">
        <v>0.739728356583635</v>
      </c>
      <c r="BL69" s="66">
        <v>0.74088756788968202</v>
      </c>
      <c r="BM69" s="66">
        <v>26.943030662540899</v>
      </c>
      <c r="BN69" s="66">
        <v>26.625025595358</v>
      </c>
      <c r="BO69" s="66">
        <v>0.51016825010614397</v>
      </c>
      <c r="BP69" s="66">
        <v>0.50903087539983105</v>
      </c>
      <c r="BQ69" s="66">
        <v>0.85983829217951901</v>
      </c>
      <c r="BR69" s="66">
        <v>0.86117403136036696</v>
      </c>
      <c r="BS69" s="63" t="s">
        <v>75</v>
      </c>
      <c r="BT69" s="63" t="s">
        <v>75</v>
      </c>
      <c r="BU69" s="63" t="s">
        <v>73</v>
      </c>
      <c r="BV69" s="63" t="s">
        <v>73</v>
      </c>
      <c r="BW69" s="63" t="s">
        <v>75</v>
      </c>
      <c r="BX69" s="63" t="s">
        <v>75</v>
      </c>
      <c r="BY69" s="63" t="s">
        <v>77</v>
      </c>
      <c r="BZ69" s="63" t="s">
        <v>77</v>
      </c>
    </row>
    <row r="70" spans="1:78" s="63" customFormat="1" x14ac:dyDescent="0.3">
      <c r="A70" s="62" t="s">
        <v>82</v>
      </c>
      <c r="B70" s="63">
        <v>23773411</v>
      </c>
      <c r="C70" s="63" t="s">
        <v>9</v>
      </c>
      <c r="D70" s="63" t="s">
        <v>181</v>
      </c>
      <c r="F70" s="77"/>
      <c r="G70" s="64">
        <v>0.81</v>
      </c>
      <c r="H70" s="64" t="str">
        <f t="shared" si="424"/>
        <v>VG</v>
      </c>
      <c r="I70" s="64" t="str">
        <f t="shared" si="425"/>
        <v>G</v>
      </c>
      <c r="J70" s="64" t="str">
        <f t="shared" si="426"/>
        <v>G</v>
      </c>
      <c r="K70" s="64" t="str">
        <f t="shared" si="427"/>
        <v>G</v>
      </c>
      <c r="L70" s="65">
        <v>-6.2E-2</v>
      </c>
      <c r="M70" s="64" t="str">
        <f t="shared" si="428"/>
        <v>G</v>
      </c>
      <c r="N70" s="64" t="str">
        <f t="shared" si="429"/>
        <v>VG</v>
      </c>
      <c r="O70" s="64" t="str">
        <f t="shared" si="430"/>
        <v>NS</v>
      </c>
      <c r="P70" s="64" t="str">
        <f t="shared" si="431"/>
        <v>VG</v>
      </c>
      <c r="Q70" s="64">
        <v>0.44</v>
      </c>
      <c r="R70" s="64" t="str">
        <f t="shared" si="432"/>
        <v>VG</v>
      </c>
      <c r="S70" s="64" t="str">
        <f t="shared" si="433"/>
        <v>G</v>
      </c>
      <c r="T70" s="64" t="str">
        <f t="shared" si="434"/>
        <v>G</v>
      </c>
      <c r="U70" s="64" t="str">
        <f t="shared" si="435"/>
        <v>G</v>
      </c>
      <c r="V70" s="64">
        <v>0.81</v>
      </c>
      <c r="W70" s="64" t="str">
        <f t="shared" si="436"/>
        <v>G</v>
      </c>
      <c r="X70" s="64" t="str">
        <f t="shared" si="437"/>
        <v>G</v>
      </c>
      <c r="Y70" s="64" t="str">
        <f t="shared" si="438"/>
        <v>VG</v>
      </c>
      <c r="Z70" s="64" t="str">
        <f t="shared" si="439"/>
        <v>VG</v>
      </c>
      <c r="AA70" s="66">
        <v>0.73647635295409697</v>
      </c>
      <c r="AB70" s="66">
        <v>0.71217887307743999</v>
      </c>
      <c r="AC70" s="66">
        <v>27.2620221999235</v>
      </c>
      <c r="AD70" s="66">
        <v>24.524223809741301</v>
      </c>
      <c r="AE70" s="66">
        <v>0.51334554351421302</v>
      </c>
      <c r="AF70" s="66">
        <v>0.53648963356486201</v>
      </c>
      <c r="AG70" s="66">
        <v>0.86031266235227699</v>
      </c>
      <c r="AH70" s="66">
        <v>0.80604704905596902</v>
      </c>
      <c r="AI70" s="67" t="s">
        <v>75</v>
      </c>
      <c r="AJ70" s="67" t="s">
        <v>75</v>
      </c>
      <c r="AK70" s="67" t="s">
        <v>73</v>
      </c>
      <c r="AL70" s="67" t="s">
        <v>73</v>
      </c>
      <c r="AM70" s="67" t="s">
        <v>75</v>
      </c>
      <c r="AN70" s="67" t="s">
        <v>75</v>
      </c>
      <c r="AO70" s="67" t="s">
        <v>77</v>
      </c>
      <c r="AP70" s="67" t="s">
        <v>75</v>
      </c>
      <c r="AR70" s="68" t="s">
        <v>83</v>
      </c>
      <c r="AS70" s="66">
        <v>0.73846200721585697</v>
      </c>
      <c r="AT70" s="66">
        <v>0.73940362028250395</v>
      </c>
      <c r="AU70" s="66">
        <v>26.413443273521001</v>
      </c>
      <c r="AV70" s="66">
        <v>26.218954908900098</v>
      </c>
      <c r="AW70" s="66">
        <v>0.51140785365903696</v>
      </c>
      <c r="AX70" s="66">
        <v>0.510486414821683</v>
      </c>
      <c r="AY70" s="66">
        <v>0.85207820283356694</v>
      </c>
      <c r="AZ70" s="66">
        <v>0.85461743340531704</v>
      </c>
      <c r="BA70" s="67" t="s">
        <v>75</v>
      </c>
      <c r="BB70" s="67" t="s">
        <v>75</v>
      </c>
      <c r="BC70" s="67" t="s">
        <v>73</v>
      </c>
      <c r="BD70" s="67" t="s">
        <v>73</v>
      </c>
      <c r="BE70" s="67" t="s">
        <v>75</v>
      </c>
      <c r="BF70" s="67" t="s">
        <v>75</v>
      </c>
      <c r="BG70" s="67" t="s">
        <v>77</v>
      </c>
      <c r="BH70" s="67" t="s">
        <v>77</v>
      </c>
      <c r="BI70" s="63">
        <f t="shared" si="440"/>
        <v>1</v>
      </c>
      <c r="BJ70" s="63" t="s">
        <v>83</v>
      </c>
      <c r="BK70" s="66">
        <v>0.739728356583635</v>
      </c>
      <c r="BL70" s="66">
        <v>0.74088756788968202</v>
      </c>
      <c r="BM70" s="66">
        <v>26.943030662540899</v>
      </c>
      <c r="BN70" s="66">
        <v>26.625025595358</v>
      </c>
      <c r="BO70" s="66">
        <v>0.51016825010614397</v>
      </c>
      <c r="BP70" s="66">
        <v>0.50903087539983105</v>
      </c>
      <c r="BQ70" s="66">
        <v>0.85983829217951901</v>
      </c>
      <c r="BR70" s="66">
        <v>0.86117403136036696</v>
      </c>
      <c r="BS70" s="63" t="s">
        <v>75</v>
      </c>
      <c r="BT70" s="63" t="s">
        <v>75</v>
      </c>
      <c r="BU70" s="63" t="s">
        <v>73</v>
      </c>
      <c r="BV70" s="63" t="s">
        <v>73</v>
      </c>
      <c r="BW70" s="63" t="s">
        <v>75</v>
      </c>
      <c r="BX70" s="63" t="s">
        <v>75</v>
      </c>
      <c r="BY70" s="63" t="s">
        <v>77</v>
      </c>
      <c r="BZ70" s="63" t="s">
        <v>77</v>
      </c>
    </row>
    <row r="71" spans="1:78" s="63" customFormat="1" x14ac:dyDescent="0.3">
      <c r="A71" s="62" t="s">
        <v>82</v>
      </c>
      <c r="B71" s="63">
        <v>23773411</v>
      </c>
      <c r="C71" s="63" t="s">
        <v>9</v>
      </c>
      <c r="D71" s="63" t="s">
        <v>182</v>
      </c>
      <c r="F71" s="77"/>
      <c r="G71" s="64">
        <v>0.81</v>
      </c>
      <c r="H71" s="64" t="str">
        <f t="shared" si="424"/>
        <v>VG</v>
      </c>
      <c r="I71" s="64" t="str">
        <f t="shared" si="425"/>
        <v>G</v>
      </c>
      <c r="J71" s="64" t="str">
        <f t="shared" si="426"/>
        <v>G</v>
      </c>
      <c r="K71" s="64" t="str">
        <f t="shared" si="427"/>
        <v>G</v>
      </c>
      <c r="L71" s="65">
        <v>-1E-3</v>
      </c>
      <c r="M71" s="64" t="str">
        <f t="shared" si="428"/>
        <v>VG</v>
      </c>
      <c r="N71" s="64" t="str">
        <f t="shared" si="429"/>
        <v>VG</v>
      </c>
      <c r="O71" s="64" t="str">
        <f t="shared" si="430"/>
        <v>NS</v>
      </c>
      <c r="P71" s="64" t="str">
        <f t="shared" si="431"/>
        <v>VG</v>
      </c>
      <c r="Q71" s="64">
        <v>0.43</v>
      </c>
      <c r="R71" s="64" t="str">
        <f t="shared" si="432"/>
        <v>VG</v>
      </c>
      <c r="S71" s="64" t="str">
        <f t="shared" si="433"/>
        <v>G</v>
      </c>
      <c r="T71" s="64" t="str">
        <f t="shared" si="434"/>
        <v>G</v>
      </c>
      <c r="U71" s="64" t="str">
        <f t="shared" si="435"/>
        <v>G</v>
      </c>
      <c r="V71" s="110">
        <v>0.81</v>
      </c>
      <c r="W71" s="64" t="str">
        <f t="shared" si="436"/>
        <v>G</v>
      </c>
      <c r="X71" s="64" t="str">
        <f t="shared" si="437"/>
        <v>G</v>
      </c>
      <c r="Y71" s="64" t="str">
        <f t="shared" si="438"/>
        <v>VG</v>
      </c>
      <c r="Z71" s="64" t="str">
        <f t="shared" si="439"/>
        <v>VG</v>
      </c>
      <c r="AA71" s="66">
        <v>0.73647635295409697</v>
      </c>
      <c r="AB71" s="66">
        <v>0.71217887307743999</v>
      </c>
      <c r="AC71" s="66">
        <v>27.2620221999235</v>
      </c>
      <c r="AD71" s="66">
        <v>24.524223809741301</v>
      </c>
      <c r="AE71" s="66">
        <v>0.51334554351421302</v>
      </c>
      <c r="AF71" s="66">
        <v>0.53648963356486201</v>
      </c>
      <c r="AG71" s="66">
        <v>0.86031266235227699</v>
      </c>
      <c r="AH71" s="66">
        <v>0.80604704905596902</v>
      </c>
      <c r="AI71" s="67" t="s">
        <v>75</v>
      </c>
      <c r="AJ71" s="67" t="s">
        <v>75</v>
      </c>
      <c r="AK71" s="67" t="s">
        <v>73</v>
      </c>
      <c r="AL71" s="67" t="s">
        <v>73</v>
      </c>
      <c r="AM71" s="67" t="s">
        <v>75</v>
      </c>
      <c r="AN71" s="67" t="s">
        <v>75</v>
      </c>
      <c r="AO71" s="67" t="s">
        <v>77</v>
      </c>
      <c r="AP71" s="67" t="s">
        <v>75</v>
      </c>
      <c r="AR71" s="68" t="s">
        <v>83</v>
      </c>
      <c r="AS71" s="66">
        <v>0.73846200721585697</v>
      </c>
      <c r="AT71" s="66">
        <v>0.73940362028250395</v>
      </c>
      <c r="AU71" s="66">
        <v>26.413443273521001</v>
      </c>
      <c r="AV71" s="66">
        <v>26.218954908900098</v>
      </c>
      <c r="AW71" s="66">
        <v>0.51140785365903696</v>
      </c>
      <c r="AX71" s="66">
        <v>0.510486414821683</v>
      </c>
      <c r="AY71" s="66">
        <v>0.85207820283356694</v>
      </c>
      <c r="AZ71" s="66">
        <v>0.85461743340531704</v>
      </c>
      <c r="BA71" s="67" t="s">
        <v>75</v>
      </c>
      <c r="BB71" s="67" t="s">
        <v>75</v>
      </c>
      <c r="BC71" s="67" t="s">
        <v>73</v>
      </c>
      <c r="BD71" s="67" t="s">
        <v>73</v>
      </c>
      <c r="BE71" s="67" t="s">
        <v>75</v>
      </c>
      <c r="BF71" s="67" t="s">
        <v>75</v>
      </c>
      <c r="BG71" s="67" t="s">
        <v>77</v>
      </c>
      <c r="BH71" s="67" t="s">
        <v>77</v>
      </c>
      <c r="BI71" s="63">
        <f t="shared" si="440"/>
        <v>1</v>
      </c>
      <c r="BJ71" s="63" t="s">
        <v>83</v>
      </c>
      <c r="BK71" s="66">
        <v>0.739728356583635</v>
      </c>
      <c r="BL71" s="66">
        <v>0.74088756788968202</v>
      </c>
      <c r="BM71" s="66">
        <v>26.943030662540899</v>
      </c>
      <c r="BN71" s="66">
        <v>26.625025595358</v>
      </c>
      <c r="BO71" s="66">
        <v>0.51016825010614397</v>
      </c>
      <c r="BP71" s="66">
        <v>0.50903087539983105</v>
      </c>
      <c r="BQ71" s="66">
        <v>0.85983829217951901</v>
      </c>
      <c r="BR71" s="66">
        <v>0.86117403136036696</v>
      </c>
      <c r="BS71" s="63" t="s">
        <v>75</v>
      </c>
      <c r="BT71" s="63" t="s">
        <v>75</v>
      </c>
      <c r="BU71" s="63" t="s">
        <v>73</v>
      </c>
      <c r="BV71" s="63" t="s">
        <v>73</v>
      </c>
      <c r="BW71" s="63" t="s">
        <v>75</v>
      </c>
      <c r="BX71" s="63" t="s">
        <v>75</v>
      </c>
      <c r="BY71" s="63" t="s">
        <v>77</v>
      </c>
      <c r="BZ71" s="63" t="s">
        <v>77</v>
      </c>
    </row>
    <row r="72" spans="1:78" s="63" customFormat="1" x14ac:dyDescent="0.3">
      <c r="A72" s="62" t="s">
        <v>82</v>
      </c>
      <c r="B72" s="63">
        <v>23773411</v>
      </c>
      <c r="C72" s="63" t="s">
        <v>9</v>
      </c>
      <c r="D72" s="63" t="s">
        <v>183</v>
      </c>
      <c r="F72" s="77"/>
      <c r="G72" s="64">
        <v>0.8</v>
      </c>
      <c r="H72" s="64" t="str">
        <f t="shared" si="424"/>
        <v>G</v>
      </c>
      <c r="I72" s="64" t="str">
        <f t="shared" si="425"/>
        <v>G</v>
      </c>
      <c r="J72" s="64" t="str">
        <f t="shared" si="426"/>
        <v>G</v>
      </c>
      <c r="K72" s="64" t="str">
        <f t="shared" si="427"/>
        <v>G</v>
      </c>
      <c r="L72" s="65">
        <v>8.6999999999999994E-2</v>
      </c>
      <c r="M72" s="64" t="str">
        <f t="shared" si="428"/>
        <v>G</v>
      </c>
      <c r="N72" s="64" t="str">
        <f t="shared" si="429"/>
        <v>VG</v>
      </c>
      <c r="O72" s="64" t="str">
        <f t="shared" si="430"/>
        <v>NS</v>
      </c>
      <c r="P72" s="64" t="str">
        <f t="shared" si="431"/>
        <v>VG</v>
      </c>
      <c r="Q72" s="64">
        <v>0.44</v>
      </c>
      <c r="R72" s="64" t="str">
        <f t="shared" si="432"/>
        <v>VG</v>
      </c>
      <c r="S72" s="64" t="str">
        <f t="shared" si="433"/>
        <v>G</v>
      </c>
      <c r="T72" s="64" t="str">
        <f t="shared" si="434"/>
        <v>G</v>
      </c>
      <c r="U72" s="64" t="str">
        <f t="shared" si="435"/>
        <v>G</v>
      </c>
      <c r="V72" s="110">
        <v>0.81</v>
      </c>
      <c r="W72" s="64" t="str">
        <f t="shared" si="436"/>
        <v>G</v>
      </c>
      <c r="X72" s="64" t="str">
        <f t="shared" si="437"/>
        <v>G</v>
      </c>
      <c r="Y72" s="64" t="str">
        <f t="shared" si="438"/>
        <v>VG</v>
      </c>
      <c r="Z72" s="64" t="str">
        <f t="shared" si="439"/>
        <v>VG</v>
      </c>
      <c r="AA72" s="66">
        <v>0.73647635295409697</v>
      </c>
      <c r="AB72" s="66">
        <v>0.71217887307743999</v>
      </c>
      <c r="AC72" s="66">
        <v>27.2620221999235</v>
      </c>
      <c r="AD72" s="66">
        <v>24.524223809741301</v>
      </c>
      <c r="AE72" s="66">
        <v>0.51334554351421302</v>
      </c>
      <c r="AF72" s="66">
        <v>0.53648963356486201</v>
      </c>
      <c r="AG72" s="66">
        <v>0.86031266235227699</v>
      </c>
      <c r="AH72" s="66">
        <v>0.80604704905596902</v>
      </c>
      <c r="AI72" s="67" t="s">
        <v>75</v>
      </c>
      <c r="AJ72" s="67" t="s">
        <v>75</v>
      </c>
      <c r="AK72" s="67" t="s">
        <v>73</v>
      </c>
      <c r="AL72" s="67" t="s">
        <v>73</v>
      </c>
      <c r="AM72" s="67" t="s">
        <v>75</v>
      </c>
      <c r="AN72" s="67" t="s">
        <v>75</v>
      </c>
      <c r="AO72" s="67" t="s">
        <v>77</v>
      </c>
      <c r="AP72" s="67" t="s">
        <v>75</v>
      </c>
      <c r="AR72" s="68" t="s">
        <v>83</v>
      </c>
      <c r="AS72" s="66">
        <v>0.73846200721585697</v>
      </c>
      <c r="AT72" s="66">
        <v>0.73940362028250395</v>
      </c>
      <c r="AU72" s="66">
        <v>26.413443273521001</v>
      </c>
      <c r="AV72" s="66">
        <v>26.218954908900098</v>
      </c>
      <c r="AW72" s="66">
        <v>0.51140785365903696</v>
      </c>
      <c r="AX72" s="66">
        <v>0.510486414821683</v>
      </c>
      <c r="AY72" s="66">
        <v>0.85207820283356694</v>
      </c>
      <c r="AZ72" s="66">
        <v>0.85461743340531704</v>
      </c>
      <c r="BA72" s="67" t="s">
        <v>75</v>
      </c>
      <c r="BB72" s="67" t="s">
        <v>75</v>
      </c>
      <c r="BC72" s="67" t="s">
        <v>73</v>
      </c>
      <c r="BD72" s="67" t="s">
        <v>73</v>
      </c>
      <c r="BE72" s="67" t="s">
        <v>75</v>
      </c>
      <c r="BF72" s="67" t="s">
        <v>75</v>
      </c>
      <c r="BG72" s="67" t="s">
        <v>77</v>
      </c>
      <c r="BH72" s="67" t="s">
        <v>77</v>
      </c>
      <c r="BI72" s="63">
        <f t="shared" si="440"/>
        <v>1</v>
      </c>
      <c r="BJ72" s="63" t="s">
        <v>83</v>
      </c>
      <c r="BK72" s="66">
        <v>0.739728356583635</v>
      </c>
      <c r="BL72" s="66">
        <v>0.74088756788968202</v>
      </c>
      <c r="BM72" s="66">
        <v>26.943030662540899</v>
      </c>
      <c r="BN72" s="66">
        <v>26.625025595358</v>
      </c>
      <c r="BO72" s="66">
        <v>0.51016825010614397</v>
      </c>
      <c r="BP72" s="66">
        <v>0.50903087539983105</v>
      </c>
      <c r="BQ72" s="66">
        <v>0.85983829217951901</v>
      </c>
      <c r="BR72" s="66">
        <v>0.86117403136036696</v>
      </c>
      <c r="BS72" s="63" t="s">
        <v>75</v>
      </c>
      <c r="BT72" s="63" t="s">
        <v>75</v>
      </c>
      <c r="BU72" s="63" t="s">
        <v>73</v>
      </c>
      <c r="BV72" s="63" t="s">
        <v>73</v>
      </c>
      <c r="BW72" s="63" t="s">
        <v>75</v>
      </c>
      <c r="BX72" s="63" t="s">
        <v>75</v>
      </c>
      <c r="BY72" s="63" t="s">
        <v>77</v>
      </c>
      <c r="BZ72" s="63" t="s">
        <v>77</v>
      </c>
    </row>
    <row r="73" spans="1:78" s="47" customFormat="1" x14ac:dyDescent="0.3">
      <c r="A73" s="48" t="s">
        <v>82</v>
      </c>
      <c r="B73" s="47">
        <v>23773411</v>
      </c>
      <c r="C73" s="47" t="s">
        <v>9</v>
      </c>
      <c r="D73" s="47" t="s">
        <v>199</v>
      </c>
      <c r="F73" s="99"/>
      <c r="G73" s="49">
        <v>0.83</v>
      </c>
      <c r="H73" s="49" t="str">
        <f t="shared" si="424"/>
        <v>VG</v>
      </c>
      <c r="I73" s="49" t="str">
        <f t="shared" si="425"/>
        <v>G</v>
      </c>
      <c r="J73" s="49" t="str">
        <f t="shared" si="426"/>
        <v>G</v>
      </c>
      <c r="K73" s="49" t="str">
        <f t="shared" si="427"/>
        <v>G</v>
      </c>
      <c r="L73" s="50">
        <v>0.151</v>
      </c>
      <c r="M73" s="49" t="str">
        <f t="shared" si="428"/>
        <v>NS</v>
      </c>
      <c r="N73" s="49" t="str">
        <f t="shared" si="429"/>
        <v>VG</v>
      </c>
      <c r="O73" s="49" t="str">
        <f t="shared" si="430"/>
        <v>NS</v>
      </c>
      <c r="P73" s="49" t="str">
        <f t="shared" si="431"/>
        <v>VG</v>
      </c>
      <c r="Q73" s="49">
        <v>0.41</v>
      </c>
      <c r="R73" s="49" t="str">
        <f t="shared" si="432"/>
        <v>VG</v>
      </c>
      <c r="S73" s="49" t="str">
        <f t="shared" si="433"/>
        <v>G</v>
      </c>
      <c r="T73" s="49" t="str">
        <f t="shared" si="434"/>
        <v>G</v>
      </c>
      <c r="U73" s="49" t="str">
        <f t="shared" si="435"/>
        <v>G</v>
      </c>
      <c r="V73" s="118">
        <v>0.85</v>
      </c>
      <c r="W73" s="49" t="str">
        <f t="shared" si="436"/>
        <v>G</v>
      </c>
      <c r="X73" s="49" t="str">
        <f t="shared" si="437"/>
        <v>G</v>
      </c>
      <c r="Y73" s="49" t="str">
        <f t="shared" si="438"/>
        <v>VG</v>
      </c>
      <c r="Z73" s="49" t="str">
        <f t="shared" si="439"/>
        <v>VG</v>
      </c>
      <c r="AA73" s="51">
        <v>0.73647635295409697</v>
      </c>
      <c r="AB73" s="51">
        <v>0.71217887307743999</v>
      </c>
      <c r="AC73" s="51">
        <v>27.2620221999235</v>
      </c>
      <c r="AD73" s="51">
        <v>24.524223809741301</v>
      </c>
      <c r="AE73" s="51">
        <v>0.51334554351421302</v>
      </c>
      <c r="AF73" s="51">
        <v>0.53648963356486201</v>
      </c>
      <c r="AG73" s="51">
        <v>0.86031266235227699</v>
      </c>
      <c r="AH73" s="51">
        <v>0.80604704905596902</v>
      </c>
      <c r="AI73" s="52" t="s">
        <v>75</v>
      </c>
      <c r="AJ73" s="52" t="s">
        <v>75</v>
      </c>
      <c r="AK73" s="52" t="s">
        <v>73</v>
      </c>
      <c r="AL73" s="52" t="s">
        <v>73</v>
      </c>
      <c r="AM73" s="52" t="s">
        <v>75</v>
      </c>
      <c r="AN73" s="52" t="s">
        <v>75</v>
      </c>
      <c r="AO73" s="52" t="s">
        <v>77</v>
      </c>
      <c r="AP73" s="52" t="s">
        <v>75</v>
      </c>
      <c r="AR73" s="53" t="s">
        <v>83</v>
      </c>
      <c r="AS73" s="51">
        <v>0.73846200721585697</v>
      </c>
      <c r="AT73" s="51">
        <v>0.73940362028250395</v>
      </c>
      <c r="AU73" s="51">
        <v>26.413443273521001</v>
      </c>
      <c r="AV73" s="51">
        <v>26.218954908900098</v>
      </c>
      <c r="AW73" s="51">
        <v>0.51140785365903696</v>
      </c>
      <c r="AX73" s="51">
        <v>0.510486414821683</v>
      </c>
      <c r="AY73" s="51">
        <v>0.85207820283356694</v>
      </c>
      <c r="AZ73" s="51">
        <v>0.85461743340531704</v>
      </c>
      <c r="BA73" s="52" t="s">
        <v>75</v>
      </c>
      <c r="BB73" s="52" t="s">
        <v>75</v>
      </c>
      <c r="BC73" s="52" t="s">
        <v>73</v>
      </c>
      <c r="BD73" s="52" t="s">
        <v>73</v>
      </c>
      <c r="BE73" s="52" t="s">
        <v>75</v>
      </c>
      <c r="BF73" s="52" t="s">
        <v>75</v>
      </c>
      <c r="BG73" s="52" t="s">
        <v>77</v>
      </c>
      <c r="BH73" s="52" t="s">
        <v>77</v>
      </c>
      <c r="BI73" s="47">
        <f t="shared" si="440"/>
        <v>1</v>
      </c>
      <c r="BJ73" s="47" t="s">
        <v>83</v>
      </c>
      <c r="BK73" s="51">
        <v>0.739728356583635</v>
      </c>
      <c r="BL73" s="51">
        <v>0.74088756788968202</v>
      </c>
      <c r="BM73" s="51">
        <v>26.943030662540899</v>
      </c>
      <c r="BN73" s="51">
        <v>26.625025595358</v>
      </c>
      <c r="BO73" s="51">
        <v>0.51016825010614397</v>
      </c>
      <c r="BP73" s="51">
        <v>0.50903087539983105</v>
      </c>
      <c r="BQ73" s="51">
        <v>0.85983829217951901</v>
      </c>
      <c r="BR73" s="51">
        <v>0.86117403136036696</v>
      </c>
      <c r="BS73" s="47" t="s">
        <v>75</v>
      </c>
      <c r="BT73" s="47" t="s">
        <v>75</v>
      </c>
      <c r="BU73" s="47" t="s">
        <v>73</v>
      </c>
      <c r="BV73" s="47" t="s">
        <v>73</v>
      </c>
      <c r="BW73" s="47" t="s">
        <v>75</v>
      </c>
      <c r="BX73" s="47" t="s">
        <v>75</v>
      </c>
      <c r="BY73" s="47" t="s">
        <v>77</v>
      </c>
      <c r="BZ73" s="47" t="s">
        <v>77</v>
      </c>
    </row>
    <row r="74" spans="1:78" s="63" customFormat="1" x14ac:dyDescent="0.3">
      <c r="A74" s="62" t="s">
        <v>82</v>
      </c>
      <c r="B74" s="63">
        <v>23773411</v>
      </c>
      <c r="C74" s="63" t="s">
        <v>9</v>
      </c>
      <c r="D74" s="63" t="s">
        <v>200</v>
      </c>
      <c r="F74" s="78"/>
      <c r="G74" s="64">
        <v>0.84</v>
      </c>
      <c r="H74" s="64" t="str">
        <f t="shared" si="424"/>
        <v>VG</v>
      </c>
      <c r="I74" s="64" t="str">
        <f t="shared" si="425"/>
        <v>G</v>
      </c>
      <c r="J74" s="64" t="str">
        <f t="shared" si="426"/>
        <v>G</v>
      </c>
      <c r="K74" s="64" t="str">
        <f t="shared" si="427"/>
        <v>G</v>
      </c>
      <c r="L74" s="65">
        <v>0.124</v>
      </c>
      <c r="M74" s="64" t="str">
        <f t="shared" si="428"/>
        <v>S</v>
      </c>
      <c r="N74" s="64" t="str">
        <f t="shared" si="429"/>
        <v>VG</v>
      </c>
      <c r="O74" s="64" t="str">
        <f t="shared" si="430"/>
        <v>NS</v>
      </c>
      <c r="P74" s="64" t="str">
        <f t="shared" si="431"/>
        <v>VG</v>
      </c>
      <c r="Q74" s="64">
        <v>0.4</v>
      </c>
      <c r="R74" s="64" t="str">
        <f t="shared" si="432"/>
        <v>VG</v>
      </c>
      <c r="S74" s="64" t="str">
        <f t="shared" si="433"/>
        <v>G</v>
      </c>
      <c r="T74" s="64" t="str">
        <f t="shared" si="434"/>
        <v>G</v>
      </c>
      <c r="U74" s="64" t="str">
        <f t="shared" si="435"/>
        <v>G</v>
      </c>
      <c r="V74" s="127">
        <v>0.85399999999999998</v>
      </c>
      <c r="W74" s="64" t="str">
        <f t="shared" si="436"/>
        <v>VG</v>
      </c>
      <c r="X74" s="64" t="str">
        <f t="shared" si="437"/>
        <v>G</v>
      </c>
      <c r="Y74" s="64" t="str">
        <f t="shared" si="438"/>
        <v>VG</v>
      </c>
      <c r="Z74" s="64" t="str">
        <f t="shared" si="439"/>
        <v>VG</v>
      </c>
      <c r="AA74" s="66">
        <v>0.73647635295409697</v>
      </c>
      <c r="AB74" s="66">
        <v>0.71217887307743999</v>
      </c>
      <c r="AC74" s="66">
        <v>27.2620221999235</v>
      </c>
      <c r="AD74" s="66">
        <v>24.524223809741301</v>
      </c>
      <c r="AE74" s="66">
        <v>0.51334554351421302</v>
      </c>
      <c r="AF74" s="66">
        <v>0.53648963356486201</v>
      </c>
      <c r="AG74" s="66">
        <v>0.86031266235227699</v>
      </c>
      <c r="AH74" s="66">
        <v>0.80604704905596902</v>
      </c>
      <c r="AI74" s="67" t="s">
        <v>75</v>
      </c>
      <c r="AJ74" s="67" t="s">
        <v>75</v>
      </c>
      <c r="AK74" s="67" t="s">
        <v>73</v>
      </c>
      <c r="AL74" s="67" t="s">
        <v>73</v>
      </c>
      <c r="AM74" s="67" t="s">
        <v>75</v>
      </c>
      <c r="AN74" s="67" t="s">
        <v>75</v>
      </c>
      <c r="AO74" s="67" t="s">
        <v>77</v>
      </c>
      <c r="AP74" s="67" t="s">
        <v>75</v>
      </c>
      <c r="AR74" s="68" t="s">
        <v>83</v>
      </c>
      <c r="AS74" s="66">
        <v>0.73846200721585697</v>
      </c>
      <c r="AT74" s="66">
        <v>0.73940362028250395</v>
      </c>
      <c r="AU74" s="66">
        <v>26.413443273521001</v>
      </c>
      <c r="AV74" s="66">
        <v>26.218954908900098</v>
      </c>
      <c r="AW74" s="66">
        <v>0.51140785365903696</v>
      </c>
      <c r="AX74" s="66">
        <v>0.510486414821683</v>
      </c>
      <c r="AY74" s="66">
        <v>0.85207820283356694</v>
      </c>
      <c r="AZ74" s="66">
        <v>0.85461743340531704</v>
      </c>
      <c r="BA74" s="67" t="s">
        <v>75</v>
      </c>
      <c r="BB74" s="67" t="s">
        <v>75</v>
      </c>
      <c r="BC74" s="67" t="s">
        <v>73</v>
      </c>
      <c r="BD74" s="67" t="s">
        <v>73</v>
      </c>
      <c r="BE74" s="67" t="s">
        <v>75</v>
      </c>
      <c r="BF74" s="67" t="s">
        <v>75</v>
      </c>
      <c r="BG74" s="67" t="s">
        <v>77</v>
      </c>
      <c r="BH74" s="67" t="s">
        <v>77</v>
      </c>
      <c r="BI74" s="63">
        <f t="shared" si="440"/>
        <v>1</v>
      </c>
      <c r="BJ74" s="63" t="s">
        <v>83</v>
      </c>
      <c r="BK74" s="66">
        <v>0.739728356583635</v>
      </c>
      <c r="BL74" s="66">
        <v>0.74088756788968202</v>
      </c>
      <c r="BM74" s="66">
        <v>26.943030662540899</v>
      </c>
      <c r="BN74" s="66">
        <v>26.625025595358</v>
      </c>
      <c r="BO74" s="66">
        <v>0.51016825010614397</v>
      </c>
      <c r="BP74" s="66">
        <v>0.50903087539983105</v>
      </c>
      <c r="BQ74" s="66">
        <v>0.85983829217951901</v>
      </c>
      <c r="BR74" s="66">
        <v>0.86117403136036696</v>
      </c>
      <c r="BS74" s="63" t="s">
        <v>75</v>
      </c>
      <c r="BT74" s="63" t="s">
        <v>75</v>
      </c>
      <c r="BU74" s="63" t="s">
        <v>73</v>
      </c>
      <c r="BV74" s="63" t="s">
        <v>73</v>
      </c>
      <c r="BW74" s="63" t="s">
        <v>75</v>
      </c>
      <c r="BX74" s="63" t="s">
        <v>75</v>
      </c>
      <c r="BY74" s="63" t="s">
        <v>77</v>
      </c>
      <c r="BZ74" s="63" t="s">
        <v>77</v>
      </c>
    </row>
    <row r="75" spans="1:78" s="63" customFormat="1" x14ac:dyDescent="0.3">
      <c r="A75" s="62" t="s">
        <v>82</v>
      </c>
      <c r="B75" s="63">
        <v>23773411</v>
      </c>
      <c r="C75" s="63" t="s">
        <v>9</v>
      </c>
      <c r="D75" s="63" t="s">
        <v>202</v>
      </c>
      <c r="F75" s="78"/>
      <c r="G75" s="64">
        <v>0.85</v>
      </c>
      <c r="H75" s="64" t="str">
        <f t="shared" si="424"/>
        <v>VG</v>
      </c>
      <c r="I75" s="64" t="str">
        <f t="shared" si="425"/>
        <v>G</v>
      </c>
      <c r="J75" s="64" t="str">
        <f t="shared" si="426"/>
        <v>G</v>
      </c>
      <c r="K75" s="64" t="str">
        <f t="shared" si="427"/>
        <v>G</v>
      </c>
      <c r="L75" s="65">
        <v>8.2000000000000003E-2</v>
      </c>
      <c r="M75" s="64" t="str">
        <f t="shared" si="428"/>
        <v>G</v>
      </c>
      <c r="N75" s="64" t="str">
        <f t="shared" si="429"/>
        <v>VG</v>
      </c>
      <c r="O75" s="64" t="str">
        <f t="shared" si="430"/>
        <v>NS</v>
      </c>
      <c r="P75" s="64" t="str">
        <f t="shared" si="431"/>
        <v>VG</v>
      </c>
      <c r="Q75" s="64">
        <v>0.39</v>
      </c>
      <c r="R75" s="64" t="str">
        <f t="shared" si="432"/>
        <v>VG</v>
      </c>
      <c r="S75" s="64" t="str">
        <f t="shared" si="433"/>
        <v>G</v>
      </c>
      <c r="T75" s="64" t="str">
        <f t="shared" si="434"/>
        <v>G</v>
      </c>
      <c r="U75" s="64" t="str">
        <f t="shared" si="435"/>
        <v>G</v>
      </c>
      <c r="V75" s="127">
        <v>0.85799999999999998</v>
      </c>
      <c r="W75" s="64" t="str">
        <f t="shared" si="436"/>
        <v>VG</v>
      </c>
      <c r="X75" s="64" t="str">
        <f t="shared" si="437"/>
        <v>G</v>
      </c>
      <c r="Y75" s="64" t="str">
        <f t="shared" si="438"/>
        <v>VG</v>
      </c>
      <c r="Z75" s="64" t="str">
        <f t="shared" si="439"/>
        <v>VG</v>
      </c>
      <c r="AA75" s="66">
        <v>0.73647635295409697</v>
      </c>
      <c r="AB75" s="66">
        <v>0.71217887307743999</v>
      </c>
      <c r="AC75" s="66">
        <v>27.2620221999235</v>
      </c>
      <c r="AD75" s="66">
        <v>24.524223809741301</v>
      </c>
      <c r="AE75" s="66">
        <v>0.51334554351421302</v>
      </c>
      <c r="AF75" s="66">
        <v>0.53648963356486201</v>
      </c>
      <c r="AG75" s="66">
        <v>0.86031266235227699</v>
      </c>
      <c r="AH75" s="66">
        <v>0.80604704905596902</v>
      </c>
      <c r="AI75" s="67" t="s">
        <v>75</v>
      </c>
      <c r="AJ75" s="67" t="s">
        <v>75</v>
      </c>
      <c r="AK75" s="67" t="s">
        <v>73</v>
      </c>
      <c r="AL75" s="67" t="s">
        <v>73</v>
      </c>
      <c r="AM75" s="67" t="s">
        <v>75</v>
      </c>
      <c r="AN75" s="67" t="s">
        <v>75</v>
      </c>
      <c r="AO75" s="67" t="s">
        <v>77</v>
      </c>
      <c r="AP75" s="67" t="s">
        <v>75</v>
      </c>
      <c r="AR75" s="68" t="s">
        <v>83</v>
      </c>
      <c r="AS75" s="66">
        <v>0.73846200721585697</v>
      </c>
      <c r="AT75" s="66">
        <v>0.73940362028250395</v>
      </c>
      <c r="AU75" s="66">
        <v>26.413443273521001</v>
      </c>
      <c r="AV75" s="66">
        <v>26.218954908900098</v>
      </c>
      <c r="AW75" s="66">
        <v>0.51140785365903696</v>
      </c>
      <c r="AX75" s="66">
        <v>0.510486414821683</v>
      </c>
      <c r="AY75" s="66">
        <v>0.85207820283356694</v>
      </c>
      <c r="AZ75" s="66">
        <v>0.85461743340531704</v>
      </c>
      <c r="BA75" s="67" t="s">
        <v>75</v>
      </c>
      <c r="BB75" s="67" t="s">
        <v>75</v>
      </c>
      <c r="BC75" s="67" t="s">
        <v>73</v>
      </c>
      <c r="BD75" s="67" t="s">
        <v>73</v>
      </c>
      <c r="BE75" s="67" t="s">
        <v>75</v>
      </c>
      <c r="BF75" s="67" t="s">
        <v>75</v>
      </c>
      <c r="BG75" s="67" t="s">
        <v>77</v>
      </c>
      <c r="BH75" s="67" t="s">
        <v>77</v>
      </c>
      <c r="BI75" s="63">
        <f t="shared" si="440"/>
        <v>1</v>
      </c>
      <c r="BJ75" s="63" t="s">
        <v>83</v>
      </c>
      <c r="BK75" s="66">
        <v>0.739728356583635</v>
      </c>
      <c r="BL75" s="66">
        <v>0.74088756788968202</v>
      </c>
      <c r="BM75" s="66">
        <v>26.943030662540899</v>
      </c>
      <c r="BN75" s="66">
        <v>26.625025595358</v>
      </c>
      <c r="BO75" s="66">
        <v>0.51016825010614397</v>
      </c>
      <c r="BP75" s="66">
        <v>0.50903087539983105</v>
      </c>
      <c r="BQ75" s="66">
        <v>0.85983829217951901</v>
      </c>
      <c r="BR75" s="66">
        <v>0.86117403136036696</v>
      </c>
      <c r="BS75" s="63" t="s">
        <v>75</v>
      </c>
      <c r="BT75" s="63" t="s">
        <v>75</v>
      </c>
      <c r="BU75" s="63" t="s">
        <v>73</v>
      </c>
      <c r="BV75" s="63" t="s">
        <v>73</v>
      </c>
      <c r="BW75" s="63" t="s">
        <v>75</v>
      </c>
      <c r="BX75" s="63" t="s">
        <v>75</v>
      </c>
      <c r="BY75" s="63" t="s">
        <v>77</v>
      </c>
      <c r="BZ75" s="63" t="s">
        <v>77</v>
      </c>
    </row>
    <row r="76" spans="1:78" s="63" customFormat="1" x14ac:dyDescent="0.3">
      <c r="A76" s="62" t="s">
        <v>82</v>
      </c>
      <c r="B76" s="63">
        <v>23773411</v>
      </c>
      <c r="C76" s="63" t="s">
        <v>9</v>
      </c>
      <c r="D76" s="63" t="s">
        <v>203</v>
      </c>
      <c r="F76" s="78"/>
      <c r="G76" s="64">
        <v>0.86</v>
      </c>
      <c r="H76" s="64" t="str">
        <f t="shared" si="424"/>
        <v>VG</v>
      </c>
      <c r="I76" s="64" t="str">
        <f t="shared" si="425"/>
        <v>G</v>
      </c>
      <c r="J76" s="64" t="str">
        <f t="shared" si="426"/>
        <v>G</v>
      </c>
      <c r="K76" s="64" t="str">
        <f t="shared" si="427"/>
        <v>G</v>
      </c>
      <c r="L76" s="65">
        <v>5.5E-2</v>
      </c>
      <c r="M76" s="64" t="str">
        <f t="shared" si="428"/>
        <v>G</v>
      </c>
      <c r="N76" s="64" t="str">
        <f t="shared" si="429"/>
        <v>VG</v>
      </c>
      <c r="O76" s="64" t="str">
        <f t="shared" si="430"/>
        <v>NS</v>
      </c>
      <c r="P76" s="64" t="str">
        <f t="shared" si="431"/>
        <v>VG</v>
      </c>
      <c r="Q76" s="64">
        <v>0.38</v>
      </c>
      <c r="R76" s="64" t="str">
        <f t="shared" si="432"/>
        <v>VG</v>
      </c>
      <c r="S76" s="64" t="str">
        <f t="shared" si="433"/>
        <v>G</v>
      </c>
      <c r="T76" s="64" t="str">
        <f t="shared" si="434"/>
        <v>G</v>
      </c>
      <c r="U76" s="64" t="str">
        <f t="shared" si="435"/>
        <v>G</v>
      </c>
      <c r="V76" s="127">
        <v>0.86</v>
      </c>
      <c r="W76" s="64" t="str">
        <f t="shared" si="436"/>
        <v>VG</v>
      </c>
      <c r="X76" s="64" t="str">
        <f t="shared" si="437"/>
        <v>G</v>
      </c>
      <c r="Y76" s="64" t="str">
        <f t="shared" si="438"/>
        <v>VG</v>
      </c>
      <c r="Z76" s="64" t="str">
        <f t="shared" si="439"/>
        <v>VG</v>
      </c>
      <c r="AA76" s="66">
        <v>0.73647635295409697</v>
      </c>
      <c r="AB76" s="66">
        <v>0.71217887307743999</v>
      </c>
      <c r="AC76" s="66">
        <v>27.2620221999235</v>
      </c>
      <c r="AD76" s="66">
        <v>24.524223809741301</v>
      </c>
      <c r="AE76" s="66">
        <v>0.51334554351421302</v>
      </c>
      <c r="AF76" s="66">
        <v>0.53648963356486201</v>
      </c>
      <c r="AG76" s="66">
        <v>0.86031266235227699</v>
      </c>
      <c r="AH76" s="66">
        <v>0.80604704905596902</v>
      </c>
      <c r="AI76" s="67" t="s">
        <v>75</v>
      </c>
      <c r="AJ76" s="67" t="s">
        <v>75</v>
      </c>
      <c r="AK76" s="67" t="s">
        <v>73</v>
      </c>
      <c r="AL76" s="67" t="s">
        <v>73</v>
      </c>
      <c r="AM76" s="67" t="s">
        <v>75</v>
      </c>
      <c r="AN76" s="67" t="s">
        <v>75</v>
      </c>
      <c r="AO76" s="67" t="s">
        <v>77</v>
      </c>
      <c r="AP76" s="67" t="s">
        <v>75</v>
      </c>
      <c r="AR76" s="68" t="s">
        <v>83</v>
      </c>
      <c r="AS76" s="66">
        <v>0.73846200721585697</v>
      </c>
      <c r="AT76" s="66">
        <v>0.73940362028250395</v>
      </c>
      <c r="AU76" s="66">
        <v>26.413443273521001</v>
      </c>
      <c r="AV76" s="66">
        <v>26.218954908900098</v>
      </c>
      <c r="AW76" s="66">
        <v>0.51140785365903696</v>
      </c>
      <c r="AX76" s="66">
        <v>0.510486414821683</v>
      </c>
      <c r="AY76" s="66">
        <v>0.85207820283356694</v>
      </c>
      <c r="AZ76" s="66">
        <v>0.85461743340531704</v>
      </c>
      <c r="BA76" s="67" t="s">
        <v>75</v>
      </c>
      <c r="BB76" s="67" t="s">
        <v>75</v>
      </c>
      <c r="BC76" s="67" t="s">
        <v>73</v>
      </c>
      <c r="BD76" s="67" t="s">
        <v>73</v>
      </c>
      <c r="BE76" s="67" t="s">
        <v>75</v>
      </c>
      <c r="BF76" s="67" t="s">
        <v>75</v>
      </c>
      <c r="BG76" s="67" t="s">
        <v>77</v>
      </c>
      <c r="BH76" s="67" t="s">
        <v>77</v>
      </c>
      <c r="BI76" s="63">
        <f t="shared" si="440"/>
        <v>1</v>
      </c>
      <c r="BJ76" s="63" t="s">
        <v>83</v>
      </c>
      <c r="BK76" s="66">
        <v>0.739728356583635</v>
      </c>
      <c r="BL76" s="66">
        <v>0.74088756788968202</v>
      </c>
      <c r="BM76" s="66">
        <v>26.943030662540899</v>
      </c>
      <c r="BN76" s="66">
        <v>26.625025595358</v>
      </c>
      <c r="BO76" s="66">
        <v>0.51016825010614397</v>
      </c>
      <c r="BP76" s="66">
        <v>0.50903087539983105</v>
      </c>
      <c r="BQ76" s="66">
        <v>0.85983829217951901</v>
      </c>
      <c r="BR76" s="66">
        <v>0.86117403136036696</v>
      </c>
      <c r="BS76" s="63" t="s">
        <v>75</v>
      </c>
      <c r="BT76" s="63" t="s">
        <v>75</v>
      </c>
      <c r="BU76" s="63" t="s">
        <v>73</v>
      </c>
      <c r="BV76" s="63" t="s">
        <v>73</v>
      </c>
      <c r="BW76" s="63" t="s">
        <v>75</v>
      </c>
      <c r="BX76" s="63" t="s">
        <v>75</v>
      </c>
      <c r="BY76" s="63" t="s">
        <v>77</v>
      </c>
      <c r="BZ76" s="63" t="s">
        <v>77</v>
      </c>
    </row>
    <row r="77" spans="1:78" s="63" customFormat="1" x14ac:dyDescent="0.3">
      <c r="A77" s="62" t="s">
        <v>82</v>
      </c>
      <c r="B77" s="63">
        <v>23773411</v>
      </c>
      <c r="C77" s="63" t="s">
        <v>9</v>
      </c>
      <c r="D77" s="63" t="s">
        <v>215</v>
      </c>
      <c r="E77" s="63" t="s">
        <v>221</v>
      </c>
      <c r="F77" s="78"/>
      <c r="G77" s="64">
        <v>0.86</v>
      </c>
      <c r="H77" s="64" t="str">
        <f t="shared" si="424"/>
        <v>VG</v>
      </c>
      <c r="I77" s="64" t="str">
        <f t="shared" si="425"/>
        <v>G</v>
      </c>
      <c r="J77" s="64" t="str">
        <f t="shared" si="426"/>
        <v>G</v>
      </c>
      <c r="K77" s="64" t="str">
        <f t="shared" si="427"/>
        <v>G</v>
      </c>
      <c r="L77" s="65">
        <v>3.6999999999999998E-2</v>
      </c>
      <c r="M77" s="64" t="str">
        <f t="shared" si="428"/>
        <v>VG</v>
      </c>
      <c r="N77" s="64" t="str">
        <f t="shared" si="429"/>
        <v>VG</v>
      </c>
      <c r="O77" s="64" t="str">
        <f t="shared" si="430"/>
        <v>NS</v>
      </c>
      <c r="P77" s="64" t="str">
        <f t="shared" si="431"/>
        <v>VG</v>
      </c>
      <c r="Q77" s="64">
        <v>0.38</v>
      </c>
      <c r="R77" s="64" t="str">
        <f t="shared" si="432"/>
        <v>VG</v>
      </c>
      <c r="S77" s="64" t="str">
        <f t="shared" si="433"/>
        <v>G</v>
      </c>
      <c r="T77" s="64" t="str">
        <f t="shared" si="434"/>
        <v>G</v>
      </c>
      <c r="U77" s="64" t="str">
        <f t="shared" si="435"/>
        <v>G</v>
      </c>
      <c r="V77" s="127">
        <v>0.86</v>
      </c>
      <c r="W77" s="64" t="str">
        <f t="shared" si="436"/>
        <v>VG</v>
      </c>
      <c r="X77" s="64" t="str">
        <f t="shared" si="437"/>
        <v>G</v>
      </c>
      <c r="Y77" s="64" t="str">
        <f t="shared" si="438"/>
        <v>VG</v>
      </c>
      <c r="Z77" s="64" t="str">
        <f t="shared" si="439"/>
        <v>VG</v>
      </c>
      <c r="AA77" s="66">
        <v>0.73647635295409697</v>
      </c>
      <c r="AB77" s="66">
        <v>0.71217887307743999</v>
      </c>
      <c r="AC77" s="66">
        <v>27.2620221999235</v>
      </c>
      <c r="AD77" s="66">
        <v>24.524223809741301</v>
      </c>
      <c r="AE77" s="66">
        <v>0.51334554351421302</v>
      </c>
      <c r="AF77" s="66">
        <v>0.53648963356486201</v>
      </c>
      <c r="AG77" s="66">
        <v>0.86031266235227699</v>
      </c>
      <c r="AH77" s="66">
        <v>0.80604704905596902</v>
      </c>
      <c r="AI77" s="67" t="s">
        <v>75</v>
      </c>
      <c r="AJ77" s="67" t="s">
        <v>75</v>
      </c>
      <c r="AK77" s="67" t="s">
        <v>73</v>
      </c>
      <c r="AL77" s="67" t="s">
        <v>73</v>
      </c>
      <c r="AM77" s="67" t="s">
        <v>75</v>
      </c>
      <c r="AN77" s="67" t="s">
        <v>75</v>
      </c>
      <c r="AO77" s="67" t="s">
        <v>77</v>
      </c>
      <c r="AP77" s="67" t="s">
        <v>75</v>
      </c>
      <c r="AR77" s="68" t="s">
        <v>83</v>
      </c>
      <c r="AS77" s="66">
        <v>0.73846200721585697</v>
      </c>
      <c r="AT77" s="66">
        <v>0.73940362028250395</v>
      </c>
      <c r="AU77" s="66">
        <v>26.413443273521001</v>
      </c>
      <c r="AV77" s="66">
        <v>26.218954908900098</v>
      </c>
      <c r="AW77" s="66">
        <v>0.51140785365903696</v>
      </c>
      <c r="AX77" s="66">
        <v>0.510486414821683</v>
      </c>
      <c r="AY77" s="66">
        <v>0.85207820283356694</v>
      </c>
      <c r="AZ77" s="66">
        <v>0.85461743340531704</v>
      </c>
      <c r="BA77" s="67" t="s">
        <v>75</v>
      </c>
      <c r="BB77" s="67" t="s">
        <v>75</v>
      </c>
      <c r="BC77" s="67" t="s">
        <v>73</v>
      </c>
      <c r="BD77" s="67" t="s">
        <v>73</v>
      </c>
      <c r="BE77" s="67" t="s">
        <v>75</v>
      </c>
      <c r="BF77" s="67" t="s">
        <v>75</v>
      </c>
      <c r="BG77" s="67" t="s">
        <v>77</v>
      </c>
      <c r="BH77" s="67" t="s">
        <v>77</v>
      </c>
      <c r="BI77" s="63">
        <f t="shared" si="440"/>
        <v>1</v>
      </c>
      <c r="BJ77" s="63" t="s">
        <v>83</v>
      </c>
      <c r="BK77" s="66">
        <v>0.739728356583635</v>
      </c>
      <c r="BL77" s="66">
        <v>0.74088756788968202</v>
      </c>
      <c r="BM77" s="66">
        <v>26.943030662540899</v>
      </c>
      <c r="BN77" s="66">
        <v>26.625025595358</v>
      </c>
      <c r="BO77" s="66">
        <v>0.51016825010614397</v>
      </c>
      <c r="BP77" s="66">
        <v>0.50903087539983105</v>
      </c>
      <c r="BQ77" s="66">
        <v>0.85983829217951901</v>
      </c>
      <c r="BR77" s="66">
        <v>0.86117403136036696</v>
      </c>
      <c r="BS77" s="63" t="s">
        <v>75</v>
      </c>
      <c r="BT77" s="63" t="s">
        <v>75</v>
      </c>
      <c r="BU77" s="63" t="s">
        <v>73</v>
      </c>
      <c r="BV77" s="63" t="s">
        <v>73</v>
      </c>
      <c r="BW77" s="63" t="s">
        <v>75</v>
      </c>
      <c r="BX77" s="63" t="s">
        <v>75</v>
      </c>
      <c r="BY77" s="63" t="s">
        <v>77</v>
      </c>
      <c r="BZ77" s="63" t="s">
        <v>77</v>
      </c>
    </row>
    <row r="78" spans="1:78" s="63" customFormat="1" x14ac:dyDescent="0.3">
      <c r="A78" s="62" t="s">
        <v>82</v>
      </c>
      <c r="B78" s="63">
        <v>23773411</v>
      </c>
      <c r="C78" s="63" t="s">
        <v>9</v>
      </c>
      <c r="D78" s="63" t="s">
        <v>241</v>
      </c>
      <c r="E78" s="63" t="s">
        <v>222</v>
      </c>
      <c r="F78" s="78"/>
      <c r="G78" s="64">
        <v>0.86</v>
      </c>
      <c r="H78" s="64" t="str">
        <f t="shared" si="424"/>
        <v>VG</v>
      </c>
      <c r="I78" s="64" t="str">
        <f t="shared" ref="I78" si="441">AJ78</f>
        <v>G</v>
      </c>
      <c r="J78" s="64" t="str">
        <f t="shared" ref="J78" si="442">BB78</f>
        <v>G</v>
      </c>
      <c r="K78" s="64" t="str">
        <f t="shared" ref="K78" si="443">BT78</f>
        <v>G</v>
      </c>
      <c r="L78" s="65">
        <v>-1.1000000000000001E-3</v>
      </c>
      <c r="M78" s="64" t="str">
        <f t="shared" si="428"/>
        <v>VG</v>
      </c>
      <c r="N78" s="64" t="str">
        <f t="shared" ref="N78" si="444">AO78</f>
        <v>VG</v>
      </c>
      <c r="O78" s="64" t="str">
        <f t="shared" ref="O78" si="445">BD78</f>
        <v>NS</v>
      </c>
      <c r="P78" s="64" t="str">
        <f t="shared" ref="P78" si="446">BY78</f>
        <v>VG</v>
      </c>
      <c r="Q78" s="64">
        <v>0.38</v>
      </c>
      <c r="R78" s="64" t="str">
        <f t="shared" si="432"/>
        <v>VG</v>
      </c>
      <c r="S78" s="64" t="str">
        <f t="shared" ref="S78" si="447">AN78</f>
        <v>G</v>
      </c>
      <c r="T78" s="64" t="str">
        <f t="shared" ref="T78" si="448">BF78</f>
        <v>G</v>
      </c>
      <c r="U78" s="64" t="str">
        <f t="shared" ref="U78" si="449">BX78</f>
        <v>G</v>
      </c>
      <c r="V78" s="127">
        <v>0.86</v>
      </c>
      <c r="W78" s="64" t="str">
        <f t="shared" si="436"/>
        <v>VG</v>
      </c>
      <c r="X78" s="64" t="str">
        <f t="shared" ref="X78" si="450">AP78</f>
        <v>G</v>
      </c>
      <c r="Y78" s="64" t="str">
        <f t="shared" ref="Y78" si="451">BH78</f>
        <v>VG</v>
      </c>
      <c r="Z78" s="64" t="str">
        <f t="shared" ref="Z78" si="452">BZ78</f>
        <v>VG</v>
      </c>
      <c r="AA78" s="66">
        <v>0.73647635295409697</v>
      </c>
      <c r="AB78" s="66">
        <v>0.71217887307743999</v>
      </c>
      <c r="AC78" s="66">
        <v>27.2620221999235</v>
      </c>
      <c r="AD78" s="66">
        <v>24.524223809741301</v>
      </c>
      <c r="AE78" s="66">
        <v>0.51334554351421302</v>
      </c>
      <c r="AF78" s="66">
        <v>0.53648963356486201</v>
      </c>
      <c r="AG78" s="66">
        <v>0.86031266235227699</v>
      </c>
      <c r="AH78" s="66">
        <v>0.80604704905596902</v>
      </c>
      <c r="AI78" s="67" t="s">
        <v>75</v>
      </c>
      <c r="AJ78" s="67" t="s">
        <v>75</v>
      </c>
      <c r="AK78" s="67" t="s">
        <v>73</v>
      </c>
      <c r="AL78" s="67" t="s">
        <v>73</v>
      </c>
      <c r="AM78" s="67" t="s">
        <v>75</v>
      </c>
      <c r="AN78" s="67" t="s">
        <v>75</v>
      </c>
      <c r="AO78" s="67" t="s">
        <v>77</v>
      </c>
      <c r="AP78" s="67" t="s">
        <v>75</v>
      </c>
      <c r="AR78" s="68" t="s">
        <v>83</v>
      </c>
      <c r="AS78" s="66">
        <v>0.73846200721585697</v>
      </c>
      <c r="AT78" s="66">
        <v>0.73940362028250395</v>
      </c>
      <c r="AU78" s="66">
        <v>26.413443273521001</v>
      </c>
      <c r="AV78" s="66">
        <v>26.218954908900098</v>
      </c>
      <c r="AW78" s="66">
        <v>0.51140785365903696</v>
      </c>
      <c r="AX78" s="66">
        <v>0.510486414821683</v>
      </c>
      <c r="AY78" s="66">
        <v>0.85207820283356694</v>
      </c>
      <c r="AZ78" s="66">
        <v>0.85461743340531704</v>
      </c>
      <c r="BA78" s="67" t="s">
        <v>75</v>
      </c>
      <c r="BB78" s="67" t="s">
        <v>75</v>
      </c>
      <c r="BC78" s="67" t="s">
        <v>73</v>
      </c>
      <c r="BD78" s="67" t="s">
        <v>73</v>
      </c>
      <c r="BE78" s="67" t="s">
        <v>75</v>
      </c>
      <c r="BF78" s="67" t="s">
        <v>75</v>
      </c>
      <c r="BG78" s="67" t="s">
        <v>77</v>
      </c>
      <c r="BH78" s="67" t="s">
        <v>77</v>
      </c>
      <c r="BI78" s="63">
        <f t="shared" ref="BI78" si="453">IF(BJ78=AR78,1,0)</f>
        <v>1</v>
      </c>
      <c r="BJ78" s="63" t="s">
        <v>83</v>
      </c>
      <c r="BK78" s="66">
        <v>0.739728356583635</v>
      </c>
      <c r="BL78" s="66">
        <v>0.74088756788968202</v>
      </c>
      <c r="BM78" s="66">
        <v>26.943030662540899</v>
      </c>
      <c r="BN78" s="66">
        <v>26.625025595358</v>
      </c>
      <c r="BO78" s="66">
        <v>0.51016825010614397</v>
      </c>
      <c r="BP78" s="66">
        <v>0.50903087539983105</v>
      </c>
      <c r="BQ78" s="66">
        <v>0.85983829217951901</v>
      </c>
      <c r="BR78" s="66">
        <v>0.86117403136036696</v>
      </c>
      <c r="BS78" s="63" t="s">
        <v>75</v>
      </c>
      <c r="BT78" s="63" t="s">
        <v>75</v>
      </c>
      <c r="BU78" s="63" t="s">
        <v>73</v>
      </c>
      <c r="BV78" s="63" t="s">
        <v>73</v>
      </c>
      <c r="BW78" s="63" t="s">
        <v>75</v>
      </c>
      <c r="BX78" s="63" t="s">
        <v>75</v>
      </c>
      <c r="BY78" s="63" t="s">
        <v>77</v>
      </c>
      <c r="BZ78" s="63" t="s">
        <v>77</v>
      </c>
    </row>
    <row r="79" spans="1:78" s="63" customFormat="1" x14ac:dyDescent="0.3">
      <c r="A79" s="62" t="s">
        <v>82</v>
      </c>
      <c r="B79" s="63">
        <v>23773411</v>
      </c>
      <c r="C79" s="63" t="s">
        <v>9</v>
      </c>
      <c r="D79" s="63" t="s">
        <v>290</v>
      </c>
      <c r="E79" s="63" t="s">
        <v>289</v>
      </c>
      <c r="F79" s="78"/>
      <c r="G79" s="64">
        <v>0.75</v>
      </c>
      <c r="H79" s="64" t="str">
        <f t="shared" ref="H79" si="454">IF(G79&gt;0.8,"VG",IF(G79&gt;0.7,"G",IF(G79&gt;0.45,"S","NS")))</f>
        <v>G</v>
      </c>
      <c r="I79" s="64" t="str">
        <f t="shared" ref="I79" si="455">AJ79</f>
        <v>G</v>
      </c>
      <c r="J79" s="64" t="str">
        <f t="shared" ref="J79" si="456">BB79</f>
        <v>G</v>
      </c>
      <c r="K79" s="64" t="str">
        <f t="shared" ref="K79" si="457">BT79</f>
        <v>G</v>
      </c>
      <c r="L79" s="65">
        <v>-0.14299999999999999</v>
      </c>
      <c r="M79" s="64" t="str">
        <f t="shared" ref="M79" si="458">IF(ABS(L79)&lt;5%,"VG",IF(ABS(L79)&lt;10%,"G",IF(ABS(L79)&lt;15%,"S","NS")))</f>
        <v>S</v>
      </c>
      <c r="N79" s="64" t="str">
        <f t="shared" ref="N79" si="459">AO79</f>
        <v>VG</v>
      </c>
      <c r="O79" s="64" t="str">
        <f t="shared" ref="O79" si="460">BD79</f>
        <v>NS</v>
      </c>
      <c r="P79" s="64" t="str">
        <f t="shared" ref="P79" si="461">BY79</f>
        <v>VG</v>
      </c>
      <c r="Q79" s="64">
        <v>0.49</v>
      </c>
      <c r="R79" s="64" t="str">
        <f t="shared" ref="R79" si="462">IF(Q79&lt;=0.5,"VG",IF(Q79&lt;=0.6,"G",IF(Q79&lt;=0.7,"S","NS")))</f>
        <v>VG</v>
      </c>
      <c r="S79" s="64" t="str">
        <f t="shared" ref="S79" si="463">AN79</f>
        <v>G</v>
      </c>
      <c r="T79" s="64" t="str">
        <f t="shared" ref="T79" si="464">BF79</f>
        <v>G</v>
      </c>
      <c r="U79" s="64" t="str">
        <f t="shared" ref="U79" si="465">BX79</f>
        <v>G</v>
      </c>
      <c r="V79" s="127">
        <v>0.80059999999999998</v>
      </c>
      <c r="W79" s="64" t="str">
        <f t="shared" ref="W79" si="466">IF(V79&gt;0.85,"VG",IF(V79&gt;0.75,"G",IF(V79&gt;0.6,"S","NS")))</f>
        <v>G</v>
      </c>
      <c r="X79" s="64" t="str">
        <f t="shared" ref="X79" si="467">AP79</f>
        <v>G</v>
      </c>
      <c r="Y79" s="64" t="str">
        <f t="shared" ref="Y79" si="468">BH79</f>
        <v>VG</v>
      </c>
      <c r="Z79" s="64" t="str">
        <f t="shared" ref="Z79" si="469">BZ79</f>
        <v>VG</v>
      </c>
      <c r="AA79" s="66">
        <v>0.73647635295409697</v>
      </c>
      <c r="AB79" s="66">
        <v>0.71217887307743999</v>
      </c>
      <c r="AC79" s="66">
        <v>27.2620221999235</v>
      </c>
      <c r="AD79" s="66">
        <v>24.524223809741301</v>
      </c>
      <c r="AE79" s="66">
        <v>0.51334554351421302</v>
      </c>
      <c r="AF79" s="66">
        <v>0.53648963356486201</v>
      </c>
      <c r="AG79" s="66">
        <v>0.86031266235227699</v>
      </c>
      <c r="AH79" s="66">
        <v>0.80604704905596902</v>
      </c>
      <c r="AI79" s="67" t="s">
        <v>75</v>
      </c>
      <c r="AJ79" s="67" t="s">
        <v>75</v>
      </c>
      <c r="AK79" s="67" t="s">
        <v>73</v>
      </c>
      <c r="AL79" s="67" t="s">
        <v>73</v>
      </c>
      <c r="AM79" s="67" t="s">
        <v>75</v>
      </c>
      <c r="AN79" s="67" t="s">
        <v>75</v>
      </c>
      <c r="AO79" s="67" t="s">
        <v>77</v>
      </c>
      <c r="AP79" s="67" t="s">
        <v>75</v>
      </c>
      <c r="AR79" s="68" t="s">
        <v>83</v>
      </c>
      <c r="AS79" s="66">
        <v>0.73846200721585697</v>
      </c>
      <c r="AT79" s="66">
        <v>0.73940362028250395</v>
      </c>
      <c r="AU79" s="66">
        <v>26.413443273521001</v>
      </c>
      <c r="AV79" s="66">
        <v>26.218954908900098</v>
      </c>
      <c r="AW79" s="66">
        <v>0.51140785365903696</v>
      </c>
      <c r="AX79" s="66">
        <v>0.510486414821683</v>
      </c>
      <c r="AY79" s="66">
        <v>0.85207820283356694</v>
      </c>
      <c r="AZ79" s="66">
        <v>0.85461743340531704</v>
      </c>
      <c r="BA79" s="67" t="s">
        <v>75</v>
      </c>
      <c r="BB79" s="67" t="s">
        <v>75</v>
      </c>
      <c r="BC79" s="67" t="s">
        <v>73</v>
      </c>
      <c r="BD79" s="67" t="s">
        <v>73</v>
      </c>
      <c r="BE79" s="67" t="s">
        <v>75</v>
      </c>
      <c r="BF79" s="67" t="s">
        <v>75</v>
      </c>
      <c r="BG79" s="67" t="s">
        <v>77</v>
      </c>
      <c r="BH79" s="67" t="s">
        <v>77</v>
      </c>
      <c r="BI79" s="63">
        <f t="shared" ref="BI79" si="470">IF(BJ79=AR79,1,0)</f>
        <v>1</v>
      </c>
      <c r="BJ79" s="63" t="s">
        <v>83</v>
      </c>
      <c r="BK79" s="66">
        <v>0.739728356583635</v>
      </c>
      <c r="BL79" s="66">
        <v>0.74088756788968202</v>
      </c>
      <c r="BM79" s="66">
        <v>26.943030662540899</v>
      </c>
      <c r="BN79" s="66">
        <v>26.625025595358</v>
      </c>
      <c r="BO79" s="66">
        <v>0.51016825010614397</v>
      </c>
      <c r="BP79" s="66">
        <v>0.50903087539983105</v>
      </c>
      <c r="BQ79" s="66">
        <v>0.85983829217951901</v>
      </c>
      <c r="BR79" s="66">
        <v>0.86117403136036696</v>
      </c>
      <c r="BS79" s="63" t="s">
        <v>75</v>
      </c>
      <c r="BT79" s="63" t="s">
        <v>75</v>
      </c>
      <c r="BU79" s="63" t="s">
        <v>73</v>
      </c>
      <c r="BV79" s="63" t="s">
        <v>73</v>
      </c>
      <c r="BW79" s="63" t="s">
        <v>75</v>
      </c>
      <c r="BX79" s="63" t="s">
        <v>75</v>
      </c>
      <c r="BY79" s="63" t="s">
        <v>77</v>
      </c>
      <c r="BZ79" s="63" t="s">
        <v>77</v>
      </c>
    </row>
    <row r="80" spans="1:78" s="63" customFormat="1" x14ac:dyDescent="0.3">
      <c r="A80" s="62" t="s">
        <v>82</v>
      </c>
      <c r="B80" s="63">
        <v>23773411</v>
      </c>
      <c r="C80" s="63" t="s">
        <v>9</v>
      </c>
      <c r="D80" s="63" t="s">
        <v>291</v>
      </c>
      <c r="E80" s="63" t="s">
        <v>292</v>
      </c>
      <c r="F80" s="78"/>
      <c r="G80" s="64">
        <v>0.81</v>
      </c>
      <c r="H80" s="64" t="str">
        <f t="shared" ref="H80" si="471">IF(G80&gt;0.8,"VG",IF(G80&gt;0.7,"G",IF(G80&gt;0.45,"S","NS")))</f>
        <v>VG</v>
      </c>
      <c r="I80" s="64" t="str">
        <f t="shared" ref="I80" si="472">AJ80</f>
        <v>G</v>
      </c>
      <c r="J80" s="64" t="str">
        <f t="shared" ref="J80" si="473">BB80</f>
        <v>G</v>
      </c>
      <c r="K80" s="64" t="str">
        <f t="shared" ref="K80" si="474">BT80</f>
        <v>G</v>
      </c>
      <c r="L80" s="65">
        <v>-6.2899999999999998E-2</v>
      </c>
      <c r="M80" s="64" t="str">
        <f t="shared" ref="M80" si="475">IF(ABS(L80)&lt;5%,"VG",IF(ABS(L80)&lt;10%,"G",IF(ABS(L80)&lt;15%,"S","NS")))</f>
        <v>G</v>
      </c>
      <c r="N80" s="64" t="str">
        <f t="shared" ref="N80" si="476">AO80</f>
        <v>VG</v>
      </c>
      <c r="O80" s="64" t="str">
        <f t="shared" ref="O80" si="477">BD80</f>
        <v>NS</v>
      </c>
      <c r="P80" s="64" t="str">
        <f t="shared" ref="P80" si="478">BY80</f>
        <v>VG</v>
      </c>
      <c r="Q80" s="64">
        <v>0.44</v>
      </c>
      <c r="R80" s="64" t="str">
        <f t="shared" ref="R80" si="479">IF(Q80&lt;=0.5,"VG",IF(Q80&lt;=0.6,"G",IF(Q80&lt;=0.7,"S","NS")))</f>
        <v>VG</v>
      </c>
      <c r="S80" s="64" t="str">
        <f t="shared" ref="S80" si="480">AN80</f>
        <v>G</v>
      </c>
      <c r="T80" s="64" t="str">
        <f t="shared" ref="T80" si="481">BF80</f>
        <v>G</v>
      </c>
      <c r="U80" s="64" t="str">
        <f t="shared" ref="U80" si="482">BX80</f>
        <v>G</v>
      </c>
      <c r="V80" s="127">
        <v>0.82299999999999995</v>
      </c>
      <c r="W80" s="64" t="str">
        <f t="shared" ref="W80" si="483">IF(V80&gt;0.85,"VG",IF(V80&gt;0.75,"G",IF(V80&gt;0.6,"S","NS")))</f>
        <v>G</v>
      </c>
      <c r="X80" s="64" t="str">
        <f t="shared" ref="X80" si="484">AP80</f>
        <v>G</v>
      </c>
      <c r="Y80" s="64" t="str">
        <f t="shared" ref="Y80" si="485">BH80</f>
        <v>VG</v>
      </c>
      <c r="Z80" s="64" t="str">
        <f t="shared" ref="Z80" si="486">BZ80</f>
        <v>VG</v>
      </c>
      <c r="AA80" s="66">
        <v>0.73647635295409697</v>
      </c>
      <c r="AB80" s="66">
        <v>0.71217887307743999</v>
      </c>
      <c r="AC80" s="66">
        <v>27.2620221999235</v>
      </c>
      <c r="AD80" s="66">
        <v>24.524223809741301</v>
      </c>
      <c r="AE80" s="66">
        <v>0.51334554351421302</v>
      </c>
      <c r="AF80" s="66">
        <v>0.53648963356486201</v>
      </c>
      <c r="AG80" s="66">
        <v>0.86031266235227699</v>
      </c>
      <c r="AH80" s="66">
        <v>0.80604704905596902</v>
      </c>
      <c r="AI80" s="67" t="s">
        <v>75</v>
      </c>
      <c r="AJ80" s="67" t="s">
        <v>75</v>
      </c>
      <c r="AK80" s="67" t="s">
        <v>73</v>
      </c>
      <c r="AL80" s="67" t="s">
        <v>73</v>
      </c>
      <c r="AM80" s="67" t="s">
        <v>75</v>
      </c>
      <c r="AN80" s="67" t="s">
        <v>75</v>
      </c>
      <c r="AO80" s="67" t="s">
        <v>77</v>
      </c>
      <c r="AP80" s="67" t="s">
        <v>75</v>
      </c>
      <c r="AR80" s="68" t="s">
        <v>83</v>
      </c>
      <c r="AS80" s="66">
        <v>0.73846200721585697</v>
      </c>
      <c r="AT80" s="66">
        <v>0.73940362028250395</v>
      </c>
      <c r="AU80" s="66">
        <v>26.413443273521001</v>
      </c>
      <c r="AV80" s="66">
        <v>26.218954908900098</v>
      </c>
      <c r="AW80" s="66">
        <v>0.51140785365903696</v>
      </c>
      <c r="AX80" s="66">
        <v>0.510486414821683</v>
      </c>
      <c r="AY80" s="66">
        <v>0.85207820283356694</v>
      </c>
      <c r="AZ80" s="66">
        <v>0.85461743340531704</v>
      </c>
      <c r="BA80" s="67" t="s">
        <v>75</v>
      </c>
      <c r="BB80" s="67" t="s">
        <v>75</v>
      </c>
      <c r="BC80" s="67" t="s">
        <v>73</v>
      </c>
      <c r="BD80" s="67" t="s">
        <v>73</v>
      </c>
      <c r="BE80" s="67" t="s">
        <v>75</v>
      </c>
      <c r="BF80" s="67" t="s">
        <v>75</v>
      </c>
      <c r="BG80" s="67" t="s">
        <v>77</v>
      </c>
      <c r="BH80" s="67" t="s">
        <v>77</v>
      </c>
      <c r="BI80" s="63">
        <f t="shared" ref="BI80" si="487">IF(BJ80=AR80,1,0)</f>
        <v>1</v>
      </c>
      <c r="BJ80" s="63" t="s">
        <v>83</v>
      </c>
      <c r="BK80" s="66">
        <v>0.739728356583635</v>
      </c>
      <c r="BL80" s="66">
        <v>0.74088756788968202</v>
      </c>
      <c r="BM80" s="66">
        <v>26.943030662540899</v>
      </c>
      <c r="BN80" s="66">
        <v>26.625025595358</v>
      </c>
      <c r="BO80" s="66">
        <v>0.51016825010614397</v>
      </c>
      <c r="BP80" s="66">
        <v>0.50903087539983105</v>
      </c>
      <c r="BQ80" s="66">
        <v>0.85983829217951901</v>
      </c>
      <c r="BR80" s="66">
        <v>0.86117403136036696</v>
      </c>
      <c r="BS80" s="63" t="s">
        <v>75</v>
      </c>
      <c r="BT80" s="63" t="s">
        <v>75</v>
      </c>
      <c r="BU80" s="63" t="s">
        <v>73</v>
      </c>
      <c r="BV80" s="63" t="s">
        <v>73</v>
      </c>
      <c r="BW80" s="63" t="s">
        <v>75</v>
      </c>
      <c r="BX80" s="63" t="s">
        <v>75</v>
      </c>
      <c r="BY80" s="63" t="s">
        <v>77</v>
      </c>
      <c r="BZ80" s="63" t="s">
        <v>77</v>
      </c>
    </row>
    <row r="81" spans="1:78" s="63" customFormat="1" x14ac:dyDescent="0.3">
      <c r="A81" s="62" t="s">
        <v>82</v>
      </c>
      <c r="B81" s="63">
        <v>23773411</v>
      </c>
      <c r="C81" s="63" t="s">
        <v>9</v>
      </c>
      <c r="D81" s="63" t="s">
        <v>291</v>
      </c>
      <c r="E81" s="63" t="s">
        <v>293</v>
      </c>
      <c r="F81" s="78"/>
      <c r="G81" s="64">
        <v>0.81</v>
      </c>
      <c r="H81" s="64" t="str">
        <f t="shared" ref="H81" si="488">IF(G81&gt;0.8,"VG",IF(G81&gt;0.7,"G",IF(G81&gt;0.45,"S","NS")))</f>
        <v>VG</v>
      </c>
      <c r="I81" s="64" t="str">
        <f t="shared" ref="I81" si="489">AJ81</f>
        <v>G</v>
      </c>
      <c r="J81" s="64" t="str">
        <f t="shared" ref="J81" si="490">BB81</f>
        <v>G</v>
      </c>
      <c r="K81" s="64" t="str">
        <f t="shared" ref="K81" si="491">BT81</f>
        <v>G</v>
      </c>
      <c r="L81" s="65">
        <v>-1.5299999999999999E-2</v>
      </c>
      <c r="M81" s="64" t="str">
        <f t="shared" ref="M81" si="492">IF(ABS(L81)&lt;5%,"VG",IF(ABS(L81)&lt;10%,"G",IF(ABS(L81)&lt;15%,"S","NS")))</f>
        <v>VG</v>
      </c>
      <c r="N81" s="64" t="str">
        <f t="shared" ref="N81" si="493">AO81</f>
        <v>VG</v>
      </c>
      <c r="O81" s="64" t="str">
        <f t="shared" ref="O81" si="494">BD81</f>
        <v>NS</v>
      </c>
      <c r="P81" s="64" t="str">
        <f t="shared" ref="P81" si="495">BY81</f>
        <v>VG</v>
      </c>
      <c r="Q81" s="64">
        <v>0.43</v>
      </c>
      <c r="R81" s="64" t="str">
        <f t="shared" ref="R81" si="496">IF(Q81&lt;=0.5,"VG",IF(Q81&lt;=0.6,"G",IF(Q81&lt;=0.7,"S","NS")))</f>
        <v>VG</v>
      </c>
      <c r="S81" s="64" t="str">
        <f t="shared" ref="S81" si="497">AN81</f>
        <v>G</v>
      </c>
      <c r="T81" s="64" t="str">
        <f t="shared" ref="T81" si="498">BF81</f>
        <v>G</v>
      </c>
      <c r="U81" s="64" t="str">
        <f t="shared" ref="U81" si="499">BX81</f>
        <v>G</v>
      </c>
      <c r="V81" s="127">
        <v>0.82199999999999995</v>
      </c>
      <c r="W81" s="64" t="str">
        <f t="shared" ref="W81" si="500">IF(V81&gt;0.85,"VG",IF(V81&gt;0.75,"G",IF(V81&gt;0.6,"S","NS")))</f>
        <v>G</v>
      </c>
      <c r="X81" s="64" t="str">
        <f t="shared" ref="X81" si="501">AP81</f>
        <v>G</v>
      </c>
      <c r="Y81" s="64" t="str">
        <f t="shared" ref="Y81" si="502">BH81</f>
        <v>VG</v>
      </c>
      <c r="Z81" s="64" t="str">
        <f t="shared" ref="Z81" si="503">BZ81</f>
        <v>VG</v>
      </c>
      <c r="AA81" s="66">
        <v>0.73647635295409697</v>
      </c>
      <c r="AB81" s="66">
        <v>0.71217887307743999</v>
      </c>
      <c r="AC81" s="66">
        <v>27.2620221999235</v>
      </c>
      <c r="AD81" s="66">
        <v>24.524223809741301</v>
      </c>
      <c r="AE81" s="66">
        <v>0.51334554351421302</v>
      </c>
      <c r="AF81" s="66">
        <v>0.53648963356486201</v>
      </c>
      <c r="AG81" s="66">
        <v>0.86031266235227699</v>
      </c>
      <c r="AH81" s="66">
        <v>0.80604704905596902</v>
      </c>
      <c r="AI81" s="67" t="s">
        <v>75</v>
      </c>
      <c r="AJ81" s="67" t="s">
        <v>75</v>
      </c>
      <c r="AK81" s="67" t="s">
        <v>73</v>
      </c>
      <c r="AL81" s="67" t="s">
        <v>73</v>
      </c>
      <c r="AM81" s="67" t="s">
        <v>75</v>
      </c>
      <c r="AN81" s="67" t="s">
        <v>75</v>
      </c>
      <c r="AO81" s="67" t="s">
        <v>77</v>
      </c>
      <c r="AP81" s="67" t="s">
        <v>75</v>
      </c>
      <c r="AR81" s="68" t="s">
        <v>83</v>
      </c>
      <c r="AS81" s="66">
        <v>0.73846200721585697</v>
      </c>
      <c r="AT81" s="66">
        <v>0.73940362028250395</v>
      </c>
      <c r="AU81" s="66">
        <v>26.413443273521001</v>
      </c>
      <c r="AV81" s="66">
        <v>26.218954908900098</v>
      </c>
      <c r="AW81" s="66">
        <v>0.51140785365903696</v>
      </c>
      <c r="AX81" s="66">
        <v>0.510486414821683</v>
      </c>
      <c r="AY81" s="66">
        <v>0.85207820283356694</v>
      </c>
      <c r="AZ81" s="66">
        <v>0.85461743340531704</v>
      </c>
      <c r="BA81" s="67" t="s">
        <v>75</v>
      </c>
      <c r="BB81" s="67" t="s">
        <v>75</v>
      </c>
      <c r="BC81" s="67" t="s">
        <v>73</v>
      </c>
      <c r="BD81" s="67" t="s">
        <v>73</v>
      </c>
      <c r="BE81" s="67" t="s">
        <v>75</v>
      </c>
      <c r="BF81" s="67" t="s">
        <v>75</v>
      </c>
      <c r="BG81" s="67" t="s">
        <v>77</v>
      </c>
      <c r="BH81" s="67" t="s">
        <v>77</v>
      </c>
      <c r="BI81" s="63">
        <f t="shared" ref="BI81" si="504">IF(BJ81=AR81,1,0)</f>
        <v>1</v>
      </c>
      <c r="BJ81" s="63" t="s">
        <v>83</v>
      </c>
      <c r="BK81" s="66">
        <v>0.739728356583635</v>
      </c>
      <c r="BL81" s="66">
        <v>0.74088756788968202</v>
      </c>
      <c r="BM81" s="66">
        <v>26.943030662540899</v>
      </c>
      <c r="BN81" s="66">
        <v>26.625025595358</v>
      </c>
      <c r="BO81" s="66">
        <v>0.51016825010614397</v>
      </c>
      <c r="BP81" s="66">
        <v>0.50903087539983105</v>
      </c>
      <c r="BQ81" s="66">
        <v>0.85983829217951901</v>
      </c>
      <c r="BR81" s="66">
        <v>0.86117403136036696</v>
      </c>
      <c r="BS81" s="63" t="s">
        <v>75</v>
      </c>
      <c r="BT81" s="63" t="s">
        <v>75</v>
      </c>
      <c r="BU81" s="63" t="s">
        <v>73</v>
      </c>
      <c r="BV81" s="63" t="s">
        <v>73</v>
      </c>
      <c r="BW81" s="63" t="s">
        <v>75</v>
      </c>
      <c r="BX81" s="63" t="s">
        <v>75</v>
      </c>
      <c r="BY81" s="63" t="s">
        <v>77</v>
      </c>
      <c r="BZ81" s="63" t="s">
        <v>77</v>
      </c>
    </row>
    <row r="82" spans="1:78" s="63" customFormat="1" x14ac:dyDescent="0.3">
      <c r="A82" s="62" t="s">
        <v>82</v>
      </c>
      <c r="B82" s="63">
        <v>23773411</v>
      </c>
      <c r="C82" s="63" t="s">
        <v>9</v>
      </c>
      <c r="D82" s="63" t="s">
        <v>296</v>
      </c>
      <c r="E82" s="63" t="s">
        <v>297</v>
      </c>
      <c r="F82" s="78"/>
      <c r="G82" s="64">
        <v>0.81</v>
      </c>
      <c r="H82" s="64" t="str">
        <f t="shared" ref="H82" si="505">IF(G82&gt;0.8,"VG",IF(G82&gt;0.7,"G",IF(G82&gt;0.45,"S","NS")))</f>
        <v>VG</v>
      </c>
      <c r="I82" s="64" t="str">
        <f t="shared" ref="I82" si="506">AJ82</f>
        <v>G</v>
      </c>
      <c r="J82" s="64" t="str">
        <f t="shared" ref="J82" si="507">BB82</f>
        <v>G</v>
      </c>
      <c r="K82" s="64" t="str">
        <f t="shared" ref="K82" si="508">BT82</f>
        <v>G</v>
      </c>
      <c r="L82" s="65">
        <v>-1.5299999999999999E-2</v>
      </c>
      <c r="M82" s="64" t="str">
        <f t="shared" ref="M82" si="509">IF(ABS(L82)&lt;5%,"VG",IF(ABS(L82)&lt;10%,"G",IF(ABS(L82)&lt;15%,"S","NS")))</f>
        <v>VG</v>
      </c>
      <c r="N82" s="64" t="str">
        <f t="shared" ref="N82" si="510">AO82</f>
        <v>VG</v>
      </c>
      <c r="O82" s="64" t="str">
        <f t="shared" ref="O82" si="511">BD82</f>
        <v>NS</v>
      </c>
      <c r="P82" s="64" t="str">
        <f t="shared" ref="P82" si="512">BY82</f>
        <v>VG</v>
      </c>
      <c r="Q82" s="64">
        <v>0.43</v>
      </c>
      <c r="R82" s="64" t="str">
        <f t="shared" ref="R82" si="513">IF(Q82&lt;=0.5,"VG",IF(Q82&lt;=0.6,"G",IF(Q82&lt;=0.7,"S","NS")))</f>
        <v>VG</v>
      </c>
      <c r="S82" s="64" t="str">
        <f t="shared" ref="S82" si="514">AN82</f>
        <v>G</v>
      </c>
      <c r="T82" s="64" t="str">
        <f t="shared" ref="T82" si="515">BF82</f>
        <v>G</v>
      </c>
      <c r="U82" s="64" t="str">
        <f t="shared" ref="U82" si="516">BX82</f>
        <v>G</v>
      </c>
      <c r="V82" s="127">
        <v>0.82199999999999995</v>
      </c>
      <c r="W82" s="64" t="str">
        <f t="shared" ref="W82" si="517">IF(V82&gt;0.85,"VG",IF(V82&gt;0.75,"G",IF(V82&gt;0.6,"S","NS")))</f>
        <v>G</v>
      </c>
      <c r="X82" s="64" t="str">
        <f t="shared" ref="X82" si="518">AP82</f>
        <v>G</v>
      </c>
      <c r="Y82" s="64" t="str">
        <f t="shared" ref="Y82" si="519">BH82</f>
        <v>VG</v>
      </c>
      <c r="Z82" s="64" t="str">
        <f t="shared" ref="Z82" si="520">BZ82</f>
        <v>VG</v>
      </c>
      <c r="AA82" s="66">
        <v>0.73647635295409697</v>
      </c>
      <c r="AB82" s="66">
        <v>0.71217887307743999</v>
      </c>
      <c r="AC82" s="66">
        <v>27.2620221999235</v>
      </c>
      <c r="AD82" s="66">
        <v>24.524223809741301</v>
      </c>
      <c r="AE82" s="66">
        <v>0.51334554351421302</v>
      </c>
      <c r="AF82" s="66">
        <v>0.53648963356486201</v>
      </c>
      <c r="AG82" s="66">
        <v>0.86031266235227699</v>
      </c>
      <c r="AH82" s="66">
        <v>0.80604704905596902</v>
      </c>
      <c r="AI82" s="67" t="s">
        <v>75</v>
      </c>
      <c r="AJ82" s="67" t="s">
        <v>75</v>
      </c>
      <c r="AK82" s="67" t="s">
        <v>73</v>
      </c>
      <c r="AL82" s="67" t="s">
        <v>73</v>
      </c>
      <c r="AM82" s="67" t="s">
        <v>75</v>
      </c>
      <c r="AN82" s="67" t="s">
        <v>75</v>
      </c>
      <c r="AO82" s="67" t="s">
        <v>77</v>
      </c>
      <c r="AP82" s="67" t="s">
        <v>75</v>
      </c>
      <c r="AR82" s="68" t="s">
        <v>83</v>
      </c>
      <c r="AS82" s="66">
        <v>0.73846200721585697</v>
      </c>
      <c r="AT82" s="66">
        <v>0.73940362028250395</v>
      </c>
      <c r="AU82" s="66">
        <v>26.413443273521001</v>
      </c>
      <c r="AV82" s="66">
        <v>26.218954908900098</v>
      </c>
      <c r="AW82" s="66">
        <v>0.51140785365903696</v>
      </c>
      <c r="AX82" s="66">
        <v>0.510486414821683</v>
      </c>
      <c r="AY82" s="66">
        <v>0.85207820283356694</v>
      </c>
      <c r="AZ82" s="66">
        <v>0.85461743340531704</v>
      </c>
      <c r="BA82" s="67" t="s">
        <v>75</v>
      </c>
      <c r="BB82" s="67" t="s">
        <v>75</v>
      </c>
      <c r="BC82" s="67" t="s">
        <v>73</v>
      </c>
      <c r="BD82" s="67" t="s">
        <v>73</v>
      </c>
      <c r="BE82" s="67" t="s">
        <v>75</v>
      </c>
      <c r="BF82" s="67" t="s">
        <v>75</v>
      </c>
      <c r="BG82" s="67" t="s">
        <v>77</v>
      </c>
      <c r="BH82" s="67" t="s">
        <v>77</v>
      </c>
      <c r="BI82" s="63">
        <f t="shared" ref="BI82" si="521">IF(BJ82=AR82,1,0)</f>
        <v>1</v>
      </c>
      <c r="BJ82" s="63" t="s">
        <v>83</v>
      </c>
      <c r="BK82" s="66">
        <v>0.739728356583635</v>
      </c>
      <c r="BL82" s="66">
        <v>0.74088756788968202</v>
      </c>
      <c r="BM82" s="66">
        <v>26.943030662540899</v>
      </c>
      <c r="BN82" s="66">
        <v>26.625025595358</v>
      </c>
      <c r="BO82" s="66">
        <v>0.51016825010614397</v>
      </c>
      <c r="BP82" s="66">
        <v>0.50903087539983105</v>
      </c>
      <c r="BQ82" s="66">
        <v>0.85983829217951901</v>
      </c>
      <c r="BR82" s="66">
        <v>0.86117403136036696</v>
      </c>
      <c r="BS82" s="63" t="s">
        <v>75</v>
      </c>
      <c r="BT82" s="63" t="s">
        <v>75</v>
      </c>
      <c r="BU82" s="63" t="s">
        <v>73</v>
      </c>
      <c r="BV82" s="63" t="s">
        <v>73</v>
      </c>
      <c r="BW82" s="63" t="s">
        <v>75</v>
      </c>
      <c r="BX82" s="63" t="s">
        <v>75</v>
      </c>
      <c r="BY82" s="63" t="s">
        <v>77</v>
      </c>
      <c r="BZ82" s="63" t="s">
        <v>77</v>
      </c>
    </row>
    <row r="83" spans="1:78" s="63" customFormat="1" x14ac:dyDescent="0.3">
      <c r="A83" s="62" t="s">
        <v>82</v>
      </c>
      <c r="B83" s="63">
        <v>23773411</v>
      </c>
      <c r="C83" s="63" t="s">
        <v>9</v>
      </c>
      <c r="D83" s="63" t="s">
        <v>310</v>
      </c>
      <c r="E83" s="63" t="s">
        <v>297</v>
      </c>
      <c r="F83" s="78"/>
      <c r="G83" s="64">
        <v>0.86</v>
      </c>
      <c r="H83" s="64" t="str">
        <f t="shared" ref="H83:H84" si="522">IF(G83&gt;0.8,"VG",IF(G83&gt;0.7,"G",IF(G83&gt;0.45,"S","NS")))</f>
        <v>VG</v>
      </c>
      <c r="I83" s="64" t="str">
        <f t="shared" ref="I83:I84" si="523">AJ83</f>
        <v>G</v>
      </c>
      <c r="J83" s="64" t="str">
        <f t="shared" ref="J83:J84" si="524">BB83</f>
        <v>G</v>
      </c>
      <c r="K83" s="64" t="str">
        <f t="shared" ref="K83:K84" si="525">BT83</f>
        <v>G</v>
      </c>
      <c r="L83" s="65">
        <v>-4.5900000000000003E-2</v>
      </c>
      <c r="M83" s="64" t="str">
        <f t="shared" ref="M83:M84" si="526">IF(ABS(L83)&lt;5%,"VG",IF(ABS(L83)&lt;10%,"G",IF(ABS(L83)&lt;15%,"S","NS")))</f>
        <v>VG</v>
      </c>
      <c r="N83" s="64" t="str">
        <f t="shared" ref="N83:N84" si="527">AO83</f>
        <v>VG</v>
      </c>
      <c r="O83" s="64" t="str">
        <f t="shared" ref="O83:O84" si="528">BD83</f>
        <v>NS</v>
      </c>
      <c r="P83" s="64" t="str">
        <f t="shared" ref="P83:P84" si="529">BY83</f>
        <v>VG</v>
      </c>
      <c r="Q83" s="64">
        <v>0.37</v>
      </c>
      <c r="R83" s="64" t="str">
        <f t="shared" ref="R83:R84" si="530">IF(Q83&lt;=0.5,"VG",IF(Q83&lt;=0.6,"G",IF(Q83&lt;=0.7,"S","NS")))</f>
        <v>VG</v>
      </c>
      <c r="S83" s="64" t="str">
        <f t="shared" ref="S83:S84" si="531">AN83</f>
        <v>G</v>
      </c>
      <c r="T83" s="64" t="str">
        <f t="shared" ref="T83:T84" si="532">BF83</f>
        <v>G</v>
      </c>
      <c r="U83" s="64" t="str">
        <f t="shared" ref="U83:U84" si="533">BX83</f>
        <v>G</v>
      </c>
      <c r="V83" s="127">
        <v>0.86519999999999997</v>
      </c>
      <c r="W83" s="64" t="str">
        <f t="shared" ref="W83:W84" si="534">IF(V83&gt;0.85,"VG",IF(V83&gt;0.75,"G",IF(V83&gt;0.6,"S","NS")))</f>
        <v>VG</v>
      </c>
      <c r="X83" s="64" t="str">
        <f t="shared" ref="X83:X84" si="535">AP83</f>
        <v>G</v>
      </c>
      <c r="Y83" s="64" t="str">
        <f t="shared" ref="Y83:Y84" si="536">BH83</f>
        <v>VG</v>
      </c>
      <c r="Z83" s="64" t="str">
        <f t="shared" ref="Z83:Z84" si="537">BZ83</f>
        <v>VG</v>
      </c>
      <c r="AA83" s="66">
        <v>0.73647635295409697</v>
      </c>
      <c r="AB83" s="66">
        <v>0.71217887307743999</v>
      </c>
      <c r="AC83" s="66">
        <v>27.2620221999235</v>
      </c>
      <c r="AD83" s="66">
        <v>24.524223809741301</v>
      </c>
      <c r="AE83" s="66">
        <v>0.51334554351421302</v>
      </c>
      <c r="AF83" s="66">
        <v>0.53648963356486201</v>
      </c>
      <c r="AG83" s="66">
        <v>0.86031266235227699</v>
      </c>
      <c r="AH83" s="66">
        <v>0.80604704905596902</v>
      </c>
      <c r="AI83" s="67" t="s">
        <v>75</v>
      </c>
      <c r="AJ83" s="67" t="s">
        <v>75</v>
      </c>
      <c r="AK83" s="67" t="s">
        <v>73</v>
      </c>
      <c r="AL83" s="67" t="s">
        <v>73</v>
      </c>
      <c r="AM83" s="67" t="s">
        <v>75</v>
      </c>
      <c r="AN83" s="67" t="s">
        <v>75</v>
      </c>
      <c r="AO83" s="67" t="s">
        <v>77</v>
      </c>
      <c r="AP83" s="67" t="s">
        <v>75</v>
      </c>
      <c r="AR83" s="68" t="s">
        <v>83</v>
      </c>
      <c r="AS83" s="66">
        <v>0.73846200721585697</v>
      </c>
      <c r="AT83" s="66">
        <v>0.73940362028250395</v>
      </c>
      <c r="AU83" s="66">
        <v>26.413443273521001</v>
      </c>
      <c r="AV83" s="66">
        <v>26.218954908900098</v>
      </c>
      <c r="AW83" s="66">
        <v>0.51140785365903696</v>
      </c>
      <c r="AX83" s="66">
        <v>0.510486414821683</v>
      </c>
      <c r="AY83" s="66">
        <v>0.85207820283356694</v>
      </c>
      <c r="AZ83" s="66">
        <v>0.85461743340531704</v>
      </c>
      <c r="BA83" s="67" t="s">
        <v>75</v>
      </c>
      <c r="BB83" s="67" t="s">
        <v>75</v>
      </c>
      <c r="BC83" s="67" t="s">
        <v>73</v>
      </c>
      <c r="BD83" s="67" t="s">
        <v>73</v>
      </c>
      <c r="BE83" s="67" t="s">
        <v>75</v>
      </c>
      <c r="BF83" s="67" t="s">
        <v>75</v>
      </c>
      <c r="BG83" s="67" t="s">
        <v>77</v>
      </c>
      <c r="BH83" s="67" t="s">
        <v>77</v>
      </c>
      <c r="BI83" s="63">
        <f t="shared" ref="BI83:BI84" si="538">IF(BJ83=AR83,1,0)</f>
        <v>1</v>
      </c>
      <c r="BJ83" s="63" t="s">
        <v>83</v>
      </c>
      <c r="BK83" s="66">
        <v>0.739728356583635</v>
      </c>
      <c r="BL83" s="66">
        <v>0.74088756788968202</v>
      </c>
      <c r="BM83" s="66">
        <v>26.943030662540899</v>
      </c>
      <c r="BN83" s="66">
        <v>26.625025595358</v>
      </c>
      <c r="BO83" s="66">
        <v>0.51016825010614397</v>
      </c>
      <c r="BP83" s="66">
        <v>0.50903087539983105</v>
      </c>
      <c r="BQ83" s="66">
        <v>0.85983829217951901</v>
      </c>
      <c r="BR83" s="66">
        <v>0.86117403136036696</v>
      </c>
      <c r="BS83" s="63" t="s">
        <v>75</v>
      </c>
      <c r="BT83" s="63" t="s">
        <v>75</v>
      </c>
      <c r="BU83" s="63" t="s">
        <v>73</v>
      </c>
      <c r="BV83" s="63" t="s">
        <v>73</v>
      </c>
      <c r="BW83" s="63" t="s">
        <v>75</v>
      </c>
      <c r="BX83" s="63" t="s">
        <v>75</v>
      </c>
      <c r="BY83" s="63" t="s">
        <v>77</v>
      </c>
      <c r="BZ83" s="63" t="s">
        <v>77</v>
      </c>
    </row>
    <row r="84" spans="1:78" s="63" customFormat="1" x14ac:dyDescent="0.3">
      <c r="A84" s="62" t="s">
        <v>82</v>
      </c>
      <c r="B84" s="63">
        <v>23773411</v>
      </c>
      <c r="C84" s="63" t="s">
        <v>9</v>
      </c>
      <c r="D84" s="63" t="s">
        <v>312</v>
      </c>
      <c r="E84" s="63" t="s">
        <v>313</v>
      </c>
      <c r="F84" s="78"/>
      <c r="G84" s="64">
        <v>0.84</v>
      </c>
      <c r="H84" s="64" t="str">
        <f t="shared" si="522"/>
        <v>VG</v>
      </c>
      <c r="I84" s="64" t="str">
        <f t="shared" si="523"/>
        <v>G</v>
      </c>
      <c r="J84" s="64" t="str">
        <f t="shared" si="524"/>
        <v>G</v>
      </c>
      <c r="K84" s="64" t="str">
        <f t="shared" si="525"/>
        <v>G</v>
      </c>
      <c r="L84" s="65">
        <v>6.9000000000000006E-2</v>
      </c>
      <c r="M84" s="64" t="str">
        <f t="shared" si="526"/>
        <v>G</v>
      </c>
      <c r="N84" s="64" t="str">
        <f t="shared" si="527"/>
        <v>VG</v>
      </c>
      <c r="O84" s="64" t="str">
        <f t="shared" si="528"/>
        <v>NS</v>
      </c>
      <c r="P84" s="64" t="str">
        <f t="shared" si="529"/>
        <v>VG</v>
      </c>
      <c r="Q84" s="64">
        <v>0.4</v>
      </c>
      <c r="R84" s="64" t="str">
        <f t="shared" si="530"/>
        <v>VG</v>
      </c>
      <c r="S84" s="64" t="str">
        <f t="shared" si="531"/>
        <v>G</v>
      </c>
      <c r="T84" s="64" t="str">
        <f t="shared" si="532"/>
        <v>G</v>
      </c>
      <c r="U84" s="64" t="str">
        <f t="shared" si="533"/>
        <v>G</v>
      </c>
      <c r="V84" s="127">
        <v>0.84599999999999997</v>
      </c>
      <c r="W84" s="64" t="str">
        <f t="shared" si="534"/>
        <v>G</v>
      </c>
      <c r="X84" s="64" t="str">
        <f t="shared" si="535"/>
        <v>G</v>
      </c>
      <c r="Y84" s="64" t="str">
        <f t="shared" si="536"/>
        <v>VG</v>
      </c>
      <c r="Z84" s="64" t="str">
        <f t="shared" si="537"/>
        <v>VG</v>
      </c>
      <c r="AA84" s="66">
        <v>0.73647635295409697</v>
      </c>
      <c r="AB84" s="66">
        <v>0.71217887307743999</v>
      </c>
      <c r="AC84" s="66">
        <v>27.2620221999235</v>
      </c>
      <c r="AD84" s="66">
        <v>24.524223809741301</v>
      </c>
      <c r="AE84" s="66">
        <v>0.51334554351421302</v>
      </c>
      <c r="AF84" s="66">
        <v>0.53648963356486201</v>
      </c>
      <c r="AG84" s="66">
        <v>0.86031266235227699</v>
      </c>
      <c r="AH84" s="66">
        <v>0.80604704905596902</v>
      </c>
      <c r="AI84" s="67" t="s">
        <v>75</v>
      </c>
      <c r="AJ84" s="67" t="s">
        <v>75</v>
      </c>
      <c r="AK84" s="67" t="s">
        <v>73</v>
      </c>
      <c r="AL84" s="67" t="s">
        <v>73</v>
      </c>
      <c r="AM84" s="67" t="s">
        <v>75</v>
      </c>
      <c r="AN84" s="67" t="s">
        <v>75</v>
      </c>
      <c r="AO84" s="67" t="s">
        <v>77</v>
      </c>
      <c r="AP84" s="67" t="s">
        <v>75</v>
      </c>
      <c r="AR84" s="68" t="s">
        <v>83</v>
      </c>
      <c r="AS84" s="66">
        <v>0.73846200721585697</v>
      </c>
      <c r="AT84" s="66">
        <v>0.73940362028250395</v>
      </c>
      <c r="AU84" s="66">
        <v>26.413443273521001</v>
      </c>
      <c r="AV84" s="66">
        <v>26.218954908900098</v>
      </c>
      <c r="AW84" s="66">
        <v>0.51140785365903696</v>
      </c>
      <c r="AX84" s="66">
        <v>0.510486414821683</v>
      </c>
      <c r="AY84" s="66">
        <v>0.85207820283356694</v>
      </c>
      <c r="AZ84" s="66">
        <v>0.85461743340531704</v>
      </c>
      <c r="BA84" s="67" t="s">
        <v>75</v>
      </c>
      <c r="BB84" s="67" t="s">
        <v>75</v>
      </c>
      <c r="BC84" s="67" t="s">
        <v>73</v>
      </c>
      <c r="BD84" s="67" t="s">
        <v>73</v>
      </c>
      <c r="BE84" s="67" t="s">
        <v>75</v>
      </c>
      <c r="BF84" s="67" t="s">
        <v>75</v>
      </c>
      <c r="BG84" s="67" t="s">
        <v>77</v>
      </c>
      <c r="BH84" s="67" t="s">
        <v>77</v>
      </c>
      <c r="BI84" s="63">
        <f t="shared" si="538"/>
        <v>1</v>
      </c>
      <c r="BJ84" s="63" t="s">
        <v>83</v>
      </c>
      <c r="BK84" s="66">
        <v>0.739728356583635</v>
      </c>
      <c r="BL84" s="66">
        <v>0.74088756788968202</v>
      </c>
      <c r="BM84" s="66">
        <v>26.943030662540899</v>
      </c>
      <c r="BN84" s="66">
        <v>26.625025595358</v>
      </c>
      <c r="BO84" s="66">
        <v>0.51016825010614397</v>
      </c>
      <c r="BP84" s="66">
        <v>0.50903087539983105</v>
      </c>
      <c r="BQ84" s="66">
        <v>0.85983829217951901</v>
      </c>
      <c r="BR84" s="66">
        <v>0.86117403136036696</v>
      </c>
      <c r="BS84" s="63" t="s">
        <v>75</v>
      </c>
      <c r="BT84" s="63" t="s">
        <v>75</v>
      </c>
      <c r="BU84" s="63" t="s">
        <v>73</v>
      </c>
      <c r="BV84" s="63" t="s">
        <v>73</v>
      </c>
      <c r="BW84" s="63" t="s">
        <v>75</v>
      </c>
      <c r="BX84" s="63" t="s">
        <v>75</v>
      </c>
      <c r="BY84" s="63" t="s">
        <v>77</v>
      </c>
      <c r="BZ84" s="63" t="s">
        <v>77</v>
      </c>
    </row>
    <row r="85" spans="1:78" s="47" customFormat="1" x14ac:dyDescent="0.3">
      <c r="A85" s="48" t="s">
        <v>82</v>
      </c>
      <c r="B85" s="47">
        <v>23773411</v>
      </c>
      <c r="C85" s="47" t="s">
        <v>9</v>
      </c>
      <c r="D85" s="47" t="s">
        <v>311</v>
      </c>
      <c r="E85" s="47" t="s">
        <v>280</v>
      </c>
      <c r="F85" s="99"/>
      <c r="G85" s="49">
        <v>0.77</v>
      </c>
      <c r="H85" s="49" t="str">
        <f t="shared" ref="H85" si="539">IF(G85&gt;0.8,"VG",IF(G85&gt;0.7,"G",IF(G85&gt;0.45,"S","NS")))</f>
        <v>G</v>
      </c>
      <c r="I85" s="49" t="str">
        <f t="shared" ref="I85" si="540">AJ85</f>
        <v>G</v>
      </c>
      <c r="J85" s="49" t="str">
        <f t="shared" ref="J85" si="541">BB85</f>
        <v>G</v>
      </c>
      <c r="K85" s="49" t="str">
        <f t="shared" ref="K85" si="542">BT85</f>
        <v>G</v>
      </c>
      <c r="L85" s="50">
        <v>0.33400000000000002</v>
      </c>
      <c r="M85" s="49" t="str">
        <f t="shared" ref="M85" si="543">IF(ABS(L85)&lt;5%,"VG",IF(ABS(L85)&lt;10%,"G",IF(ABS(L85)&lt;15%,"S","NS")))</f>
        <v>NS</v>
      </c>
      <c r="N85" s="49" t="str">
        <f t="shared" ref="N85" si="544">AO85</f>
        <v>VG</v>
      </c>
      <c r="O85" s="49" t="str">
        <f t="shared" ref="O85" si="545">BD85</f>
        <v>NS</v>
      </c>
      <c r="P85" s="49" t="str">
        <f t="shared" ref="P85" si="546">BY85</f>
        <v>VG</v>
      </c>
      <c r="Q85" s="49">
        <v>0.46</v>
      </c>
      <c r="R85" s="49" t="str">
        <f t="shared" ref="R85" si="547">IF(Q85&lt;=0.5,"VG",IF(Q85&lt;=0.6,"G",IF(Q85&lt;=0.7,"S","NS")))</f>
        <v>VG</v>
      </c>
      <c r="S85" s="49" t="str">
        <f t="shared" ref="S85" si="548">AN85</f>
        <v>G</v>
      </c>
      <c r="T85" s="49" t="str">
        <f t="shared" ref="T85" si="549">BF85</f>
        <v>G</v>
      </c>
      <c r="U85" s="49" t="str">
        <f t="shared" ref="U85" si="550">BX85</f>
        <v>G</v>
      </c>
      <c r="V85" s="146">
        <v>0.88300000000000001</v>
      </c>
      <c r="W85" s="49" t="str">
        <f t="shared" ref="W85" si="551">IF(V85&gt;0.85,"VG",IF(V85&gt;0.75,"G",IF(V85&gt;0.6,"S","NS")))</f>
        <v>VG</v>
      </c>
      <c r="X85" s="49" t="str">
        <f t="shared" ref="X85" si="552">AP85</f>
        <v>G</v>
      </c>
      <c r="Y85" s="49" t="str">
        <f t="shared" ref="Y85" si="553">BH85</f>
        <v>VG</v>
      </c>
      <c r="Z85" s="49" t="str">
        <f t="shared" ref="Z85" si="554">BZ85</f>
        <v>VG</v>
      </c>
      <c r="AA85" s="51">
        <v>0.73647635295409697</v>
      </c>
      <c r="AB85" s="51">
        <v>0.71217887307743999</v>
      </c>
      <c r="AC85" s="51">
        <v>27.2620221999235</v>
      </c>
      <c r="AD85" s="51">
        <v>24.524223809741301</v>
      </c>
      <c r="AE85" s="51">
        <v>0.51334554351421302</v>
      </c>
      <c r="AF85" s="51">
        <v>0.53648963356486201</v>
      </c>
      <c r="AG85" s="51">
        <v>0.86031266235227699</v>
      </c>
      <c r="AH85" s="51">
        <v>0.80604704905596902</v>
      </c>
      <c r="AI85" s="52" t="s">
        <v>75</v>
      </c>
      <c r="AJ85" s="52" t="s">
        <v>75</v>
      </c>
      <c r="AK85" s="52" t="s">
        <v>73</v>
      </c>
      <c r="AL85" s="52" t="s">
        <v>73</v>
      </c>
      <c r="AM85" s="52" t="s">
        <v>75</v>
      </c>
      <c r="AN85" s="52" t="s">
        <v>75</v>
      </c>
      <c r="AO85" s="52" t="s">
        <v>77</v>
      </c>
      <c r="AP85" s="52" t="s">
        <v>75</v>
      </c>
      <c r="AR85" s="53" t="s">
        <v>83</v>
      </c>
      <c r="AS85" s="51">
        <v>0.73846200721585697</v>
      </c>
      <c r="AT85" s="51">
        <v>0.73940362028250395</v>
      </c>
      <c r="AU85" s="51">
        <v>26.413443273521001</v>
      </c>
      <c r="AV85" s="51">
        <v>26.218954908900098</v>
      </c>
      <c r="AW85" s="51">
        <v>0.51140785365903696</v>
      </c>
      <c r="AX85" s="51">
        <v>0.510486414821683</v>
      </c>
      <c r="AY85" s="51">
        <v>0.85207820283356694</v>
      </c>
      <c r="AZ85" s="51">
        <v>0.85461743340531704</v>
      </c>
      <c r="BA85" s="52" t="s">
        <v>75</v>
      </c>
      <c r="BB85" s="52" t="s">
        <v>75</v>
      </c>
      <c r="BC85" s="52" t="s">
        <v>73</v>
      </c>
      <c r="BD85" s="52" t="s">
        <v>73</v>
      </c>
      <c r="BE85" s="52" t="s">
        <v>75</v>
      </c>
      <c r="BF85" s="52" t="s">
        <v>75</v>
      </c>
      <c r="BG85" s="52" t="s">
        <v>77</v>
      </c>
      <c r="BH85" s="52" t="s">
        <v>77</v>
      </c>
      <c r="BI85" s="47">
        <f t="shared" ref="BI85" si="555">IF(BJ85=AR85,1,0)</f>
        <v>1</v>
      </c>
      <c r="BJ85" s="47" t="s">
        <v>83</v>
      </c>
      <c r="BK85" s="51">
        <v>0.739728356583635</v>
      </c>
      <c r="BL85" s="51">
        <v>0.74088756788968202</v>
      </c>
      <c r="BM85" s="51">
        <v>26.943030662540899</v>
      </c>
      <c r="BN85" s="51">
        <v>26.625025595358</v>
      </c>
      <c r="BO85" s="51">
        <v>0.51016825010614397</v>
      </c>
      <c r="BP85" s="51">
        <v>0.50903087539983105</v>
      </c>
      <c r="BQ85" s="51">
        <v>0.85983829217951901</v>
      </c>
      <c r="BR85" s="51">
        <v>0.86117403136036696</v>
      </c>
      <c r="BS85" s="47" t="s">
        <v>75</v>
      </c>
      <c r="BT85" s="47" t="s">
        <v>75</v>
      </c>
      <c r="BU85" s="47" t="s">
        <v>73</v>
      </c>
      <c r="BV85" s="47" t="s">
        <v>73</v>
      </c>
      <c r="BW85" s="47" t="s">
        <v>75</v>
      </c>
      <c r="BX85" s="47" t="s">
        <v>75</v>
      </c>
      <c r="BY85" s="47" t="s">
        <v>77</v>
      </c>
      <c r="BZ85" s="47" t="s">
        <v>77</v>
      </c>
    </row>
    <row r="86" spans="1:78" s="63" customFormat="1" x14ac:dyDescent="0.3">
      <c r="A86" s="62" t="s">
        <v>82</v>
      </c>
      <c r="B86" s="63">
        <v>23773411</v>
      </c>
      <c r="C86" s="63" t="s">
        <v>9</v>
      </c>
      <c r="D86" s="63" t="s">
        <v>314</v>
      </c>
      <c r="E86" s="63" t="s">
        <v>301</v>
      </c>
      <c r="F86" s="78"/>
      <c r="G86" s="64">
        <v>0.86</v>
      </c>
      <c r="H86" s="64" t="str">
        <f t="shared" ref="H86" si="556">IF(G86&gt;0.8,"VG",IF(G86&gt;0.7,"G",IF(G86&gt;0.45,"S","NS")))</f>
        <v>VG</v>
      </c>
      <c r="I86" s="64" t="str">
        <f t="shared" ref="I86" si="557">AJ86</f>
        <v>G</v>
      </c>
      <c r="J86" s="64" t="str">
        <f t="shared" ref="J86" si="558">BB86</f>
        <v>G</v>
      </c>
      <c r="K86" s="64" t="str">
        <f t="shared" ref="K86" si="559">BT86</f>
        <v>G</v>
      </c>
      <c r="L86" s="65">
        <v>2.5999999999999999E-2</v>
      </c>
      <c r="M86" s="64" t="str">
        <f t="shared" ref="M86" si="560">IF(ABS(L86)&lt;5%,"VG",IF(ABS(L86)&lt;10%,"G",IF(ABS(L86)&lt;15%,"S","NS")))</f>
        <v>VG</v>
      </c>
      <c r="N86" s="64" t="str">
        <f t="shared" ref="N86" si="561">AO86</f>
        <v>VG</v>
      </c>
      <c r="O86" s="64" t="str">
        <f t="shared" ref="O86" si="562">BD86</f>
        <v>NS</v>
      </c>
      <c r="P86" s="64" t="str">
        <f t="shared" ref="P86" si="563">BY86</f>
        <v>VG</v>
      </c>
      <c r="Q86" s="64">
        <v>0.38</v>
      </c>
      <c r="R86" s="64" t="str">
        <f t="shared" ref="R86" si="564">IF(Q86&lt;=0.5,"VG",IF(Q86&lt;=0.6,"G",IF(Q86&lt;=0.7,"S","NS")))</f>
        <v>VG</v>
      </c>
      <c r="S86" s="64" t="str">
        <f t="shared" ref="S86" si="565">AN86</f>
        <v>G</v>
      </c>
      <c r="T86" s="64" t="str">
        <f t="shared" ref="T86" si="566">BF86</f>
        <v>G</v>
      </c>
      <c r="U86" s="64" t="str">
        <f t="shared" ref="U86" si="567">BX86</f>
        <v>G</v>
      </c>
      <c r="V86" s="127">
        <v>0.86</v>
      </c>
      <c r="W86" s="64" t="str">
        <f t="shared" ref="W86" si="568">IF(V86&gt;0.85,"VG",IF(V86&gt;0.75,"G",IF(V86&gt;0.6,"S","NS")))</f>
        <v>VG</v>
      </c>
      <c r="X86" s="64" t="str">
        <f t="shared" ref="X86" si="569">AP86</f>
        <v>G</v>
      </c>
      <c r="Y86" s="64" t="str">
        <f t="shared" ref="Y86" si="570">BH86</f>
        <v>VG</v>
      </c>
      <c r="Z86" s="64" t="str">
        <f t="shared" ref="Z86" si="571">BZ86</f>
        <v>VG</v>
      </c>
      <c r="AA86" s="66">
        <v>0.73647635295409697</v>
      </c>
      <c r="AB86" s="66">
        <v>0.71217887307743999</v>
      </c>
      <c r="AC86" s="66">
        <v>27.2620221999235</v>
      </c>
      <c r="AD86" s="66">
        <v>24.524223809741301</v>
      </c>
      <c r="AE86" s="66">
        <v>0.51334554351421302</v>
      </c>
      <c r="AF86" s="66">
        <v>0.53648963356486201</v>
      </c>
      <c r="AG86" s="66">
        <v>0.86031266235227699</v>
      </c>
      <c r="AH86" s="66">
        <v>0.80604704905596902</v>
      </c>
      <c r="AI86" s="67" t="s">
        <v>75</v>
      </c>
      <c r="AJ86" s="67" t="s">
        <v>75</v>
      </c>
      <c r="AK86" s="67" t="s">
        <v>73</v>
      </c>
      <c r="AL86" s="67" t="s">
        <v>73</v>
      </c>
      <c r="AM86" s="67" t="s">
        <v>75</v>
      </c>
      <c r="AN86" s="67" t="s">
        <v>75</v>
      </c>
      <c r="AO86" s="67" t="s">
        <v>77</v>
      </c>
      <c r="AP86" s="67" t="s">
        <v>75</v>
      </c>
      <c r="AR86" s="68" t="s">
        <v>83</v>
      </c>
      <c r="AS86" s="66">
        <v>0.73846200721585697</v>
      </c>
      <c r="AT86" s="66">
        <v>0.73940362028250395</v>
      </c>
      <c r="AU86" s="66">
        <v>26.413443273521001</v>
      </c>
      <c r="AV86" s="66">
        <v>26.218954908900098</v>
      </c>
      <c r="AW86" s="66">
        <v>0.51140785365903696</v>
      </c>
      <c r="AX86" s="66">
        <v>0.510486414821683</v>
      </c>
      <c r="AY86" s="66">
        <v>0.85207820283356694</v>
      </c>
      <c r="AZ86" s="66">
        <v>0.85461743340531704</v>
      </c>
      <c r="BA86" s="67" t="s">
        <v>75</v>
      </c>
      <c r="BB86" s="67" t="s">
        <v>75</v>
      </c>
      <c r="BC86" s="67" t="s">
        <v>73</v>
      </c>
      <c r="BD86" s="67" t="s">
        <v>73</v>
      </c>
      <c r="BE86" s="67" t="s">
        <v>75</v>
      </c>
      <c r="BF86" s="67" t="s">
        <v>75</v>
      </c>
      <c r="BG86" s="67" t="s">
        <v>77</v>
      </c>
      <c r="BH86" s="67" t="s">
        <v>77</v>
      </c>
      <c r="BI86" s="63">
        <f t="shared" ref="BI86" si="572">IF(BJ86=AR86,1,0)</f>
        <v>1</v>
      </c>
      <c r="BJ86" s="63" t="s">
        <v>83</v>
      </c>
      <c r="BK86" s="66">
        <v>0.739728356583635</v>
      </c>
      <c r="BL86" s="66">
        <v>0.74088756788968202</v>
      </c>
      <c r="BM86" s="66">
        <v>26.943030662540899</v>
      </c>
      <c r="BN86" s="66">
        <v>26.625025595358</v>
      </c>
      <c r="BO86" s="66">
        <v>0.51016825010614397</v>
      </c>
      <c r="BP86" s="66">
        <v>0.50903087539983105</v>
      </c>
      <c r="BQ86" s="66">
        <v>0.85983829217951901</v>
      </c>
      <c r="BR86" s="66">
        <v>0.86117403136036696</v>
      </c>
      <c r="BS86" s="63" t="s">
        <v>75</v>
      </c>
      <c r="BT86" s="63" t="s">
        <v>75</v>
      </c>
      <c r="BU86" s="63" t="s">
        <v>73</v>
      </c>
      <c r="BV86" s="63" t="s">
        <v>73</v>
      </c>
      <c r="BW86" s="63" t="s">
        <v>75</v>
      </c>
      <c r="BX86" s="63" t="s">
        <v>75</v>
      </c>
      <c r="BY86" s="63" t="s">
        <v>77</v>
      </c>
      <c r="BZ86" s="63" t="s">
        <v>77</v>
      </c>
    </row>
    <row r="87" spans="1:78" s="63" customFormat="1" x14ac:dyDescent="0.3">
      <c r="A87" s="62" t="s">
        <v>82</v>
      </c>
      <c r="B87" s="63">
        <v>23773411</v>
      </c>
      <c r="C87" s="63" t="s">
        <v>9</v>
      </c>
      <c r="D87" s="63" t="s">
        <v>314</v>
      </c>
      <c r="E87" s="63" t="s">
        <v>315</v>
      </c>
      <c r="F87" s="78"/>
      <c r="G87" s="64">
        <v>0.86</v>
      </c>
      <c r="H87" s="64" t="str">
        <f t="shared" ref="H87" si="573">IF(G87&gt;0.8,"VG",IF(G87&gt;0.7,"G",IF(G87&gt;0.45,"S","NS")))</f>
        <v>VG</v>
      </c>
      <c r="I87" s="64" t="str">
        <f t="shared" ref="I87" si="574">AJ87</f>
        <v>G</v>
      </c>
      <c r="J87" s="64" t="str">
        <f t="shared" ref="J87" si="575">BB87</f>
        <v>G</v>
      </c>
      <c r="K87" s="64" t="str">
        <f t="shared" ref="K87" si="576">BT87</f>
        <v>G</v>
      </c>
      <c r="L87" s="65">
        <v>0.04</v>
      </c>
      <c r="M87" s="64" t="str">
        <f t="shared" ref="M87" si="577">IF(ABS(L87)&lt;5%,"VG",IF(ABS(L87)&lt;10%,"G",IF(ABS(L87)&lt;15%,"S","NS")))</f>
        <v>VG</v>
      </c>
      <c r="N87" s="64" t="str">
        <f t="shared" ref="N87" si="578">AO87</f>
        <v>VG</v>
      </c>
      <c r="O87" s="64" t="str">
        <f t="shared" ref="O87" si="579">BD87</f>
        <v>NS</v>
      </c>
      <c r="P87" s="64" t="str">
        <f t="shared" ref="P87" si="580">BY87</f>
        <v>VG</v>
      </c>
      <c r="Q87" s="64">
        <v>0.37</v>
      </c>
      <c r="R87" s="64" t="str">
        <f t="shared" ref="R87" si="581">IF(Q87&lt;=0.5,"VG",IF(Q87&lt;=0.6,"G",IF(Q87&lt;=0.7,"S","NS")))</f>
        <v>VG</v>
      </c>
      <c r="S87" s="64" t="str">
        <f t="shared" ref="S87" si="582">AN87</f>
        <v>G</v>
      </c>
      <c r="T87" s="64" t="str">
        <f t="shared" ref="T87" si="583">BF87</f>
        <v>G</v>
      </c>
      <c r="U87" s="64" t="str">
        <f t="shared" ref="U87" si="584">BX87</f>
        <v>G</v>
      </c>
      <c r="V87" s="127">
        <v>0.86199999999999999</v>
      </c>
      <c r="W87" s="64" t="str">
        <f t="shared" ref="W87" si="585">IF(V87&gt;0.85,"VG",IF(V87&gt;0.75,"G",IF(V87&gt;0.6,"S","NS")))</f>
        <v>VG</v>
      </c>
      <c r="X87" s="64" t="str">
        <f t="shared" ref="X87" si="586">AP87</f>
        <v>G</v>
      </c>
      <c r="Y87" s="64" t="str">
        <f t="shared" ref="Y87" si="587">BH87</f>
        <v>VG</v>
      </c>
      <c r="Z87" s="64" t="str">
        <f t="shared" ref="Z87" si="588">BZ87</f>
        <v>VG</v>
      </c>
      <c r="AA87" s="66">
        <v>0.73647635295409697</v>
      </c>
      <c r="AB87" s="66">
        <v>0.71217887307743999</v>
      </c>
      <c r="AC87" s="66">
        <v>27.2620221999235</v>
      </c>
      <c r="AD87" s="66">
        <v>24.524223809741301</v>
      </c>
      <c r="AE87" s="66">
        <v>0.51334554351421302</v>
      </c>
      <c r="AF87" s="66">
        <v>0.53648963356486201</v>
      </c>
      <c r="AG87" s="66">
        <v>0.86031266235227699</v>
      </c>
      <c r="AH87" s="66">
        <v>0.80604704905596902</v>
      </c>
      <c r="AI87" s="67" t="s">
        <v>75</v>
      </c>
      <c r="AJ87" s="67" t="s">
        <v>75</v>
      </c>
      <c r="AK87" s="67" t="s">
        <v>73</v>
      </c>
      <c r="AL87" s="67" t="s">
        <v>73</v>
      </c>
      <c r="AM87" s="67" t="s">
        <v>75</v>
      </c>
      <c r="AN87" s="67" t="s">
        <v>75</v>
      </c>
      <c r="AO87" s="67" t="s">
        <v>77</v>
      </c>
      <c r="AP87" s="67" t="s">
        <v>75</v>
      </c>
      <c r="AR87" s="68" t="s">
        <v>83</v>
      </c>
      <c r="AS87" s="66">
        <v>0.73846200721585697</v>
      </c>
      <c r="AT87" s="66">
        <v>0.73940362028250395</v>
      </c>
      <c r="AU87" s="66">
        <v>26.413443273521001</v>
      </c>
      <c r="AV87" s="66">
        <v>26.218954908900098</v>
      </c>
      <c r="AW87" s="66">
        <v>0.51140785365903696</v>
      </c>
      <c r="AX87" s="66">
        <v>0.510486414821683</v>
      </c>
      <c r="AY87" s="66">
        <v>0.85207820283356694</v>
      </c>
      <c r="AZ87" s="66">
        <v>0.85461743340531704</v>
      </c>
      <c r="BA87" s="67" t="s">
        <v>75</v>
      </c>
      <c r="BB87" s="67" t="s">
        <v>75</v>
      </c>
      <c r="BC87" s="67" t="s">
        <v>73</v>
      </c>
      <c r="BD87" s="67" t="s">
        <v>73</v>
      </c>
      <c r="BE87" s="67" t="s">
        <v>75</v>
      </c>
      <c r="BF87" s="67" t="s">
        <v>75</v>
      </c>
      <c r="BG87" s="67" t="s">
        <v>77</v>
      </c>
      <c r="BH87" s="67" t="s">
        <v>77</v>
      </c>
      <c r="BI87" s="63">
        <f t="shared" ref="BI87" si="589">IF(BJ87=AR87,1,0)</f>
        <v>1</v>
      </c>
      <c r="BJ87" s="63" t="s">
        <v>83</v>
      </c>
      <c r="BK87" s="66">
        <v>0.739728356583635</v>
      </c>
      <c r="BL87" s="66">
        <v>0.74088756788968202</v>
      </c>
      <c r="BM87" s="66">
        <v>26.943030662540899</v>
      </c>
      <c r="BN87" s="66">
        <v>26.625025595358</v>
      </c>
      <c r="BO87" s="66">
        <v>0.51016825010614397</v>
      </c>
      <c r="BP87" s="66">
        <v>0.50903087539983105</v>
      </c>
      <c r="BQ87" s="66">
        <v>0.85983829217951901</v>
      </c>
      <c r="BR87" s="66">
        <v>0.86117403136036696</v>
      </c>
      <c r="BS87" s="63" t="s">
        <v>75</v>
      </c>
      <c r="BT87" s="63" t="s">
        <v>75</v>
      </c>
      <c r="BU87" s="63" t="s">
        <v>73</v>
      </c>
      <c r="BV87" s="63" t="s">
        <v>73</v>
      </c>
      <c r="BW87" s="63" t="s">
        <v>75</v>
      </c>
      <c r="BX87" s="63" t="s">
        <v>75</v>
      </c>
      <c r="BY87" s="63" t="s">
        <v>77</v>
      </c>
      <c r="BZ87" s="63" t="s">
        <v>77</v>
      </c>
    </row>
    <row r="88" spans="1:78" s="63" customFormat="1" x14ac:dyDescent="0.3">
      <c r="A88" s="62" t="s">
        <v>82</v>
      </c>
      <c r="B88" s="63">
        <v>23773411</v>
      </c>
      <c r="C88" s="63" t="s">
        <v>9</v>
      </c>
      <c r="D88" s="63" t="s">
        <v>316</v>
      </c>
      <c r="E88" s="63" t="s">
        <v>301</v>
      </c>
      <c r="F88" s="78"/>
      <c r="G88" s="64">
        <v>0.86</v>
      </c>
      <c r="H88" s="64" t="str">
        <f t="shared" ref="H88" si="590">IF(G88&gt;0.8,"VG",IF(G88&gt;0.7,"G",IF(G88&gt;0.45,"S","NS")))</f>
        <v>VG</v>
      </c>
      <c r="I88" s="64" t="str">
        <f t="shared" ref="I88" si="591">AJ88</f>
        <v>G</v>
      </c>
      <c r="J88" s="64" t="str">
        <f t="shared" ref="J88" si="592">BB88</f>
        <v>G</v>
      </c>
      <c r="K88" s="64" t="str">
        <f t="shared" ref="K88" si="593">BT88</f>
        <v>G</v>
      </c>
      <c r="L88" s="65">
        <v>4.3999999999999997E-2</v>
      </c>
      <c r="M88" s="64" t="str">
        <f t="shared" ref="M88" si="594">IF(ABS(L88)&lt;5%,"VG",IF(ABS(L88)&lt;10%,"G",IF(ABS(L88)&lt;15%,"S","NS")))</f>
        <v>VG</v>
      </c>
      <c r="N88" s="64" t="str">
        <f t="shared" ref="N88" si="595">AO88</f>
        <v>VG</v>
      </c>
      <c r="O88" s="64" t="str">
        <f t="shared" ref="O88" si="596">BD88</f>
        <v>NS</v>
      </c>
      <c r="P88" s="64" t="str">
        <f t="shared" ref="P88" si="597">BY88</f>
        <v>VG</v>
      </c>
      <c r="Q88" s="64">
        <v>0.38</v>
      </c>
      <c r="R88" s="64" t="str">
        <f t="shared" ref="R88" si="598">IF(Q88&lt;=0.5,"VG",IF(Q88&lt;=0.6,"G",IF(Q88&lt;=0.7,"S","NS")))</f>
        <v>VG</v>
      </c>
      <c r="S88" s="64" t="str">
        <f t="shared" ref="S88" si="599">AN88</f>
        <v>G</v>
      </c>
      <c r="T88" s="64" t="str">
        <f t="shared" ref="T88" si="600">BF88</f>
        <v>G</v>
      </c>
      <c r="U88" s="64" t="str">
        <f t="shared" ref="U88" si="601">BX88</f>
        <v>G</v>
      </c>
      <c r="V88" s="127">
        <v>0.86</v>
      </c>
      <c r="W88" s="64" t="str">
        <f t="shared" ref="W88" si="602">IF(V88&gt;0.85,"VG",IF(V88&gt;0.75,"G",IF(V88&gt;0.6,"S","NS")))</f>
        <v>VG</v>
      </c>
      <c r="X88" s="64" t="str">
        <f t="shared" ref="X88" si="603">AP88</f>
        <v>G</v>
      </c>
      <c r="Y88" s="64" t="str">
        <f t="shared" ref="Y88" si="604">BH88</f>
        <v>VG</v>
      </c>
      <c r="Z88" s="64" t="str">
        <f t="shared" ref="Z88" si="605">BZ88</f>
        <v>VG</v>
      </c>
      <c r="AA88" s="66">
        <v>0.73647635295409697</v>
      </c>
      <c r="AB88" s="66">
        <v>0.71217887307743999</v>
      </c>
      <c r="AC88" s="66">
        <v>27.2620221999235</v>
      </c>
      <c r="AD88" s="66">
        <v>24.524223809741301</v>
      </c>
      <c r="AE88" s="66">
        <v>0.51334554351421302</v>
      </c>
      <c r="AF88" s="66">
        <v>0.53648963356486201</v>
      </c>
      <c r="AG88" s="66">
        <v>0.86031266235227699</v>
      </c>
      <c r="AH88" s="66">
        <v>0.80604704905596902</v>
      </c>
      <c r="AI88" s="67" t="s">
        <v>75</v>
      </c>
      <c r="AJ88" s="67" t="s">
        <v>75</v>
      </c>
      <c r="AK88" s="67" t="s">
        <v>73</v>
      </c>
      <c r="AL88" s="67" t="s">
        <v>73</v>
      </c>
      <c r="AM88" s="67" t="s">
        <v>75</v>
      </c>
      <c r="AN88" s="67" t="s">
        <v>75</v>
      </c>
      <c r="AO88" s="67" t="s">
        <v>77</v>
      </c>
      <c r="AP88" s="67" t="s">
        <v>75</v>
      </c>
      <c r="AR88" s="68" t="s">
        <v>83</v>
      </c>
      <c r="AS88" s="66">
        <v>0.73846200721585697</v>
      </c>
      <c r="AT88" s="66">
        <v>0.73940362028250395</v>
      </c>
      <c r="AU88" s="66">
        <v>26.413443273521001</v>
      </c>
      <c r="AV88" s="66">
        <v>26.218954908900098</v>
      </c>
      <c r="AW88" s="66">
        <v>0.51140785365903696</v>
      </c>
      <c r="AX88" s="66">
        <v>0.510486414821683</v>
      </c>
      <c r="AY88" s="66">
        <v>0.85207820283356694</v>
      </c>
      <c r="AZ88" s="66">
        <v>0.85461743340531704</v>
      </c>
      <c r="BA88" s="67" t="s">
        <v>75</v>
      </c>
      <c r="BB88" s="67" t="s">
        <v>75</v>
      </c>
      <c r="BC88" s="67" t="s">
        <v>73</v>
      </c>
      <c r="BD88" s="67" t="s">
        <v>73</v>
      </c>
      <c r="BE88" s="67" t="s">
        <v>75</v>
      </c>
      <c r="BF88" s="67" t="s">
        <v>75</v>
      </c>
      <c r="BG88" s="67" t="s">
        <v>77</v>
      </c>
      <c r="BH88" s="67" t="s">
        <v>77</v>
      </c>
      <c r="BI88" s="63">
        <f t="shared" ref="BI88" si="606">IF(BJ88=AR88,1,0)</f>
        <v>1</v>
      </c>
      <c r="BJ88" s="63" t="s">
        <v>83</v>
      </c>
      <c r="BK88" s="66">
        <v>0.739728356583635</v>
      </c>
      <c r="BL88" s="66">
        <v>0.74088756788968202</v>
      </c>
      <c r="BM88" s="66">
        <v>26.943030662540899</v>
      </c>
      <c r="BN88" s="66">
        <v>26.625025595358</v>
      </c>
      <c r="BO88" s="66">
        <v>0.51016825010614397</v>
      </c>
      <c r="BP88" s="66">
        <v>0.50903087539983105</v>
      </c>
      <c r="BQ88" s="66">
        <v>0.85983829217951901</v>
      </c>
      <c r="BR88" s="66">
        <v>0.86117403136036696</v>
      </c>
      <c r="BS88" s="63" t="s">
        <v>75</v>
      </c>
      <c r="BT88" s="63" t="s">
        <v>75</v>
      </c>
      <c r="BU88" s="63" t="s">
        <v>73</v>
      </c>
      <c r="BV88" s="63" t="s">
        <v>73</v>
      </c>
      <c r="BW88" s="63" t="s">
        <v>75</v>
      </c>
      <c r="BX88" s="63" t="s">
        <v>75</v>
      </c>
      <c r="BY88" s="63" t="s">
        <v>77</v>
      </c>
      <c r="BZ88" s="63" t="s">
        <v>77</v>
      </c>
    </row>
    <row r="89" spans="1:78" s="63" customFormat="1" x14ac:dyDescent="0.3">
      <c r="A89" s="62" t="s">
        <v>82</v>
      </c>
      <c r="B89" s="63">
        <v>23773411</v>
      </c>
      <c r="C89" s="63" t="s">
        <v>9</v>
      </c>
      <c r="D89" s="63" t="s">
        <v>317</v>
      </c>
      <c r="E89" s="63" t="s">
        <v>315</v>
      </c>
      <c r="F89" s="78"/>
      <c r="G89" s="64">
        <v>0.86</v>
      </c>
      <c r="H89" s="64" t="str">
        <f t="shared" ref="H89" si="607">IF(G89&gt;0.8,"VG",IF(G89&gt;0.7,"G",IF(G89&gt;0.45,"S","NS")))</f>
        <v>VG</v>
      </c>
      <c r="I89" s="64" t="str">
        <f t="shared" ref="I89" si="608">AJ89</f>
        <v>G</v>
      </c>
      <c r="J89" s="64" t="str">
        <f t="shared" ref="J89" si="609">BB89</f>
        <v>G</v>
      </c>
      <c r="K89" s="64" t="str">
        <f t="shared" ref="K89" si="610">BT89</f>
        <v>G</v>
      </c>
      <c r="L89" s="65">
        <v>3.9899999999999998E-2</v>
      </c>
      <c r="M89" s="64" t="str">
        <f t="shared" ref="M89" si="611">IF(ABS(L89)&lt;5%,"VG",IF(ABS(L89)&lt;10%,"G",IF(ABS(L89)&lt;15%,"S","NS")))</f>
        <v>VG</v>
      </c>
      <c r="N89" s="64" t="str">
        <f t="shared" ref="N89" si="612">AO89</f>
        <v>VG</v>
      </c>
      <c r="O89" s="64" t="str">
        <f t="shared" ref="O89" si="613">BD89</f>
        <v>NS</v>
      </c>
      <c r="P89" s="64" t="str">
        <f t="shared" ref="P89" si="614">BY89</f>
        <v>VG</v>
      </c>
      <c r="Q89" s="64">
        <v>0.37</v>
      </c>
      <c r="R89" s="64" t="str">
        <f t="shared" ref="R89" si="615">IF(Q89&lt;=0.5,"VG",IF(Q89&lt;=0.6,"G",IF(Q89&lt;=0.7,"S","NS")))</f>
        <v>VG</v>
      </c>
      <c r="S89" s="64" t="str">
        <f t="shared" ref="S89" si="616">AN89</f>
        <v>G</v>
      </c>
      <c r="T89" s="64" t="str">
        <f t="shared" ref="T89" si="617">BF89</f>
        <v>G</v>
      </c>
      <c r="U89" s="64" t="str">
        <f t="shared" ref="U89" si="618">BX89</f>
        <v>G</v>
      </c>
      <c r="V89" s="127">
        <v>0.86180000000000001</v>
      </c>
      <c r="W89" s="64" t="str">
        <f t="shared" ref="W89" si="619">IF(V89&gt;0.85,"VG",IF(V89&gt;0.75,"G",IF(V89&gt;0.6,"S","NS")))</f>
        <v>VG</v>
      </c>
      <c r="X89" s="64" t="str">
        <f t="shared" ref="X89" si="620">AP89</f>
        <v>G</v>
      </c>
      <c r="Y89" s="64" t="str">
        <f t="shared" ref="Y89" si="621">BH89</f>
        <v>VG</v>
      </c>
      <c r="Z89" s="64" t="str">
        <f t="shared" ref="Z89" si="622">BZ89</f>
        <v>VG</v>
      </c>
      <c r="AA89" s="66">
        <v>0.73647635295409697</v>
      </c>
      <c r="AB89" s="66">
        <v>0.71217887307743999</v>
      </c>
      <c r="AC89" s="66">
        <v>27.2620221999235</v>
      </c>
      <c r="AD89" s="66">
        <v>24.524223809741301</v>
      </c>
      <c r="AE89" s="66">
        <v>0.51334554351421302</v>
      </c>
      <c r="AF89" s="66">
        <v>0.53648963356486201</v>
      </c>
      <c r="AG89" s="66">
        <v>0.86031266235227699</v>
      </c>
      <c r="AH89" s="66">
        <v>0.80604704905596902</v>
      </c>
      <c r="AI89" s="67" t="s">
        <v>75</v>
      </c>
      <c r="AJ89" s="67" t="s">
        <v>75</v>
      </c>
      <c r="AK89" s="67" t="s">
        <v>73</v>
      </c>
      <c r="AL89" s="67" t="s">
        <v>73</v>
      </c>
      <c r="AM89" s="67" t="s">
        <v>75</v>
      </c>
      <c r="AN89" s="67" t="s">
        <v>75</v>
      </c>
      <c r="AO89" s="67" t="s">
        <v>77</v>
      </c>
      <c r="AP89" s="67" t="s">
        <v>75</v>
      </c>
      <c r="AR89" s="68" t="s">
        <v>83</v>
      </c>
      <c r="AS89" s="66">
        <v>0.73846200721585697</v>
      </c>
      <c r="AT89" s="66">
        <v>0.73940362028250395</v>
      </c>
      <c r="AU89" s="66">
        <v>26.413443273521001</v>
      </c>
      <c r="AV89" s="66">
        <v>26.218954908900098</v>
      </c>
      <c r="AW89" s="66">
        <v>0.51140785365903696</v>
      </c>
      <c r="AX89" s="66">
        <v>0.510486414821683</v>
      </c>
      <c r="AY89" s="66">
        <v>0.85207820283356694</v>
      </c>
      <c r="AZ89" s="66">
        <v>0.85461743340531704</v>
      </c>
      <c r="BA89" s="67" t="s">
        <v>75</v>
      </c>
      <c r="BB89" s="67" t="s">
        <v>75</v>
      </c>
      <c r="BC89" s="67" t="s">
        <v>73</v>
      </c>
      <c r="BD89" s="67" t="s">
        <v>73</v>
      </c>
      <c r="BE89" s="67" t="s">
        <v>75</v>
      </c>
      <c r="BF89" s="67" t="s">
        <v>75</v>
      </c>
      <c r="BG89" s="67" t="s">
        <v>77</v>
      </c>
      <c r="BH89" s="67" t="s">
        <v>77</v>
      </c>
      <c r="BI89" s="63">
        <f t="shared" ref="BI89" si="623">IF(BJ89=AR89,1,0)</f>
        <v>1</v>
      </c>
      <c r="BJ89" s="63" t="s">
        <v>83</v>
      </c>
      <c r="BK89" s="66">
        <v>0.739728356583635</v>
      </c>
      <c r="BL89" s="66">
        <v>0.74088756788968202</v>
      </c>
      <c r="BM89" s="66">
        <v>26.943030662540899</v>
      </c>
      <c r="BN89" s="66">
        <v>26.625025595358</v>
      </c>
      <c r="BO89" s="66">
        <v>0.51016825010614397</v>
      </c>
      <c r="BP89" s="66">
        <v>0.50903087539983105</v>
      </c>
      <c r="BQ89" s="66">
        <v>0.85983829217951901</v>
      </c>
      <c r="BR89" s="66">
        <v>0.86117403136036696</v>
      </c>
      <c r="BS89" s="63" t="s">
        <v>75</v>
      </c>
      <c r="BT89" s="63" t="s">
        <v>75</v>
      </c>
      <c r="BU89" s="63" t="s">
        <v>73</v>
      </c>
      <c r="BV89" s="63" t="s">
        <v>73</v>
      </c>
      <c r="BW89" s="63" t="s">
        <v>75</v>
      </c>
      <c r="BX89" s="63" t="s">
        <v>75</v>
      </c>
      <c r="BY89" s="63" t="s">
        <v>77</v>
      </c>
      <c r="BZ89" s="63" t="s">
        <v>77</v>
      </c>
    </row>
    <row r="90" spans="1:78" s="63" customFormat="1" x14ac:dyDescent="0.3">
      <c r="A90" s="62" t="s">
        <v>82</v>
      </c>
      <c r="B90" s="63">
        <v>23773411</v>
      </c>
      <c r="C90" s="63" t="s">
        <v>9</v>
      </c>
      <c r="D90" s="63" t="s">
        <v>317</v>
      </c>
      <c r="E90" s="63" t="s">
        <v>321</v>
      </c>
      <c r="F90" s="78"/>
      <c r="G90" s="64">
        <v>0.86</v>
      </c>
      <c r="H90" s="64" t="str">
        <f t="shared" ref="H90" si="624">IF(G90&gt;0.8,"VG",IF(G90&gt;0.7,"G",IF(G90&gt;0.45,"S","NS")))</f>
        <v>VG</v>
      </c>
      <c r="I90" s="64" t="str">
        <f t="shared" ref="I90" si="625">AJ90</f>
        <v>G</v>
      </c>
      <c r="J90" s="64" t="str">
        <f t="shared" ref="J90" si="626">BB90</f>
        <v>G</v>
      </c>
      <c r="K90" s="64" t="str">
        <f t="shared" ref="K90" si="627">BT90</f>
        <v>G</v>
      </c>
      <c r="L90" s="65">
        <v>4.3900000000000002E-2</v>
      </c>
      <c r="M90" s="64" t="str">
        <f t="shared" ref="M90" si="628">IF(ABS(L90)&lt;5%,"VG",IF(ABS(L90)&lt;10%,"G",IF(ABS(L90)&lt;15%,"S","NS")))</f>
        <v>VG</v>
      </c>
      <c r="N90" s="64" t="str">
        <f t="shared" ref="N90" si="629">AO90</f>
        <v>VG</v>
      </c>
      <c r="O90" s="64" t="str">
        <f t="shared" ref="O90" si="630">BD90</f>
        <v>NS</v>
      </c>
      <c r="P90" s="64" t="str">
        <f t="shared" ref="P90" si="631">BY90</f>
        <v>VG</v>
      </c>
      <c r="Q90" s="64">
        <v>0.38</v>
      </c>
      <c r="R90" s="64" t="str">
        <f t="shared" ref="R90" si="632">IF(Q90&lt;=0.5,"VG",IF(Q90&lt;=0.6,"G",IF(Q90&lt;=0.7,"S","NS")))</f>
        <v>VG</v>
      </c>
      <c r="S90" s="64" t="str">
        <f t="shared" ref="S90" si="633">AN90</f>
        <v>G</v>
      </c>
      <c r="T90" s="64" t="str">
        <f t="shared" ref="T90" si="634">BF90</f>
        <v>G</v>
      </c>
      <c r="U90" s="64" t="str">
        <f t="shared" ref="U90" si="635">BX90</f>
        <v>G</v>
      </c>
      <c r="V90" s="127">
        <v>0.85799999999999998</v>
      </c>
      <c r="W90" s="64" t="str">
        <f t="shared" ref="W90" si="636">IF(V90&gt;0.85,"VG",IF(V90&gt;0.75,"G",IF(V90&gt;0.6,"S","NS")))</f>
        <v>VG</v>
      </c>
      <c r="X90" s="64" t="str">
        <f t="shared" ref="X90" si="637">AP90</f>
        <v>G</v>
      </c>
      <c r="Y90" s="64" t="str">
        <f t="shared" ref="Y90" si="638">BH90</f>
        <v>VG</v>
      </c>
      <c r="Z90" s="64" t="str">
        <f t="shared" ref="Z90" si="639">BZ90</f>
        <v>VG</v>
      </c>
      <c r="AA90" s="66">
        <v>0.73647635295409697</v>
      </c>
      <c r="AB90" s="66">
        <v>0.71217887307743999</v>
      </c>
      <c r="AC90" s="66">
        <v>27.2620221999235</v>
      </c>
      <c r="AD90" s="66">
        <v>24.524223809741301</v>
      </c>
      <c r="AE90" s="66">
        <v>0.51334554351421302</v>
      </c>
      <c r="AF90" s="66">
        <v>0.53648963356486201</v>
      </c>
      <c r="AG90" s="66">
        <v>0.86031266235227699</v>
      </c>
      <c r="AH90" s="66">
        <v>0.80604704905596902</v>
      </c>
      <c r="AI90" s="67" t="s">
        <v>75</v>
      </c>
      <c r="AJ90" s="67" t="s">
        <v>75</v>
      </c>
      <c r="AK90" s="67" t="s">
        <v>73</v>
      </c>
      <c r="AL90" s="67" t="s">
        <v>73</v>
      </c>
      <c r="AM90" s="67" t="s">
        <v>75</v>
      </c>
      <c r="AN90" s="67" t="s">
        <v>75</v>
      </c>
      <c r="AO90" s="67" t="s">
        <v>77</v>
      </c>
      <c r="AP90" s="67" t="s">
        <v>75</v>
      </c>
      <c r="AR90" s="68" t="s">
        <v>83</v>
      </c>
      <c r="AS90" s="66">
        <v>0.73846200721585697</v>
      </c>
      <c r="AT90" s="66">
        <v>0.73940362028250395</v>
      </c>
      <c r="AU90" s="66">
        <v>26.413443273521001</v>
      </c>
      <c r="AV90" s="66">
        <v>26.218954908900098</v>
      </c>
      <c r="AW90" s="66">
        <v>0.51140785365903696</v>
      </c>
      <c r="AX90" s="66">
        <v>0.510486414821683</v>
      </c>
      <c r="AY90" s="66">
        <v>0.85207820283356694</v>
      </c>
      <c r="AZ90" s="66">
        <v>0.85461743340531704</v>
      </c>
      <c r="BA90" s="67" t="s">
        <v>75</v>
      </c>
      <c r="BB90" s="67" t="s">
        <v>75</v>
      </c>
      <c r="BC90" s="67" t="s">
        <v>73</v>
      </c>
      <c r="BD90" s="67" t="s">
        <v>73</v>
      </c>
      <c r="BE90" s="67" t="s">
        <v>75</v>
      </c>
      <c r="BF90" s="67" t="s">
        <v>75</v>
      </c>
      <c r="BG90" s="67" t="s">
        <v>77</v>
      </c>
      <c r="BH90" s="67" t="s">
        <v>77</v>
      </c>
      <c r="BI90" s="63">
        <f t="shared" ref="BI90" si="640">IF(BJ90=AR90,1,0)</f>
        <v>1</v>
      </c>
      <c r="BJ90" s="63" t="s">
        <v>83</v>
      </c>
      <c r="BK90" s="66">
        <v>0.739728356583635</v>
      </c>
      <c r="BL90" s="66">
        <v>0.74088756788968202</v>
      </c>
      <c r="BM90" s="66">
        <v>26.943030662540899</v>
      </c>
      <c r="BN90" s="66">
        <v>26.625025595358</v>
      </c>
      <c r="BO90" s="66">
        <v>0.51016825010614397</v>
      </c>
      <c r="BP90" s="66">
        <v>0.50903087539983105</v>
      </c>
      <c r="BQ90" s="66">
        <v>0.85983829217951901</v>
      </c>
      <c r="BR90" s="66">
        <v>0.86117403136036696</v>
      </c>
      <c r="BS90" s="63" t="s">
        <v>75</v>
      </c>
      <c r="BT90" s="63" t="s">
        <v>75</v>
      </c>
      <c r="BU90" s="63" t="s">
        <v>73</v>
      </c>
      <c r="BV90" s="63" t="s">
        <v>73</v>
      </c>
      <c r="BW90" s="63" t="s">
        <v>75</v>
      </c>
      <c r="BX90" s="63" t="s">
        <v>75</v>
      </c>
      <c r="BY90" s="63" t="s">
        <v>77</v>
      </c>
      <c r="BZ90" s="63" t="s">
        <v>77</v>
      </c>
    </row>
    <row r="91" spans="1:78" s="63" customFormat="1" x14ac:dyDescent="0.3">
      <c r="A91" s="62" t="s">
        <v>82</v>
      </c>
      <c r="B91" s="63">
        <v>23773411</v>
      </c>
      <c r="C91" s="63" t="s">
        <v>9</v>
      </c>
      <c r="D91" s="63" t="s">
        <v>317</v>
      </c>
      <c r="E91" s="63" t="s">
        <v>322</v>
      </c>
      <c r="F91" s="78"/>
      <c r="G91" s="64">
        <v>0.85899999999999999</v>
      </c>
      <c r="H91" s="64" t="str">
        <f t="shared" ref="H91" si="641">IF(G91&gt;0.8,"VG",IF(G91&gt;0.7,"G",IF(G91&gt;0.45,"S","NS")))</f>
        <v>VG</v>
      </c>
      <c r="I91" s="64" t="str">
        <f t="shared" ref="I91" si="642">AJ91</f>
        <v>G</v>
      </c>
      <c r="J91" s="64" t="str">
        <f t="shared" ref="J91" si="643">BB91</f>
        <v>G</v>
      </c>
      <c r="K91" s="64" t="str">
        <f t="shared" ref="K91" si="644">BT91</f>
        <v>G</v>
      </c>
      <c r="L91" s="65">
        <v>2.5999999999999999E-2</v>
      </c>
      <c r="M91" s="64" t="str">
        <f t="shared" ref="M91" si="645">IF(ABS(L91)&lt;5%,"VG",IF(ABS(L91)&lt;10%,"G",IF(ABS(L91)&lt;15%,"S","NS")))</f>
        <v>VG</v>
      </c>
      <c r="N91" s="64" t="str">
        <f t="shared" ref="N91" si="646">AO91</f>
        <v>VG</v>
      </c>
      <c r="O91" s="64" t="str">
        <f t="shared" ref="O91" si="647">BD91</f>
        <v>NS</v>
      </c>
      <c r="P91" s="64" t="str">
        <f t="shared" ref="P91" si="648">BY91</f>
        <v>VG</v>
      </c>
      <c r="Q91" s="64">
        <v>0.38</v>
      </c>
      <c r="R91" s="64" t="str">
        <f t="shared" ref="R91" si="649">IF(Q91&lt;=0.5,"VG",IF(Q91&lt;=0.6,"G",IF(Q91&lt;=0.7,"S","NS")))</f>
        <v>VG</v>
      </c>
      <c r="S91" s="64" t="str">
        <f t="shared" ref="S91" si="650">AN91</f>
        <v>G</v>
      </c>
      <c r="T91" s="64" t="str">
        <f t="shared" ref="T91" si="651">BF91</f>
        <v>G</v>
      </c>
      <c r="U91" s="64" t="str">
        <f t="shared" ref="U91" si="652">BX91</f>
        <v>G</v>
      </c>
      <c r="V91" s="127">
        <v>0.86009999999999998</v>
      </c>
      <c r="W91" s="64" t="str">
        <f t="shared" ref="W91" si="653">IF(V91&gt;0.85,"VG",IF(V91&gt;0.75,"G",IF(V91&gt;0.6,"S","NS")))</f>
        <v>VG</v>
      </c>
      <c r="X91" s="64" t="str">
        <f t="shared" ref="X91" si="654">AP91</f>
        <v>G</v>
      </c>
      <c r="Y91" s="64" t="str">
        <f t="shared" ref="Y91" si="655">BH91</f>
        <v>VG</v>
      </c>
      <c r="Z91" s="64" t="str">
        <f t="shared" ref="Z91" si="656">BZ91</f>
        <v>VG</v>
      </c>
      <c r="AA91" s="66">
        <v>0.73647635295409697</v>
      </c>
      <c r="AB91" s="66">
        <v>0.71217887307743999</v>
      </c>
      <c r="AC91" s="66">
        <v>27.2620221999235</v>
      </c>
      <c r="AD91" s="66">
        <v>24.524223809741301</v>
      </c>
      <c r="AE91" s="66">
        <v>0.51334554351421302</v>
      </c>
      <c r="AF91" s="66">
        <v>0.53648963356486201</v>
      </c>
      <c r="AG91" s="66">
        <v>0.86031266235227699</v>
      </c>
      <c r="AH91" s="66">
        <v>0.80604704905596902</v>
      </c>
      <c r="AI91" s="67" t="s">
        <v>75</v>
      </c>
      <c r="AJ91" s="67" t="s">
        <v>75</v>
      </c>
      <c r="AK91" s="67" t="s">
        <v>73</v>
      </c>
      <c r="AL91" s="67" t="s">
        <v>73</v>
      </c>
      <c r="AM91" s="67" t="s">
        <v>75</v>
      </c>
      <c r="AN91" s="67" t="s">
        <v>75</v>
      </c>
      <c r="AO91" s="67" t="s">
        <v>77</v>
      </c>
      <c r="AP91" s="67" t="s">
        <v>75</v>
      </c>
      <c r="AR91" s="68" t="s">
        <v>83</v>
      </c>
      <c r="AS91" s="66">
        <v>0.73846200721585697</v>
      </c>
      <c r="AT91" s="66">
        <v>0.73940362028250395</v>
      </c>
      <c r="AU91" s="66">
        <v>26.413443273521001</v>
      </c>
      <c r="AV91" s="66">
        <v>26.218954908900098</v>
      </c>
      <c r="AW91" s="66">
        <v>0.51140785365903696</v>
      </c>
      <c r="AX91" s="66">
        <v>0.510486414821683</v>
      </c>
      <c r="AY91" s="66">
        <v>0.85207820283356694</v>
      </c>
      <c r="AZ91" s="66">
        <v>0.85461743340531704</v>
      </c>
      <c r="BA91" s="67" t="s">
        <v>75</v>
      </c>
      <c r="BB91" s="67" t="s">
        <v>75</v>
      </c>
      <c r="BC91" s="67" t="s">
        <v>73</v>
      </c>
      <c r="BD91" s="67" t="s">
        <v>73</v>
      </c>
      <c r="BE91" s="67" t="s">
        <v>75</v>
      </c>
      <c r="BF91" s="67" t="s">
        <v>75</v>
      </c>
      <c r="BG91" s="67" t="s">
        <v>77</v>
      </c>
      <c r="BH91" s="67" t="s">
        <v>77</v>
      </c>
      <c r="BI91" s="63">
        <f t="shared" ref="BI91" si="657">IF(BJ91=AR91,1,0)</f>
        <v>1</v>
      </c>
      <c r="BJ91" s="63" t="s">
        <v>83</v>
      </c>
      <c r="BK91" s="66">
        <v>0.739728356583635</v>
      </c>
      <c r="BL91" s="66">
        <v>0.74088756788968202</v>
      </c>
      <c r="BM91" s="66">
        <v>26.943030662540899</v>
      </c>
      <c r="BN91" s="66">
        <v>26.625025595358</v>
      </c>
      <c r="BO91" s="66">
        <v>0.51016825010614397</v>
      </c>
      <c r="BP91" s="66">
        <v>0.50903087539983105</v>
      </c>
      <c r="BQ91" s="66">
        <v>0.85983829217951901</v>
      </c>
      <c r="BR91" s="66">
        <v>0.86117403136036696</v>
      </c>
      <c r="BS91" s="63" t="s">
        <v>75</v>
      </c>
      <c r="BT91" s="63" t="s">
        <v>75</v>
      </c>
      <c r="BU91" s="63" t="s">
        <v>73</v>
      </c>
      <c r="BV91" s="63" t="s">
        <v>73</v>
      </c>
      <c r="BW91" s="63" t="s">
        <v>75</v>
      </c>
      <c r="BX91" s="63" t="s">
        <v>75</v>
      </c>
      <c r="BY91" s="63" t="s">
        <v>77</v>
      </c>
      <c r="BZ91" s="63" t="s">
        <v>77</v>
      </c>
    </row>
    <row r="92" spans="1:78" s="63" customFormat="1" x14ac:dyDescent="0.3">
      <c r="A92" s="62" t="s">
        <v>82</v>
      </c>
      <c r="B92" s="63">
        <v>23773411</v>
      </c>
      <c r="C92" s="63" t="s">
        <v>9</v>
      </c>
      <c r="D92" s="63" t="s">
        <v>327</v>
      </c>
      <c r="E92" s="63" t="s">
        <v>323</v>
      </c>
      <c r="F92" s="78"/>
      <c r="G92" s="80">
        <v>0.85899999999999999</v>
      </c>
      <c r="H92" s="64" t="str">
        <f t="shared" ref="H92" si="658">IF(G92&gt;0.8,"VG",IF(G92&gt;0.7,"G",IF(G92&gt;0.45,"S","NS")))</f>
        <v>VG</v>
      </c>
      <c r="I92" s="64" t="str">
        <f t="shared" ref="I92" si="659">AJ92</f>
        <v>G</v>
      </c>
      <c r="J92" s="64" t="str">
        <f t="shared" ref="J92" si="660">BB92</f>
        <v>G</v>
      </c>
      <c r="K92" s="64" t="str">
        <f t="shared" ref="K92" si="661">BT92</f>
        <v>G</v>
      </c>
      <c r="L92" s="147">
        <v>-2.8999999999999998E-3</v>
      </c>
      <c r="M92" s="64" t="str">
        <f t="shared" ref="M92" si="662">IF(ABS(L92)&lt;5%,"VG",IF(ABS(L92)&lt;10%,"G",IF(ABS(L92)&lt;15%,"S","NS")))</f>
        <v>VG</v>
      </c>
      <c r="N92" s="64" t="str">
        <f t="shared" ref="N92" si="663">AO92</f>
        <v>VG</v>
      </c>
      <c r="O92" s="64" t="str">
        <f t="shared" ref="O92" si="664">BD92</f>
        <v>NS</v>
      </c>
      <c r="P92" s="64" t="str">
        <f t="shared" ref="P92" si="665">BY92</f>
        <v>VG</v>
      </c>
      <c r="Q92" s="80">
        <v>0.376</v>
      </c>
      <c r="R92" s="64" t="str">
        <f t="shared" ref="R92" si="666">IF(Q92&lt;=0.5,"VG",IF(Q92&lt;=0.6,"G",IF(Q92&lt;=0.7,"S","NS")))</f>
        <v>VG</v>
      </c>
      <c r="S92" s="64" t="str">
        <f t="shared" ref="S92" si="667">AN92</f>
        <v>G</v>
      </c>
      <c r="T92" s="64" t="str">
        <f t="shared" ref="T92" si="668">BF92</f>
        <v>G</v>
      </c>
      <c r="U92" s="64" t="str">
        <f t="shared" ref="U92" si="669">BX92</f>
        <v>G</v>
      </c>
      <c r="V92" s="127">
        <v>0.85899999999999999</v>
      </c>
      <c r="W92" s="64" t="str">
        <f t="shared" ref="W92" si="670">IF(V92&gt;0.85,"VG",IF(V92&gt;0.75,"G",IF(V92&gt;0.6,"S","NS")))</f>
        <v>VG</v>
      </c>
      <c r="X92" s="64" t="str">
        <f t="shared" ref="X92" si="671">AP92</f>
        <v>G</v>
      </c>
      <c r="Y92" s="64" t="str">
        <f t="shared" ref="Y92" si="672">BH92</f>
        <v>VG</v>
      </c>
      <c r="Z92" s="64" t="str">
        <f t="shared" ref="Z92" si="673">BZ92</f>
        <v>VG</v>
      </c>
      <c r="AA92" s="66">
        <v>0.73647635295409697</v>
      </c>
      <c r="AB92" s="66">
        <v>0.71217887307743999</v>
      </c>
      <c r="AC92" s="66">
        <v>27.2620221999235</v>
      </c>
      <c r="AD92" s="66">
        <v>24.524223809741301</v>
      </c>
      <c r="AE92" s="66">
        <v>0.51334554351421302</v>
      </c>
      <c r="AF92" s="66">
        <v>0.53648963356486201</v>
      </c>
      <c r="AG92" s="66">
        <v>0.86031266235227699</v>
      </c>
      <c r="AH92" s="66">
        <v>0.80604704905596902</v>
      </c>
      <c r="AI92" s="67" t="s">
        <v>75</v>
      </c>
      <c r="AJ92" s="67" t="s">
        <v>75</v>
      </c>
      <c r="AK92" s="67" t="s">
        <v>73</v>
      </c>
      <c r="AL92" s="67" t="s">
        <v>73</v>
      </c>
      <c r="AM92" s="67" t="s">
        <v>75</v>
      </c>
      <c r="AN92" s="67" t="s">
        <v>75</v>
      </c>
      <c r="AO92" s="67" t="s">
        <v>77</v>
      </c>
      <c r="AP92" s="67" t="s">
        <v>75</v>
      </c>
      <c r="AR92" s="68" t="s">
        <v>83</v>
      </c>
      <c r="AS92" s="66">
        <v>0.73846200721585697</v>
      </c>
      <c r="AT92" s="66">
        <v>0.73940362028250395</v>
      </c>
      <c r="AU92" s="66">
        <v>26.413443273521001</v>
      </c>
      <c r="AV92" s="66">
        <v>26.218954908900098</v>
      </c>
      <c r="AW92" s="66">
        <v>0.51140785365903696</v>
      </c>
      <c r="AX92" s="66">
        <v>0.510486414821683</v>
      </c>
      <c r="AY92" s="66">
        <v>0.85207820283356694</v>
      </c>
      <c r="AZ92" s="66">
        <v>0.85461743340531704</v>
      </c>
      <c r="BA92" s="67" t="s">
        <v>75</v>
      </c>
      <c r="BB92" s="67" t="s">
        <v>75</v>
      </c>
      <c r="BC92" s="67" t="s">
        <v>73</v>
      </c>
      <c r="BD92" s="67" t="s">
        <v>73</v>
      </c>
      <c r="BE92" s="67" t="s">
        <v>75</v>
      </c>
      <c r="BF92" s="67" t="s">
        <v>75</v>
      </c>
      <c r="BG92" s="67" t="s">
        <v>77</v>
      </c>
      <c r="BH92" s="67" t="s">
        <v>77</v>
      </c>
      <c r="BI92" s="63">
        <f t="shared" ref="BI92" si="674">IF(BJ92=AR92,1,0)</f>
        <v>1</v>
      </c>
      <c r="BJ92" s="63" t="s">
        <v>83</v>
      </c>
      <c r="BK92" s="66">
        <v>0.739728356583635</v>
      </c>
      <c r="BL92" s="66">
        <v>0.74088756788968202</v>
      </c>
      <c r="BM92" s="66">
        <v>26.943030662540899</v>
      </c>
      <c r="BN92" s="66">
        <v>26.625025595358</v>
      </c>
      <c r="BO92" s="66">
        <v>0.51016825010614397</v>
      </c>
      <c r="BP92" s="66">
        <v>0.50903087539983105</v>
      </c>
      <c r="BQ92" s="66">
        <v>0.85983829217951901</v>
      </c>
      <c r="BR92" s="66">
        <v>0.86117403136036696</v>
      </c>
      <c r="BS92" s="63" t="s">
        <v>75</v>
      </c>
      <c r="BT92" s="63" t="s">
        <v>75</v>
      </c>
      <c r="BU92" s="63" t="s">
        <v>73</v>
      </c>
      <c r="BV92" s="63" t="s">
        <v>73</v>
      </c>
      <c r="BW92" s="63" t="s">
        <v>75</v>
      </c>
      <c r="BX92" s="63" t="s">
        <v>75</v>
      </c>
      <c r="BY92" s="63" t="s">
        <v>77</v>
      </c>
      <c r="BZ92" s="63" t="s">
        <v>77</v>
      </c>
    </row>
    <row r="93" spans="1:78" s="63" customFormat="1" x14ac:dyDescent="0.3">
      <c r="A93" s="62" t="s">
        <v>82</v>
      </c>
      <c r="B93" s="63">
        <v>23773411</v>
      </c>
      <c r="C93" s="63" t="s">
        <v>9</v>
      </c>
      <c r="D93" s="63" t="s">
        <v>327</v>
      </c>
      <c r="E93" s="63" t="s">
        <v>325</v>
      </c>
      <c r="F93" s="78"/>
      <c r="G93" s="80">
        <v>0.85699999999999998</v>
      </c>
      <c r="H93" s="64" t="str">
        <f t="shared" ref="H93" si="675">IF(G93&gt;0.8,"VG",IF(G93&gt;0.7,"G",IF(G93&gt;0.45,"S","NS")))</f>
        <v>VG</v>
      </c>
      <c r="I93" s="64" t="str">
        <f t="shared" ref="I93" si="676">AJ93</f>
        <v>G</v>
      </c>
      <c r="J93" s="64" t="str">
        <f t="shared" ref="J93" si="677">BB93</f>
        <v>G</v>
      </c>
      <c r="K93" s="64" t="str">
        <f t="shared" ref="K93" si="678">BT93</f>
        <v>G</v>
      </c>
      <c r="L93" s="147">
        <v>8.0000000000000004E-4</v>
      </c>
      <c r="M93" s="64" t="str">
        <f t="shared" ref="M93" si="679">IF(ABS(L93)&lt;5%,"VG",IF(ABS(L93)&lt;10%,"G",IF(ABS(L93)&lt;15%,"S","NS")))</f>
        <v>VG</v>
      </c>
      <c r="N93" s="64" t="str">
        <f t="shared" ref="N93" si="680">AO93</f>
        <v>VG</v>
      </c>
      <c r="O93" s="64" t="str">
        <f t="shared" ref="O93" si="681">BD93</f>
        <v>NS</v>
      </c>
      <c r="P93" s="64" t="str">
        <f t="shared" ref="P93" si="682">BY93</f>
        <v>VG</v>
      </c>
      <c r="Q93" s="80">
        <v>0.378</v>
      </c>
      <c r="R93" s="64" t="str">
        <f t="shared" ref="R93" si="683">IF(Q93&lt;=0.5,"VG",IF(Q93&lt;=0.6,"G",IF(Q93&lt;=0.7,"S","NS")))</f>
        <v>VG</v>
      </c>
      <c r="S93" s="64" t="str">
        <f t="shared" ref="S93" si="684">AN93</f>
        <v>G</v>
      </c>
      <c r="T93" s="64" t="str">
        <f t="shared" ref="T93" si="685">BF93</f>
        <v>G</v>
      </c>
      <c r="U93" s="64" t="str">
        <f t="shared" ref="U93" si="686">BX93</f>
        <v>G</v>
      </c>
      <c r="V93" s="127">
        <v>0.85699999999999998</v>
      </c>
      <c r="W93" s="64" t="str">
        <f t="shared" ref="W93" si="687">IF(V93&gt;0.85,"VG",IF(V93&gt;0.75,"G",IF(V93&gt;0.6,"S","NS")))</f>
        <v>VG</v>
      </c>
      <c r="X93" s="64" t="str">
        <f t="shared" ref="X93" si="688">AP93</f>
        <v>G</v>
      </c>
      <c r="Y93" s="64" t="str">
        <f t="shared" ref="Y93" si="689">BH93</f>
        <v>VG</v>
      </c>
      <c r="Z93" s="64" t="str">
        <f t="shared" ref="Z93" si="690">BZ93</f>
        <v>VG</v>
      </c>
      <c r="AA93" s="66">
        <v>0.73647635295409697</v>
      </c>
      <c r="AB93" s="66">
        <v>0.71217887307743999</v>
      </c>
      <c r="AC93" s="66">
        <v>27.2620221999235</v>
      </c>
      <c r="AD93" s="66">
        <v>24.524223809741301</v>
      </c>
      <c r="AE93" s="66">
        <v>0.51334554351421302</v>
      </c>
      <c r="AF93" s="66">
        <v>0.53648963356486201</v>
      </c>
      <c r="AG93" s="66">
        <v>0.86031266235227699</v>
      </c>
      <c r="AH93" s="66">
        <v>0.80604704905596902</v>
      </c>
      <c r="AI93" s="67" t="s">
        <v>75</v>
      </c>
      <c r="AJ93" s="67" t="s">
        <v>75</v>
      </c>
      <c r="AK93" s="67" t="s">
        <v>73</v>
      </c>
      <c r="AL93" s="67" t="s">
        <v>73</v>
      </c>
      <c r="AM93" s="67" t="s">
        <v>75</v>
      </c>
      <c r="AN93" s="67" t="s">
        <v>75</v>
      </c>
      <c r="AO93" s="67" t="s">
        <v>77</v>
      </c>
      <c r="AP93" s="67" t="s">
        <v>75</v>
      </c>
      <c r="AR93" s="68" t="s">
        <v>83</v>
      </c>
      <c r="AS93" s="66">
        <v>0.73846200721585697</v>
      </c>
      <c r="AT93" s="66">
        <v>0.73940362028250395</v>
      </c>
      <c r="AU93" s="66">
        <v>26.413443273521001</v>
      </c>
      <c r="AV93" s="66">
        <v>26.218954908900098</v>
      </c>
      <c r="AW93" s="66">
        <v>0.51140785365903696</v>
      </c>
      <c r="AX93" s="66">
        <v>0.510486414821683</v>
      </c>
      <c r="AY93" s="66">
        <v>0.85207820283356694</v>
      </c>
      <c r="AZ93" s="66">
        <v>0.85461743340531704</v>
      </c>
      <c r="BA93" s="67" t="s">
        <v>75</v>
      </c>
      <c r="BB93" s="67" t="s">
        <v>75</v>
      </c>
      <c r="BC93" s="67" t="s">
        <v>73</v>
      </c>
      <c r="BD93" s="67" t="s">
        <v>73</v>
      </c>
      <c r="BE93" s="67" t="s">
        <v>75</v>
      </c>
      <c r="BF93" s="67" t="s">
        <v>75</v>
      </c>
      <c r="BG93" s="67" t="s">
        <v>77</v>
      </c>
      <c r="BH93" s="67" t="s">
        <v>77</v>
      </c>
      <c r="BI93" s="63">
        <f t="shared" ref="BI93" si="691">IF(BJ93=AR93,1,0)</f>
        <v>1</v>
      </c>
      <c r="BJ93" s="63" t="s">
        <v>83</v>
      </c>
      <c r="BK93" s="66">
        <v>0.739728356583635</v>
      </c>
      <c r="BL93" s="66">
        <v>0.74088756788968202</v>
      </c>
      <c r="BM93" s="66">
        <v>26.943030662540899</v>
      </c>
      <c r="BN93" s="66">
        <v>26.625025595358</v>
      </c>
      <c r="BO93" s="66">
        <v>0.51016825010614397</v>
      </c>
      <c r="BP93" s="66">
        <v>0.50903087539983105</v>
      </c>
      <c r="BQ93" s="66">
        <v>0.85983829217951901</v>
      </c>
      <c r="BR93" s="66">
        <v>0.86117403136036696</v>
      </c>
      <c r="BS93" s="63" t="s">
        <v>75</v>
      </c>
      <c r="BT93" s="63" t="s">
        <v>75</v>
      </c>
      <c r="BU93" s="63" t="s">
        <v>73</v>
      </c>
      <c r="BV93" s="63" t="s">
        <v>73</v>
      </c>
      <c r="BW93" s="63" t="s">
        <v>75</v>
      </c>
      <c r="BX93" s="63" t="s">
        <v>75</v>
      </c>
      <c r="BY93" s="63" t="s">
        <v>77</v>
      </c>
      <c r="BZ93" s="63" t="s">
        <v>77</v>
      </c>
    </row>
    <row r="94" spans="1:78" s="63" customFormat="1" x14ac:dyDescent="0.3">
      <c r="A94" s="62" t="s">
        <v>82</v>
      </c>
      <c r="B94" s="63">
        <v>23773411</v>
      </c>
      <c r="C94" s="63" t="s">
        <v>9</v>
      </c>
      <c r="D94" s="63" t="s">
        <v>328</v>
      </c>
      <c r="E94" s="63" t="s">
        <v>333</v>
      </c>
      <c r="F94" s="78"/>
      <c r="G94" s="80">
        <v>0.89700000000000002</v>
      </c>
      <c r="H94" s="64" t="str">
        <f t="shared" ref="H94" si="692">IF(G94&gt;0.8,"VG",IF(G94&gt;0.7,"G",IF(G94&gt;0.45,"S","NS")))</f>
        <v>VG</v>
      </c>
      <c r="I94" s="64" t="str">
        <f t="shared" ref="I94" si="693">AJ94</f>
        <v>G</v>
      </c>
      <c r="J94" s="64" t="str">
        <f t="shared" ref="J94" si="694">BB94</f>
        <v>G</v>
      </c>
      <c r="K94" s="64" t="str">
        <f t="shared" ref="K94" si="695">BT94</f>
        <v>G</v>
      </c>
      <c r="L94" s="147">
        <v>1.093E-2</v>
      </c>
      <c r="M94" s="64" t="str">
        <f t="shared" ref="M94" si="696">IF(ABS(L94)&lt;5%,"VG",IF(ABS(L94)&lt;10%,"G",IF(ABS(L94)&lt;15%,"S","NS")))</f>
        <v>VG</v>
      </c>
      <c r="N94" s="64" t="str">
        <f t="shared" ref="N94" si="697">AO94</f>
        <v>VG</v>
      </c>
      <c r="O94" s="64" t="str">
        <f t="shared" ref="O94" si="698">BD94</f>
        <v>NS</v>
      </c>
      <c r="P94" s="64" t="str">
        <f t="shared" ref="P94" si="699">BY94</f>
        <v>VG</v>
      </c>
      <c r="Q94" s="80">
        <v>0.32</v>
      </c>
      <c r="R94" s="64" t="str">
        <f t="shared" ref="R94" si="700">IF(Q94&lt;=0.5,"VG",IF(Q94&lt;=0.6,"G",IF(Q94&lt;=0.7,"S","NS")))</f>
        <v>VG</v>
      </c>
      <c r="S94" s="64" t="str">
        <f t="shared" ref="S94" si="701">AN94</f>
        <v>G</v>
      </c>
      <c r="T94" s="64" t="str">
        <f t="shared" ref="T94" si="702">BF94</f>
        <v>G</v>
      </c>
      <c r="U94" s="64" t="str">
        <f t="shared" ref="U94" si="703">BX94</f>
        <v>G</v>
      </c>
      <c r="V94" s="127">
        <v>0.89800000000000002</v>
      </c>
      <c r="W94" s="64" t="str">
        <f t="shared" ref="W94" si="704">IF(V94&gt;0.85,"VG",IF(V94&gt;0.75,"G",IF(V94&gt;0.6,"S","NS")))</f>
        <v>VG</v>
      </c>
      <c r="X94" s="64" t="str">
        <f t="shared" ref="X94" si="705">AP94</f>
        <v>G</v>
      </c>
      <c r="Y94" s="64" t="str">
        <f t="shared" ref="Y94" si="706">BH94</f>
        <v>VG</v>
      </c>
      <c r="Z94" s="64" t="str">
        <f t="shared" ref="Z94" si="707">BZ94</f>
        <v>VG</v>
      </c>
      <c r="AA94" s="66">
        <v>0.73647635295409697</v>
      </c>
      <c r="AB94" s="66">
        <v>0.71217887307743999</v>
      </c>
      <c r="AC94" s="66">
        <v>27.2620221999235</v>
      </c>
      <c r="AD94" s="66">
        <v>24.524223809741301</v>
      </c>
      <c r="AE94" s="66">
        <v>0.51334554351421302</v>
      </c>
      <c r="AF94" s="66">
        <v>0.53648963356486201</v>
      </c>
      <c r="AG94" s="66">
        <v>0.86031266235227699</v>
      </c>
      <c r="AH94" s="66">
        <v>0.80604704905596902</v>
      </c>
      <c r="AI94" s="67" t="s">
        <v>75</v>
      </c>
      <c r="AJ94" s="67" t="s">
        <v>75</v>
      </c>
      <c r="AK94" s="67" t="s">
        <v>73</v>
      </c>
      <c r="AL94" s="67" t="s">
        <v>73</v>
      </c>
      <c r="AM94" s="67" t="s">
        <v>75</v>
      </c>
      <c r="AN94" s="67" t="s">
        <v>75</v>
      </c>
      <c r="AO94" s="67" t="s">
        <v>77</v>
      </c>
      <c r="AP94" s="67" t="s">
        <v>75</v>
      </c>
      <c r="AR94" s="68" t="s">
        <v>83</v>
      </c>
      <c r="AS94" s="66">
        <v>0.73846200721585697</v>
      </c>
      <c r="AT94" s="66">
        <v>0.73940362028250395</v>
      </c>
      <c r="AU94" s="66">
        <v>26.413443273521001</v>
      </c>
      <c r="AV94" s="66">
        <v>26.218954908900098</v>
      </c>
      <c r="AW94" s="66">
        <v>0.51140785365903696</v>
      </c>
      <c r="AX94" s="66">
        <v>0.510486414821683</v>
      </c>
      <c r="AY94" s="66">
        <v>0.85207820283356694</v>
      </c>
      <c r="AZ94" s="66">
        <v>0.85461743340531704</v>
      </c>
      <c r="BA94" s="67" t="s">
        <v>75</v>
      </c>
      <c r="BB94" s="67" t="s">
        <v>75</v>
      </c>
      <c r="BC94" s="67" t="s">
        <v>73</v>
      </c>
      <c r="BD94" s="67" t="s">
        <v>73</v>
      </c>
      <c r="BE94" s="67" t="s">
        <v>75</v>
      </c>
      <c r="BF94" s="67" t="s">
        <v>75</v>
      </c>
      <c r="BG94" s="67" t="s">
        <v>77</v>
      </c>
      <c r="BH94" s="67" t="s">
        <v>77</v>
      </c>
      <c r="BI94" s="63">
        <f t="shared" ref="BI94" si="708">IF(BJ94=AR94,1,0)</f>
        <v>1</v>
      </c>
      <c r="BJ94" s="63" t="s">
        <v>83</v>
      </c>
      <c r="BK94" s="66">
        <v>0.739728356583635</v>
      </c>
      <c r="BL94" s="66">
        <v>0.74088756788968202</v>
      </c>
      <c r="BM94" s="66">
        <v>26.943030662540899</v>
      </c>
      <c r="BN94" s="66">
        <v>26.625025595358</v>
      </c>
      <c r="BO94" s="66">
        <v>0.51016825010614397</v>
      </c>
      <c r="BP94" s="66">
        <v>0.50903087539983105</v>
      </c>
      <c r="BQ94" s="66">
        <v>0.85983829217951901</v>
      </c>
      <c r="BR94" s="66">
        <v>0.86117403136036696</v>
      </c>
      <c r="BS94" s="63" t="s">
        <v>75</v>
      </c>
      <c r="BT94" s="63" t="s">
        <v>75</v>
      </c>
      <c r="BU94" s="63" t="s">
        <v>73</v>
      </c>
      <c r="BV94" s="63" t="s">
        <v>73</v>
      </c>
      <c r="BW94" s="63" t="s">
        <v>75</v>
      </c>
      <c r="BX94" s="63" t="s">
        <v>75</v>
      </c>
      <c r="BY94" s="63" t="s">
        <v>77</v>
      </c>
      <c r="BZ94" s="63" t="s">
        <v>77</v>
      </c>
    </row>
    <row r="95" spans="1:78" s="63" customFormat="1" x14ac:dyDescent="0.3">
      <c r="A95" s="62" t="s">
        <v>82</v>
      </c>
      <c r="B95" s="63">
        <v>23773411</v>
      </c>
      <c r="C95" s="63" t="s">
        <v>9</v>
      </c>
      <c r="D95" s="63" t="s">
        <v>328</v>
      </c>
      <c r="E95" s="63" t="s">
        <v>332</v>
      </c>
      <c r="F95" s="78"/>
      <c r="G95" s="80">
        <v>0.89900000000000002</v>
      </c>
      <c r="H95" s="64" t="str">
        <f t="shared" ref="H95" si="709">IF(G95&gt;0.8,"VG",IF(G95&gt;0.7,"G",IF(G95&gt;0.45,"S","NS")))</f>
        <v>VG</v>
      </c>
      <c r="I95" s="64" t="str">
        <f t="shared" ref="I95" si="710">AJ95</f>
        <v>G</v>
      </c>
      <c r="J95" s="64" t="str">
        <f t="shared" ref="J95" si="711">BB95</f>
        <v>G</v>
      </c>
      <c r="K95" s="64" t="str">
        <f t="shared" ref="K95" si="712">BT95</f>
        <v>G</v>
      </c>
      <c r="L95" s="147">
        <v>2.435E-2</v>
      </c>
      <c r="M95" s="64" t="str">
        <f t="shared" ref="M95" si="713">IF(ABS(L95)&lt;5%,"VG",IF(ABS(L95)&lt;10%,"G",IF(ABS(L95)&lt;15%,"S","NS")))</f>
        <v>VG</v>
      </c>
      <c r="N95" s="64" t="str">
        <f t="shared" ref="N95" si="714">AO95</f>
        <v>VG</v>
      </c>
      <c r="O95" s="64" t="str">
        <f t="shared" ref="O95" si="715">BD95</f>
        <v>NS</v>
      </c>
      <c r="P95" s="64" t="str">
        <f t="shared" ref="P95" si="716">BY95</f>
        <v>VG</v>
      </c>
      <c r="Q95" s="80">
        <v>0.317</v>
      </c>
      <c r="R95" s="64" t="str">
        <f t="shared" ref="R95" si="717">IF(Q95&lt;=0.5,"VG",IF(Q95&lt;=0.6,"G",IF(Q95&lt;=0.7,"S","NS")))</f>
        <v>VG</v>
      </c>
      <c r="S95" s="64" t="str">
        <f t="shared" ref="S95" si="718">AN95</f>
        <v>G</v>
      </c>
      <c r="T95" s="64" t="str">
        <f t="shared" ref="T95" si="719">BF95</f>
        <v>G</v>
      </c>
      <c r="U95" s="64" t="str">
        <f t="shared" ref="U95" si="720">BX95</f>
        <v>G</v>
      </c>
      <c r="V95" s="127">
        <v>0.9022</v>
      </c>
      <c r="W95" s="64" t="str">
        <f t="shared" ref="W95" si="721">IF(V95&gt;0.85,"VG",IF(V95&gt;0.75,"G",IF(V95&gt;0.6,"S","NS")))</f>
        <v>VG</v>
      </c>
      <c r="X95" s="64" t="str">
        <f t="shared" ref="X95" si="722">AP95</f>
        <v>G</v>
      </c>
      <c r="Y95" s="64" t="str">
        <f t="shared" ref="Y95" si="723">BH95</f>
        <v>VG</v>
      </c>
      <c r="Z95" s="64" t="str">
        <f t="shared" ref="Z95" si="724">BZ95</f>
        <v>VG</v>
      </c>
      <c r="AA95" s="66">
        <v>0.73647635295409697</v>
      </c>
      <c r="AB95" s="66">
        <v>0.71217887307743999</v>
      </c>
      <c r="AC95" s="66">
        <v>27.2620221999235</v>
      </c>
      <c r="AD95" s="66">
        <v>24.524223809741301</v>
      </c>
      <c r="AE95" s="66">
        <v>0.51334554351421302</v>
      </c>
      <c r="AF95" s="66">
        <v>0.53648963356486201</v>
      </c>
      <c r="AG95" s="66">
        <v>0.86031266235227699</v>
      </c>
      <c r="AH95" s="66">
        <v>0.80604704905596902</v>
      </c>
      <c r="AI95" s="67" t="s">
        <v>75</v>
      </c>
      <c r="AJ95" s="67" t="s">
        <v>75</v>
      </c>
      <c r="AK95" s="67" t="s">
        <v>73</v>
      </c>
      <c r="AL95" s="67" t="s">
        <v>73</v>
      </c>
      <c r="AM95" s="67" t="s">
        <v>75</v>
      </c>
      <c r="AN95" s="67" t="s">
        <v>75</v>
      </c>
      <c r="AO95" s="67" t="s">
        <v>77</v>
      </c>
      <c r="AP95" s="67" t="s">
        <v>75</v>
      </c>
      <c r="AR95" s="68" t="s">
        <v>83</v>
      </c>
      <c r="AS95" s="66">
        <v>0.73846200721585697</v>
      </c>
      <c r="AT95" s="66">
        <v>0.73940362028250395</v>
      </c>
      <c r="AU95" s="66">
        <v>26.413443273521001</v>
      </c>
      <c r="AV95" s="66">
        <v>26.218954908900098</v>
      </c>
      <c r="AW95" s="66">
        <v>0.51140785365903696</v>
      </c>
      <c r="AX95" s="66">
        <v>0.510486414821683</v>
      </c>
      <c r="AY95" s="66">
        <v>0.85207820283356694</v>
      </c>
      <c r="AZ95" s="66">
        <v>0.85461743340531704</v>
      </c>
      <c r="BA95" s="67" t="s">
        <v>75</v>
      </c>
      <c r="BB95" s="67" t="s">
        <v>75</v>
      </c>
      <c r="BC95" s="67" t="s">
        <v>73</v>
      </c>
      <c r="BD95" s="67" t="s">
        <v>73</v>
      </c>
      <c r="BE95" s="67" t="s">
        <v>75</v>
      </c>
      <c r="BF95" s="67" t="s">
        <v>75</v>
      </c>
      <c r="BG95" s="67" t="s">
        <v>77</v>
      </c>
      <c r="BH95" s="67" t="s">
        <v>77</v>
      </c>
      <c r="BI95" s="63">
        <f t="shared" ref="BI95" si="725">IF(BJ95=AR95,1,0)</f>
        <v>1</v>
      </c>
      <c r="BJ95" s="63" t="s">
        <v>83</v>
      </c>
      <c r="BK95" s="66">
        <v>0.739728356583635</v>
      </c>
      <c r="BL95" s="66">
        <v>0.74088756788968202</v>
      </c>
      <c r="BM95" s="66">
        <v>26.943030662540899</v>
      </c>
      <c r="BN95" s="66">
        <v>26.625025595358</v>
      </c>
      <c r="BO95" s="66">
        <v>0.51016825010614397</v>
      </c>
      <c r="BP95" s="66">
        <v>0.50903087539983105</v>
      </c>
      <c r="BQ95" s="66">
        <v>0.85983829217951901</v>
      </c>
      <c r="BR95" s="66">
        <v>0.86117403136036696</v>
      </c>
      <c r="BS95" s="63" t="s">
        <v>75</v>
      </c>
      <c r="BT95" s="63" t="s">
        <v>75</v>
      </c>
      <c r="BU95" s="63" t="s">
        <v>73</v>
      </c>
      <c r="BV95" s="63" t="s">
        <v>73</v>
      </c>
      <c r="BW95" s="63" t="s">
        <v>75</v>
      </c>
      <c r="BX95" s="63" t="s">
        <v>75</v>
      </c>
      <c r="BY95" s="63" t="s">
        <v>77</v>
      </c>
      <c r="BZ95" s="63" t="s">
        <v>77</v>
      </c>
    </row>
    <row r="96" spans="1:78" s="63" customFormat="1" x14ac:dyDescent="0.3">
      <c r="A96" s="62" t="s">
        <v>82</v>
      </c>
      <c r="B96" s="63">
        <v>23773411</v>
      </c>
      <c r="C96" s="63" t="s">
        <v>9</v>
      </c>
      <c r="D96" s="63" t="s">
        <v>340</v>
      </c>
      <c r="F96" s="78"/>
      <c r="G96" s="80">
        <v>0.89700000000000002</v>
      </c>
      <c r="H96" s="64" t="str">
        <f t="shared" ref="H96" si="726">IF(G96&gt;0.8,"VG",IF(G96&gt;0.7,"G",IF(G96&gt;0.45,"S","NS")))</f>
        <v>VG</v>
      </c>
      <c r="I96" s="64" t="str">
        <f t="shared" ref="I96" si="727">AJ96</f>
        <v>G</v>
      </c>
      <c r="J96" s="64" t="str">
        <f t="shared" ref="J96" si="728">BB96</f>
        <v>G</v>
      </c>
      <c r="K96" s="64" t="str">
        <f t="shared" ref="K96" si="729">BT96</f>
        <v>G</v>
      </c>
      <c r="L96" s="147">
        <v>1.06E-2</v>
      </c>
      <c r="M96" s="64" t="str">
        <f t="shared" ref="M96" si="730">IF(ABS(L96)&lt;5%,"VG",IF(ABS(L96)&lt;10%,"G",IF(ABS(L96)&lt;15%,"S","NS")))</f>
        <v>VG</v>
      </c>
      <c r="N96" s="64" t="str">
        <f t="shared" ref="N96" si="731">AO96</f>
        <v>VG</v>
      </c>
      <c r="O96" s="64" t="str">
        <f t="shared" ref="O96" si="732">BD96</f>
        <v>NS</v>
      </c>
      <c r="P96" s="64" t="str">
        <f t="shared" ref="P96" si="733">BY96</f>
        <v>VG</v>
      </c>
      <c r="Q96" s="80">
        <v>0.32</v>
      </c>
      <c r="R96" s="64" t="str">
        <f t="shared" ref="R96" si="734">IF(Q96&lt;=0.5,"VG",IF(Q96&lt;=0.6,"G",IF(Q96&lt;=0.7,"S","NS")))</f>
        <v>VG</v>
      </c>
      <c r="S96" s="64" t="str">
        <f t="shared" ref="S96" si="735">AN96</f>
        <v>G</v>
      </c>
      <c r="T96" s="64" t="str">
        <f t="shared" ref="T96" si="736">BF96</f>
        <v>G</v>
      </c>
      <c r="U96" s="64" t="str">
        <f t="shared" ref="U96" si="737">BX96</f>
        <v>G</v>
      </c>
      <c r="V96" s="127">
        <v>0.89800000000000002</v>
      </c>
      <c r="W96" s="64" t="str">
        <f t="shared" ref="W96" si="738">IF(V96&gt;0.85,"VG",IF(V96&gt;0.75,"G",IF(V96&gt;0.6,"S","NS")))</f>
        <v>VG</v>
      </c>
      <c r="X96" s="64" t="str">
        <f t="shared" ref="X96" si="739">AP96</f>
        <v>G</v>
      </c>
      <c r="Y96" s="64" t="str">
        <f t="shared" ref="Y96" si="740">BH96</f>
        <v>VG</v>
      </c>
      <c r="Z96" s="64" t="str">
        <f t="shared" ref="Z96" si="741">BZ96</f>
        <v>VG</v>
      </c>
      <c r="AA96" s="66">
        <v>0.73647635295409697</v>
      </c>
      <c r="AB96" s="66">
        <v>0.71217887307743999</v>
      </c>
      <c r="AC96" s="66">
        <v>27.2620221999235</v>
      </c>
      <c r="AD96" s="66">
        <v>24.524223809741301</v>
      </c>
      <c r="AE96" s="66">
        <v>0.51334554351421302</v>
      </c>
      <c r="AF96" s="66">
        <v>0.53648963356486201</v>
      </c>
      <c r="AG96" s="66">
        <v>0.86031266235227699</v>
      </c>
      <c r="AH96" s="66">
        <v>0.80604704905596902</v>
      </c>
      <c r="AI96" s="67" t="s">
        <v>75</v>
      </c>
      <c r="AJ96" s="67" t="s">
        <v>75</v>
      </c>
      <c r="AK96" s="67" t="s">
        <v>73</v>
      </c>
      <c r="AL96" s="67" t="s">
        <v>73</v>
      </c>
      <c r="AM96" s="67" t="s">
        <v>75</v>
      </c>
      <c r="AN96" s="67" t="s">
        <v>75</v>
      </c>
      <c r="AO96" s="67" t="s">
        <v>77</v>
      </c>
      <c r="AP96" s="67" t="s">
        <v>75</v>
      </c>
      <c r="AR96" s="68" t="s">
        <v>83</v>
      </c>
      <c r="AS96" s="66">
        <v>0.73846200721585697</v>
      </c>
      <c r="AT96" s="66">
        <v>0.73940362028250395</v>
      </c>
      <c r="AU96" s="66">
        <v>26.413443273521001</v>
      </c>
      <c r="AV96" s="66">
        <v>26.218954908900098</v>
      </c>
      <c r="AW96" s="66">
        <v>0.51140785365903696</v>
      </c>
      <c r="AX96" s="66">
        <v>0.510486414821683</v>
      </c>
      <c r="AY96" s="66">
        <v>0.85207820283356694</v>
      </c>
      <c r="AZ96" s="66">
        <v>0.85461743340531704</v>
      </c>
      <c r="BA96" s="67" t="s">
        <v>75</v>
      </c>
      <c r="BB96" s="67" t="s">
        <v>75</v>
      </c>
      <c r="BC96" s="67" t="s">
        <v>73</v>
      </c>
      <c r="BD96" s="67" t="s">
        <v>73</v>
      </c>
      <c r="BE96" s="67" t="s">
        <v>75</v>
      </c>
      <c r="BF96" s="67" t="s">
        <v>75</v>
      </c>
      <c r="BG96" s="67" t="s">
        <v>77</v>
      </c>
      <c r="BH96" s="67" t="s">
        <v>77</v>
      </c>
      <c r="BI96" s="63">
        <f t="shared" ref="BI96" si="742">IF(BJ96=AR96,1,0)</f>
        <v>1</v>
      </c>
      <c r="BJ96" s="63" t="s">
        <v>83</v>
      </c>
      <c r="BK96" s="66">
        <v>0.739728356583635</v>
      </c>
      <c r="BL96" s="66">
        <v>0.74088756788968202</v>
      </c>
      <c r="BM96" s="66">
        <v>26.943030662540899</v>
      </c>
      <c r="BN96" s="66">
        <v>26.625025595358</v>
      </c>
      <c r="BO96" s="66">
        <v>0.51016825010614397</v>
      </c>
      <c r="BP96" s="66">
        <v>0.50903087539983105</v>
      </c>
      <c r="BQ96" s="66">
        <v>0.85983829217951901</v>
      </c>
      <c r="BR96" s="66">
        <v>0.86117403136036696</v>
      </c>
      <c r="BS96" s="63" t="s">
        <v>75</v>
      </c>
      <c r="BT96" s="63" t="s">
        <v>75</v>
      </c>
      <c r="BU96" s="63" t="s">
        <v>73</v>
      </c>
      <c r="BV96" s="63" t="s">
        <v>73</v>
      </c>
      <c r="BW96" s="63" t="s">
        <v>75</v>
      </c>
      <c r="BX96" s="63" t="s">
        <v>75</v>
      </c>
      <c r="BY96" s="63" t="s">
        <v>77</v>
      </c>
      <c r="BZ96" s="63" t="s">
        <v>77</v>
      </c>
    </row>
    <row r="97" spans="1:78" s="63" customFormat="1" x14ac:dyDescent="0.3">
      <c r="A97" s="62" t="s">
        <v>82</v>
      </c>
      <c r="B97" s="63">
        <v>23773411</v>
      </c>
      <c r="C97" s="63" t="s">
        <v>9</v>
      </c>
      <c r="D97" s="63" t="s">
        <v>345</v>
      </c>
      <c r="F97" s="78"/>
      <c r="G97" s="80">
        <v>0.89700000000000002</v>
      </c>
      <c r="H97" s="64" t="str">
        <f t="shared" ref="H97" si="743">IF(G97&gt;0.8,"VG",IF(G97&gt;0.7,"G",IF(G97&gt;0.45,"S","NS")))</f>
        <v>VG</v>
      </c>
      <c r="I97" s="64" t="str">
        <f t="shared" ref="I97" si="744">AJ97</f>
        <v>G</v>
      </c>
      <c r="J97" s="64" t="str">
        <f t="shared" ref="J97" si="745">BB97</f>
        <v>G</v>
      </c>
      <c r="K97" s="64" t="str">
        <f t="shared" ref="K97" si="746">BT97</f>
        <v>G</v>
      </c>
      <c r="L97" s="147">
        <v>1.06E-2</v>
      </c>
      <c r="M97" s="64" t="str">
        <f t="shared" ref="M97" si="747">IF(ABS(L97)&lt;5%,"VG",IF(ABS(L97)&lt;10%,"G",IF(ABS(L97)&lt;15%,"S","NS")))</f>
        <v>VG</v>
      </c>
      <c r="N97" s="64" t="str">
        <f t="shared" ref="N97" si="748">AO97</f>
        <v>VG</v>
      </c>
      <c r="O97" s="64" t="str">
        <f t="shared" ref="O97" si="749">BD97</f>
        <v>NS</v>
      </c>
      <c r="P97" s="64" t="str">
        <f t="shared" ref="P97" si="750">BY97</f>
        <v>VG</v>
      </c>
      <c r="Q97" s="80">
        <v>0.32</v>
      </c>
      <c r="R97" s="64" t="str">
        <f t="shared" ref="R97" si="751">IF(Q97&lt;=0.5,"VG",IF(Q97&lt;=0.6,"G",IF(Q97&lt;=0.7,"S","NS")))</f>
        <v>VG</v>
      </c>
      <c r="S97" s="64" t="str">
        <f t="shared" ref="S97" si="752">AN97</f>
        <v>G</v>
      </c>
      <c r="T97" s="64" t="str">
        <f t="shared" ref="T97" si="753">BF97</f>
        <v>G</v>
      </c>
      <c r="U97" s="64" t="str">
        <f t="shared" ref="U97" si="754">BX97</f>
        <v>G</v>
      </c>
      <c r="V97" s="127">
        <v>0.89800000000000002</v>
      </c>
      <c r="W97" s="64" t="str">
        <f t="shared" ref="W97" si="755">IF(V97&gt;0.85,"VG",IF(V97&gt;0.75,"G",IF(V97&gt;0.6,"S","NS")))</f>
        <v>VG</v>
      </c>
      <c r="X97" s="64" t="str">
        <f t="shared" ref="X97" si="756">AP97</f>
        <v>G</v>
      </c>
      <c r="Y97" s="64" t="str">
        <f t="shared" ref="Y97" si="757">BH97</f>
        <v>VG</v>
      </c>
      <c r="Z97" s="64" t="str">
        <f t="shared" ref="Z97" si="758">BZ97</f>
        <v>VG</v>
      </c>
      <c r="AA97" s="66">
        <v>0.73647635295409697</v>
      </c>
      <c r="AB97" s="66">
        <v>0.71217887307743999</v>
      </c>
      <c r="AC97" s="66">
        <v>27.2620221999235</v>
      </c>
      <c r="AD97" s="66">
        <v>24.524223809741301</v>
      </c>
      <c r="AE97" s="66">
        <v>0.51334554351421302</v>
      </c>
      <c r="AF97" s="66">
        <v>0.53648963356486201</v>
      </c>
      <c r="AG97" s="66">
        <v>0.86031266235227699</v>
      </c>
      <c r="AH97" s="66">
        <v>0.80604704905596902</v>
      </c>
      <c r="AI97" s="67" t="s">
        <v>75</v>
      </c>
      <c r="AJ97" s="67" t="s">
        <v>75</v>
      </c>
      <c r="AK97" s="67" t="s">
        <v>73</v>
      </c>
      <c r="AL97" s="67" t="s">
        <v>73</v>
      </c>
      <c r="AM97" s="67" t="s">
        <v>75</v>
      </c>
      <c r="AN97" s="67" t="s">
        <v>75</v>
      </c>
      <c r="AO97" s="67" t="s">
        <v>77</v>
      </c>
      <c r="AP97" s="67" t="s">
        <v>75</v>
      </c>
      <c r="AR97" s="68" t="s">
        <v>83</v>
      </c>
      <c r="AS97" s="66">
        <v>0.73846200721585697</v>
      </c>
      <c r="AT97" s="66">
        <v>0.73940362028250395</v>
      </c>
      <c r="AU97" s="66">
        <v>26.413443273521001</v>
      </c>
      <c r="AV97" s="66">
        <v>26.218954908900098</v>
      </c>
      <c r="AW97" s="66">
        <v>0.51140785365903696</v>
      </c>
      <c r="AX97" s="66">
        <v>0.510486414821683</v>
      </c>
      <c r="AY97" s="66">
        <v>0.85207820283356694</v>
      </c>
      <c r="AZ97" s="66">
        <v>0.85461743340531704</v>
      </c>
      <c r="BA97" s="67" t="s">
        <v>75</v>
      </c>
      <c r="BB97" s="67" t="s">
        <v>75</v>
      </c>
      <c r="BC97" s="67" t="s">
        <v>73</v>
      </c>
      <c r="BD97" s="67" t="s">
        <v>73</v>
      </c>
      <c r="BE97" s="67" t="s">
        <v>75</v>
      </c>
      <c r="BF97" s="67" t="s">
        <v>75</v>
      </c>
      <c r="BG97" s="67" t="s">
        <v>77</v>
      </c>
      <c r="BH97" s="67" t="s">
        <v>77</v>
      </c>
      <c r="BI97" s="63">
        <f t="shared" ref="BI97" si="759">IF(BJ97=AR97,1,0)</f>
        <v>1</v>
      </c>
      <c r="BJ97" s="63" t="s">
        <v>83</v>
      </c>
      <c r="BK97" s="66">
        <v>0.739728356583635</v>
      </c>
      <c r="BL97" s="66">
        <v>0.74088756788968202</v>
      </c>
      <c r="BM97" s="66">
        <v>26.943030662540899</v>
      </c>
      <c r="BN97" s="66">
        <v>26.625025595358</v>
      </c>
      <c r="BO97" s="66">
        <v>0.51016825010614397</v>
      </c>
      <c r="BP97" s="66">
        <v>0.50903087539983105</v>
      </c>
      <c r="BQ97" s="66">
        <v>0.85983829217951901</v>
      </c>
      <c r="BR97" s="66">
        <v>0.86117403136036696</v>
      </c>
      <c r="BS97" s="63" t="s">
        <v>75</v>
      </c>
      <c r="BT97" s="63" t="s">
        <v>75</v>
      </c>
      <c r="BU97" s="63" t="s">
        <v>73</v>
      </c>
      <c r="BV97" s="63" t="s">
        <v>73</v>
      </c>
      <c r="BW97" s="63" t="s">
        <v>75</v>
      </c>
      <c r="BX97" s="63" t="s">
        <v>75</v>
      </c>
      <c r="BY97" s="63" t="s">
        <v>77</v>
      </c>
      <c r="BZ97" s="63" t="s">
        <v>77</v>
      </c>
    </row>
    <row r="98" spans="1:78" s="69" customFormat="1" x14ac:dyDescent="0.3">
      <c r="A98" s="72"/>
      <c r="F98" s="79"/>
      <c r="G98" s="148"/>
      <c r="H98" s="70"/>
      <c r="I98" s="70"/>
      <c r="J98" s="70"/>
      <c r="K98" s="70"/>
      <c r="L98" s="149"/>
      <c r="M98" s="70"/>
      <c r="N98" s="70"/>
      <c r="O98" s="70"/>
      <c r="P98" s="70"/>
      <c r="Q98" s="148"/>
      <c r="R98" s="70"/>
      <c r="S98" s="70"/>
      <c r="T98" s="70"/>
      <c r="U98" s="70"/>
      <c r="V98" s="128"/>
      <c r="W98" s="70"/>
      <c r="X98" s="70"/>
      <c r="Y98" s="70"/>
      <c r="Z98" s="70"/>
      <c r="AA98" s="73"/>
      <c r="AB98" s="73"/>
      <c r="AC98" s="73"/>
      <c r="AD98" s="73"/>
      <c r="AE98" s="73"/>
      <c r="AF98" s="73"/>
      <c r="AG98" s="73"/>
      <c r="AH98" s="73"/>
      <c r="AI98" s="74"/>
      <c r="AJ98" s="74"/>
      <c r="AK98" s="74"/>
      <c r="AL98" s="74"/>
      <c r="AM98" s="74"/>
      <c r="AN98" s="74"/>
      <c r="AO98" s="74"/>
      <c r="AP98" s="74"/>
      <c r="AR98" s="75"/>
      <c r="AS98" s="73"/>
      <c r="AT98" s="73"/>
      <c r="AU98" s="73"/>
      <c r="AV98" s="73"/>
      <c r="AW98" s="73"/>
      <c r="AX98" s="73"/>
      <c r="AY98" s="73"/>
      <c r="AZ98" s="73"/>
      <c r="BA98" s="74"/>
      <c r="BB98" s="74"/>
      <c r="BC98" s="74"/>
      <c r="BD98" s="74"/>
      <c r="BE98" s="74"/>
      <c r="BF98" s="74"/>
      <c r="BG98" s="74"/>
      <c r="BH98" s="74"/>
      <c r="BK98" s="73"/>
      <c r="BL98" s="73"/>
      <c r="BM98" s="73"/>
      <c r="BN98" s="73"/>
      <c r="BO98" s="73"/>
      <c r="BP98" s="73"/>
      <c r="BQ98" s="73"/>
      <c r="BR98" s="73"/>
    </row>
    <row r="99" spans="1:78" s="63" customFormat="1" x14ac:dyDescent="0.3">
      <c r="A99" s="62">
        <v>14162200</v>
      </c>
      <c r="B99" s="63">
        <v>23773405</v>
      </c>
      <c r="C99" s="63" t="s">
        <v>10</v>
      </c>
      <c r="D99" s="63" t="s">
        <v>169</v>
      </c>
      <c r="F99" s="77"/>
      <c r="G99" s="64">
        <v>0.52400000000000002</v>
      </c>
      <c r="H99" s="64" t="str">
        <f t="shared" ref="H99:H108" si="760">IF(G99&gt;0.8,"VG",IF(G99&gt;0.7,"G",IF(G99&gt;0.45,"S","NS")))</f>
        <v>S</v>
      </c>
      <c r="I99" s="64" t="str">
        <f t="shared" ref="I99:I106" si="761">AJ99</f>
        <v>S</v>
      </c>
      <c r="J99" s="64" t="str">
        <f t="shared" ref="J99:J106" si="762">BB99</f>
        <v>S</v>
      </c>
      <c r="K99" s="64" t="str">
        <f t="shared" ref="K99:K106" si="763">BT99</f>
        <v>S</v>
      </c>
      <c r="L99" s="65">
        <v>-4.2999999999999997E-2</v>
      </c>
      <c r="M99" s="64" t="str">
        <f t="shared" ref="M99:M108" si="764">IF(ABS(L99)&lt;5%,"VG",IF(ABS(L99)&lt;10%,"G",IF(ABS(L99)&lt;15%,"S","NS")))</f>
        <v>VG</v>
      </c>
      <c r="N99" s="64" t="str">
        <f t="shared" ref="N99:N106" si="765">AO99</f>
        <v>S</v>
      </c>
      <c r="O99" s="64" t="str">
        <f t="shared" ref="O99:O106" si="766">BD99</f>
        <v>NS</v>
      </c>
      <c r="P99" s="64" t="str">
        <f t="shared" ref="P99:P106" si="767">BY99</f>
        <v>S</v>
      </c>
      <c r="Q99" s="64">
        <v>0.68799999999999994</v>
      </c>
      <c r="R99" s="64" t="str">
        <f t="shared" ref="R99:R108" si="768">IF(Q99&lt;=0.5,"VG",IF(Q99&lt;=0.6,"G",IF(Q99&lt;=0.7,"S","NS")))</f>
        <v>S</v>
      </c>
      <c r="S99" s="64" t="str">
        <f t="shared" ref="S99:S106" si="769">AN99</f>
        <v>NS</v>
      </c>
      <c r="T99" s="64" t="str">
        <f t="shared" ref="T99:T106" si="770">BF99</f>
        <v>S</v>
      </c>
      <c r="U99" s="64" t="str">
        <f t="shared" ref="U99:U106" si="771">BX99</f>
        <v>S</v>
      </c>
      <c r="V99" s="64">
        <v>0.59899999999999998</v>
      </c>
      <c r="W99" s="64" t="str">
        <f t="shared" ref="W99:W108" si="772">IF(V99&gt;0.85,"VG",IF(V99&gt;0.75,"G",IF(V99&gt;0.6,"S","NS")))</f>
        <v>NS</v>
      </c>
      <c r="X99" s="64" t="str">
        <f t="shared" ref="X99:X106" si="773">AP99</f>
        <v>NS</v>
      </c>
      <c r="Y99" s="64" t="str">
        <f t="shared" ref="Y99:Y106" si="774">BH99</f>
        <v>S</v>
      </c>
      <c r="Z99" s="64" t="str">
        <f t="shared" ref="Z99:Z106" si="775">BZ99</f>
        <v>S</v>
      </c>
      <c r="AA99" s="66">
        <v>0.61474935919165996</v>
      </c>
      <c r="AB99" s="66">
        <v>0.50541865349041004</v>
      </c>
      <c r="AC99" s="66">
        <v>23.505529061268899</v>
      </c>
      <c r="AD99" s="66">
        <v>20.7573483741354</v>
      </c>
      <c r="AE99" s="66">
        <v>0.62068562155759599</v>
      </c>
      <c r="AF99" s="66">
        <v>0.70326477695786105</v>
      </c>
      <c r="AG99" s="66">
        <v>0.70620903477716401</v>
      </c>
      <c r="AH99" s="66">
        <v>0.59088709824975805</v>
      </c>
      <c r="AI99" s="67" t="s">
        <v>76</v>
      </c>
      <c r="AJ99" s="67" t="s">
        <v>76</v>
      </c>
      <c r="AK99" s="67" t="s">
        <v>73</v>
      </c>
      <c r="AL99" s="67" t="s">
        <v>73</v>
      </c>
      <c r="AM99" s="67" t="s">
        <v>76</v>
      </c>
      <c r="AN99" s="67" t="s">
        <v>73</v>
      </c>
      <c r="AO99" s="67" t="s">
        <v>76</v>
      </c>
      <c r="AP99" s="67" t="s">
        <v>73</v>
      </c>
      <c r="AR99" s="68" t="s">
        <v>84</v>
      </c>
      <c r="AS99" s="66">
        <v>0.65361168481487997</v>
      </c>
      <c r="AT99" s="66">
        <v>0.62891701080685203</v>
      </c>
      <c r="AU99" s="66">
        <v>19.157711222465299</v>
      </c>
      <c r="AV99" s="66">
        <v>19.6352986175783</v>
      </c>
      <c r="AW99" s="66">
        <v>0.58854763204444205</v>
      </c>
      <c r="AX99" s="66">
        <v>0.60916581420262605</v>
      </c>
      <c r="AY99" s="66">
        <v>0.71557078302967803</v>
      </c>
      <c r="AZ99" s="66">
        <v>0.69834539597761702</v>
      </c>
      <c r="BA99" s="67" t="s">
        <v>76</v>
      </c>
      <c r="BB99" s="67" t="s">
        <v>76</v>
      </c>
      <c r="BC99" s="67" t="s">
        <v>73</v>
      </c>
      <c r="BD99" s="67" t="s">
        <v>73</v>
      </c>
      <c r="BE99" s="67" t="s">
        <v>75</v>
      </c>
      <c r="BF99" s="67" t="s">
        <v>76</v>
      </c>
      <c r="BG99" s="67" t="s">
        <v>76</v>
      </c>
      <c r="BH99" s="67" t="s">
        <v>76</v>
      </c>
      <c r="BI99" s="63">
        <f t="shared" ref="BI99:BI106" si="776">IF(BJ99=AR99,1,0)</f>
        <v>1</v>
      </c>
      <c r="BJ99" s="63" t="s">
        <v>84</v>
      </c>
      <c r="BK99" s="66">
        <v>0.61216899059697905</v>
      </c>
      <c r="BL99" s="66">
        <v>0.58873650283311596</v>
      </c>
      <c r="BM99" s="66">
        <v>23.1104136912037</v>
      </c>
      <c r="BN99" s="66">
        <v>22.9050585976862</v>
      </c>
      <c r="BO99" s="66">
        <v>0.62276079629583403</v>
      </c>
      <c r="BP99" s="66">
        <v>0.64129829031963304</v>
      </c>
      <c r="BQ99" s="66">
        <v>0.702161749198008</v>
      </c>
      <c r="BR99" s="66">
        <v>0.683585110815213</v>
      </c>
      <c r="BS99" s="63" t="s">
        <v>76</v>
      </c>
      <c r="BT99" s="63" t="s">
        <v>76</v>
      </c>
      <c r="BU99" s="63" t="s">
        <v>73</v>
      </c>
      <c r="BV99" s="63" t="s">
        <v>73</v>
      </c>
      <c r="BW99" s="63" t="s">
        <v>76</v>
      </c>
      <c r="BX99" s="63" t="s">
        <v>76</v>
      </c>
      <c r="BY99" s="63" t="s">
        <v>76</v>
      </c>
      <c r="BZ99" s="63" t="s">
        <v>76</v>
      </c>
    </row>
    <row r="100" spans="1:78" s="47" customFormat="1" x14ac:dyDescent="0.3">
      <c r="A100" s="48">
        <v>14162200</v>
      </c>
      <c r="B100" s="47">
        <v>23773405</v>
      </c>
      <c r="C100" s="47" t="s">
        <v>10</v>
      </c>
      <c r="D100" s="47" t="s">
        <v>175</v>
      </c>
      <c r="F100" s="99"/>
      <c r="G100" s="49">
        <v>0.43</v>
      </c>
      <c r="H100" s="49" t="str">
        <f t="shared" si="760"/>
        <v>NS</v>
      </c>
      <c r="I100" s="49" t="str">
        <f t="shared" si="761"/>
        <v>S</v>
      </c>
      <c r="J100" s="49" t="str">
        <f t="shared" si="762"/>
        <v>S</v>
      </c>
      <c r="K100" s="49" t="str">
        <f t="shared" si="763"/>
        <v>S</v>
      </c>
      <c r="L100" s="50">
        <v>-0.13400000000000001</v>
      </c>
      <c r="M100" s="49" t="str">
        <f t="shared" si="764"/>
        <v>S</v>
      </c>
      <c r="N100" s="49" t="str">
        <f t="shared" si="765"/>
        <v>S</v>
      </c>
      <c r="O100" s="49" t="str">
        <f t="shared" si="766"/>
        <v>NS</v>
      </c>
      <c r="P100" s="49" t="str">
        <f t="shared" si="767"/>
        <v>S</v>
      </c>
      <c r="Q100" s="49">
        <v>0.74</v>
      </c>
      <c r="R100" s="49" t="str">
        <f t="shared" si="768"/>
        <v>NS</v>
      </c>
      <c r="S100" s="49" t="str">
        <f t="shared" si="769"/>
        <v>NS</v>
      </c>
      <c r="T100" s="49" t="str">
        <f t="shared" si="770"/>
        <v>S</v>
      </c>
      <c r="U100" s="49" t="str">
        <f t="shared" si="771"/>
        <v>S</v>
      </c>
      <c r="V100" s="49">
        <v>0.56000000000000005</v>
      </c>
      <c r="W100" s="49" t="str">
        <f t="shared" si="772"/>
        <v>NS</v>
      </c>
      <c r="X100" s="49" t="str">
        <f t="shared" si="773"/>
        <v>NS</v>
      </c>
      <c r="Y100" s="49" t="str">
        <f t="shared" si="774"/>
        <v>S</v>
      </c>
      <c r="Z100" s="49" t="str">
        <f t="shared" si="775"/>
        <v>S</v>
      </c>
      <c r="AA100" s="51">
        <v>0.61474935919165996</v>
      </c>
      <c r="AB100" s="51">
        <v>0.50541865349041004</v>
      </c>
      <c r="AC100" s="51">
        <v>23.505529061268899</v>
      </c>
      <c r="AD100" s="51">
        <v>20.7573483741354</v>
      </c>
      <c r="AE100" s="51">
        <v>0.62068562155759599</v>
      </c>
      <c r="AF100" s="51">
        <v>0.70326477695786105</v>
      </c>
      <c r="AG100" s="51">
        <v>0.70620903477716401</v>
      </c>
      <c r="AH100" s="51">
        <v>0.59088709824975805</v>
      </c>
      <c r="AI100" s="52" t="s">
        <v>76</v>
      </c>
      <c r="AJ100" s="52" t="s">
        <v>76</v>
      </c>
      <c r="AK100" s="52" t="s">
        <v>73</v>
      </c>
      <c r="AL100" s="52" t="s">
        <v>73</v>
      </c>
      <c r="AM100" s="52" t="s">
        <v>76</v>
      </c>
      <c r="AN100" s="52" t="s">
        <v>73</v>
      </c>
      <c r="AO100" s="52" t="s">
        <v>76</v>
      </c>
      <c r="AP100" s="52" t="s">
        <v>73</v>
      </c>
      <c r="AR100" s="53" t="s">
        <v>84</v>
      </c>
      <c r="AS100" s="51">
        <v>0.65361168481487997</v>
      </c>
      <c r="AT100" s="51">
        <v>0.62891701080685203</v>
      </c>
      <c r="AU100" s="51">
        <v>19.157711222465299</v>
      </c>
      <c r="AV100" s="51">
        <v>19.6352986175783</v>
      </c>
      <c r="AW100" s="51">
        <v>0.58854763204444205</v>
      </c>
      <c r="AX100" s="51">
        <v>0.60916581420262605</v>
      </c>
      <c r="AY100" s="51">
        <v>0.71557078302967803</v>
      </c>
      <c r="AZ100" s="51">
        <v>0.69834539597761702</v>
      </c>
      <c r="BA100" s="52" t="s">
        <v>76</v>
      </c>
      <c r="BB100" s="52" t="s">
        <v>76</v>
      </c>
      <c r="BC100" s="52" t="s">
        <v>73</v>
      </c>
      <c r="BD100" s="52" t="s">
        <v>73</v>
      </c>
      <c r="BE100" s="52" t="s">
        <v>75</v>
      </c>
      <c r="BF100" s="52" t="s">
        <v>76</v>
      </c>
      <c r="BG100" s="52" t="s">
        <v>76</v>
      </c>
      <c r="BH100" s="52" t="s">
        <v>76</v>
      </c>
      <c r="BI100" s="47">
        <f t="shared" si="776"/>
        <v>1</v>
      </c>
      <c r="BJ100" s="47" t="s">
        <v>84</v>
      </c>
      <c r="BK100" s="51">
        <v>0.61216899059697905</v>
      </c>
      <c r="BL100" s="51">
        <v>0.58873650283311596</v>
      </c>
      <c r="BM100" s="51">
        <v>23.1104136912037</v>
      </c>
      <c r="BN100" s="51">
        <v>22.9050585976862</v>
      </c>
      <c r="BO100" s="51">
        <v>0.62276079629583403</v>
      </c>
      <c r="BP100" s="51">
        <v>0.64129829031963304</v>
      </c>
      <c r="BQ100" s="51">
        <v>0.702161749198008</v>
      </c>
      <c r="BR100" s="51">
        <v>0.683585110815213</v>
      </c>
      <c r="BS100" s="47" t="s">
        <v>76</v>
      </c>
      <c r="BT100" s="47" t="s">
        <v>76</v>
      </c>
      <c r="BU100" s="47" t="s">
        <v>73</v>
      </c>
      <c r="BV100" s="47" t="s">
        <v>73</v>
      </c>
      <c r="BW100" s="47" t="s">
        <v>76</v>
      </c>
      <c r="BX100" s="47" t="s">
        <v>76</v>
      </c>
      <c r="BY100" s="47" t="s">
        <v>76</v>
      </c>
      <c r="BZ100" s="47" t="s">
        <v>76</v>
      </c>
    </row>
    <row r="101" spans="1:78" s="47" customFormat="1" x14ac:dyDescent="0.3">
      <c r="A101" s="48">
        <v>14162200</v>
      </c>
      <c r="B101" s="47">
        <v>23773405</v>
      </c>
      <c r="C101" s="47" t="s">
        <v>10</v>
      </c>
      <c r="D101" s="47" t="s">
        <v>182</v>
      </c>
      <c r="F101" s="99"/>
      <c r="G101" s="49">
        <v>0.44</v>
      </c>
      <c r="H101" s="49" t="str">
        <f t="shared" si="760"/>
        <v>NS</v>
      </c>
      <c r="I101" s="49" t="str">
        <f t="shared" si="761"/>
        <v>S</v>
      </c>
      <c r="J101" s="49" t="str">
        <f t="shared" si="762"/>
        <v>S</v>
      </c>
      <c r="K101" s="49" t="str">
        <f t="shared" si="763"/>
        <v>S</v>
      </c>
      <c r="L101" s="50">
        <v>-0.121</v>
      </c>
      <c r="M101" s="49" t="str">
        <f t="shared" si="764"/>
        <v>S</v>
      </c>
      <c r="N101" s="49" t="str">
        <f t="shared" si="765"/>
        <v>S</v>
      </c>
      <c r="O101" s="49" t="str">
        <f t="shared" si="766"/>
        <v>NS</v>
      </c>
      <c r="P101" s="49" t="str">
        <f t="shared" si="767"/>
        <v>S</v>
      </c>
      <c r="Q101" s="49">
        <v>0.73</v>
      </c>
      <c r="R101" s="49" t="str">
        <f t="shared" si="768"/>
        <v>NS</v>
      </c>
      <c r="S101" s="49" t="str">
        <f t="shared" si="769"/>
        <v>NS</v>
      </c>
      <c r="T101" s="49" t="str">
        <f t="shared" si="770"/>
        <v>S</v>
      </c>
      <c r="U101" s="49" t="str">
        <f t="shared" si="771"/>
        <v>S</v>
      </c>
      <c r="V101" s="49">
        <v>0.56000000000000005</v>
      </c>
      <c r="W101" s="49" t="str">
        <f t="shared" si="772"/>
        <v>NS</v>
      </c>
      <c r="X101" s="49" t="str">
        <f t="shared" si="773"/>
        <v>NS</v>
      </c>
      <c r="Y101" s="49" t="str">
        <f t="shared" si="774"/>
        <v>S</v>
      </c>
      <c r="Z101" s="49" t="str">
        <f t="shared" si="775"/>
        <v>S</v>
      </c>
      <c r="AA101" s="51">
        <v>0.61474935919165996</v>
      </c>
      <c r="AB101" s="51">
        <v>0.50541865349041004</v>
      </c>
      <c r="AC101" s="51">
        <v>23.505529061268899</v>
      </c>
      <c r="AD101" s="51">
        <v>20.7573483741354</v>
      </c>
      <c r="AE101" s="51">
        <v>0.62068562155759599</v>
      </c>
      <c r="AF101" s="51">
        <v>0.70326477695786105</v>
      </c>
      <c r="AG101" s="51">
        <v>0.70620903477716401</v>
      </c>
      <c r="AH101" s="51">
        <v>0.59088709824975805</v>
      </c>
      <c r="AI101" s="52" t="s">
        <v>76</v>
      </c>
      <c r="AJ101" s="52" t="s">
        <v>76</v>
      </c>
      <c r="AK101" s="52" t="s">
        <v>73</v>
      </c>
      <c r="AL101" s="52" t="s">
        <v>73</v>
      </c>
      <c r="AM101" s="52" t="s">
        <v>76</v>
      </c>
      <c r="AN101" s="52" t="s">
        <v>73</v>
      </c>
      <c r="AO101" s="52" t="s">
        <v>76</v>
      </c>
      <c r="AP101" s="52" t="s">
        <v>73</v>
      </c>
      <c r="AR101" s="53" t="s">
        <v>84</v>
      </c>
      <c r="AS101" s="51">
        <v>0.65361168481487997</v>
      </c>
      <c r="AT101" s="51">
        <v>0.62891701080685203</v>
      </c>
      <c r="AU101" s="51">
        <v>19.157711222465299</v>
      </c>
      <c r="AV101" s="51">
        <v>19.6352986175783</v>
      </c>
      <c r="AW101" s="51">
        <v>0.58854763204444205</v>
      </c>
      <c r="AX101" s="51">
        <v>0.60916581420262605</v>
      </c>
      <c r="AY101" s="51">
        <v>0.71557078302967803</v>
      </c>
      <c r="AZ101" s="51">
        <v>0.69834539597761702</v>
      </c>
      <c r="BA101" s="52" t="s">
        <v>76</v>
      </c>
      <c r="BB101" s="52" t="s">
        <v>76</v>
      </c>
      <c r="BC101" s="52" t="s">
        <v>73</v>
      </c>
      <c r="BD101" s="52" t="s">
        <v>73</v>
      </c>
      <c r="BE101" s="52" t="s">
        <v>75</v>
      </c>
      <c r="BF101" s="52" t="s">
        <v>76</v>
      </c>
      <c r="BG101" s="52" t="s">
        <v>76</v>
      </c>
      <c r="BH101" s="52" t="s">
        <v>76</v>
      </c>
      <c r="BI101" s="47">
        <f t="shared" si="776"/>
        <v>1</v>
      </c>
      <c r="BJ101" s="47" t="s">
        <v>84</v>
      </c>
      <c r="BK101" s="51">
        <v>0.61216899059697905</v>
      </c>
      <c r="BL101" s="51">
        <v>0.58873650283311596</v>
      </c>
      <c r="BM101" s="51">
        <v>23.1104136912037</v>
      </c>
      <c r="BN101" s="51">
        <v>22.9050585976862</v>
      </c>
      <c r="BO101" s="51">
        <v>0.62276079629583403</v>
      </c>
      <c r="BP101" s="51">
        <v>0.64129829031963304</v>
      </c>
      <c r="BQ101" s="51">
        <v>0.702161749198008</v>
      </c>
      <c r="BR101" s="51">
        <v>0.683585110815213</v>
      </c>
      <c r="BS101" s="47" t="s">
        <v>76</v>
      </c>
      <c r="BT101" s="47" t="s">
        <v>76</v>
      </c>
      <c r="BU101" s="47" t="s">
        <v>73</v>
      </c>
      <c r="BV101" s="47" t="s">
        <v>73</v>
      </c>
      <c r="BW101" s="47" t="s">
        <v>76</v>
      </c>
      <c r="BX101" s="47" t="s">
        <v>76</v>
      </c>
      <c r="BY101" s="47" t="s">
        <v>76</v>
      </c>
      <c r="BZ101" s="47" t="s">
        <v>76</v>
      </c>
    </row>
    <row r="102" spans="1:78" s="47" customFormat="1" x14ac:dyDescent="0.3">
      <c r="A102" s="48">
        <v>14162200</v>
      </c>
      <c r="B102" s="47">
        <v>23773405</v>
      </c>
      <c r="C102" s="47" t="s">
        <v>10</v>
      </c>
      <c r="D102" s="47" t="s">
        <v>183</v>
      </c>
      <c r="F102" s="99"/>
      <c r="G102" s="49">
        <v>0.47</v>
      </c>
      <c r="H102" s="49" t="str">
        <f t="shared" si="760"/>
        <v>S</v>
      </c>
      <c r="I102" s="49" t="str">
        <f t="shared" si="761"/>
        <v>S</v>
      </c>
      <c r="J102" s="49" t="str">
        <f t="shared" si="762"/>
        <v>S</v>
      </c>
      <c r="K102" s="49" t="str">
        <f t="shared" si="763"/>
        <v>S</v>
      </c>
      <c r="L102" s="50">
        <v>-6.0999999999999999E-2</v>
      </c>
      <c r="M102" s="49" t="str">
        <f t="shared" si="764"/>
        <v>G</v>
      </c>
      <c r="N102" s="49" t="str">
        <f t="shared" si="765"/>
        <v>S</v>
      </c>
      <c r="O102" s="49" t="str">
        <f t="shared" si="766"/>
        <v>NS</v>
      </c>
      <c r="P102" s="49" t="str">
        <f t="shared" si="767"/>
        <v>S</v>
      </c>
      <c r="Q102" s="49">
        <v>0.73</v>
      </c>
      <c r="R102" s="49" t="str">
        <f t="shared" si="768"/>
        <v>NS</v>
      </c>
      <c r="S102" s="49" t="str">
        <f t="shared" si="769"/>
        <v>NS</v>
      </c>
      <c r="T102" s="49" t="str">
        <f t="shared" si="770"/>
        <v>S</v>
      </c>
      <c r="U102" s="49" t="str">
        <f t="shared" si="771"/>
        <v>S</v>
      </c>
      <c r="V102" s="49">
        <v>0.56000000000000005</v>
      </c>
      <c r="W102" s="49" t="str">
        <f t="shared" si="772"/>
        <v>NS</v>
      </c>
      <c r="X102" s="49" t="str">
        <f t="shared" si="773"/>
        <v>NS</v>
      </c>
      <c r="Y102" s="49" t="str">
        <f t="shared" si="774"/>
        <v>S</v>
      </c>
      <c r="Z102" s="49" t="str">
        <f t="shared" si="775"/>
        <v>S</v>
      </c>
      <c r="AA102" s="51">
        <v>0.61474935919165996</v>
      </c>
      <c r="AB102" s="51">
        <v>0.50541865349041004</v>
      </c>
      <c r="AC102" s="51">
        <v>23.505529061268899</v>
      </c>
      <c r="AD102" s="51">
        <v>20.7573483741354</v>
      </c>
      <c r="AE102" s="51">
        <v>0.62068562155759599</v>
      </c>
      <c r="AF102" s="51">
        <v>0.70326477695786105</v>
      </c>
      <c r="AG102" s="51">
        <v>0.70620903477716401</v>
      </c>
      <c r="AH102" s="51">
        <v>0.59088709824975805</v>
      </c>
      <c r="AI102" s="52" t="s">
        <v>76</v>
      </c>
      <c r="AJ102" s="52" t="s">
        <v>76</v>
      </c>
      <c r="AK102" s="52" t="s">
        <v>73</v>
      </c>
      <c r="AL102" s="52" t="s">
        <v>73</v>
      </c>
      <c r="AM102" s="52" t="s">
        <v>76</v>
      </c>
      <c r="AN102" s="52" t="s">
        <v>73</v>
      </c>
      <c r="AO102" s="52" t="s">
        <v>76</v>
      </c>
      <c r="AP102" s="52" t="s">
        <v>73</v>
      </c>
      <c r="AR102" s="53" t="s">
        <v>84</v>
      </c>
      <c r="AS102" s="51">
        <v>0.65361168481487997</v>
      </c>
      <c r="AT102" s="51">
        <v>0.62891701080685203</v>
      </c>
      <c r="AU102" s="51">
        <v>19.157711222465299</v>
      </c>
      <c r="AV102" s="51">
        <v>19.6352986175783</v>
      </c>
      <c r="AW102" s="51">
        <v>0.58854763204444205</v>
      </c>
      <c r="AX102" s="51">
        <v>0.60916581420262605</v>
      </c>
      <c r="AY102" s="51">
        <v>0.71557078302967803</v>
      </c>
      <c r="AZ102" s="51">
        <v>0.69834539597761702</v>
      </c>
      <c r="BA102" s="52" t="s">
        <v>76</v>
      </c>
      <c r="BB102" s="52" t="s">
        <v>76</v>
      </c>
      <c r="BC102" s="52" t="s">
        <v>73</v>
      </c>
      <c r="BD102" s="52" t="s">
        <v>73</v>
      </c>
      <c r="BE102" s="52" t="s">
        <v>75</v>
      </c>
      <c r="BF102" s="52" t="s">
        <v>76</v>
      </c>
      <c r="BG102" s="52" t="s">
        <v>76</v>
      </c>
      <c r="BH102" s="52" t="s">
        <v>76</v>
      </c>
      <c r="BI102" s="47">
        <f t="shared" si="776"/>
        <v>1</v>
      </c>
      <c r="BJ102" s="47" t="s">
        <v>84</v>
      </c>
      <c r="BK102" s="51">
        <v>0.61216899059697905</v>
      </c>
      <c r="BL102" s="51">
        <v>0.58873650283311596</v>
      </c>
      <c r="BM102" s="51">
        <v>23.1104136912037</v>
      </c>
      <c r="BN102" s="51">
        <v>22.9050585976862</v>
      </c>
      <c r="BO102" s="51">
        <v>0.62276079629583403</v>
      </c>
      <c r="BP102" s="51">
        <v>0.64129829031963304</v>
      </c>
      <c r="BQ102" s="51">
        <v>0.702161749198008</v>
      </c>
      <c r="BR102" s="51">
        <v>0.683585110815213</v>
      </c>
      <c r="BS102" s="47" t="s">
        <v>76</v>
      </c>
      <c r="BT102" s="47" t="s">
        <v>76</v>
      </c>
      <c r="BU102" s="47" t="s">
        <v>73</v>
      </c>
      <c r="BV102" s="47" t="s">
        <v>73</v>
      </c>
      <c r="BW102" s="47" t="s">
        <v>76</v>
      </c>
      <c r="BX102" s="47" t="s">
        <v>76</v>
      </c>
      <c r="BY102" s="47" t="s">
        <v>76</v>
      </c>
      <c r="BZ102" s="47" t="s">
        <v>76</v>
      </c>
    </row>
    <row r="103" spans="1:78" s="63" customFormat="1" x14ac:dyDescent="0.3">
      <c r="A103" s="62">
        <v>14162200</v>
      </c>
      <c r="B103" s="63">
        <v>23773405</v>
      </c>
      <c r="C103" s="63" t="s">
        <v>10</v>
      </c>
      <c r="D103" s="63" t="s">
        <v>199</v>
      </c>
      <c r="F103" s="78"/>
      <c r="G103" s="64">
        <v>0.84</v>
      </c>
      <c r="H103" s="64" t="str">
        <f t="shared" si="760"/>
        <v>VG</v>
      </c>
      <c r="I103" s="64" t="str">
        <f t="shared" si="761"/>
        <v>S</v>
      </c>
      <c r="J103" s="64" t="str">
        <f t="shared" si="762"/>
        <v>S</v>
      </c>
      <c r="K103" s="64" t="str">
        <f t="shared" si="763"/>
        <v>S</v>
      </c>
      <c r="L103" s="65">
        <v>0.124</v>
      </c>
      <c r="M103" s="64" t="str">
        <f t="shared" si="764"/>
        <v>S</v>
      </c>
      <c r="N103" s="64" t="str">
        <f t="shared" si="765"/>
        <v>S</v>
      </c>
      <c r="O103" s="64" t="str">
        <f t="shared" si="766"/>
        <v>NS</v>
      </c>
      <c r="P103" s="64" t="str">
        <f t="shared" si="767"/>
        <v>S</v>
      </c>
      <c r="Q103" s="64">
        <v>0.4</v>
      </c>
      <c r="R103" s="64" t="str">
        <f t="shared" si="768"/>
        <v>VG</v>
      </c>
      <c r="S103" s="64" t="str">
        <f t="shared" si="769"/>
        <v>NS</v>
      </c>
      <c r="T103" s="64" t="str">
        <f t="shared" si="770"/>
        <v>S</v>
      </c>
      <c r="U103" s="64" t="str">
        <f t="shared" si="771"/>
        <v>S</v>
      </c>
      <c r="V103" s="64">
        <v>0.85</v>
      </c>
      <c r="W103" s="64" t="str">
        <f t="shared" si="772"/>
        <v>G</v>
      </c>
      <c r="X103" s="64" t="str">
        <f t="shared" si="773"/>
        <v>NS</v>
      </c>
      <c r="Y103" s="64" t="str">
        <f t="shared" si="774"/>
        <v>S</v>
      </c>
      <c r="Z103" s="64" t="str">
        <f t="shared" si="775"/>
        <v>S</v>
      </c>
      <c r="AA103" s="66">
        <v>0.61474935919165996</v>
      </c>
      <c r="AB103" s="66">
        <v>0.50541865349041004</v>
      </c>
      <c r="AC103" s="66">
        <v>23.505529061268899</v>
      </c>
      <c r="AD103" s="66">
        <v>20.7573483741354</v>
      </c>
      <c r="AE103" s="66">
        <v>0.62068562155759599</v>
      </c>
      <c r="AF103" s="66">
        <v>0.70326477695786105</v>
      </c>
      <c r="AG103" s="66">
        <v>0.70620903477716401</v>
      </c>
      <c r="AH103" s="66">
        <v>0.59088709824975805</v>
      </c>
      <c r="AI103" s="67" t="s">
        <v>76</v>
      </c>
      <c r="AJ103" s="67" t="s">
        <v>76</v>
      </c>
      <c r="AK103" s="67" t="s">
        <v>73</v>
      </c>
      <c r="AL103" s="67" t="s">
        <v>73</v>
      </c>
      <c r="AM103" s="67" t="s">
        <v>76</v>
      </c>
      <c r="AN103" s="67" t="s">
        <v>73</v>
      </c>
      <c r="AO103" s="67" t="s">
        <v>76</v>
      </c>
      <c r="AP103" s="67" t="s">
        <v>73</v>
      </c>
      <c r="AR103" s="68" t="s">
        <v>84</v>
      </c>
      <c r="AS103" s="66">
        <v>0.65361168481487997</v>
      </c>
      <c r="AT103" s="66">
        <v>0.62891701080685203</v>
      </c>
      <c r="AU103" s="66">
        <v>19.157711222465299</v>
      </c>
      <c r="AV103" s="66">
        <v>19.6352986175783</v>
      </c>
      <c r="AW103" s="66">
        <v>0.58854763204444205</v>
      </c>
      <c r="AX103" s="66">
        <v>0.60916581420262605</v>
      </c>
      <c r="AY103" s="66">
        <v>0.71557078302967803</v>
      </c>
      <c r="AZ103" s="66">
        <v>0.69834539597761702</v>
      </c>
      <c r="BA103" s="67" t="s">
        <v>76</v>
      </c>
      <c r="BB103" s="67" t="s">
        <v>76</v>
      </c>
      <c r="BC103" s="67" t="s">
        <v>73</v>
      </c>
      <c r="BD103" s="67" t="s">
        <v>73</v>
      </c>
      <c r="BE103" s="67" t="s">
        <v>75</v>
      </c>
      <c r="BF103" s="67" t="s">
        <v>76</v>
      </c>
      <c r="BG103" s="67" t="s">
        <v>76</v>
      </c>
      <c r="BH103" s="67" t="s">
        <v>76</v>
      </c>
      <c r="BI103" s="63">
        <f t="shared" si="776"/>
        <v>1</v>
      </c>
      <c r="BJ103" s="63" t="s">
        <v>84</v>
      </c>
      <c r="BK103" s="66">
        <v>0.61216899059697905</v>
      </c>
      <c r="BL103" s="66">
        <v>0.58873650283311596</v>
      </c>
      <c r="BM103" s="66">
        <v>23.1104136912037</v>
      </c>
      <c r="BN103" s="66">
        <v>22.9050585976862</v>
      </c>
      <c r="BO103" s="66">
        <v>0.62276079629583403</v>
      </c>
      <c r="BP103" s="66">
        <v>0.64129829031963304</v>
      </c>
      <c r="BQ103" s="66">
        <v>0.702161749198008</v>
      </c>
      <c r="BR103" s="66">
        <v>0.683585110815213</v>
      </c>
      <c r="BS103" s="63" t="s">
        <v>76</v>
      </c>
      <c r="BT103" s="63" t="s">
        <v>76</v>
      </c>
      <c r="BU103" s="63" t="s">
        <v>73</v>
      </c>
      <c r="BV103" s="63" t="s">
        <v>73</v>
      </c>
      <c r="BW103" s="63" t="s">
        <v>76</v>
      </c>
      <c r="BX103" s="63" t="s">
        <v>76</v>
      </c>
      <c r="BY103" s="63" t="s">
        <v>76</v>
      </c>
      <c r="BZ103" s="63" t="s">
        <v>76</v>
      </c>
    </row>
    <row r="104" spans="1:78" s="63" customFormat="1" x14ac:dyDescent="0.3">
      <c r="A104" s="62">
        <v>14162200</v>
      </c>
      <c r="B104" s="63">
        <v>23773405</v>
      </c>
      <c r="C104" s="63" t="s">
        <v>10</v>
      </c>
      <c r="D104" s="63" t="s">
        <v>200</v>
      </c>
      <c r="F104" s="78"/>
      <c r="G104" s="64">
        <v>0.6</v>
      </c>
      <c r="H104" s="64" t="str">
        <f t="shared" si="760"/>
        <v>S</v>
      </c>
      <c r="I104" s="64" t="str">
        <f t="shared" si="761"/>
        <v>S</v>
      </c>
      <c r="J104" s="64" t="str">
        <f t="shared" si="762"/>
        <v>S</v>
      </c>
      <c r="K104" s="64" t="str">
        <f t="shared" si="763"/>
        <v>S</v>
      </c>
      <c r="L104" s="65">
        <v>1.7000000000000001E-2</v>
      </c>
      <c r="M104" s="64" t="str">
        <f t="shared" si="764"/>
        <v>VG</v>
      </c>
      <c r="N104" s="64" t="str">
        <f t="shared" si="765"/>
        <v>S</v>
      </c>
      <c r="O104" s="64" t="str">
        <f t="shared" si="766"/>
        <v>NS</v>
      </c>
      <c r="P104" s="64" t="str">
        <f t="shared" si="767"/>
        <v>S</v>
      </c>
      <c r="Q104" s="64">
        <v>0.63</v>
      </c>
      <c r="R104" s="64" t="str">
        <f t="shared" si="768"/>
        <v>S</v>
      </c>
      <c r="S104" s="64" t="str">
        <f t="shared" si="769"/>
        <v>NS</v>
      </c>
      <c r="T104" s="64" t="str">
        <f t="shared" si="770"/>
        <v>S</v>
      </c>
      <c r="U104" s="64" t="str">
        <f t="shared" si="771"/>
        <v>S</v>
      </c>
      <c r="V104" s="64">
        <v>0.64600000000000002</v>
      </c>
      <c r="W104" s="64" t="str">
        <f t="shared" si="772"/>
        <v>S</v>
      </c>
      <c r="X104" s="64" t="str">
        <f t="shared" si="773"/>
        <v>NS</v>
      </c>
      <c r="Y104" s="64" t="str">
        <f t="shared" si="774"/>
        <v>S</v>
      </c>
      <c r="Z104" s="64" t="str">
        <f t="shared" si="775"/>
        <v>S</v>
      </c>
      <c r="AA104" s="66">
        <v>0.61474935919165996</v>
      </c>
      <c r="AB104" s="66">
        <v>0.50541865349041004</v>
      </c>
      <c r="AC104" s="66">
        <v>23.505529061268899</v>
      </c>
      <c r="AD104" s="66">
        <v>20.7573483741354</v>
      </c>
      <c r="AE104" s="66">
        <v>0.62068562155759599</v>
      </c>
      <c r="AF104" s="66">
        <v>0.70326477695786105</v>
      </c>
      <c r="AG104" s="66">
        <v>0.70620903477716401</v>
      </c>
      <c r="AH104" s="66">
        <v>0.59088709824975805</v>
      </c>
      <c r="AI104" s="67" t="s">
        <v>76</v>
      </c>
      <c r="AJ104" s="67" t="s">
        <v>76</v>
      </c>
      <c r="AK104" s="67" t="s">
        <v>73</v>
      </c>
      <c r="AL104" s="67" t="s">
        <v>73</v>
      </c>
      <c r="AM104" s="67" t="s">
        <v>76</v>
      </c>
      <c r="AN104" s="67" t="s">
        <v>73</v>
      </c>
      <c r="AO104" s="67" t="s">
        <v>76</v>
      </c>
      <c r="AP104" s="67" t="s">
        <v>73</v>
      </c>
      <c r="AR104" s="68" t="s">
        <v>84</v>
      </c>
      <c r="AS104" s="66">
        <v>0.65361168481487997</v>
      </c>
      <c r="AT104" s="66">
        <v>0.62891701080685203</v>
      </c>
      <c r="AU104" s="66">
        <v>19.157711222465299</v>
      </c>
      <c r="AV104" s="66">
        <v>19.6352986175783</v>
      </c>
      <c r="AW104" s="66">
        <v>0.58854763204444205</v>
      </c>
      <c r="AX104" s="66">
        <v>0.60916581420262605</v>
      </c>
      <c r="AY104" s="66">
        <v>0.71557078302967803</v>
      </c>
      <c r="AZ104" s="66">
        <v>0.69834539597761702</v>
      </c>
      <c r="BA104" s="67" t="s">
        <v>76</v>
      </c>
      <c r="BB104" s="67" t="s">
        <v>76</v>
      </c>
      <c r="BC104" s="67" t="s">
        <v>73</v>
      </c>
      <c r="BD104" s="67" t="s">
        <v>73</v>
      </c>
      <c r="BE104" s="67" t="s">
        <v>75</v>
      </c>
      <c r="BF104" s="67" t="s">
        <v>76</v>
      </c>
      <c r="BG104" s="67" t="s">
        <v>76</v>
      </c>
      <c r="BH104" s="67" t="s">
        <v>76</v>
      </c>
      <c r="BI104" s="63">
        <f t="shared" si="776"/>
        <v>1</v>
      </c>
      <c r="BJ104" s="63" t="s">
        <v>84</v>
      </c>
      <c r="BK104" s="66">
        <v>0.61216899059697905</v>
      </c>
      <c r="BL104" s="66">
        <v>0.58873650283311596</v>
      </c>
      <c r="BM104" s="66">
        <v>23.1104136912037</v>
      </c>
      <c r="BN104" s="66">
        <v>22.9050585976862</v>
      </c>
      <c r="BO104" s="66">
        <v>0.62276079629583403</v>
      </c>
      <c r="BP104" s="66">
        <v>0.64129829031963304</v>
      </c>
      <c r="BQ104" s="66">
        <v>0.702161749198008</v>
      </c>
      <c r="BR104" s="66">
        <v>0.683585110815213</v>
      </c>
      <c r="BS104" s="63" t="s">
        <v>76</v>
      </c>
      <c r="BT104" s="63" t="s">
        <v>76</v>
      </c>
      <c r="BU104" s="63" t="s">
        <v>73</v>
      </c>
      <c r="BV104" s="63" t="s">
        <v>73</v>
      </c>
      <c r="BW104" s="63" t="s">
        <v>76</v>
      </c>
      <c r="BX104" s="63" t="s">
        <v>76</v>
      </c>
      <c r="BY104" s="63" t="s">
        <v>76</v>
      </c>
      <c r="BZ104" s="63" t="s">
        <v>76</v>
      </c>
    </row>
    <row r="105" spans="1:78" s="63" customFormat="1" x14ac:dyDescent="0.3">
      <c r="A105" s="62">
        <v>14162200</v>
      </c>
      <c r="B105" s="63">
        <v>23773405</v>
      </c>
      <c r="C105" s="63" t="s">
        <v>10</v>
      </c>
      <c r="D105" s="63" t="s">
        <v>201</v>
      </c>
      <c r="F105" s="78"/>
      <c r="G105" s="64">
        <v>0.61</v>
      </c>
      <c r="H105" s="64" t="str">
        <f t="shared" si="760"/>
        <v>S</v>
      </c>
      <c r="I105" s="64" t="str">
        <f t="shared" si="761"/>
        <v>S</v>
      </c>
      <c r="J105" s="64" t="str">
        <f t="shared" si="762"/>
        <v>S</v>
      </c>
      <c r="K105" s="64" t="str">
        <f t="shared" si="763"/>
        <v>S</v>
      </c>
      <c r="L105" s="65">
        <v>-1.2E-2</v>
      </c>
      <c r="M105" s="64" t="str">
        <f t="shared" si="764"/>
        <v>VG</v>
      </c>
      <c r="N105" s="64" t="str">
        <f t="shared" si="765"/>
        <v>S</v>
      </c>
      <c r="O105" s="64" t="str">
        <f t="shared" si="766"/>
        <v>NS</v>
      </c>
      <c r="P105" s="64" t="str">
        <f t="shared" si="767"/>
        <v>S</v>
      </c>
      <c r="Q105" s="64">
        <v>0.63</v>
      </c>
      <c r="R105" s="64" t="str">
        <f t="shared" si="768"/>
        <v>S</v>
      </c>
      <c r="S105" s="64" t="str">
        <f t="shared" si="769"/>
        <v>NS</v>
      </c>
      <c r="T105" s="64" t="str">
        <f t="shared" si="770"/>
        <v>S</v>
      </c>
      <c r="U105" s="64" t="str">
        <f t="shared" si="771"/>
        <v>S</v>
      </c>
      <c r="V105" s="64">
        <v>0.64600000000000002</v>
      </c>
      <c r="W105" s="64" t="str">
        <f t="shared" si="772"/>
        <v>S</v>
      </c>
      <c r="X105" s="64" t="str">
        <f t="shared" si="773"/>
        <v>NS</v>
      </c>
      <c r="Y105" s="64" t="str">
        <f t="shared" si="774"/>
        <v>S</v>
      </c>
      <c r="Z105" s="64" t="str">
        <f t="shared" si="775"/>
        <v>S</v>
      </c>
      <c r="AA105" s="66">
        <v>0.61474935919165996</v>
      </c>
      <c r="AB105" s="66">
        <v>0.50541865349041004</v>
      </c>
      <c r="AC105" s="66">
        <v>23.505529061268899</v>
      </c>
      <c r="AD105" s="66">
        <v>20.7573483741354</v>
      </c>
      <c r="AE105" s="66">
        <v>0.62068562155759599</v>
      </c>
      <c r="AF105" s="66">
        <v>0.70326477695786105</v>
      </c>
      <c r="AG105" s="66">
        <v>0.70620903477716401</v>
      </c>
      <c r="AH105" s="66">
        <v>0.59088709824975805</v>
      </c>
      <c r="AI105" s="67" t="s">
        <v>76</v>
      </c>
      <c r="AJ105" s="67" t="s">
        <v>76</v>
      </c>
      <c r="AK105" s="67" t="s">
        <v>73</v>
      </c>
      <c r="AL105" s="67" t="s">
        <v>73</v>
      </c>
      <c r="AM105" s="67" t="s">
        <v>76</v>
      </c>
      <c r="AN105" s="67" t="s">
        <v>73</v>
      </c>
      <c r="AO105" s="67" t="s">
        <v>76</v>
      </c>
      <c r="AP105" s="67" t="s">
        <v>73</v>
      </c>
      <c r="AR105" s="68" t="s">
        <v>84</v>
      </c>
      <c r="AS105" s="66">
        <v>0.65361168481487997</v>
      </c>
      <c r="AT105" s="66">
        <v>0.62891701080685203</v>
      </c>
      <c r="AU105" s="66">
        <v>19.157711222465299</v>
      </c>
      <c r="AV105" s="66">
        <v>19.6352986175783</v>
      </c>
      <c r="AW105" s="66">
        <v>0.58854763204444205</v>
      </c>
      <c r="AX105" s="66">
        <v>0.60916581420262605</v>
      </c>
      <c r="AY105" s="66">
        <v>0.71557078302967803</v>
      </c>
      <c r="AZ105" s="66">
        <v>0.69834539597761702</v>
      </c>
      <c r="BA105" s="67" t="s">
        <v>76</v>
      </c>
      <c r="BB105" s="67" t="s">
        <v>76</v>
      </c>
      <c r="BC105" s="67" t="s">
        <v>73</v>
      </c>
      <c r="BD105" s="67" t="s">
        <v>73</v>
      </c>
      <c r="BE105" s="67" t="s">
        <v>75</v>
      </c>
      <c r="BF105" s="67" t="s">
        <v>76</v>
      </c>
      <c r="BG105" s="67" t="s">
        <v>76</v>
      </c>
      <c r="BH105" s="67" t="s">
        <v>76</v>
      </c>
      <c r="BI105" s="63">
        <f t="shared" si="776"/>
        <v>1</v>
      </c>
      <c r="BJ105" s="63" t="s">
        <v>84</v>
      </c>
      <c r="BK105" s="66">
        <v>0.61216899059697905</v>
      </c>
      <c r="BL105" s="66">
        <v>0.58873650283311596</v>
      </c>
      <c r="BM105" s="66">
        <v>23.1104136912037</v>
      </c>
      <c r="BN105" s="66">
        <v>22.9050585976862</v>
      </c>
      <c r="BO105" s="66">
        <v>0.62276079629583403</v>
      </c>
      <c r="BP105" s="66">
        <v>0.64129829031963304</v>
      </c>
      <c r="BQ105" s="66">
        <v>0.702161749198008</v>
      </c>
      <c r="BR105" s="66">
        <v>0.683585110815213</v>
      </c>
      <c r="BS105" s="63" t="s">
        <v>76</v>
      </c>
      <c r="BT105" s="63" t="s">
        <v>76</v>
      </c>
      <c r="BU105" s="63" t="s">
        <v>73</v>
      </c>
      <c r="BV105" s="63" t="s">
        <v>73</v>
      </c>
      <c r="BW105" s="63" t="s">
        <v>76</v>
      </c>
      <c r="BX105" s="63" t="s">
        <v>76</v>
      </c>
      <c r="BY105" s="63" t="s">
        <v>76</v>
      </c>
      <c r="BZ105" s="63" t="s">
        <v>76</v>
      </c>
    </row>
    <row r="106" spans="1:78" s="63" customFormat="1" x14ac:dyDescent="0.3">
      <c r="A106" s="62">
        <v>14162200</v>
      </c>
      <c r="B106" s="63">
        <v>23773405</v>
      </c>
      <c r="C106" s="63" t="s">
        <v>10</v>
      </c>
      <c r="D106" s="63" t="s">
        <v>204</v>
      </c>
      <c r="F106" s="78"/>
      <c r="G106" s="64">
        <v>0.6</v>
      </c>
      <c r="H106" s="64" t="str">
        <f t="shared" si="760"/>
        <v>S</v>
      </c>
      <c r="I106" s="64" t="str">
        <f t="shared" si="761"/>
        <v>S</v>
      </c>
      <c r="J106" s="64" t="str">
        <f t="shared" si="762"/>
        <v>S</v>
      </c>
      <c r="K106" s="64" t="str">
        <f t="shared" si="763"/>
        <v>S</v>
      </c>
      <c r="L106" s="65">
        <v>-4.4999999999999998E-2</v>
      </c>
      <c r="M106" s="64" t="str">
        <f t="shared" si="764"/>
        <v>VG</v>
      </c>
      <c r="N106" s="64" t="str">
        <f t="shared" si="765"/>
        <v>S</v>
      </c>
      <c r="O106" s="64" t="str">
        <f t="shared" si="766"/>
        <v>NS</v>
      </c>
      <c r="P106" s="64" t="str">
        <f t="shared" si="767"/>
        <v>S</v>
      </c>
      <c r="Q106" s="64">
        <v>0.63</v>
      </c>
      <c r="R106" s="64" t="str">
        <f t="shared" si="768"/>
        <v>S</v>
      </c>
      <c r="S106" s="64" t="str">
        <f t="shared" si="769"/>
        <v>NS</v>
      </c>
      <c r="T106" s="64" t="str">
        <f t="shared" si="770"/>
        <v>S</v>
      </c>
      <c r="U106" s="64" t="str">
        <f t="shared" si="771"/>
        <v>S</v>
      </c>
      <c r="V106" s="64">
        <v>0.65700000000000003</v>
      </c>
      <c r="W106" s="64" t="str">
        <f t="shared" si="772"/>
        <v>S</v>
      </c>
      <c r="X106" s="64" t="str">
        <f t="shared" si="773"/>
        <v>NS</v>
      </c>
      <c r="Y106" s="64" t="str">
        <f t="shared" si="774"/>
        <v>S</v>
      </c>
      <c r="Z106" s="64" t="str">
        <f t="shared" si="775"/>
        <v>S</v>
      </c>
      <c r="AA106" s="66">
        <v>0.61474935919165996</v>
      </c>
      <c r="AB106" s="66">
        <v>0.50541865349041004</v>
      </c>
      <c r="AC106" s="66">
        <v>23.505529061268899</v>
      </c>
      <c r="AD106" s="66">
        <v>20.7573483741354</v>
      </c>
      <c r="AE106" s="66">
        <v>0.62068562155759599</v>
      </c>
      <c r="AF106" s="66">
        <v>0.70326477695786105</v>
      </c>
      <c r="AG106" s="66">
        <v>0.70620903477716401</v>
      </c>
      <c r="AH106" s="66">
        <v>0.59088709824975805</v>
      </c>
      <c r="AI106" s="67" t="s">
        <v>76</v>
      </c>
      <c r="AJ106" s="67" t="s">
        <v>76</v>
      </c>
      <c r="AK106" s="67" t="s">
        <v>73</v>
      </c>
      <c r="AL106" s="67" t="s">
        <v>73</v>
      </c>
      <c r="AM106" s="67" t="s">
        <v>76</v>
      </c>
      <c r="AN106" s="67" t="s">
        <v>73</v>
      </c>
      <c r="AO106" s="67" t="s">
        <v>76</v>
      </c>
      <c r="AP106" s="67" t="s">
        <v>73</v>
      </c>
      <c r="AR106" s="68" t="s">
        <v>84</v>
      </c>
      <c r="AS106" s="66">
        <v>0.65361168481487997</v>
      </c>
      <c r="AT106" s="66">
        <v>0.62891701080685203</v>
      </c>
      <c r="AU106" s="66">
        <v>19.157711222465299</v>
      </c>
      <c r="AV106" s="66">
        <v>19.6352986175783</v>
      </c>
      <c r="AW106" s="66">
        <v>0.58854763204444205</v>
      </c>
      <c r="AX106" s="66">
        <v>0.60916581420262605</v>
      </c>
      <c r="AY106" s="66">
        <v>0.71557078302967803</v>
      </c>
      <c r="AZ106" s="66">
        <v>0.69834539597761702</v>
      </c>
      <c r="BA106" s="67" t="s">
        <v>76</v>
      </c>
      <c r="BB106" s="67" t="s">
        <v>76</v>
      </c>
      <c r="BC106" s="67" t="s">
        <v>73</v>
      </c>
      <c r="BD106" s="67" t="s">
        <v>73</v>
      </c>
      <c r="BE106" s="67" t="s">
        <v>75</v>
      </c>
      <c r="BF106" s="67" t="s">
        <v>76</v>
      </c>
      <c r="BG106" s="67" t="s">
        <v>76</v>
      </c>
      <c r="BH106" s="67" t="s">
        <v>76</v>
      </c>
      <c r="BI106" s="63">
        <f t="shared" si="776"/>
        <v>1</v>
      </c>
      <c r="BJ106" s="63" t="s">
        <v>84</v>
      </c>
      <c r="BK106" s="66">
        <v>0.61216899059697905</v>
      </c>
      <c r="BL106" s="66">
        <v>0.58873650283311596</v>
      </c>
      <c r="BM106" s="66">
        <v>23.1104136912037</v>
      </c>
      <c r="BN106" s="66">
        <v>22.9050585976862</v>
      </c>
      <c r="BO106" s="66">
        <v>0.62276079629583403</v>
      </c>
      <c r="BP106" s="66">
        <v>0.64129829031963304</v>
      </c>
      <c r="BQ106" s="66">
        <v>0.702161749198008</v>
      </c>
      <c r="BR106" s="66">
        <v>0.683585110815213</v>
      </c>
      <c r="BS106" s="63" t="s">
        <v>76</v>
      </c>
      <c r="BT106" s="63" t="s">
        <v>76</v>
      </c>
      <c r="BU106" s="63" t="s">
        <v>73</v>
      </c>
      <c r="BV106" s="63" t="s">
        <v>73</v>
      </c>
      <c r="BW106" s="63" t="s">
        <v>76</v>
      </c>
      <c r="BX106" s="63" t="s">
        <v>76</v>
      </c>
      <c r="BY106" s="63" t="s">
        <v>76</v>
      </c>
      <c r="BZ106" s="63" t="s">
        <v>76</v>
      </c>
    </row>
    <row r="107" spans="1:78" s="63" customFormat="1" x14ac:dyDescent="0.3">
      <c r="A107" s="62">
        <v>14162200</v>
      </c>
      <c r="B107" s="63">
        <v>23773405</v>
      </c>
      <c r="C107" s="63" t="s">
        <v>10</v>
      </c>
      <c r="D107" s="63" t="s">
        <v>215</v>
      </c>
      <c r="E107" s="63" t="s">
        <v>224</v>
      </c>
      <c r="F107" s="78"/>
      <c r="G107" s="64">
        <v>0.6</v>
      </c>
      <c r="H107" s="64" t="str">
        <f t="shared" si="760"/>
        <v>S</v>
      </c>
      <c r="I107" s="64" t="str">
        <f t="shared" ref="I107" si="777">AJ107</f>
        <v>S</v>
      </c>
      <c r="J107" s="64" t="str">
        <f t="shared" ref="J107" si="778">BB107</f>
        <v>S</v>
      </c>
      <c r="K107" s="64" t="str">
        <f t="shared" ref="K107" si="779">BT107</f>
        <v>S</v>
      </c>
      <c r="L107" s="65">
        <v>-4.2999999999999997E-2</v>
      </c>
      <c r="M107" s="64" t="str">
        <f t="shared" si="764"/>
        <v>VG</v>
      </c>
      <c r="N107" s="64" t="str">
        <f t="shared" ref="N107" si="780">AO107</f>
        <v>S</v>
      </c>
      <c r="O107" s="64" t="str">
        <f t="shared" ref="O107" si="781">BD107</f>
        <v>NS</v>
      </c>
      <c r="P107" s="64" t="str">
        <f t="shared" ref="P107" si="782">BY107</f>
        <v>S</v>
      </c>
      <c r="Q107" s="64">
        <v>0.60099999999999998</v>
      </c>
      <c r="R107" s="64" t="str">
        <f t="shared" si="768"/>
        <v>S</v>
      </c>
      <c r="S107" s="64" t="str">
        <f t="shared" ref="S107" si="783">AN107</f>
        <v>NS</v>
      </c>
      <c r="T107" s="64" t="str">
        <f t="shared" ref="T107" si="784">BF107</f>
        <v>S</v>
      </c>
      <c r="U107" s="64" t="str">
        <f t="shared" ref="U107" si="785">BX107</f>
        <v>S</v>
      </c>
      <c r="V107" s="64">
        <v>0.65700000000000003</v>
      </c>
      <c r="W107" s="64" t="str">
        <f t="shared" si="772"/>
        <v>S</v>
      </c>
      <c r="X107" s="64" t="str">
        <f t="shared" ref="X107" si="786">AP107</f>
        <v>NS</v>
      </c>
      <c r="Y107" s="64" t="str">
        <f t="shared" ref="Y107" si="787">BH107</f>
        <v>S</v>
      </c>
      <c r="Z107" s="64" t="str">
        <f t="shared" ref="Z107" si="788">BZ107</f>
        <v>S</v>
      </c>
      <c r="AA107" s="66">
        <v>0.61474935919165996</v>
      </c>
      <c r="AB107" s="66">
        <v>0.50541865349041004</v>
      </c>
      <c r="AC107" s="66">
        <v>23.505529061268899</v>
      </c>
      <c r="AD107" s="66">
        <v>20.7573483741354</v>
      </c>
      <c r="AE107" s="66">
        <v>0.62068562155759599</v>
      </c>
      <c r="AF107" s="66">
        <v>0.70326477695786105</v>
      </c>
      <c r="AG107" s="66">
        <v>0.70620903477716401</v>
      </c>
      <c r="AH107" s="66">
        <v>0.59088709824975805</v>
      </c>
      <c r="AI107" s="67" t="s">
        <v>76</v>
      </c>
      <c r="AJ107" s="67" t="s">
        <v>76</v>
      </c>
      <c r="AK107" s="67" t="s">
        <v>73</v>
      </c>
      <c r="AL107" s="67" t="s">
        <v>73</v>
      </c>
      <c r="AM107" s="67" t="s">
        <v>76</v>
      </c>
      <c r="AN107" s="67" t="s">
        <v>73</v>
      </c>
      <c r="AO107" s="67" t="s">
        <v>76</v>
      </c>
      <c r="AP107" s="67" t="s">
        <v>73</v>
      </c>
      <c r="AR107" s="68" t="s">
        <v>84</v>
      </c>
      <c r="AS107" s="66">
        <v>0.65361168481487997</v>
      </c>
      <c r="AT107" s="66">
        <v>0.62891701080685203</v>
      </c>
      <c r="AU107" s="66">
        <v>19.157711222465299</v>
      </c>
      <c r="AV107" s="66">
        <v>19.6352986175783</v>
      </c>
      <c r="AW107" s="66">
        <v>0.58854763204444205</v>
      </c>
      <c r="AX107" s="66">
        <v>0.60916581420262605</v>
      </c>
      <c r="AY107" s="66">
        <v>0.71557078302967803</v>
      </c>
      <c r="AZ107" s="66">
        <v>0.69834539597761702</v>
      </c>
      <c r="BA107" s="67" t="s">
        <v>76</v>
      </c>
      <c r="BB107" s="67" t="s">
        <v>76</v>
      </c>
      <c r="BC107" s="67" t="s">
        <v>73</v>
      </c>
      <c r="BD107" s="67" t="s">
        <v>73</v>
      </c>
      <c r="BE107" s="67" t="s">
        <v>75</v>
      </c>
      <c r="BF107" s="67" t="s">
        <v>76</v>
      </c>
      <c r="BG107" s="67" t="s">
        <v>76</v>
      </c>
      <c r="BH107" s="67" t="s">
        <v>76</v>
      </c>
      <c r="BI107" s="63">
        <f t="shared" ref="BI107" si="789">IF(BJ107=AR107,1,0)</f>
        <v>1</v>
      </c>
      <c r="BJ107" s="63" t="s">
        <v>84</v>
      </c>
      <c r="BK107" s="66">
        <v>0.61216899059697905</v>
      </c>
      <c r="BL107" s="66">
        <v>0.58873650283311596</v>
      </c>
      <c r="BM107" s="66">
        <v>23.1104136912037</v>
      </c>
      <c r="BN107" s="66">
        <v>22.9050585976862</v>
      </c>
      <c r="BO107" s="66">
        <v>0.62276079629583403</v>
      </c>
      <c r="BP107" s="66">
        <v>0.64129829031963304</v>
      </c>
      <c r="BQ107" s="66">
        <v>0.702161749198008</v>
      </c>
      <c r="BR107" s="66">
        <v>0.683585110815213</v>
      </c>
      <c r="BS107" s="63" t="s">
        <v>76</v>
      </c>
      <c r="BT107" s="63" t="s">
        <v>76</v>
      </c>
      <c r="BU107" s="63" t="s">
        <v>73</v>
      </c>
      <c r="BV107" s="63" t="s">
        <v>73</v>
      </c>
      <c r="BW107" s="63" t="s">
        <v>76</v>
      </c>
      <c r="BX107" s="63" t="s">
        <v>76</v>
      </c>
      <c r="BY107" s="63" t="s">
        <v>76</v>
      </c>
      <c r="BZ107" s="63" t="s">
        <v>76</v>
      </c>
    </row>
    <row r="108" spans="1:78" s="63" customFormat="1" x14ac:dyDescent="0.3">
      <c r="A108" s="62">
        <v>14162200</v>
      </c>
      <c r="B108" s="63">
        <v>23773405</v>
      </c>
      <c r="C108" s="63" t="s">
        <v>10</v>
      </c>
      <c r="D108" s="63" t="s">
        <v>241</v>
      </c>
      <c r="E108" s="63" t="s">
        <v>223</v>
      </c>
      <c r="F108" s="78"/>
      <c r="G108" s="64">
        <v>0.59</v>
      </c>
      <c r="H108" s="64" t="str">
        <f t="shared" si="760"/>
        <v>S</v>
      </c>
      <c r="I108" s="64" t="str">
        <f t="shared" ref="I108" si="790">AJ108</f>
        <v>S</v>
      </c>
      <c r="J108" s="64" t="str">
        <f t="shared" ref="J108" si="791">BB108</f>
        <v>S</v>
      </c>
      <c r="K108" s="64" t="str">
        <f t="shared" ref="K108" si="792">BT108</f>
        <v>S</v>
      </c>
      <c r="L108" s="65">
        <v>-7.0000000000000007E-2</v>
      </c>
      <c r="M108" s="64" t="str">
        <f t="shared" si="764"/>
        <v>G</v>
      </c>
      <c r="N108" s="64" t="str">
        <f t="shared" ref="N108" si="793">AO108</f>
        <v>S</v>
      </c>
      <c r="O108" s="64" t="str">
        <f t="shared" ref="O108" si="794">BD108</f>
        <v>NS</v>
      </c>
      <c r="P108" s="64" t="str">
        <f t="shared" ref="P108" si="795">BY108</f>
        <v>S</v>
      </c>
      <c r="Q108" s="64">
        <v>0.64</v>
      </c>
      <c r="R108" s="64" t="str">
        <f t="shared" si="768"/>
        <v>S</v>
      </c>
      <c r="S108" s="64" t="str">
        <f t="shared" ref="S108" si="796">AN108</f>
        <v>NS</v>
      </c>
      <c r="T108" s="64" t="str">
        <f t="shared" ref="T108" si="797">BF108</f>
        <v>S</v>
      </c>
      <c r="U108" s="64" t="str">
        <f t="shared" ref="U108" si="798">BX108</f>
        <v>S</v>
      </c>
      <c r="V108" s="64">
        <v>0.65700000000000003</v>
      </c>
      <c r="W108" s="64" t="str">
        <f t="shared" si="772"/>
        <v>S</v>
      </c>
      <c r="X108" s="64" t="str">
        <f t="shared" ref="X108" si="799">AP108</f>
        <v>NS</v>
      </c>
      <c r="Y108" s="64" t="str">
        <f t="shared" ref="Y108" si="800">BH108</f>
        <v>S</v>
      </c>
      <c r="Z108" s="64" t="str">
        <f t="shared" ref="Z108" si="801">BZ108</f>
        <v>S</v>
      </c>
      <c r="AA108" s="66">
        <v>0.61474935919165996</v>
      </c>
      <c r="AB108" s="66">
        <v>0.50541865349041004</v>
      </c>
      <c r="AC108" s="66">
        <v>23.505529061268899</v>
      </c>
      <c r="AD108" s="66">
        <v>20.7573483741354</v>
      </c>
      <c r="AE108" s="66">
        <v>0.62068562155759599</v>
      </c>
      <c r="AF108" s="66">
        <v>0.70326477695786105</v>
      </c>
      <c r="AG108" s="66">
        <v>0.70620903477716401</v>
      </c>
      <c r="AH108" s="66">
        <v>0.59088709824975805</v>
      </c>
      <c r="AI108" s="67" t="s">
        <v>76</v>
      </c>
      <c r="AJ108" s="67" t="s">
        <v>76</v>
      </c>
      <c r="AK108" s="67" t="s">
        <v>73</v>
      </c>
      <c r="AL108" s="67" t="s">
        <v>73</v>
      </c>
      <c r="AM108" s="67" t="s">
        <v>76</v>
      </c>
      <c r="AN108" s="67" t="s">
        <v>73</v>
      </c>
      <c r="AO108" s="67" t="s">
        <v>76</v>
      </c>
      <c r="AP108" s="67" t="s">
        <v>73</v>
      </c>
      <c r="AR108" s="68" t="s">
        <v>84</v>
      </c>
      <c r="AS108" s="66">
        <v>0.65361168481487997</v>
      </c>
      <c r="AT108" s="66">
        <v>0.62891701080685203</v>
      </c>
      <c r="AU108" s="66">
        <v>19.157711222465299</v>
      </c>
      <c r="AV108" s="66">
        <v>19.6352986175783</v>
      </c>
      <c r="AW108" s="66">
        <v>0.58854763204444205</v>
      </c>
      <c r="AX108" s="66">
        <v>0.60916581420262605</v>
      </c>
      <c r="AY108" s="66">
        <v>0.71557078302967803</v>
      </c>
      <c r="AZ108" s="66">
        <v>0.69834539597761702</v>
      </c>
      <c r="BA108" s="67" t="s">
        <v>76</v>
      </c>
      <c r="BB108" s="67" t="s">
        <v>76</v>
      </c>
      <c r="BC108" s="67" t="s">
        <v>73</v>
      </c>
      <c r="BD108" s="67" t="s">
        <v>73</v>
      </c>
      <c r="BE108" s="67" t="s">
        <v>75</v>
      </c>
      <c r="BF108" s="67" t="s">
        <v>76</v>
      </c>
      <c r="BG108" s="67" t="s">
        <v>76</v>
      </c>
      <c r="BH108" s="67" t="s">
        <v>76</v>
      </c>
      <c r="BI108" s="63">
        <f t="shared" ref="BI108" si="802">IF(BJ108=AR108,1,0)</f>
        <v>1</v>
      </c>
      <c r="BJ108" s="63" t="s">
        <v>84</v>
      </c>
      <c r="BK108" s="66">
        <v>0.61216899059697905</v>
      </c>
      <c r="BL108" s="66">
        <v>0.58873650283311596</v>
      </c>
      <c r="BM108" s="66">
        <v>23.1104136912037</v>
      </c>
      <c r="BN108" s="66">
        <v>22.9050585976862</v>
      </c>
      <c r="BO108" s="66">
        <v>0.62276079629583403</v>
      </c>
      <c r="BP108" s="66">
        <v>0.64129829031963304</v>
      </c>
      <c r="BQ108" s="66">
        <v>0.702161749198008</v>
      </c>
      <c r="BR108" s="66">
        <v>0.683585110815213</v>
      </c>
      <c r="BS108" s="63" t="s">
        <v>76</v>
      </c>
      <c r="BT108" s="63" t="s">
        <v>76</v>
      </c>
      <c r="BU108" s="63" t="s">
        <v>73</v>
      </c>
      <c r="BV108" s="63" t="s">
        <v>73</v>
      </c>
      <c r="BW108" s="63" t="s">
        <v>76</v>
      </c>
      <c r="BX108" s="63" t="s">
        <v>76</v>
      </c>
      <c r="BY108" s="63" t="s">
        <v>76</v>
      </c>
      <c r="BZ108" s="63" t="s">
        <v>76</v>
      </c>
    </row>
    <row r="109" spans="1:78" s="63" customFormat="1" x14ac:dyDescent="0.3">
      <c r="A109" s="62">
        <v>14162200</v>
      </c>
      <c r="B109" s="63">
        <v>23773405</v>
      </c>
      <c r="C109" s="63" t="s">
        <v>10</v>
      </c>
      <c r="D109" s="63" t="s">
        <v>247</v>
      </c>
      <c r="F109" s="78"/>
      <c r="G109" s="64">
        <v>0.59</v>
      </c>
      <c r="H109" s="64" t="str">
        <f t="shared" ref="H109" si="803">IF(G109&gt;0.8,"VG",IF(G109&gt;0.7,"G",IF(G109&gt;0.45,"S","NS")))</f>
        <v>S</v>
      </c>
      <c r="I109" s="64" t="str">
        <f t="shared" ref="I109" si="804">AJ109</f>
        <v>S</v>
      </c>
      <c r="J109" s="64" t="str">
        <f t="shared" ref="J109" si="805">BB109</f>
        <v>S</v>
      </c>
      <c r="K109" s="64" t="str">
        <f t="shared" ref="K109" si="806">BT109</f>
        <v>S</v>
      </c>
      <c r="L109" s="65">
        <v>-7.0999999999999994E-2</v>
      </c>
      <c r="M109" s="64" t="str">
        <f t="shared" ref="M109" si="807">IF(ABS(L109)&lt;5%,"VG",IF(ABS(L109)&lt;10%,"G",IF(ABS(L109)&lt;15%,"S","NS")))</f>
        <v>G</v>
      </c>
      <c r="N109" s="64" t="str">
        <f t="shared" ref="N109" si="808">AO109</f>
        <v>S</v>
      </c>
      <c r="O109" s="64" t="str">
        <f t="shared" ref="O109" si="809">BD109</f>
        <v>NS</v>
      </c>
      <c r="P109" s="64" t="str">
        <f t="shared" ref="P109" si="810">BY109</f>
        <v>S</v>
      </c>
      <c r="Q109" s="64">
        <v>0.64</v>
      </c>
      <c r="R109" s="64" t="str">
        <f t="shared" ref="R109" si="811">IF(Q109&lt;=0.5,"VG",IF(Q109&lt;=0.6,"G",IF(Q109&lt;=0.7,"S","NS")))</f>
        <v>S</v>
      </c>
      <c r="S109" s="64" t="str">
        <f t="shared" ref="S109" si="812">AN109</f>
        <v>NS</v>
      </c>
      <c r="T109" s="64" t="str">
        <f t="shared" ref="T109" si="813">BF109</f>
        <v>S</v>
      </c>
      <c r="U109" s="64" t="str">
        <f t="shared" ref="U109" si="814">BX109</f>
        <v>S</v>
      </c>
      <c r="V109" s="64">
        <v>0.65700000000000003</v>
      </c>
      <c r="W109" s="64" t="str">
        <f t="shared" ref="W109" si="815">IF(V109&gt;0.85,"VG",IF(V109&gt;0.75,"G",IF(V109&gt;0.6,"S","NS")))</f>
        <v>S</v>
      </c>
      <c r="X109" s="64" t="str">
        <f t="shared" ref="X109" si="816">AP109</f>
        <v>NS</v>
      </c>
      <c r="Y109" s="64" t="str">
        <f t="shared" ref="Y109" si="817">BH109</f>
        <v>S</v>
      </c>
      <c r="Z109" s="64" t="str">
        <f t="shared" ref="Z109" si="818">BZ109</f>
        <v>S</v>
      </c>
      <c r="AA109" s="66">
        <v>0.61474935919165996</v>
      </c>
      <c r="AB109" s="66">
        <v>0.50541865349041004</v>
      </c>
      <c r="AC109" s="66">
        <v>23.505529061268899</v>
      </c>
      <c r="AD109" s="66">
        <v>20.7573483741354</v>
      </c>
      <c r="AE109" s="66">
        <v>0.62068562155759599</v>
      </c>
      <c r="AF109" s="66">
        <v>0.70326477695786105</v>
      </c>
      <c r="AG109" s="66">
        <v>0.70620903477716401</v>
      </c>
      <c r="AH109" s="66">
        <v>0.59088709824975805</v>
      </c>
      <c r="AI109" s="67" t="s">
        <v>76</v>
      </c>
      <c r="AJ109" s="67" t="s">
        <v>76</v>
      </c>
      <c r="AK109" s="67" t="s">
        <v>73</v>
      </c>
      <c r="AL109" s="67" t="s">
        <v>73</v>
      </c>
      <c r="AM109" s="67" t="s">
        <v>76</v>
      </c>
      <c r="AN109" s="67" t="s">
        <v>73</v>
      </c>
      <c r="AO109" s="67" t="s">
        <v>76</v>
      </c>
      <c r="AP109" s="67" t="s">
        <v>73</v>
      </c>
      <c r="AR109" s="68" t="s">
        <v>84</v>
      </c>
      <c r="AS109" s="66">
        <v>0.65361168481487997</v>
      </c>
      <c r="AT109" s="66">
        <v>0.62891701080685203</v>
      </c>
      <c r="AU109" s="66">
        <v>19.157711222465299</v>
      </c>
      <c r="AV109" s="66">
        <v>19.6352986175783</v>
      </c>
      <c r="AW109" s="66">
        <v>0.58854763204444205</v>
      </c>
      <c r="AX109" s="66">
        <v>0.60916581420262605</v>
      </c>
      <c r="AY109" s="66">
        <v>0.71557078302967803</v>
      </c>
      <c r="AZ109" s="66">
        <v>0.69834539597761702</v>
      </c>
      <c r="BA109" s="67" t="s">
        <v>76</v>
      </c>
      <c r="BB109" s="67" t="s">
        <v>76</v>
      </c>
      <c r="BC109" s="67" t="s">
        <v>73</v>
      </c>
      <c r="BD109" s="67" t="s">
        <v>73</v>
      </c>
      <c r="BE109" s="67" t="s">
        <v>75</v>
      </c>
      <c r="BF109" s="67" t="s">
        <v>76</v>
      </c>
      <c r="BG109" s="67" t="s">
        <v>76</v>
      </c>
      <c r="BH109" s="67" t="s">
        <v>76</v>
      </c>
      <c r="BI109" s="63">
        <f t="shared" ref="BI109" si="819">IF(BJ109=AR109,1,0)</f>
        <v>1</v>
      </c>
      <c r="BJ109" s="63" t="s">
        <v>84</v>
      </c>
      <c r="BK109" s="66">
        <v>0.61216899059697905</v>
      </c>
      <c r="BL109" s="66">
        <v>0.58873650283311596</v>
      </c>
      <c r="BM109" s="66">
        <v>23.1104136912037</v>
      </c>
      <c r="BN109" s="66">
        <v>22.9050585976862</v>
      </c>
      <c r="BO109" s="66">
        <v>0.62276079629583403</v>
      </c>
      <c r="BP109" s="66">
        <v>0.64129829031963304</v>
      </c>
      <c r="BQ109" s="66">
        <v>0.702161749198008</v>
      </c>
      <c r="BR109" s="66">
        <v>0.683585110815213</v>
      </c>
      <c r="BS109" s="63" t="s">
        <v>76</v>
      </c>
      <c r="BT109" s="63" t="s">
        <v>76</v>
      </c>
      <c r="BU109" s="63" t="s">
        <v>73</v>
      </c>
      <c r="BV109" s="63" t="s">
        <v>73</v>
      </c>
      <c r="BW109" s="63" t="s">
        <v>76</v>
      </c>
      <c r="BX109" s="63" t="s">
        <v>76</v>
      </c>
      <c r="BY109" s="63" t="s">
        <v>76</v>
      </c>
      <c r="BZ109" s="63" t="s">
        <v>76</v>
      </c>
    </row>
    <row r="110" spans="1:78" s="30" customFormat="1" x14ac:dyDescent="0.3">
      <c r="A110" s="113">
        <v>14162200</v>
      </c>
      <c r="B110" s="30">
        <v>23773405</v>
      </c>
      <c r="C110" s="30" t="s">
        <v>10</v>
      </c>
      <c r="D110" s="30" t="s">
        <v>288</v>
      </c>
      <c r="F110" s="115"/>
      <c r="G110" s="24">
        <v>0.33</v>
      </c>
      <c r="H110" s="24" t="str">
        <f t="shared" ref="H110" si="820">IF(G110&gt;0.8,"VG",IF(G110&gt;0.7,"G",IF(G110&gt;0.45,"S","NS")))</f>
        <v>NS</v>
      </c>
      <c r="I110" s="24" t="str">
        <f t="shared" ref="I110" si="821">AJ110</f>
        <v>S</v>
      </c>
      <c r="J110" s="24" t="str">
        <f t="shared" ref="J110" si="822">BB110</f>
        <v>S</v>
      </c>
      <c r="K110" s="24" t="str">
        <f t="shared" ref="K110" si="823">BT110</f>
        <v>S</v>
      </c>
      <c r="L110" s="25">
        <v>-0.1948</v>
      </c>
      <c r="M110" s="24" t="str">
        <f t="shared" ref="M110" si="824">IF(ABS(L110)&lt;5%,"VG",IF(ABS(L110)&lt;10%,"G",IF(ABS(L110)&lt;15%,"S","NS")))</f>
        <v>NS</v>
      </c>
      <c r="N110" s="24" t="str">
        <f t="shared" ref="N110" si="825">AO110</f>
        <v>S</v>
      </c>
      <c r="O110" s="24" t="str">
        <f t="shared" ref="O110" si="826">BD110</f>
        <v>NS</v>
      </c>
      <c r="P110" s="24" t="str">
        <f t="shared" ref="P110" si="827">BY110</f>
        <v>S</v>
      </c>
      <c r="Q110" s="24">
        <v>0.78</v>
      </c>
      <c r="R110" s="24" t="str">
        <f t="shared" ref="R110" si="828">IF(Q110&lt;=0.5,"VG",IF(Q110&lt;=0.6,"G",IF(Q110&lt;=0.7,"S","NS")))</f>
        <v>NS</v>
      </c>
      <c r="S110" s="24" t="str">
        <f t="shared" ref="S110" si="829">AN110</f>
        <v>NS</v>
      </c>
      <c r="T110" s="24" t="str">
        <f t="shared" ref="T110" si="830">BF110</f>
        <v>S</v>
      </c>
      <c r="U110" s="24" t="str">
        <f t="shared" ref="U110" si="831">BX110</f>
        <v>S</v>
      </c>
      <c r="V110" s="24">
        <v>0.60899999999999999</v>
      </c>
      <c r="W110" s="24" t="str">
        <f t="shared" ref="W110" si="832">IF(V110&gt;0.85,"VG",IF(V110&gt;0.75,"G",IF(V110&gt;0.6,"S","NS")))</f>
        <v>S</v>
      </c>
      <c r="X110" s="24" t="str">
        <f t="shared" ref="X110" si="833">AP110</f>
        <v>NS</v>
      </c>
      <c r="Y110" s="24" t="str">
        <f t="shared" ref="Y110" si="834">BH110</f>
        <v>S</v>
      </c>
      <c r="Z110" s="24" t="str">
        <f t="shared" ref="Z110" si="835">BZ110</f>
        <v>S</v>
      </c>
      <c r="AA110" s="33">
        <v>0.61474935919165996</v>
      </c>
      <c r="AB110" s="33">
        <v>0.50541865349041004</v>
      </c>
      <c r="AC110" s="33">
        <v>23.505529061268899</v>
      </c>
      <c r="AD110" s="33">
        <v>20.7573483741354</v>
      </c>
      <c r="AE110" s="33">
        <v>0.62068562155759599</v>
      </c>
      <c r="AF110" s="33">
        <v>0.70326477695786105</v>
      </c>
      <c r="AG110" s="33">
        <v>0.70620903477716401</v>
      </c>
      <c r="AH110" s="33">
        <v>0.59088709824975805</v>
      </c>
      <c r="AI110" s="36" t="s">
        <v>76</v>
      </c>
      <c r="AJ110" s="36" t="s">
        <v>76</v>
      </c>
      <c r="AK110" s="36" t="s">
        <v>73</v>
      </c>
      <c r="AL110" s="36" t="s">
        <v>73</v>
      </c>
      <c r="AM110" s="36" t="s">
        <v>76</v>
      </c>
      <c r="AN110" s="36" t="s">
        <v>73</v>
      </c>
      <c r="AO110" s="36" t="s">
        <v>76</v>
      </c>
      <c r="AP110" s="36" t="s">
        <v>73</v>
      </c>
      <c r="AR110" s="116" t="s">
        <v>84</v>
      </c>
      <c r="AS110" s="33">
        <v>0.65361168481487997</v>
      </c>
      <c r="AT110" s="33">
        <v>0.62891701080685203</v>
      </c>
      <c r="AU110" s="33">
        <v>19.157711222465299</v>
      </c>
      <c r="AV110" s="33">
        <v>19.6352986175783</v>
      </c>
      <c r="AW110" s="33">
        <v>0.58854763204444205</v>
      </c>
      <c r="AX110" s="33">
        <v>0.60916581420262605</v>
      </c>
      <c r="AY110" s="33">
        <v>0.71557078302967803</v>
      </c>
      <c r="AZ110" s="33">
        <v>0.69834539597761702</v>
      </c>
      <c r="BA110" s="36" t="s">
        <v>76</v>
      </c>
      <c r="BB110" s="36" t="s">
        <v>76</v>
      </c>
      <c r="BC110" s="36" t="s">
        <v>73</v>
      </c>
      <c r="BD110" s="36" t="s">
        <v>73</v>
      </c>
      <c r="BE110" s="36" t="s">
        <v>75</v>
      </c>
      <c r="BF110" s="36" t="s">
        <v>76</v>
      </c>
      <c r="BG110" s="36" t="s">
        <v>76</v>
      </c>
      <c r="BH110" s="36" t="s">
        <v>76</v>
      </c>
      <c r="BI110" s="30">
        <f t="shared" ref="BI110" si="836">IF(BJ110=AR110,1,0)</f>
        <v>1</v>
      </c>
      <c r="BJ110" s="30" t="s">
        <v>84</v>
      </c>
      <c r="BK110" s="33">
        <v>0.61216899059697905</v>
      </c>
      <c r="BL110" s="33">
        <v>0.58873650283311596</v>
      </c>
      <c r="BM110" s="33">
        <v>23.1104136912037</v>
      </c>
      <c r="BN110" s="33">
        <v>22.9050585976862</v>
      </c>
      <c r="BO110" s="33">
        <v>0.62276079629583403</v>
      </c>
      <c r="BP110" s="33">
        <v>0.64129829031963304</v>
      </c>
      <c r="BQ110" s="33">
        <v>0.702161749198008</v>
      </c>
      <c r="BR110" s="33">
        <v>0.683585110815213</v>
      </c>
      <c r="BS110" s="30" t="s">
        <v>76</v>
      </c>
      <c r="BT110" s="30" t="s">
        <v>76</v>
      </c>
      <c r="BU110" s="30" t="s">
        <v>73</v>
      </c>
      <c r="BV110" s="30" t="s">
        <v>73</v>
      </c>
      <c r="BW110" s="30" t="s">
        <v>76</v>
      </c>
      <c r="BX110" s="30" t="s">
        <v>76</v>
      </c>
      <c r="BY110" s="30" t="s">
        <v>76</v>
      </c>
      <c r="BZ110" s="30" t="s">
        <v>76</v>
      </c>
    </row>
    <row r="111" spans="1:78" s="30" customFormat="1" x14ac:dyDescent="0.3">
      <c r="A111" s="113">
        <v>14162200</v>
      </c>
      <c r="B111" s="30">
        <v>23773405</v>
      </c>
      <c r="C111" s="30" t="s">
        <v>10</v>
      </c>
      <c r="D111" s="30" t="s">
        <v>291</v>
      </c>
      <c r="F111" s="115"/>
      <c r="G111" s="24">
        <v>0.39</v>
      </c>
      <c r="H111" s="24" t="str">
        <f t="shared" ref="H111" si="837">IF(G111&gt;0.8,"VG",IF(G111&gt;0.7,"G",IF(G111&gt;0.45,"S","NS")))</f>
        <v>NS</v>
      </c>
      <c r="I111" s="24" t="str">
        <f t="shared" ref="I111" si="838">AJ111</f>
        <v>S</v>
      </c>
      <c r="J111" s="24" t="str">
        <f t="shared" ref="J111" si="839">BB111</f>
        <v>S</v>
      </c>
      <c r="K111" s="24" t="str">
        <f t="shared" ref="K111" si="840">BT111</f>
        <v>S</v>
      </c>
      <c r="L111" s="25">
        <v>-0.16839999999999999</v>
      </c>
      <c r="M111" s="24" t="str">
        <f t="shared" ref="M111" si="841">IF(ABS(L111)&lt;5%,"VG",IF(ABS(L111)&lt;10%,"G",IF(ABS(L111)&lt;15%,"S","NS")))</f>
        <v>NS</v>
      </c>
      <c r="N111" s="24" t="str">
        <f t="shared" ref="N111" si="842">AO111</f>
        <v>S</v>
      </c>
      <c r="O111" s="24" t="str">
        <f t="shared" ref="O111" si="843">BD111</f>
        <v>NS</v>
      </c>
      <c r="P111" s="24" t="str">
        <f t="shared" ref="P111" si="844">BY111</f>
        <v>S</v>
      </c>
      <c r="Q111" s="24">
        <v>0.76</v>
      </c>
      <c r="R111" s="24" t="str">
        <f t="shared" ref="R111" si="845">IF(Q111&lt;=0.5,"VG",IF(Q111&lt;=0.6,"G",IF(Q111&lt;=0.7,"S","NS")))</f>
        <v>NS</v>
      </c>
      <c r="S111" s="24" t="str">
        <f t="shared" ref="S111" si="846">AN111</f>
        <v>NS</v>
      </c>
      <c r="T111" s="24" t="str">
        <f t="shared" ref="T111" si="847">BF111</f>
        <v>S</v>
      </c>
      <c r="U111" s="24" t="str">
        <f t="shared" ref="U111" si="848">BX111</f>
        <v>S</v>
      </c>
      <c r="V111" s="24">
        <v>0.61599999999999999</v>
      </c>
      <c r="W111" s="24" t="str">
        <f t="shared" ref="W111" si="849">IF(V111&gt;0.85,"VG",IF(V111&gt;0.75,"G",IF(V111&gt;0.6,"S","NS")))</f>
        <v>S</v>
      </c>
      <c r="X111" s="24" t="str">
        <f t="shared" ref="X111" si="850">AP111</f>
        <v>NS</v>
      </c>
      <c r="Y111" s="24" t="str">
        <f t="shared" ref="Y111" si="851">BH111</f>
        <v>S</v>
      </c>
      <c r="Z111" s="24" t="str">
        <f t="shared" ref="Z111" si="852">BZ111</f>
        <v>S</v>
      </c>
      <c r="AA111" s="33">
        <v>0.61474935919165996</v>
      </c>
      <c r="AB111" s="33">
        <v>0.50541865349041004</v>
      </c>
      <c r="AC111" s="33">
        <v>23.505529061268899</v>
      </c>
      <c r="AD111" s="33">
        <v>20.7573483741354</v>
      </c>
      <c r="AE111" s="33">
        <v>0.62068562155759599</v>
      </c>
      <c r="AF111" s="33">
        <v>0.70326477695786105</v>
      </c>
      <c r="AG111" s="33">
        <v>0.70620903477716401</v>
      </c>
      <c r="AH111" s="33">
        <v>0.59088709824975805</v>
      </c>
      <c r="AI111" s="36" t="s">
        <v>76</v>
      </c>
      <c r="AJ111" s="36" t="s">
        <v>76</v>
      </c>
      <c r="AK111" s="36" t="s">
        <v>73</v>
      </c>
      <c r="AL111" s="36" t="s">
        <v>73</v>
      </c>
      <c r="AM111" s="36" t="s">
        <v>76</v>
      </c>
      <c r="AN111" s="36" t="s">
        <v>73</v>
      </c>
      <c r="AO111" s="36" t="s">
        <v>76</v>
      </c>
      <c r="AP111" s="36" t="s">
        <v>73</v>
      </c>
      <c r="AR111" s="116" t="s">
        <v>84</v>
      </c>
      <c r="AS111" s="33">
        <v>0.65361168481487997</v>
      </c>
      <c r="AT111" s="33">
        <v>0.62891701080685203</v>
      </c>
      <c r="AU111" s="33">
        <v>19.157711222465299</v>
      </c>
      <c r="AV111" s="33">
        <v>19.6352986175783</v>
      </c>
      <c r="AW111" s="33">
        <v>0.58854763204444205</v>
      </c>
      <c r="AX111" s="33">
        <v>0.60916581420262605</v>
      </c>
      <c r="AY111" s="33">
        <v>0.71557078302967803</v>
      </c>
      <c r="AZ111" s="33">
        <v>0.69834539597761702</v>
      </c>
      <c r="BA111" s="36" t="s">
        <v>76</v>
      </c>
      <c r="BB111" s="36" t="s">
        <v>76</v>
      </c>
      <c r="BC111" s="36" t="s">
        <v>73</v>
      </c>
      <c r="BD111" s="36" t="s">
        <v>73</v>
      </c>
      <c r="BE111" s="36" t="s">
        <v>75</v>
      </c>
      <c r="BF111" s="36" t="s">
        <v>76</v>
      </c>
      <c r="BG111" s="36" t="s">
        <v>76</v>
      </c>
      <c r="BH111" s="36" t="s">
        <v>76</v>
      </c>
      <c r="BI111" s="30">
        <f t="shared" ref="BI111" si="853">IF(BJ111=AR111,1,0)</f>
        <v>1</v>
      </c>
      <c r="BJ111" s="30" t="s">
        <v>84</v>
      </c>
      <c r="BK111" s="33">
        <v>0.61216899059697905</v>
      </c>
      <c r="BL111" s="33">
        <v>0.58873650283311596</v>
      </c>
      <c r="BM111" s="33">
        <v>23.1104136912037</v>
      </c>
      <c r="BN111" s="33">
        <v>22.9050585976862</v>
      </c>
      <c r="BO111" s="33">
        <v>0.62276079629583403</v>
      </c>
      <c r="BP111" s="33">
        <v>0.64129829031963304</v>
      </c>
      <c r="BQ111" s="33">
        <v>0.702161749198008</v>
      </c>
      <c r="BR111" s="33">
        <v>0.683585110815213</v>
      </c>
      <c r="BS111" s="30" t="s">
        <v>76</v>
      </c>
      <c r="BT111" s="30" t="s">
        <v>76</v>
      </c>
      <c r="BU111" s="30" t="s">
        <v>73</v>
      </c>
      <c r="BV111" s="30" t="s">
        <v>73</v>
      </c>
      <c r="BW111" s="30" t="s">
        <v>76</v>
      </c>
      <c r="BX111" s="30" t="s">
        <v>76</v>
      </c>
      <c r="BY111" s="30" t="s">
        <v>76</v>
      </c>
      <c r="BZ111" s="30" t="s">
        <v>76</v>
      </c>
    </row>
    <row r="112" spans="1:78" s="63" customFormat="1" x14ac:dyDescent="0.3">
      <c r="A112" s="62">
        <v>14162200</v>
      </c>
      <c r="B112" s="63">
        <v>23773405</v>
      </c>
      <c r="C112" s="63" t="s">
        <v>10</v>
      </c>
      <c r="D112" s="63" t="s">
        <v>291</v>
      </c>
      <c r="E112" s="63" t="s">
        <v>293</v>
      </c>
      <c r="F112" s="78"/>
      <c r="G112" s="64">
        <v>0.51</v>
      </c>
      <c r="H112" s="64" t="str">
        <f t="shared" ref="H112" si="854">IF(G112&gt;0.8,"VG",IF(G112&gt;0.7,"G",IF(G112&gt;0.45,"S","NS")))</f>
        <v>S</v>
      </c>
      <c r="I112" s="64" t="str">
        <f t="shared" ref="I112" si="855">AJ112</f>
        <v>S</v>
      </c>
      <c r="J112" s="64" t="str">
        <f t="shared" ref="J112" si="856">BB112</f>
        <v>S</v>
      </c>
      <c r="K112" s="64" t="str">
        <f t="shared" ref="K112" si="857">BT112</f>
        <v>S</v>
      </c>
      <c r="L112" s="65">
        <v>-7.4999999999999997E-2</v>
      </c>
      <c r="M112" s="64" t="str">
        <f t="shared" ref="M112" si="858">IF(ABS(L112)&lt;5%,"VG",IF(ABS(L112)&lt;10%,"G",IF(ABS(L112)&lt;15%,"S","NS")))</f>
        <v>G</v>
      </c>
      <c r="N112" s="64" t="str">
        <f t="shared" ref="N112" si="859">AO112</f>
        <v>S</v>
      </c>
      <c r="O112" s="64" t="str">
        <f t="shared" ref="O112" si="860">BD112</f>
        <v>NS</v>
      </c>
      <c r="P112" s="64" t="str">
        <f t="shared" ref="P112" si="861">BY112</f>
        <v>S</v>
      </c>
      <c r="Q112" s="64">
        <v>0.7</v>
      </c>
      <c r="R112" s="64" t="str">
        <f t="shared" ref="R112" si="862">IF(Q112&lt;=0.5,"VG",IF(Q112&lt;=0.6,"G",IF(Q112&lt;=0.7,"S","NS")))</f>
        <v>S</v>
      </c>
      <c r="S112" s="64" t="str">
        <f t="shared" ref="S112" si="863">AN112</f>
        <v>NS</v>
      </c>
      <c r="T112" s="64" t="str">
        <f t="shared" ref="T112" si="864">BF112</f>
        <v>S</v>
      </c>
      <c r="U112" s="64" t="str">
        <f t="shared" ref="U112" si="865">BX112</f>
        <v>S</v>
      </c>
      <c r="V112" s="64">
        <v>0.627</v>
      </c>
      <c r="W112" s="64" t="str">
        <f t="shared" ref="W112" si="866">IF(V112&gt;0.85,"VG",IF(V112&gt;0.75,"G",IF(V112&gt;0.6,"S","NS")))</f>
        <v>S</v>
      </c>
      <c r="X112" s="64" t="str">
        <f t="shared" ref="X112" si="867">AP112</f>
        <v>NS</v>
      </c>
      <c r="Y112" s="64" t="str">
        <f t="shared" ref="Y112" si="868">BH112</f>
        <v>S</v>
      </c>
      <c r="Z112" s="64" t="str">
        <f t="shared" ref="Z112" si="869">BZ112</f>
        <v>S</v>
      </c>
      <c r="AA112" s="66">
        <v>0.61474935919165996</v>
      </c>
      <c r="AB112" s="66">
        <v>0.50541865349041004</v>
      </c>
      <c r="AC112" s="66">
        <v>23.505529061268899</v>
      </c>
      <c r="AD112" s="66">
        <v>20.7573483741354</v>
      </c>
      <c r="AE112" s="66">
        <v>0.62068562155759599</v>
      </c>
      <c r="AF112" s="66">
        <v>0.70326477695786105</v>
      </c>
      <c r="AG112" s="66">
        <v>0.70620903477716401</v>
      </c>
      <c r="AH112" s="66">
        <v>0.59088709824975805</v>
      </c>
      <c r="AI112" s="67" t="s">
        <v>76</v>
      </c>
      <c r="AJ112" s="67" t="s">
        <v>76</v>
      </c>
      <c r="AK112" s="67" t="s">
        <v>73</v>
      </c>
      <c r="AL112" s="67" t="s">
        <v>73</v>
      </c>
      <c r="AM112" s="67" t="s">
        <v>76</v>
      </c>
      <c r="AN112" s="67" t="s">
        <v>73</v>
      </c>
      <c r="AO112" s="67" t="s">
        <v>76</v>
      </c>
      <c r="AP112" s="67" t="s">
        <v>73</v>
      </c>
      <c r="AR112" s="68" t="s">
        <v>84</v>
      </c>
      <c r="AS112" s="66">
        <v>0.65361168481487997</v>
      </c>
      <c r="AT112" s="66">
        <v>0.62891701080685203</v>
      </c>
      <c r="AU112" s="66">
        <v>19.157711222465299</v>
      </c>
      <c r="AV112" s="66">
        <v>19.6352986175783</v>
      </c>
      <c r="AW112" s="66">
        <v>0.58854763204444205</v>
      </c>
      <c r="AX112" s="66">
        <v>0.60916581420262605</v>
      </c>
      <c r="AY112" s="66">
        <v>0.71557078302967803</v>
      </c>
      <c r="AZ112" s="66">
        <v>0.69834539597761702</v>
      </c>
      <c r="BA112" s="67" t="s">
        <v>76</v>
      </c>
      <c r="BB112" s="67" t="s">
        <v>76</v>
      </c>
      <c r="BC112" s="67" t="s">
        <v>73</v>
      </c>
      <c r="BD112" s="67" t="s">
        <v>73</v>
      </c>
      <c r="BE112" s="67" t="s">
        <v>75</v>
      </c>
      <c r="BF112" s="67" t="s">
        <v>76</v>
      </c>
      <c r="BG112" s="67" t="s">
        <v>76</v>
      </c>
      <c r="BH112" s="67" t="s">
        <v>76</v>
      </c>
      <c r="BI112" s="63">
        <f t="shared" ref="BI112" si="870">IF(BJ112=AR112,1,0)</f>
        <v>1</v>
      </c>
      <c r="BJ112" s="63" t="s">
        <v>84</v>
      </c>
      <c r="BK112" s="66">
        <v>0.61216899059697905</v>
      </c>
      <c r="BL112" s="66">
        <v>0.58873650283311596</v>
      </c>
      <c r="BM112" s="66">
        <v>23.1104136912037</v>
      </c>
      <c r="BN112" s="66">
        <v>22.9050585976862</v>
      </c>
      <c r="BO112" s="66">
        <v>0.62276079629583403</v>
      </c>
      <c r="BP112" s="66">
        <v>0.64129829031963304</v>
      </c>
      <c r="BQ112" s="66">
        <v>0.702161749198008</v>
      </c>
      <c r="BR112" s="66">
        <v>0.683585110815213</v>
      </c>
      <c r="BS112" s="63" t="s">
        <v>76</v>
      </c>
      <c r="BT112" s="63" t="s">
        <v>76</v>
      </c>
      <c r="BU112" s="63" t="s">
        <v>73</v>
      </c>
      <c r="BV112" s="63" t="s">
        <v>73</v>
      </c>
      <c r="BW112" s="63" t="s">
        <v>76</v>
      </c>
      <c r="BX112" s="63" t="s">
        <v>76</v>
      </c>
      <c r="BY112" s="63" t="s">
        <v>76</v>
      </c>
      <c r="BZ112" s="63" t="s">
        <v>76</v>
      </c>
    </row>
    <row r="113" spans="1:78" s="63" customFormat="1" x14ac:dyDescent="0.3">
      <c r="A113" s="62">
        <v>14162200</v>
      </c>
      <c r="B113" s="63">
        <v>23773405</v>
      </c>
      <c r="C113" s="63" t="s">
        <v>10</v>
      </c>
      <c r="D113" s="63" t="s">
        <v>298</v>
      </c>
      <c r="E113" s="63" t="s">
        <v>299</v>
      </c>
      <c r="F113" s="78"/>
      <c r="G113" s="64">
        <v>0.59</v>
      </c>
      <c r="H113" s="64" t="str">
        <f t="shared" ref="H113" si="871">IF(G113&gt;0.8,"VG",IF(G113&gt;0.7,"G",IF(G113&gt;0.45,"S","NS")))</f>
        <v>S</v>
      </c>
      <c r="I113" s="64" t="str">
        <f t="shared" ref="I113" si="872">AJ113</f>
        <v>S</v>
      </c>
      <c r="J113" s="64" t="str">
        <f t="shared" ref="J113" si="873">BB113</f>
        <v>S</v>
      </c>
      <c r="K113" s="64" t="str">
        <f t="shared" ref="K113" si="874">BT113</f>
        <v>S</v>
      </c>
      <c r="L113" s="65">
        <v>-0.1032</v>
      </c>
      <c r="M113" s="64" t="str">
        <f t="shared" ref="M113" si="875">IF(ABS(L113)&lt;5%,"VG",IF(ABS(L113)&lt;10%,"G",IF(ABS(L113)&lt;15%,"S","NS")))</f>
        <v>S</v>
      </c>
      <c r="N113" s="64" t="str">
        <f t="shared" ref="N113" si="876">AO113</f>
        <v>S</v>
      </c>
      <c r="O113" s="64" t="str">
        <f t="shared" ref="O113" si="877">BD113</f>
        <v>NS</v>
      </c>
      <c r="P113" s="64" t="str">
        <f t="shared" ref="P113" si="878">BY113</f>
        <v>S</v>
      </c>
      <c r="Q113" s="64">
        <v>0.63</v>
      </c>
      <c r="R113" s="64" t="str">
        <f t="shared" ref="R113" si="879">IF(Q113&lt;=0.5,"VG",IF(Q113&lt;=0.6,"G",IF(Q113&lt;=0.7,"S","NS")))</f>
        <v>S</v>
      </c>
      <c r="S113" s="64" t="str">
        <f t="shared" ref="S113" si="880">AN113</f>
        <v>NS</v>
      </c>
      <c r="T113" s="64" t="str">
        <f t="shared" ref="T113" si="881">BF113</f>
        <v>S</v>
      </c>
      <c r="U113" s="64" t="str">
        <f t="shared" ref="U113" si="882">BX113</f>
        <v>S</v>
      </c>
      <c r="V113" s="64">
        <v>0.65</v>
      </c>
      <c r="W113" s="64" t="str">
        <f t="shared" ref="W113" si="883">IF(V113&gt;0.85,"VG",IF(V113&gt;0.75,"G",IF(V113&gt;0.6,"S","NS")))</f>
        <v>S</v>
      </c>
      <c r="X113" s="64" t="str">
        <f t="shared" ref="X113" si="884">AP113</f>
        <v>NS</v>
      </c>
      <c r="Y113" s="64" t="str">
        <f t="shared" ref="Y113" si="885">BH113</f>
        <v>S</v>
      </c>
      <c r="Z113" s="64" t="str">
        <f t="shared" ref="Z113" si="886">BZ113</f>
        <v>S</v>
      </c>
      <c r="AA113" s="66">
        <v>0.61474935919165996</v>
      </c>
      <c r="AB113" s="66">
        <v>0.50541865349041004</v>
      </c>
      <c r="AC113" s="66">
        <v>23.505529061268899</v>
      </c>
      <c r="AD113" s="66">
        <v>20.7573483741354</v>
      </c>
      <c r="AE113" s="66">
        <v>0.62068562155759599</v>
      </c>
      <c r="AF113" s="66">
        <v>0.70326477695786105</v>
      </c>
      <c r="AG113" s="66">
        <v>0.70620903477716401</v>
      </c>
      <c r="AH113" s="66">
        <v>0.59088709824975805</v>
      </c>
      <c r="AI113" s="67" t="s">
        <v>76</v>
      </c>
      <c r="AJ113" s="67" t="s">
        <v>76</v>
      </c>
      <c r="AK113" s="67" t="s">
        <v>73</v>
      </c>
      <c r="AL113" s="67" t="s">
        <v>73</v>
      </c>
      <c r="AM113" s="67" t="s">
        <v>76</v>
      </c>
      <c r="AN113" s="67" t="s">
        <v>73</v>
      </c>
      <c r="AO113" s="67" t="s">
        <v>76</v>
      </c>
      <c r="AP113" s="67" t="s">
        <v>73</v>
      </c>
      <c r="AR113" s="68" t="s">
        <v>84</v>
      </c>
      <c r="AS113" s="66">
        <v>0.65361168481487997</v>
      </c>
      <c r="AT113" s="66">
        <v>0.62891701080685203</v>
      </c>
      <c r="AU113" s="66">
        <v>19.157711222465299</v>
      </c>
      <c r="AV113" s="66">
        <v>19.6352986175783</v>
      </c>
      <c r="AW113" s="66">
        <v>0.58854763204444205</v>
      </c>
      <c r="AX113" s="66">
        <v>0.60916581420262605</v>
      </c>
      <c r="AY113" s="66">
        <v>0.71557078302967803</v>
      </c>
      <c r="AZ113" s="66">
        <v>0.69834539597761702</v>
      </c>
      <c r="BA113" s="67" t="s">
        <v>76</v>
      </c>
      <c r="BB113" s="67" t="s">
        <v>76</v>
      </c>
      <c r="BC113" s="67" t="s">
        <v>73</v>
      </c>
      <c r="BD113" s="67" t="s">
        <v>73</v>
      </c>
      <c r="BE113" s="67" t="s">
        <v>75</v>
      </c>
      <c r="BF113" s="67" t="s">
        <v>76</v>
      </c>
      <c r="BG113" s="67" t="s">
        <v>76</v>
      </c>
      <c r="BH113" s="67" t="s">
        <v>76</v>
      </c>
      <c r="BI113" s="63">
        <f t="shared" ref="BI113" si="887">IF(BJ113=AR113,1,0)</f>
        <v>1</v>
      </c>
      <c r="BJ113" s="63" t="s">
        <v>84</v>
      </c>
      <c r="BK113" s="66">
        <v>0.61216899059697905</v>
      </c>
      <c r="BL113" s="66">
        <v>0.58873650283311596</v>
      </c>
      <c r="BM113" s="66">
        <v>23.1104136912037</v>
      </c>
      <c r="BN113" s="66">
        <v>22.9050585976862</v>
      </c>
      <c r="BO113" s="66">
        <v>0.62276079629583403</v>
      </c>
      <c r="BP113" s="66">
        <v>0.64129829031963304</v>
      </c>
      <c r="BQ113" s="66">
        <v>0.702161749198008</v>
      </c>
      <c r="BR113" s="66">
        <v>0.683585110815213</v>
      </c>
      <c r="BS113" s="63" t="s">
        <v>76</v>
      </c>
      <c r="BT113" s="63" t="s">
        <v>76</v>
      </c>
      <c r="BU113" s="63" t="s">
        <v>73</v>
      </c>
      <c r="BV113" s="63" t="s">
        <v>73</v>
      </c>
      <c r="BW113" s="63" t="s">
        <v>76</v>
      </c>
      <c r="BX113" s="63" t="s">
        <v>76</v>
      </c>
      <c r="BY113" s="63" t="s">
        <v>76</v>
      </c>
      <c r="BZ113" s="63" t="s">
        <v>76</v>
      </c>
    </row>
    <row r="114" spans="1:78" s="47" customFormat="1" x14ac:dyDescent="0.3">
      <c r="A114" s="48">
        <v>14162200</v>
      </c>
      <c r="B114" s="47">
        <v>23773405</v>
      </c>
      <c r="C114" s="47" t="s">
        <v>10</v>
      </c>
      <c r="D114" s="47" t="s">
        <v>300</v>
      </c>
      <c r="E114" s="47" t="s">
        <v>301</v>
      </c>
      <c r="F114" s="99"/>
      <c r="G114" s="49">
        <v>0.59</v>
      </c>
      <c r="H114" s="49" t="str">
        <f t="shared" ref="H114" si="888">IF(G114&gt;0.8,"VG",IF(G114&gt;0.7,"G",IF(G114&gt;0.45,"S","NS")))</f>
        <v>S</v>
      </c>
      <c r="I114" s="49" t="str">
        <f t="shared" ref="I114" si="889">AJ114</f>
        <v>S</v>
      </c>
      <c r="J114" s="49" t="str">
        <f t="shared" ref="J114" si="890">BB114</f>
        <v>S</v>
      </c>
      <c r="K114" s="49" t="str">
        <f t="shared" ref="K114" si="891">BT114</f>
        <v>S</v>
      </c>
      <c r="L114" s="50">
        <v>0.158</v>
      </c>
      <c r="M114" s="49" t="str">
        <f t="shared" ref="M114" si="892">IF(ABS(L114)&lt;5%,"VG",IF(ABS(L114)&lt;10%,"G",IF(ABS(L114)&lt;15%,"S","NS")))</f>
        <v>NS</v>
      </c>
      <c r="N114" s="49" t="str">
        <f t="shared" ref="N114" si="893">AO114</f>
        <v>S</v>
      </c>
      <c r="O114" s="49" t="str">
        <f t="shared" ref="O114" si="894">BD114</f>
        <v>NS</v>
      </c>
      <c r="P114" s="49" t="str">
        <f t="shared" ref="P114" si="895">BY114</f>
        <v>S</v>
      </c>
      <c r="Q114" s="49">
        <v>0.63</v>
      </c>
      <c r="R114" s="49" t="str">
        <f t="shared" ref="R114" si="896">IF(Q114&lt;=0.5,"VG",IF(Q114&lt;=0.6,"G",IF(Q114&lt;=0.7,"S","NS")))</f>
        <v>S</v>
      </c>
      <c r="S114" s="49" t="str">
        <f t="shared" ref="S114" si="897">AN114</f>
        <v>NS</v>
      </c>
      <c r="T114" s="49" t="str">
        <f t="shared" ref="T114" si="898">BF114</f>
        <v>S</v>
      </c>
      <c r="U114" s="49" t="str">
        <f t="shared" ref="U114" si="899">BX114</f>
        <v>S</v>
      </c>
      <c r="V114" s="49">
        <v>0.628</v>
      </c>
      <c r="W114" s="49" t="str">
        <f t="shared" ref="W114" si="900">IF(V114&gt;0.85,"VG",IF(V114&gt;0.75,"G",IF(V114&gt;0.6,"S","NS")))</f>
        <v>S</v>
      </c>
      <c r="X114" s="49" t="str">
        <f t="shared" ref="X114" si="901">AP114</f>
        <v>NS</v>
      </c>
      <c r="Y114" s="49" t="str">
        <f t="shared" ref="Y114" si="902">BH114</f>
        <v>S</v>
      </c>
      <c r="Z114" s="49" t="str">
        <f t="shared" ref="Z114" si="903">BZ114</f>
        <v>S</v>
      </c>
      <c r="AA114" s="51">
        <v>0.61474935919165996</v>
      </c>
      <c r="AB114" s="51">
        <v>0.50541865349041004</v>
      </c>
      <c r="AC114" s="51">
        <v>23.505529061268899</v>
      </c>
      <c r="AD114" s="51">
        <v>20.7573483741354</v>
      </c>
      <c r="AE114" s="51">
        <v>0.62068562155759599</v>
      </c>
      <c r="AF114" s="51">
        <v>0.70326477695786105</v>
      </c>
      <c r="AG114" s="51">
        <v>0.70620903477716401</v>
      </c>
      <c r="AH114" s="51">
        <v>0.59088709824975805</v>
      </c>
      <c r="AI114" s="52" t="s">
        <v>76</v>
      </c>
      <c r="AJ114" s="52" t="s">
        <v>76</v>
      </c>
      <c r="AK114" s="52" t="s">
        <v>73</v>
      </c>
      <c r="AL114" s="52" t="s">
        <v>73</v>
      </c>
      <c r="AM114" s="52" t="s">
        <v>76</v>
      </c>
      <c r="AN114" s="52" t="s">
        <v>73</v>
      </c>
      <c r="AO114" s="52" t="s">
        <v>76</v>
      </c>
      <c r="AP114" s="52" t="s">
        <v>73</v>
      </c>
      <c r="AR114" s="53" t="s">
        <v>84</v>
      </c>
      <c r="AS114" s="51">
        <v>0.65361168481487997</v>
      </c>
      <c r="AT114" s="51">
        <v>0.62891701080685203</v>
      </c>
      <c r="AU114" s="51">
        <v>19.157711222465299</v>
      </c>
      <c r="AV114" s="51">
        <v>19.6352986175783</v>
      </c>
      <c r="AW114" s="51">
        <v>0.58854763204444205</v>
      </c>
      <c r="AX114" s="51">
        <v>0.60916581420262605</v>
      </c>
      <c r="AY114" s="51">
        <v>0.71557078302967803</v>
      </c>
      <c r="AZ114" s="51">
        <v>0.69834539597761702</v>
      </c>
      <c r="BA114" s="52" t="s">
        <v>76</v>
      </c>
      <c r="BB114" s="52" t="s">
        <v>76</v>
      </c>
      <c r="BC114" s="52" t="s">
        <v>73</v>
      </c>
      <c r="BD114" s="52" t="s">
        <v>73</v>
      </c>
      <c r="BE114" s="52" t="s">
        <v>75</v>
      </c>
      <c r="BF114" s="52" t="s">
        <v>76</v>
      </c>
      <c r="BG114" s="52" t="s">
        <v>76</v>
      </c>
      <c r="BH114" s="52" t="s">
        <v>76</v>
      </c>
      <c r="BI114" s="47">
        <f t="shared" ref="BI114" si="904">IF(BJ114=AR114,1,0)</f>
        <v>1</v>
      </c>
      <c r="BJ114" s="47" t="s">
        <v>84</v>
      </c>
      <c r="BK114" s="51">
        <v>0.61216899059697905</v>
      </c>
      <c r="BL114" s="51">
        <v>0.58873650283311596</v>
      </c>
      <c r="BM114" s="51">
        <v>23.1104136912037</v>
      </c>
      <c r="BN114" s="51">
        <v>22.9050585976862</v>
      </c>
      <c r="BO114" s="51">
        <v>0.62276079629583403</v>
      </c>
      <c r="BP114" s="51">
        <v>0.64129829031963304</v>
      </c>
      <c r="BQ114" s="51">
        <v>0.702161749198008</v>
      </c>
      <c r="BR114" s="51">
        <v>0.683585110815213</v>
      </c>
      <c r="BS114" s="47" t="s">
        <v>76</v>
      </c>
      <c r="BT114" s="47" t="s">
        <v>76</v>
      </c>
      <c r="BU114" s="47" t="s">
        <v>73</v>
      </c>
      <c r="BV114" s="47" t="s">
        <v>73</v>
      </c>
      <c r="BW114" s="47" t="s">
        <v>76</v>
      </c>
      <c r="BX114" s="47" t="s">
        <v>76</v>
      </c>
      <c r="BY114" s="47" t="s">
        <v>76</v>
      </c>
      <c r="BZ114" s="47" t="s">
        <v>76</v>
      </c>
    </row>
    <row r="115" spans="1:78" s="47" customFormat="1" x14ac:dyDescent="0.3">
      <c r="A115" s="48">
        <v>14162200</v>
      </c>
      <c r="B115" s="47">
        <v>23773405</v>
      </c>
      <c r="C115" s="47" t="s">
        <v>10</v>
      </c>
      <c r="D115" s="47" t="s">
        <v>302</v>
      </c>
      <c r="E115" s="47" t="s">
        <v>301</v>
      </c>
      <c r="F115" s="99"/>
      <c r="G115" s="49">
        <v>0.59</v>
      </c>
      <c r="H115" s="49" t="str">
        <f t="shared" ref="H115" si="905">IF(G115&gt;0.8,"VG",IF(G115&gt;0.7,"G",IF(G115&gt;0.45,"S","NS")))</f>
        <v>S</v>
      </c>
      <c r="I115" s="49" t="str">
        <f t="shared" ref="I115" si="906">AJ115</f>
        <v>S</v>
      </c>
      <c r="J115" s="49" t="str">
        <f t="shared" ref="J115" si="907">BB115</f>
        <v>S</v>
      </c>
      <c r="K115" s="49" t="str">
        <f t="shared" ref="K115" si="908">BT115</f>
        <v>S</v>
      </c>
      <c r="L115" s="50">
        <v>0.1615</v>
      </c>
      <c r="M115" s="49" t="str">
        <f t="shared" ref="M115" si="909">IF(ABS(L115)&lt;5%,"VG",IF(ABS(L115)&lt;10%,"G",IF(ABS(L115)&lt;15%,"S","NS")))</f>
        <v>NS</v>
      </c>
      <c r="N115" s="49" t="str">
        <f t="shared" ref="N115" si="910">AO115</f>
        <v>S</v>
      </c>
      <c r="O115" s="49" t="str">
        <f t="shared" ref="O115" si="911">BD115</f>
        <v>NS</v>
      </c>
      <c r="P115" s="49" t="str">
        <f t="shared" ref="P115" si="912">BY115</f>
        <v>S</v>
      </c>
      <c r="Q115" s="49">
        <v>0.63</v>
      </c>
      <c r="R115" s="49" t="str">
        <f t="shared" ref="R115" si="913">IF(Q115&lt;=0.5,"VG",IF(Q115&lt;=0.6,"G",IF(Q115&lt;=0.7,"S","NS")))</f>
        <v>S</v>
      </c>
      <c r="S115" s="49" t="str">
        <f t="shared" ref="S115" si="914">AN115</f>
        <v>NS</v>
      </c>
      <c r="T115" s="49" t="str">
        <f t="shared" ref="T115" si="915">BF115</f>
        <v>S</v>
      </c>
      <c r="U115" s="49" t="str">
        <f t="shared" ref="U115" si="916">BX115</f>
        <v>S</v>
      </c>
      <c r="V115" s="49">
        <v>0.628</v>
      </c>
      <c r="W115" s="49" t="str">
        <f t="shared" ref="W115" si="917">IF(V115&gt;0.85,"VG",IF(V115&gt;0.75,"G",IF(V115&gt;0.6,"S","NS")))</f>
        <v>S</v>
      </c>
      <c r="X115" s="49" t="str">
        <f t="shared" ref="X115" si="918">AP115</f>
        <v>NS</v>
      </c>
      <c r="Y115" s="49" t="str">
        <f t="shared" ref="Y115" si="919">BH115</f>
        <v>S</v>
      </c>
      <c r="Z115" s="49" t="str">
        <f t="shared" ref="Z115" si="920">BZ115</f>
        <v>S</v>
      </c>
      <c r="AA115" s="51">
        <v>0.61474935919165996</v>
      </c>
      <c r="AB115" s="51">
        <v>0.50541865349041004</v>
      </c>
      <c r="AC115" s="51">
        <v>23.505529061268899</v>
      </c>
      <c r="AD115" s="51">
        <v>20.7573483741354</v>
      </c>
      <c r="AE115" s="51">
        <v>0.62068562155759599</v>
      </c>
      <c r="AF115" s="51">
        <v>0.70326477695786105</v>
      </c>
      <c r="AG115" s="51">
        <v>0.70620903477716401</v>
      </c>
      <c r="AH115" s="51">
        <v>0.59088709824975805</v>
      </c>
      <c r="AI115" s="52" t="s">
        <v>76</v>
      </c>
      <c r="AJ115" s="52" t="s">
        <v>76</v>
      </c>
      <c r="AK115" s="52" t="s">
        <v>73</v>
      </c>
      <c r="AL115" s="52" t="s">
        <v>73</v>
      </c>
      <c r="AM115" s="52" t="s">
        <v>76</v>
      </c>
      <c r="AN115" s="52" t="s">
        <v>73</v>
      </c>
      <c r="AO115" s="52" t="s">
        <v>76</v>
      </c>
      <c r="AP115" s="52" t="s">
        <v>73</v>
      </c>
      <c r="AR115" s="53" t="s">
        <v>84</v>
      </c>
      <c r="AS115" s="51">
        <v>0.65361168481487997</v>
      </c>
      <c r="AT115" s="51">
        <v>0.62891701080685203</v>
      </c>
      <c r="AU115" s="51">
        <v>19.157711222465299</v>
      </c>
      <c r="AV115" s="51">
        <v>19.6352986175783</v>
      </c>
      <c r="AW115" s="51">
        <v>0.58854763204444205</v>
      </c>
      <c r="AX115" s="51">
        <v>0.60916581420262605</v>
      </c>
      <c r="AY115" s="51">
        <v>0.71557078302967803</v>
      </c>
      <c r="AZ115" s="51">
        <v>0.69834539597761702</v>
      </c>
      <c r="BA115" s="52" t="s">
        <v>76</v>
      </c>
      <c r="BB115" s="52" t="s">
        <v>76</v>
      </c>
      <c r="BC115" s="52" t="s">
        <v>73</v>
      </c>
      <c r="BD115" s="52" t="s">
        <v>73</v>
      </c>
      <c r="BE115" s="52" t="s">
        <v>75</v>
      </c>
      <c r="BF115" s="52" t="s">
        <v>76</v>
      </c>
      <c r="BG115" s="52" t="s">
        <v>76</v>
      </c>
      <c r="BH115" s="52" t="s">
        <v>76</v>
      </c>
      <c r="BI115" s="47">
        <f t="shared" ref="BI115" si="921">IF(BJ115=AR115,1,0)</f>
        <v>1</v>
      </c>
      <c r="BJ115" s="47" t="s">
        <v>84</v>
      </c>
      <c r="BK115" s="51">
        <v>0.61216899059697905</v>
      </c>
      <c r="BL115" s="51">
        <v>0.58873650283311596</v>
      </c>
      <c r="BM115" s="51">
        <v>23.1104136912037</v>
      </c>
      <c r="BN115" s="51">
        <v>22.9050585976862</v>
      </c>
      <c r="BO115" s="51">
        <v>0.62276079629583403</v>
      </c>
      <c r="BP115" s="51">
        <v>0.64129829031963304</v>
      </c>
      <c r="BQ115" s="51">
        <v>0.702161749198008</v>
      </c>
      <c r="BR115" s="51">
        <v>0.683585110815213</v>
      </c>
      <c r="BS115" s="47" t="s">
        <v>76</v>
      </c>
      <c r="BT115" s="47" t="s">
        <v>76</v>
      </c>
      <c r="BU115" s="47" t="s">
        <v>73</v>
      </c>
      <c r="BV115" s="47" t="s">
        <v>73</v>
      </c>
      <c r="BW115" s="47" t="s">
        <v>76</v>
      </c>
      <c r="BX115" s="47" t="s">
        <v>76</v>
      </c>
      <c r="BY115" s="47" t="s">
        <v>76</v>
      </c>
      <c r="BZ115" s="47" t="s">
        <v>76</v>
      </c>
    </row>
    <row r="116" spans="1:78" s="47" customFormat="1" x14ac:dyDescent="0.3">
      <c r="A116" s="48">
        <v>14162200</v>
      </c>
      <c r="B116" s="47">
        <v>23773405</v>
      </c>
      <c r="C116" s="47" t="s">
        <v>10</v>
      </c>
      <c r="D116" s="47" t="s">
        <v>302</v>
      </c>
      <c r="E116" s="47" t="s">
        <v>299</v>
      </c>
      <c r="F116" s="99"/>
      <c r="G116" s="49">
        <v>0.6</v>
      </c>
      <c r="H116" s="49" t="str">
        <f t="shared" ref="H116" si="922">IF(G116&gt;0.8,"VG",IF(G116&gt;0.7,"G",IF(G116&gt;0.45,"S","NS")))</f>
        <v>S</v>
      </c>
      <c r="I116" s="49" t="str">
        <f t="shared" ref="I116" si="923">AJ116</f>
        <v>S</v>
      </c>
      <c r="J116" s="49" t="str">
        <f t="shared" ref="J116" si="924">BB116</f>
        <v>S</v>
      </c>
      <c r="K116" s="49" t="str">
        <f t="shared" ref="K116" si="925">BT116</f>
        <v>S</v>
      </c>
      <c r="L116" s="50">
        <v>0.152</v>
      </c>
      <c r="M116" s="49" t="str">
        <f t="shared" ref="M116" si="926">IF(ABS(L116)&lt;5%,"VG",IF(ABS(L116)&lt;10%,"G",IF(ABS(L116)&lt;15%,"S","NS")))</f>
        <v>NS</v>
      </c>
      <c r="N116" s="49" t="str">
        <f t="shared" ref="N116" si="927">AO116</f>
        <v>S</v>
      </c>
      <c r="O116" s="49" t="str">
        <f t="shared" ref="O116" si="928">BD116</f>
        <v>NS</v>
      </c>
      <c r="P116" s="49" t="str">
        <f t="shared" ref="P116" si="929">BY116</f>
        <v>S</v>
      </c>
      <c r="Q116" s="49">
        <v>0.62</v>
      </c>
      <c r="R116" s="49" t="str">
        <f t="shared" ref="R116" si="930">IF(Q116&lt;=0.5,"VG",IF(Q116&lt;=0.6,"G",IF(Q116&lt;=0.7,"S","NS")))</f>
        <v>S</v>
      </c>
      <c r="S116" s="49" t="str">
        <f t="shared" ref="S116" si="931">AN116</f>
        <v>NS</v>
      </c>
      <c r="T116" s="49" t="str">
        <f t="shared" ref="T116" si="932">BF116</f>
        <v>S</v>
      </c>
      <c r="U116" s="49" t="str">
        <f t="shared" ref="U116" si="933">BX116</f>
        <v>S</v>
      </c>
      <c r="V116" s="49">
        <v>0.63</v>
      </c>
      <c r="W116" s="49" t="str">
        <f t="shared" ref="W116" si="934">IF(V116&gt;0.85,"VG",IF(V116&gt;0.75,"G",IF(V116&gt;0.6,"S","NS")))</f>
        <v>S</v>
      </c>
      <c r="X116" s="49" t="str">
        <f t="shared" ref="X116" si="935">AP116</f>
        <v>NS</v>
      </c>
      <c r="Y116" s="49" t="str">
        <f t="shared" ref="Y116" si="936">BH116</f>
        <v>S</v>
      </c>
      <c r="Z116" s="49" t="str">
        <f t="shared" ref="Z116" si="937">BZ116</f>
        <v>S</v>
      </c>
      <c r="AA116" s="51">
        <v>0.61474935919165996</v>
      </c>
      <c r="AB116" s="51">
        <v>0.50541865349041004</v>
      </c>
      <c r="AC116" s="51">
        <v>23.505529061268899</v>
      </c>
      <c r="AD116" s="51">
        <v>20.7573483741354</v>
      </c>
      <c r="AE116" s="51">
        <v>0.62068562155759599</v>
      </c>
      <c r="AF116" s="51">
        <v>0.70326477695786105</v>
      </c>
      <c r="AG116" s="51">
        <v>0.70620903477716401</v>
      </c>
      <c r="AH116" s="51">
        <v>0.59088709824975805</v>
      </c>
      <c r="AI116" s="52" t="s">
        <v>76</v>
      </c>
      <c r="AJ116" s="52" t="s">
        <v>76</v>
      </c>
      <c r="AK116" s="52" t="s">
        <v>73</v>
      </c>
      <c r="AL116" s="52" t="s">
        <v>73</v>
      </c>
      <c r="AM116" s="52" t="s">
        <v>76</v>
      </c>
      <c r="AN116" s="52" t="s">
        <v>73</v>
      </c>
      <c r="AO116" s="52" t="s">
        <v>76</v>
      </c>
      <c r="AP116" s="52" t="s">
        <v>73</v>
      </c>
      <c r="AR116" s="53" t="s">
        <v>84</v>
      </c>
      <c r="AS116" s="51">
        <v>0.65361168481487997</v>
      </c>
      <c r="AT116" s="51">
        <v>0.62891701080685203</v>
      </c>
      <c r="AU116" s="51">
        <v>19.157711222465299</v>
      </c>
      <c r="AV116" s="51">
        <v>19.6352986175783</v>
      </c>
      <c r="AW116" s="51">
        <v>0.58854763204444205</v>
      </c>
      <c r="AX116" s="51">
        <v>0.60916581420262605</v>
      </c>
      <c r="AY116" s="51">
        <v>0.71557078302967803</v>
      </c>
      <c r="AZ116" s="51">
        <v>0.69834539597761702</v>
      </c>
      <c r="BA116" s="52" t="s">
        <v>76</v>
      </c>
      <c r="BB116" s="52" t="s">
        <v>76</v>
      </c>
      <c r="BC116" s="52" t="s">
        <v>73</v>
      </c>
      <c r="BD116" s="52" t="s">
        <v>73</v>
      </c>
      <c r="BE116" s="52" t="s">
        <v>75</v>
      </c>
      <c r="BF116" s="52" t="s">
        <v>76</v>
      </c>
      <c r="BG116" s="52" t="s">
        <v>76</v>
      </c>
      <c r="BH116" s="52" t="s">
        <v>76</v>
      </c>
      <c r="BI116" s="47">
        <f t="shared" ref="BI116" si="938">IF(BJ116=AR116,1,0)</f>
        <v>1</v>
      </c>
      <c r="BJ116" s="47" t="s">
        <v>84</v>
      </c>
      <c r="BK116" s="51">
        <v>0.61216899059697905</v>
      </c>
      <c r="BL116" s="51">
        <v>0.58873650283311596</v>
      </c>
      <c r="BM116" s="51">
        <v>23.1104136912037</v>
      </c>
      <c r="BN116" s="51">
        <v>22.9050585976862</v>
      </c>
      <c r="BO116" s="51">
        <v>0.62276079629583403</v>
      </c>
      <c r="BP116" s="51">
        <v>0.64129829031963304</v>
      </c>
      <c r="BQ116" s="51">
        <v>0.702161749198008</v>
      </c>
      <c r="BR116" s="51">
        <v>0.683585110815213</v>
      </c>
      <c r="BS116" s="47" t="s">
        <v>76</v>
      </c>
      <c r="BT116" s="47" t="s">
        <v>76</v>
      </c>
      <c r="BU116" s="47" t="s">
        <v>73</v>
      </c>
      <c r="BV116" s="47" t="s">
        <v>73</v>
      </c>
      <c r="BW116" s="47" t="s">
        <v>76</v>
      </c>
      <c r="BX116" s="47" t="s">
        <v>76</v>
      </c>
      <c r="BY116" s="47" t="s">
        <v>76</v>
      </c>
      <c r="BZ116" s="47" t="s">
        <v>76</v>
      </c>
    </row>
    <row r="117" spans="1:78" s="63" customFormat="1" x14ac:dyDescent="0.3">
      <c r="A117" s="62">
        <v>14162200</v>
      </c>
      <c r="B117" s="63">
        <v>23773405</v>
      </c>
      <c r="C117" s="63" t="s">
        <v>10</v>
      </c>
      <c r="D117" s="63" t="s">
        <v>302</v>
      </c>
      <c r="E117" s="63" t="s">
        <v>301</v>
      </c>
      <c r="F117" s="78"/>
      <c r="G117" s="64">
        <v>0.59</v>
      </c>
      <c r="H117" s="64" t="str">
        <f t="shared" ref="H117" si="939">IF(G117&gt;0.8,"VG",IF(G117&gt;0.7,"G",IF(G117&gt;0.45,"S","NS")))</f>
        <v>S</v>
      </c>
      <c r="I117" s="64" t="str">
        <f t="shared" ref="I117" si="940">AJ117</f>
        <v>S</v>
      </c>
      <c r="J117" s="64" t="str">
        <f t="shared" ref="J117" si="941">BB117</f>
        <v>S</v>
      </c>
      <c r="K117" s="64" t="str">
        <f t="shared" ref="K117" si="942">BT117</f>
        <v>S</v>
      </c>
      <c r="L117" s="65">
        <v>-6.2E-2</v>
      </c>
      <c r="M117" s="64" t="str">
        <f t="shared" ref="M117" si="943">IF(ABS(L117)&lt;5%,"VG",IF(ABS(L117)&lt;10%,"G",IF(ABS(L117)&lt;15%,"S","NS")))</f>
        <v>G</v>
      </c>
      <c r="N117" s="64" t="str">
        <f t="shared" ref="N117" si="944">AO117</f>
        <v>S</v>
      </c>
      <c r="O117" s="64" t="str">
        <f t="shared" ref="O117" si="945">BD117</f>
        <v>NS</v>
      </c>
      <c r="P117" s="64" t="str">
        <f t="shared" ref="P117" si="946">BY117</f>
        <v>S</v>
      </c>
      <c r="Q117" s="64">
        <v>0.63</v>
      </c>
      <c r="R117" s="64" t="str">
        <f t="shared" ref="R117" si="947">IF(Q117&lt;=0.5,"VG",IF(Q117&lt;=0.6,"G",IF(Q117&lt;=0.7,"S","NS")))</f>
        <v>S</v>
      </c>
      <c r="S117" s="64" t="str">
        <f t="shared" ref="S117" si="948">AN117</f>
        <v>NS</v>
      </c>
      <c r="T117" s="64" t="str">
        <f t="shared" ref="T117" si="949">BF117</f>
        <v>S</v>
      </c>
      <c r="U117" s="64" t="str">
        <f t="shared" ref="U117" si="950">BX117</f>
        <v>S</v>
      </c>
      <c r="V117" s="64">
        <v>0.66</v>
      </c>
      <c r="W117" s="64" t="str">
        <f t="shared" ref="W117" si="951">IF(V117&gt;0.85,"VG",IF(V117&gt;0.75,"G",IF(V117&gt;0.6,"S","NS")))</f>
        <v>S</v>
      </c>
      <c r="X117" s="64" t="str">
        <f t="shared" ref="X117" si="952">AP117</f>
        <v>NS</v>
      </c>
      <c r="Y117" s="64" t="str">
        <f t="shared" ref="Y117" si="953">BH117</f>
        <v>S</v>
      </c>
      <c r="Z117" s="64" t="str">
        <f t="shared" ref="Z117" si="954">BZ117</f>
        <v>S</v>
      </c>
      <c r="AA117" s="66">
        <v>0.61474935919165996</v>
      </c>
      <c r="AB117" s="66">
        <v>0.50541865349041004</v>
      </c>
      <c r="AC117" s="66">
        <v>23.505529061268899</v>
      </c>
      <c r="AD117" s="66">
        <v>20.7573483741354</v>
      </c>
      <c r="AE117" s="66">
        <v>0.62068562155759599</v>
      </c>
      <c r="AF117" s="66">
        <v>0.70326477695786105</v>
      </c>
      <c r="AG117" s="66">
        <v>0.70620903477716401</v>
      </c>
      <c r="AH117" s="66">
        <v>0.59088709824975805</v>
      </c>
      <c r="AI117" s="67" t="s">
        <v>76</v>
      </c>
      <c r="AJ117" s="67" t="s">
        <v>76</v>
      </c>
      <c r="AK117" s="67" t="s">
        <v>73</v>
      </c>
      <c r="AL117" s="67" t="s">
        <v>73</v>
      </c>
      <c r="AM117" s="67" t="s">
        <v>76</v>
      </c>
      <c r="AN117" s="67" t="s">
        <v>73</v>
      </c>
      <c r="AO117" s="67" t="s">
        <v>76</v>
      </c>
      <c r="AP117" s="67" t="s">
        <v>73</v>
      </c>
      <c r="AR117" s="68" t="s">
        <v>84</v>
      </c>
      <c r="AS117" s="66">
        <v>0.65361168481487997</v>
      </c>
      <c r="AT117" s="66">
        <v>0.62891701080685203</v>
      </c>
      <c r="AU117" s="66">
        <v>19.157711222465299</v>
      </c>
      <c r="AV117" s="66">
        <v>19.6352986175783</v>
      </c>
      <c r="AW117" s="66">
        <v>0.58854763204444205</v>
      </c>
      <c r="AX117" s="66">
        <v>0.60916581420262605</v>
      </c>
      <c r="AY117" s="66">
        <v>0.71557078302967803</v>
      </c>
      <c r="AZ117" s="66">
        <v>0.69834539597761702</v>
      </c>
      <c r="BA117" s="67" t="s">
        <v>76</v>
      </c>
      <c r="BB117" s="67" t="s">
        <v>76</v>
      </c>
      <c r="BC117" s="67" t="s">
        <v>73</v>
      </c>
      <c r="BD117" s="67" t="s">
        <v>73</v>
      </c>
      <c r="BE117" s="67" t="s">
        <v>75</v>
      </c>
      <c r="BF117" s="67" t="s">
        <v>76</v>
      </c>
      <c r="BG117" s="67" t="s">
        <v>76</v>
      </c>
      <c r="BH117" s="67" t="s">
        <v>76</v>
      </c>
      <c r="BI117" s="63">
        <f t="shared" ref="BI117" si="955">IF(BJ117=AR117,1,0)</f>
        <v>1</v>
      </c>
      <c r="BJ117" s="63" t="s">
        <v>84</v>
      </c>
      <c r="BK117" s="66">
        <v>0.61216899059697905</v>
      </c>
      <c r="BL117" s="66">
        <v>0.58873650283311596</v>
      </c>
      <c r="BM117" s="66">
        <v>23.1104136912037</v>
      </c>
      <c r="BN117" s="66">
        <v>22.9050585976862</v>
      </c>
      <c r="BO117" s="66">
        <v>0.62276079629583403</v>
      </c>
      <c r="BP117" s="66">
        <v>0.64129829031963304</v>
      </c>
      <c r="BQ117" s="66">
        <v>0.702161749198008</v>
      </c>
      <c r="BR117" s="66">
        <v>0.683585110815213</v>
      </c>
      <c r="BS117" s="63" t="s">
        <v>76</v>
      </c>
      <c r="BT117" s="63" t="s">
        <v>76</v>
      </c>
      <c r="BU117" s="63" t="s">
        <v>73</v>
      </c>
      <c r="BV117" s="63" t="s">
        <v>73</v>
      </c>
      <c r="BW117" s="63" t="s">
        <v>76</v>
      </c>
      <c r="BX117" s="63" t="s">
        <v>76</v>
      </c>
      <c r="BY117" s="63" t="s">
        <v>76</v>
      </c>
      <c r="BZ117" s="63" t="s">
        <v>76</v>
      </c>
    </row>
    <row r="118" spans="1:78" s="63" customFormat="1" x14ac:dyDescent="0.3">
      <c r="A118" s="62">
        <v>14162200</v>
      </c>
      <c r="B118" s="63">
        <v>23773405</v>
      </c>
      <c r="C118" s="63" t="s">
        <v>10</v>
      </c>
      <c r="D118" s="63" t="s">
        <v>327</v>
      </c>
      <c r="E118" s="63" t="s">
        <v>301</v>
      </c>
      <c r="F118" s="78"/>
      <c r="G118" s="64">
        <v>0.59</v>
      </c>
      <c r="H118" s="64" t="str">
        <f t="shared" ref="H118" si="956">IF(G118&gt;0.8,"VG",IF(G118&gt;0.7,"G",IF(G118&gt;0.45,"S","NS")))</f>
        <v>S</v>
      </c>
      <c r="I118" s="64" t="str">
        <f t="shared" ref="I118" si="957">AJ118</f>
        <v>S</v>
      </c>
      <c r="J118" s="64" t="str">
        <f t="shared" ref="J118" si="958">BB118</f>
        <v>S</v>
      </c>
      <c r="K118" s="64" t="str">
        <f t="shared" ref="K118" si="959">BT118</f>
        <v>S</v>
      </c>
      <c r="L118" s="65">
        <v>-7.1400000000000005E-2</v>
      </c>
      <c r="M118" s="64" t="str">
        <f t="shared" ref="M118" si="960">IF(ABS(L118)&lt;5%,"VG",IF(ABS(L118)&lt;10%,"G",IF(ABS(L118)&lt;15%,"S","NS")))</f>
        <v>G</v>
      </c>
      <c r="N118" s="64" t="str">
        <f t="shared" ref="N118" si="961">AO118</f>
        <v>S</v>
      </c>
      <c r="O118" s="64" t="str">
        <f t="shared" ref="O118" si="962">BD118</f>
        <v>NS</v>
      </c>
      <c r="P118" s="64" t="str">
        <f t="shared" ref="P118" si="963">BY118</f>
        <v>S</v>
      </c>
      <c r="Q118" s="64">
        <v>0.63900000000000001</v>
      </c>
      <c r="R118" s="64" t="str">
        <f t="shared" ref="R118" si="964">IF(Q118&lt;=0.5,"VG",IF(Q118&lt;=0.6,"G",IF(Q118&lt;=0.7,"S","NS")))</f>
        <v>S</v>
      </c>
      <c r="S118" s="64" t="str">
        <f t="shared" ref="S118" si="965">AN118</f>
        <v>NS</v>
      </c>
      <c r="T118" s="64" t="str">
        <f t="shared" ref="T118" si="966">BF118</f>
        <v>S</v>
      </c>
      <c r="U118" s="64" t="str">
        <f t="shared" ref="U118" si="967">BX118</f>
        <v>S</v>
      </c>
      <c r="V118" s="64">
        <v>0.66</v>
      </c>
      <c r="W118" s="64" t="str">
        <f t="shared" ref="W118" si="968">IF(V118&gt;0.85,"VG",IF(V118&gt;0.75,"G",IF(V118&gt;0.6,"S","NS")))</f>
        <v>S</v>
      </c>
      <c r="X118" s="64" t="str">
        <f t="shared" ref="X118" si="969">AP118</f>
        <v>NS</v>
      </c>
      <c r="Y118" s="64" t="str">
        <f t="shared" ref="Y118" si="970">BH118</f>
        <v>S</v>
      </c>
      <c r="Z118" s="64" t="str">
        <f t="shared" ref="Z118" si="971">BZ118</f>
        <v>S</v>
      </c>
      <c r="AA118" s="66">
        <v>0.61474935919165996</v>
      </c>
      <c r="AB118" s="66">
        <v>0.50541865349041004</v>
      </c>
      <c r="AC118" s="66">
        <v>23.505529061268899</v>
      </c>
      <c r="AD118" s="66">
        <v>20.7573483741354</v>
      </c>
      <c r="AE118" s="66">
        <v>0.62068562155759599</v>
      </c>
      <c r="AF118" s="66">
        <v>0.70326477695786105</v>
      </c>
      <c r="AG118" s="66">
        <v>0.70620903477716401</v>
      </c>
      <c r="AH118" s="66">
        <v>0.59088709824975805</v>
      </c>
      <c r="AI118" s="67" t="s">
        <v>76</v>
      </c>
      <c r="AJ118" s="67" t="s">
        <v>76</v>
      </c>
      <c r="AK118" s="67" t="s">
        <v>73</v>
      </c>
      <c r="AL118" s="67" t="s">
        <v>73</v>
      </c>
      <c r="AM118" s="67" t="s">
        <v>76</v>
      </c>
      <c r="AN118" s="67" t="s">
        <v>73</v>
      </c>
      <c r="AO118" s="67" t="s">
        <v>76</v>
      </c>
      <c r="AP118" s="67" t="s">
        <v>73</v>
      </c>
      <c r="AR118" s="68" t="s">
        <v>84</v>
      </c>
      <c r="AS118" s="66">
        <v>0.65361168481487997</v>
      </c>
      <c r="AT118" s="66">
        <v>0.62891701080685203</v>
      </c>
      <c r="AU118" s="66">
        <v>19.157711222465299</v>
      </c>
      <c r="AV118" s="66">
        <v>19.6352986175783</v>
      </c>
      <c r="AW118" s="66">
        <v>0.58854763204444205</v>
      </c>
      <c r="AX118" s="66">
        <v>0.60916581420262605</v>
      </c>
      <c r="AY118" s="66">
        <v>0.71557078302967803</v>
      </c>
      <c r="AZ118" s="66">
        <v>0.69834539597761702</v>
      </c>
      <c r="BA118" s="67" t="s">
        <v>76</v>
      </c>
      <c r="BB118" s="67" t="s">
        <v>76</v>
      </c>
      <c r="BC118" s="67" t="s">
        <v>73</v>
      </c>
      <c r="BD118" s="67" t="s">
        <v>73</v>
      </c>
      <c r="BE118" s="67" t="s">
        <v>75</v>
      </c>
      <c r="BF118" s="67" t="s">
        <v>76</v>
      </c>
      <c r="BG118" s="67" t="s">
        <v>76</v>
      </c>
      <c r="BH118" s="67" t="s">
        <v>76</v>
      </c>
      <c r="BI118" s="63">
        <f t="shared" ref="BI118" si="972">IF(BJ118=AR118,1,0)</f>
        <v>1</v>
      </c>
      <c r="BJ118" s="63" t="s">
        <v>84</v>
      </c>
      <c r="BK118" s="66">
        <v>0.61216899059697905</v>
      </c>
      <c r="BL118" s="66">
        <v>0.58873650283311596</v>
      </c>
      <c r="BM118" s="66">
        <v>23.1104136912037</v>
      </c>
      <c r="BN118" s="66">
        <v>22.9050585976862</v>
      </c>
      <c r="BO118" s="66">
        <v>0.62276079629583403</v>
      </c>
      <c r="BP118" s="66">
        <v>0.64129829031963304</v>
      </c>
      <c r="BQ118" s="66">
        <v>0.702161749198008</v>
      </c>
      <c r="BR118" s="66">
        <v>0.683585110815213</v>
      </c>
      <c r="BS118" s="63" t="s">
        <v>76</v>
      </c>
      <c r="BT118" s="63" t="s">
        <v>76</v>
      </c>
      <c r="BU118" s="63" t="s">
        <v>73</v>
      </c>
      <c r="BV118" s="63" t="s">
        <v>73</v>
      </c>
      <c r="BW118" s="63" t="s">
        <v>76</v>
      </c>
      <c r="BX118" s="63" t="s">
        <v>76</v>
      </c>
      <c r="BY118" s="63" t="s">
        <v>76</v>
      </c>
      <c r="BZ118" s="63" t="s">
        <v>76</v>
      </c>
    </row>
    <row r="119" spans="1:78" s="63" customFormat="1" x14ac:dyDescent="0.3">
      <c r="A119" s="62">
        <v>14162200</v>
      </c>
      <c r="B119" s="63">
        <v>23773405</v>
      </c>
      <c r="C119" s="63" t="s">
        <v>10</v>
      </c>
      <c r="D119" s="63" t="s">
        <v>327</v>
      </c>
      <c r="E119" s="63" t="s">
        <v>299</v>
      </c>
      <c r="F119" s="78"/>
      <c r="G119" s="64">
        <v>0.59</v>
      </c>
      <c r="H119" s="64" t="str">
        <f t="shared" ref="H119" si="973">IF(G119&gt;0.8,"VG",IF(G119&gt;0.7,"G",IF(G119&gt;0.45,"S","NS")))</f>
        <v>S</v>
      </c>
      <c r="I119" s="64" t="str">
        <f t="shared" ref="I119" si="974">AJ119</f>
        <v>S</v>
      </c>
      <c r="J119" s="64" t="str">
        <f t="shared" ref="J119" si="975">BB119</f>
        <v>S</v>
      </c>
      <c r="K119" s="64" t="str">
        <f t="shared" ref="K119" si="976">BT119</f>
        <v>S</v>
      </c>
      <c r="L119" s="65">
        <v>-7.6100000000000001E-2</v>
      </c>
      <c r="M119" s="64" t="str">
        <f t="shared" ref="M119" si="977">IF(ABS(L119)&lt;5%,"VG",IF(ABS(L119)&lt;10%,"G",IF(ABS(L119)&lt;15%,"S","NS")))</f>
        <v>G</v>
      </c>
      <c r="N119" s="64" t="str">
        <f t="shared" ref="N119" si="978">AO119</f>
        <v>S</v>
      </c>
      <c r="O119" s="64" t="str">
        <f t="shared" ref="O119" si="979">BD119</f>
        <v>NS</v>
      </c>
      <c r="P119" s="64" t="str">
        <f t="shared" ref="P119" si="980">BY119</f>
        <v>S</v>
      </c>
      <c r="Q119" s="64">
        <v>0.63900000000000001</v>
      </c>
      <c r="R119" s="64" t="str">
        <f t="shared" ref="R119" si="981">IF(Q119&lt;=0.5,"VG",IF(Q119&lt;=0.6,"G",IF(Q119&lt;=0.7,"S","NS")))</f>
        <v>S</v>
      </c>
      <c r="S119" s="64" t="str">
        <f t="shared" ref="S119" si="982">AN119</f>
        <v>NS</v>
      </c>
      <c r="T119" s="64" t="str">
        <f t="shared" ref="T119" si="983">BF119</f>
        <v>S</v>
      </c>
      <c r="U119" s="64" t="str">
        <f t="shared" ref="U119" si="984">BX119</f>
        <v>S</v>
      </c>
      <c r="V119" s="64">
        <v>0.66</v>
      </c>
      <c r="W119" s="64" t="str">
        <f t="shared" ref="W119" si="985">IF(V119&gt;0.85,"VG",IF(V119&gt;0.75,"G",IF(V119&gt;0.6,"S","NS")))</f>
        <v>S</v>
      </c>
      <c r="X119" s="64" t="str">
        <f t="shared" ref="X119" si="986">AP119</f>
        <v>NS</v>
      </c>
      <c r="Y119" s="64" t="str">
        <f t="shared" ref="Y119" si="987">BH119</f>
        <v>S</v>
      </c>
      <c r="Z119" s="64" t="str">
        <f t="shared" ref="Z119" si="988">BZ119</f>
        <v>S</v>
      </c>
      <c r="AA119" s="66">
        <v>0.61474935919165996</v>
      </c>
      <c r="AB119" s="66">
        <v>0.50541865349041004</v>
      </c>
      <c r="AC119" s="66">
        <v>23.505529061268899</v>
      </c>
      <c r="AD119" s="66">
        <v>20.7573483741354</v>
      </c>
      <c r="AE119" s="66">
        <v>0.62068562155759599</v>
      </c>
      <c r="AF119" s="66">
        <v>0.70326477695786105</v>
      </c>
      <c r="AG119" s="66">
        <v>0.70620903477716401</v>
      </c>
      <c r="AH119" s="66">
        <v>0.59088709824975805</v>
      </c>
      <c r="AI119" s="67" t="s">
        <v>76</v>
      </c>
      <c r="AJ119" s="67" t="s">
        <v>76</v>
      </c>
      <c r="AK119" s="67" t="s">
        <v>73</v>
      </c>
      <c r="AL119" s="67" t="s">
        <v>73</v>
      </c>
      <c r="AM119" s="67" t="s">
        <v>76</v>
      </c>
      <c r="AN119" s="67" t="s">
        <v>73</v>
      </c>
      <c r="AO119" s="67" t="s">
        <v>76</v>
      </c>
      <c r="AP119" s="67" t="s">
        <v>73</v>
      </c>
      <c r="AR119" s="68" t="s">
        <v>84</v>
      </c>
      <c r="AS119" s="66">
        <v>0.65361168481487997</v>
      </c>
      <c r="AT119" s="66">
        <v>0.62891701080685203</v>
      </c>
      <c r="AU119" s="66">
        <v>19.157711222465299</v>
      </c>
      <c r="AV119" s="66">
        <v>19.6352986175783</v>
      </c>
      <c r="AW119" s="66">
        <v>0.58854763204444205</v>
      </c>
      <c r="AX119" s="66">
        <v>0.60916581420262605</v>
      </c>
      <c r="AY119" s="66">
        <v>0.71557078302967803</v>
      </c>
      <c r="AZ119" s="66">
        <v>0.69834539597761702</v>
      </c>
      <c r="BA119" s="67" t="s">
        <v>76</v>
      </c>
      <c r="BB119" s="67" t="s">
        <v>76</v>
      </c>
      <c r="BC119" s="67" t="s">
        <v>73</v>
      </c>
      <c r="BD119" s="67" t="s">
        <v>73</v>
      </c>
      <c r="BE119" s="67" t="s">
        <v>75</v>
      </c>
      <c r="BF119" s="67" t="s">
        <v>76</v>
      </c>
      <c r="BG119" s="67" t="s">
        <v>76</v>
      </c>
      <c r="BH119" s="67" t="s">
        <v>76</v>
      </c>
      <c r="BI119" s="63">
        <f t="shared" ref="BI119" si="989">IF(BJ119=AR119,1,0)</f>
        <v>1</v>
      </c>
      <c r="BJ119" s="63" t="s">
        <v>84</v>
      </c>
      <c r="BK119" s="66">
        <v>0.61216899059697905</v>
      </c>
      <c r="BL119" s="66">
        <v>0.58873650283311596</v>
      </c>
      <c r="BM119" s="66">
        <v>23.1104136912037</v>
      </c>
      <c r="BN119" s="66">
        <v>22.9050585976862</v>
      </c>
      <c r="BO119" s="66">
        <v>0.62276079629583403</v>
      </c>
      <c r="BP119" s="66">
        <v>0.64129829031963304</v>
      </c>
      <c r="BQ119" s="66">
        <v>0.702161749198008</v>
      </c>
      <c r="BR119" s="66">
        <v>0.683585110815213</v>
      </c>
      <c r="BS119" s="63" t="s">
        <v>76</v>
      </c>
      <c r="BT119" s="63" t="s">
        <v>76</v>
      </c>
      <c r="BU119" s="63" t="s">
        <v>73</v>
      </c>
      <c r="BV119" s="63" t="s">
        <v>73</v>
      </c>
      <c r="BW119" s="63" t="s">
        <v>76</v>
      </c>
      <c r="BX119" s="63" t="s">
        <v>76</v>
      </c>
      <c r="BY119" s="63" t="s">
        <v>76</v>
      </c>
      <c r="BZ119" s="63" t="s">
        <v>76</v>
      </c>
    </row>
    <row r="120" spans="1:78" s="63" customFormat="1" x14ac:dyDescent="0.3">
      <c r="A120" s="62">
        <v>14162200</v>
      </c>
      <c r="B120" s="63">
        <v>23773405</v>
      </c>
      <c r="C120" s="63" t="s">
        <v>10</v>
      </c>
      <c r="D120" s="63" t="s">
        <v>328</v>
      </c>
      <c r="E120" s="63" t="s">
        <v>329</v>
      </c>
      <c r="F120" s="78"/>
      <c r="G120" s="64">
        <v>0.63200000000000001</v>
      </c>
      <c r="H120" s="64" t="str">
        <f t="shared" ref="H120" si="990">IF(G120&gt;0.8,"VG",IF(G120&gt;0.7,"G",IF(G120&gt;0.45,"S","NS")))</f>
        <v>S</v>
      </c>
      <c r="I120" s="64" t="str">
        <f t="shared" ref="I120" si="991">AJ120</f>
        <v>S</v>
      </c>
      <c r="J120" s="64" t="str">
        <f t="shared" ref="J120" si="992">BB120</f>
        <v>S</v>
      </c>
      <c r="K120" s="64" t="str">
        <f t="shared" ref="K120" si="993">BT120</f>
        <v>S</v>
      </c>
      <c r="L120" s="65">
        <v>-4.9599999999999998E-2</v>
      </c>
      <c r="M120" s="64" t="str">
        <f t="shared" ref="M120" si="994">IF(ABS(L120)&lt;5%,"VG",IF(ABS(L120)&lt;10%,"G",IF(ABS(L120)&lt;15%,"S","NS")))</f>
        <v>VG</v>
      </c>
      <c r="N120" s="64" t="str">
        <f t="shared" ref="N120" si="995">AO120</f>
        <v>S</v>
      </c>
      <c r="O120" s="64" t="str">
        <f t="shared" ref="O120" si="996">BD120</f>
        <v>NS</v>
      </c>
      <c r="P120" s="64" t="str">
        <f t="shared" ref="P120" si="997">BY120</f>
        <v>S</v>
      </c>
      <c r="Q120" s="64">
        <v>0.63200000000000001</v>
      </c>
      <c r="R120" s="64" t="str">
        <f t="shared" ref="R120" si="998">IF(Q120&lt;=0.5,"VG",IF(Q120&lt;=0.6,"G",IF(Q120&lt;=0.7,"S","NS")))</f>
        <v>S</v>
      </c>
      <c r="S120" s="64" t="str">
        <f t="shared" ref="S120" si="999">AN120</f>
        <v>NS</v>
      </c>
      <c r="T120" s="64" t="str">
        <f t="shared" ref="T120" si="1000">BF120</f>
        <v>S</v>
      </c>
      <c r="U120" s="64" t="str">
        <f t="shared" ref="U120" si="1001">BX120</f>
        <v>S</v>
      </c>
      <c r="V120" s="64">
        <v>0.66</v>
      </c>
      <c r="W120" s="64" t="str">
        <f t="shared" ref="W120" si="1002">IF(V120&gt;0.85,"VG",IF(V120&gt;0.75,"G",IF(V120&gt;0.6,"S","NS")))</f>
        <v>S</v>
      </c>
      <c r="X120" s="64" t="str">
        <f t="shared" ref="X120" si="1003">AP120</f>
        <v>NS</v>
      </c>
      <c r="Y120" s="64" t="str">
        <f t="shared" ref="Y120" si="1004">BH120</f>
        <v>S</v>
      </c>
      <c r="Z120" s="64" t="str">
        <f t="shared" ref="Z120" si="1005">BZ120</f>
        <v>S</v>
      </c>
      <c r="AA120" s="66">
        <v>0.61474935919165996</v>
      </c>
      <c r="AB120" s="66">
        <v>0.50541865349041004</v>
      </c>
      <c r="AC120" s="66">
        <v>23.505529061268899</v>
      </c>
      <c r="AD120" s="66">
        <v>20.7573483741354</v>
      </c>
      <c r="AE120" s="66">
        <v>0.62068562155759599</v>
      </c>
      <c r="AF120" s="66">
        <v>0.70326477695786105</v>
      </c>
      <c r="AG120" s="66">
        <v>0.70620903477716401</v>
      </c>
      <c r="AH120" s="66">
        <v>0.59088709824975805</v>
      </c>
      <c r="AI120" s="67" t="s">
        <v>76</v>
      </c>
      <c r="AJ120" s="67" t="s">
        <v>76</v>
      </c>
      <c r="AK120" s="67" t="s">
        <v>73</v>
      </c>
      <c r="AL120" s="67" t="s">
        <v>73</v>
      </c>
      <c r="AM120" s="67" t="s">
        <v>76</v>
      </c>
      <c r="AN120" s="67" t="s">
        <v>73</v>
      </c>
      <c r="AO120" s="67" t="s">
        <v>76</v>
      </c>
      <c r="AP120" s="67" t="s">
        <v>73</v>
      </c>
      <c r="AR120" s="68" t="s">
        <v>84</v>
      </c>
      <c r="AS120" s="66">
        <v>0.65361168481487997</v>
      </c>
      <c r="AT120" s="66">
        <v>0.62891701080685203</v>
      </c>
      <c r="AU120" s="66">
        <v>19.157711222465299</v>
      </c>
      <c r="AV120" s="66">
        <v>19.6352986175783</v>
      </c>
      <c r="AW120" s="66">
        <v>0.58854763204444205</v>
      </c>
      <c r="AX120" s="66">
        <v>0.60916581420262605</v>
      </c>
      <c r="AY120" s="66">
        <v>0.71557078302967803</v>
      </c>
      <c r="AZ120" s="66">
        <v>0.69834539597761702</v>
      </c>
      <c r="BA120" s="67" t="s">
        <v>76</v>
      </c>
      <c r="BB120" s="67" t="s">
        <v>76</v>
      </c>
      <c r="BC120" s="67" t="s">
        <v>73</v>
      </c>
      <c r="BD120" s="67" t="s">
        <v>73</v>
      </c>
      <c r="BE120" s="67" t="s">
        <v>75</v>
      </c>
      <c r="BF120" s="67" t="s">
        <v>76</v>
      </c>
      <c r="BG120" s="67" t="s">
        <v>76</v>
      </c>
      <c r="BH120" s="67" t="s">
        <v>76</v>
      </c>
      <c r="BI120" s="63">
        <f t="shared" ref="BI120" si="1006">IF(BJ120=AR120,1,0)</f>
        <v>1</v>
      </c>
      <c r="BJ120" s="63" t="s">
        <v>84</v>
      </c>
      <c r="BK120" s="66">
        <v>0.61216899059697905</v>
      </c>
      <c r="BL120" s="66">
        <v>0.58873650283311596</v>
      </c>
      <c r="BM120" s="66">
        <v>23.1104136912037</v>
      </c>
      <c r="BN120" s="66">
        <v>22.9050585976862</v>
      </c>
      <c r="BO120" s="66">
        <v>0.62276079629583403</v>
      </c>
      <c r="BP120" s="66">
        <v>0.64129829031963304</v>
      </c>
      <c r="BQ120" s="66">
        <v>0.702161749198008</v>
      </c>
      <c r="BR120" s="66">
        <v>0.683585110815213</v>
      </c>
      <c r="BS120" s="63" t="s">
        <v>76</v>
      </c>
      <c r="BT120" s="63" t="s">
        <v>76</v>
      </c>
      <c r="BU120" s="63" t="s">
        <v>73</v>
      </c>
      <c r="BV120" s="63" t="s">
        <v>73</v>
      </c>
      <c r="BW120" s="63" t="s">
        <v>76</v>
      </c>
      <c r="BX120" s="63" t="s">
        <v>76</v>
      </c>
      <c r="BY120" s="63" t="s">
        <v>76</v>
      </c>
      <c r="BZ120" s="63" t="s">
        <v>76</v>
      </c>
    </row>
    <row r="121" spans="1:78" s="63" customFormat="1" x14ac:dyDescent="0.3">
      <c r="A121" s="62">
        <v>14162200</v>
      </c>
      <c r="B121" s="63">
        <v>23773405</v>
      </c>
      <c r="C121" s="63" t="s">
        <v>10</v>
      </c>
      <c r="D121" s="63" t="s">
        <v>331</v>
      </c>
      <c r="E121" s="63" t="s">
        <v>330</v>
      </c>
      <c r="F121" s="78"/>
      <c r="G121" s="64">
        <v>0.59799999999999998</v>
      </c>
      <c r="H121" s="64" t="str">
        <f t="shared" ref="H121" si="1007">IF(G121&gt;0.8,"VG",IF(G121&gt;0.7,"G",IF(G121&gt;0.45,"S","NS")))</f>
        <v>S</v>
      </c>
      <c r="I121" s="64" t="str">
        <f t="shared" ref="I121" si="1008">AJ121</f>
        <v>S</v>
      </c>
      <c r="J121" s="64" t="str">
        <f t="shared" ref="J121" si="1009">BB121</f>
        <v>S</v>
      </c>
      <c r="K121" s="64" t="str">
        <f t="shared" ref="K121" si="1010">BT121</f>
        <v>S</v>
      </c>
      <c r="L121" s="65">
        <v>6.4000000000000003E-3</v>
      </c>
      <c r="M121" s="64" t="str">
        <f t="shared" ref="M121" si="1011">IF(ABS(L121)&lt;5%,"VG",IF(ABS(L121)&lt;10%,"G",IF(ABS(L121)&lt;15%,"S","NS")))</f>
        <v>VG</v>
      </c>
      <c r="N121" s="64" t="str">
        <f t="shared" ref="N121" si="1012">AO121</f>
        <v>S</v>
      </c>
      <c r="O121" s="64" t="str">
        <f t="shared" ref="O121" si="1013">BD121</f>
        <v>NS</v>
      </c>
      <c r="P121" s="64" t="str">
        <f t="shared" ref="P121" si="1014">BY121</f>
        <v>S</v>
      </c>
      <c r="Q121" s="64">
        <v>0.63200000000000001</v>
      </c>
      <c r="R121" s="64" t="str">
        <f t="shared" ref="R121" si="1015">IF(Q121&lt;=0.5,"VG",IF(Q121&lt;=0.6,"G",IF(Q121&lt;=0.7,"S","NS")))</f>
        <v>S</v>
      </c>
      <c r="S121" s="64" t="str">
        <f t="shared" ref="S121" si="1016">AN121</f>
        <v>NS</v>
      </c>
      <c r="T121" s="64" t="str">
        <f t="shared" ref="T121" si="1017">BF121</f>
        <v>S</v>
      </c>
      <c r="U121" s="64" t="str">
        <f t="shared" ref="U121" si="1018">BX121</f>
        <v>S</v>
      </c>
      <c r="V121" s="64">
        <v>0.64900000000000002</v>
      </c>
      <c r="W121" s="64" t="str">
        <f t="shared" ref="W121" si="1019">IF(V121&gt;0.85,"VG",IF(V121&gt;0.75,"G",IF(V121&gt;0.6,"S","NS")))</f>
        <v>S</v>
      </c>
      <c r="X121" s="64" t="str">
        <f t="shared" ref="X121" si="1020">AP121</f>
        <v>NS</v>
      </c>
      <c r="Y121" s="64" t="str">
        <f t="shared" ref="Y121" si="1021">BH121</f>
        <v>S</v>
      </c>
      <c r="Z121" s="64" t="str">
        <f t="shared" ref="Z121" si="1022">BZ121</f>
        <v>S</v>
      </c>
      <c r="AA121" s="66">
        <v>0.61474935919165996</v>
      </c>
      <c r="AB121" s="66">
        <v>0.50541865349041004</v>
      </c>
      <c r="AC121" s="66">
        <v>23.505529061268899</v>
      </c>
      <c r="AD121" s="66">
        <v>20.7573483741354</v>
      </c>
      <c r="AE121" s="66">
        <v>0.62068562155759599</v>
      </c>
      <c r="AF121" s="66">
        <v>0.70326477695786105</v>
      </c>
      <c r="AG121" s="66">
        <v>0.70620903477716401</v>
      </c>
      <c r="AH121" s="66">
        <v>0.59088709824975805</v>
      </c>
      <c r="AI121" s="67" t="s">
        <v>76</v>
      </c>
      <c r="AJ121" s="67" t="s">
        <v>76</v>
      </c>
      <c r="AK121" s="67" t="s">
        <v>73</v>
      </c>
      <c r="AL121" s="67" t="s">
        <v>73</v>
      </c>
      <c r="AM121" s="67" t="s">
        <v>76</v>
      </c>
      <c r="AN121" s="67" t="s">
        <v>73</v>
      </c>
      <c r="AO121" s="67" t="s">
        <v>76</v>
      </c>
      <c r="AP121" s="67" t="s">
        <v>73</v>
      </c>
      <c r="AR121" s="68" t="s">
        <v>84</v>
      </c>
      <c r="AS121" s="66">
        <v>0.65361168481487997</v>
      </c>
      <c r="AT121" s="66">
        <v>0.62891701080685203</v>
      </c>
      <c r="AU121" s="66">
        <v>19.157711222465299</v>
      </c>
      <c r="AV121" s="66">
        <v>19.6352986175783</v>
      </c>
      <c r="AW121" s="66">
        <v>0.58854763204444205</v>
      </c>
      <c r="AX121" s="66">
        <v>0.60916581420262605</v>
      </c>
      <c r="AY121" s="66">
        <v>0.71557078302967803</v>
      </c>
      <c r="AZ121" s="66">
        <v>0.69834539597761702</v>
      </c>
      <c r="BA121" s="67" t="s">
        <v>76</v>
      </c>
      <c r="BB121" s="67" t="s">
        <v>76</v>
      </c>
      <c r="BC121" s="67" t="s">
        <v>73</v>
      </c>
      <c r="BD121" s="67" t="s">
        <v>73</v>
      </c>
      <c r="BE121" s="67" t="s">
        <v>75</v>
      </c>
      <c r="BF121" s="67" t="s">
        <v>76</v>
      </c>
      <c r="BG121" s="67" t="s">
        <v>76</v>
      </c>
      <c r="BH121" s="67" t="s">
        <v>76</v>
      </c>
      <c r="BI121" s="63">
        <f t="shared" ref="BI121" si="1023">IF(BJ121=AR121,1,0)</f>
        <v>1</v>
      </c>
      <c r="BJ121" s="63" t="s">
        <v>84</v>
      </c>
      <c r="BK121" s="66">
        <v>0.61216899059697905</v>
      </c>
      <c r="BL121" s="66">
        <v>0.58873650283311596</v>
      </c>
      <c r="BM121" s="66">
        <v>23.1104136912037</v>
      </c>
      <c r="BN121" s="66">
        <v>22.9050585976862</v>
      </c>
      <c r="BO121" s="66">
        <v>0.62276079629583403</v>
      </c>
      <c r="BP121" s="66">
        <v>0.64129829031963304</v>
      </c>
      <c r="BQ121" s="66">
        <v>0.702161749198008</v>
      </c>
      <c r="BR121" s="66">
        <v>0.683585110815213</v>
      </c>
      <c r="BS121" s="63" t="s">
        <v>76</v>
      </c>
      <c r="BT121" s="63" t="s">
        <v>76</v>
      </c>
      <c r="BU121" s="63" t="s">
        <v>73</v>
      </c>
      <c r="BV121" s="63" t="s">
        <v>73</v>
      </c>
      <c r="BW121" s="63" t="s">
        <v>76</v>
      </c>
      <c r="BX121" s="63" t="s">
        <v>76</v>
      </c>
      <c r="BY121" s="63" t="s">
        <v>76</v>
      </c>
      <c r="BZ121" s="63" t="s">
        <v>76</v>
      </c>
    </row>
    <row r="122" spans="1:78" s="63" customFormat="1" x14ac:dyDescent="0.3">
      <c r="A122" s="62">
        <v>14162200</v>
      </c>
      <c r="B122" s="63">
        <v>23773405</v>
      </c>
      <c r="C122" s="63" t="s">
        <v>10</v>
      </c>
      <c r="D122" s="63" t="s">
        <v>340</v>
      </c>
      <c r="F122" s="78"/>
      <c r="G122" s="64">
        <v>0.61399999999999999</v>
      </c>
      <c r="H122" s="64" t="str">
        <f t="shared" ref="H122" si="1024">IF(G122&gt;0.8,"VG",IF(G122&gt;0.7,"G",IF(G122&gt;0.45,"S","NS")))</f>
        <v>S</v>
      </c>
      <c r="I122" s="64" t="str">
        <f t="shared" ref="I122" si="1025">AJ122</f>
        <v>S</v>
      </c>
      <c r="J122" s="64" t="str">
        <f t="shared" ref="J122" si="1026">BB122</f>
        <v>S</v>
      </c>
      <c r="K122" s="64" t="str">
        <f t="shared" ref="K122" si="1027">BT122</f>
        <v>S</v>
      </c>
      <c r="L122" s="65">
        <v>-6.5000000000000002E-2</v>
      </c>
      <c r="M122" s="64" t="str">
        <f t="shared" ref="M122" si="1028">IF(ABS(L122)&lt;5%,"VG",IF(ABS(L122)&lt;10%,"G",IF(ABS(L122)&lt;15%,"S","NS")))</f>
        <v>G</v>
      </c>
      <c r="N122" s="64" t="str">
        <f t="shared" ref="N122" si="1029">AO122</f>
        <v>S</v>
      </c>
      <c r="O122" s="64" t="str">
        <f t="shared" ref="O122" si="1030">BD122</f>
        <v>NS</v>
      </c>
      <c r="P122" s="64" t="str">
        <f t="shared" ref="P122" si="1031">BY122</f>
        <v>S</v>
      </c>
      <c r="Q122" s="64">
        <v>0.61799999999999999</v>
      </c>
      <c r="R122" s="64" t="str">
        <f t="shared" ref="R122" si="1032">IF(Q122&lt;=0.5,"VG",IF(Q122&lt;=0.6,"G",IF(Q122&lt;=0.7,"S","NS")))</f>
        <v>S</v>
      </c>
      <c r="S122" s="64" t="str">
        <f t="shared" ref="S122" si="1033">AN122</f>
        <v>NS</v>
      </c>
      <c r="T122" s="64" t="str">
        <f t="shared" ref="T122" si="1034">BF122</f>
        <v>S</v>
      </c>
      <c r="U122" s="64" t="str">
        <f t="shared" ref="U122" si="1035">BX122</f>
        <v>S</v>
      </c>
      <c r="V122" s="64">
        <v>0.66700000000000004</v>
      </c>
      <c r="W122" s="64" t="str">
        <f t="shared" ref="W122" si="1036">IF(V122&gt;0.85,"VG",IF(V122&gt;0.75,"G",IF(V122&gt;0.6,"S","NS")))</f>
        <v>S</v>
      </c>
      <c r="X122" s="64" t="str">
        <f t="shared" ref="X122" si="1037">AP122</f>
        <v>NS</v>
      </c>
      <c r="Y122" s="64" t="str">
        <f t="shared" ref="Y122" si="1038">BH122</f>
        <v>S</v>
      </c>
      <c r="Z122" s="64" t="str">
        <f t="shared" ref="Z122" si="1039">BZ122</f>
        <v>S</v>
      </c>
      <c r="AA122" s="66">
        <v>0.61474935919165996</v>
      </c>
      <c r="AB122" s="66">
        <v>0.50541865349041004</v>
      </c>
      <c r="AC122" s="66">
        <v>23.505529061268899</v>
      </c>
      <c r="AD122" s="66">
        <v>20.7573483741354</v>
      </c>
      <c r="AE122" s="66">
        <v>0.62068562155759599</v>
      </c>
      <c r="AF122" s="66">
        <v>0.70326477695786105</v>
      </c>
      <c r="AG122" s="66">
        <v>0.70620903477716401</v>
      </c>
      <c r="AH122" s="66">
        <v>0.59088709824975805</v>
      </c>
      <c r="AI122" s="67" t="s">
        <v>76</v>
      </c>
      <c r="AJ122" s="67" t="s">
        <v>76</v>
      </c>
      <c r="AK122" s="67" t="s">
        <v>73</v>
      </c>
      <c r="AL122" s="67" t="s">
        <v>73</v>
      </c>
      <c r="AM122" s="67" t="s">
        <v>76</v>
      </c>
      <c r="AN122" s="67" t="s">
        <v>73</v>
      </c>
      <c r="AO122" s="67" t="s">
        <v>76</v>
      </c>
      <c r="AP122" s="67" t="s">
        <v>73</v>
      </c>
      <c r="AR122" s="68" t="s">
        <v>84</v>
      </c>
      <c r="AS122" s="66">
        <v>0.65361168481487997</v>
      </c>
      <c r="AT122" s="66">
        <v>0.62891701080685203</v>
      </c>
      <c r="AU122" s="66">
        <v>19.157711222465299</v>
      </c>
      <c r="AV122" s="66">
        <v>19.6352986175783</v>
      </c>
      <c r="AW122" s="66">
        <v>0.58854763204444205</v>
      </c>
      <c r="AX122" s="66">
        <v>0.60916581420262605</v>
      </c>
      <c r="AY122" s="66">
        <v>0.71557078302967803</v>
      </c>
      <c r="AZ122" s="66">
        <v>0.69834539597761702</v>
      </c>
      <c r="BA122" s="67" t="s">
        <v>76</v>
      </c>
      <c r="BB122" s="67" t="s">
        <v>76</v>
      </c>
      <c r="BC122" s="67" t="s">
        <v>73</v>
      </c>
      <c r="BD122" s="67" t="s">
        <v>73</v>
      </c>
      <c r="BE122" s="67" t="s">
        <v>75</v>
      </c>
      <c r="BF122" s="67" t="s">
        <v>76</v>
      </c>
      <c r="BG122" s="67" t="s">
        <v>76</v>
      </c>
      <c r="BH122" s="67" t="s">
        <v>76</v>
      </c>
      <c r="BI122" s="63">
        <f t="shared" ref="BI122" si="1040">IF(BJ122=AR122,1,0)</f>
        <v>1</v>
      </c>
      <c r="BJ122" s="63" t="s">
        <v>84</v>
      </c>
      <c r="BK122" s="66">
        <v>0.61216899059697905</v>
      </c>
      <c r="BL122" s="66">
        <v>0.58873650283311596</v>
      </c>
      <c r="BM122" s="66">
        <v>23.1104136912037</v>
      </c>
      <c r="BN122" s="66">
        <v>22.9050585976862</v>
      </c>
      <c r="BO122" s="66">
        <v>0.62276079629583403</v>
      </c>
      <c r="BP122" s="66">
        <v>0.64129829031963304</v>
      </c>
      <c r="BQ122" s="66">
        <v>0.702161749198008</v>
      </c>
      <c r="BR122" s="66">
        <v>0.683585110815213</v>
      </c>
      <c r="BS122" s="63" t="s">
        <v>76</v>
      </c>
      <c r="BT122" s="63" t="s">
        <v>76</v>
      </c>
      <c r="BU122" s="63" t="s">
        <v>73</v>
      </c>
      <c r="BV122" s="63" t="s">
        <v>73</v>
      </c>
      <c r="BW122" s="63" t="s">
        <v>76</v>
      </c>
      <c r="BX122" s="63" t="s">
        <v>76</v>
      </c>
      <c r="BY122" s="63" t="s">
        <v>76</v>
      </c>
      <c r="BZ122" s="63" t="s">
        <v>76</v>
      </c>
    </row>
    <row r="123" spans="1:78" s="63" customFormat="1" x14ac:dyDescent="0.3">
      <c r="A123" s="62">
        <v>14162200</v>
      </c>
      <c r="B123" s="63">
        <v>23773405</v>
      </c>
      <c r="C123" s="63" t="s">
        <v>10</v>
      </c>
      <c r="D123" s="63" t="s">
        <v>345</v>
      </c>
      <c r="F123" s="78"/>
      <c r="G123" s="64">
        <v>0.61399999999999999</v>
      </c>
      <c r="H123" s="64" t="str">
        <f t="shared" ref="H123" si="1041">IF(G123&gt;0.8,"VG",IF(G123&gt;0.7,"G",IF(G123&gt;0.45,"S","NS")))</f>
        <v>S</v>
      </c>
      <c r="I123" s="64" t="str">
        <f t="shared" ref="I123" si="1042">AJ123</f>
        <v>S</v>
      </c>
      <c r="J123" s="64" t="str">
        <f t="shared" ref="J123" si="1043">BB123</f>
        <v>S</v>
      </c>
      <c r="K123" s="64" t="str">
        <f t="shared" ref="K123" si="1044">BT123</f>
        <v>S</v>
      </c>
      <c r="L123" s="65">
        <v>-6.5000000000000002E-2</v>
      </c>
      <c r="M123" s="64" t="str">
        <f t="shared" ref="M123" si="1045">IF(ABS(L123)&lt;5%,"VG",IF(ABS(L123)&lt;10%,"G",IF(ABS(L123)&lt;15%,"S","NS")))</f>
        <v>G</v>
      </c>
      <c r="N123" s="64" t="str">
        <f t="shared" ref="N123" si="1046">AO123</f>
        <v>S</v>
      </c>
      <c r="O123" s="64" t="str">
        <f t="shared" ref="O123" si="1047">BD123</f>
        <v>NS</v>
      </c>
      <c r="P123" s="64" t="str">
        <f t="shared" ref="P123" si="1048">BY123</f>
        <v>S</v>
      </c>
      <c r="Q123" s="64">
        <v>0.61799999999999999</v>
      </c>
      <c r="R123" s="64" t="str">
        <f t="shared" ref="R123" si="1049">IF(Q123&lt;=0.5,"VG",IF(Q123&lt;=0.6,"G",IF(Q123&lt;=0.7,"S","NS")))</f>
        <v>S</v>
      </c>
      <c r="S123" s="64" t="str">
        <f t="shared" ref="S123" si="1050">AN123</f>
        <v>NS</v>
      </c>
      <c r="T123" s="64" t="str">
        <f t="shared" ref="T123" si="1051">BF123</f>
        <v>S</v>
      </c>
      <c r="U123" s="64" t="str">
        <f t="shared" ref="U123" si="1052">BX123</f>
        <v>S</v>
      </c>
      <c r="V123" s="64">
        <v>0.66700000000000004</v>
      </c>
      <c r="W123" s="64" t="str">
        <f t="shared" ref="W123" si="1053">IF(V123&gt;0.85,"VG",IF(V123&gt;0.75,"G",IF(V123&gt;0.6,"S","NS")))</f>
        <v>S</v>
      </c>
      <c r="X123" s="64" t="str">
        <f t="shared" ref="X123" si="1054">AP123</f>
        <v>NS</v>
      </c>
      <c r="Y123" s="64" t="str">
        <f t="shared" ref="Y123" si="1055">BH123</f>
        <v>S</v>
      </c>
      <c r="Z123" s="64" t="str">
        <f t="shared" ref="Z123" si="1056">BZ123</f>
        <v>S</v>
      </c>
      <c r="AA123" s="66">
        <v>0.61474935919165996</v>
      </c>
      <c r="AB123" s="66">
        <v>0.50541865349041004</v>
      </c>
      <c r="AC123" s="66">
        <v>23.505529061268899</v>
      </c>
      <c r="AD123" s="66">
        <v>20.7573483741354</v>
      </c>
      <c r="AE123" s="66">
        <v>0.62068562155759599</v>
      </c>
      <c r="AF123" s="66">
        <v>0.70326477695786105</v>
      </c>
      <c r="AG123" s="66">
        <v>0.70620903477716401</v>
      </c>
      <c r="AH123" s="66">
        <v>0.59088709824975805</v>
      </c>
      <c r="AI123" s="67" t="s">
        <v>76</v>
      </c>
      <c r="AJ123" s="67" t="s">
        <v>76</v>
      </c>
      <c r="AK123" s="67" t="s">
        <v>73</v>
      </c>
      <c r="AL123" s="67" t="s">
        <v>73</v>
      </c>
      <c r="AM123" s="67" t="s">
        <v>76</v>
      </c>
      <c r="AN123" s="67" t="s">
        <v>73</v>
      </c>
      <c r="AO123" s="67" t="s">
        <v>76</v>
      </c>
      <c r="AP123" s="67" t="s">
        <v>73</v>
      </c>
      <c r="AR123" s="68" t="s">
        <v>84</v>
      </c>
      <c r="AS123" s="66">
        <v>0.65361168481487997</v>
      </c>
      <c r="AT123" s="66">
        <v>0.62891701080685203</v>
      </c>
      <c r="AU123" s="66">
        <v>19.157711222465299</v>
      </c>
      <c r="AV123" s="66">
        <v>19.6352986175783</v>
      </c>
      <c r="AW123" s="66">
        <v>0.58854763204444205</v>
      </c>
      <c r="AX123" s="66">
        <v>0.60916581420262605</v>
      </c>
      <c r="AY123" s="66">
        <v>0.71557078302967803</v>
      </c>
      <c r="AZ123" s="66">
        <v>0.69834539597761702</v>
      </c>
      <c r="BA123" s="67" t="s">
        <v>76</v>
      </c>
      <c r="BB123" s="67" t="s">
        <v>76</v>
      </c>
      <c r="BC123" s="67" t="s">
        <v>73</v>
      </c>
      <c r="BD123" s="67" t="s">
        <v>73</v>
      </c>
      <c r="BE123" s="67" t="s">
        <v>75</v>
      </c>
      <c r="BF123" s="67" t="s">
        <v>76</v>
      </c>
      <c r="BG123" s="67" t="s">
        <v>76</v>
      </c>
      <c r="BH123" s="67" t="s">
        <v>76</v>
      </c>
      <c r="BI123" s="63">
        <f t="shared" ref="BI123" si="1057">IF(BJ123=AR123,1,0)</f>
        <v>1</v>
      </c>
      <c r="BJ123" s="63" t="s">
        <v>84</v>
      </c>
      <c r="BK123" s="66">
        <v>0.61216899059697905</v>
      </c>
      <c r="BL123" s="66">
        <v>0.58873650283311596</v>
      </c>
      <c r="BM123" s="66">
        <v>23.1104136912037</v>
      </c>
      <c r="BN123" s="66">
        <v>22.9050585976862</v>
      </c>
      <c r="BO123" s="66">
        <v>0.62276079629583403</v>
      </c>
      <c r="BP123" s="66">
        <v>0.64129829031963304</v>
      </c>
      <c r="BQ123" s="66">
        <v>0.702161749198008</v>
      </c>
      <c r="BR123" s="66">
        <v>0.683585110815213</v>
      </c>
      <c r="BS123" s="63" t="s">
        <v>76</v>
      </c>
      <c r="BT123" s="63" t="s">
        <v>76</v>
      </c>
      <c r="BU123" s="63" t="s">
        <v>73</v>
      </c>
      <c r="BV123" s="63" t="s">
        <v>73</v>
      </c>
      <c r="BW123" s="63" t="s">
        <v>76</v>
      </c>
      <c r="BX123" s="63" t="s">
        <v>76</v>
      </c>
      <c r="BY123" s="63" t="s">
        <v>76</v>
      </c>
      <c r="BZ123" s="63" t="s">
        <v>76</v>
      </c>
    </row>
    <row r="124" spans="1:78" s="69" customFormat="1" x14ac:dyDescent="0.3">
      <c r="A124" s="72"/>
      <c r="F124" s="79"/>
      <c r="G124" s="70"/>
      <c r="H124" s="70"/>
      <c r="I124" s="70"/>
      <c r="J124" s="70"/>
      <c r="K124" s="70"/>
      <c r="L124" s="71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3"/>
      <c r="AB124" s="73"/>
      <c r="AC124" s="73"/>
      <c r="AD124" s="73"/>
      <c r="AE124" s="73"/>
      <c r="AF124" s="73"/>
      <c r="AG124" s="73"/>
      <c r="AH124" s="73"/>
      <c r="AI124" s="74"/>
      <c r="AJ124" s="74"/>
      <c r="AK124" s="74"/>
      <c r="AL124" s="74"/>
      <c r="AM124" s="74"/>
      <c r="AN124" s="74"/>
      <c r="AO124" s="74"/>
      <c r="AP124" s="74"/>
      <c r="AR124" s="75"/>
      <c r="AS124" s="73"/>
      <c r="AT124" s="73"/>
      <c r="AU124" s="73"/>
      <c r="AV124" s="73"/>
      <c r="AW124" s="73"/>
      <c r="AX124" s="73"/>
      <c r="AY124" s="73"/>
      <c r="AZ124" s="73"/>
      <c r="BA124" s="74"/>
      <c r="BB124" s="74"/>
      <c r="BC124" s="74"/>
      <c r="BD124" s="74"/>
      <c r="BE124" s="74"/>
      <c r="BF124" s="74"/>
      <c r="BG124" s="74"/>
      <c r="BH124" s="74"/>
      <c r="BK124" s="73"/>
      <c r="BL124" s="73"/>
      <c r="BM124" s="73"/>
      <c r="BN124" s="73"/>
      <c r="BO124" s="73"/>
      <c r="BP124" s="73"/>
      <c r="BQ124" s="73"/>
      <c r="BR124" s="73"/>
    </row>
    <row r="125" spans="1:78" s="63" customFormat="1" x14ac:dyDescent="0.3">
      <c r="A125" s="62">
        <v>14162500</v>
      </c>
      <c r="B125" s="63">
        <v>23772909</v>
      </c>
      <c r="C125" s="63" t="s">
        <v>11</v>
      </c>
      <c r="D125" s="63" t="s">
        <v>176</v>
      </c>
      <c r="F125" s="77"/>
      <c r="G125" s="64">
        <v>0.68</v>
      </c>
      <c r="H125" s="64" t="str">
        <f t="shared" ref="H125:H135" si="1058">IF(G125&gt;0.8,"VG",IF(G125&gt;0.7,"G",IF(G125&gt;0.45,"S","NS")))</f>
        <v>S</v>
      </c>
      <c r="I125" s="64" t="str">
        <f t="shared" ref="I125:I132" si="1059">AJ125</f>
        <v>S</v>
      </c>
      <c r="J125" s="64" t="str">
        <f t="shared" ref="J125:J132" si="1060">BB125</f>
        <v>VG</v>
      </c>
      <c r="K125" s="64" t="str">
        <f t="shared" ref="K125:K132" si="1061">BT125</f>
        <v>G</v>
      </c>
      <c r="L125" s="65">
        <v>6.0000000000000001E-3</v>
      </c>
      <c r="M125" s="65" t="str">
        <f t="shared" ref="M125:M135" si="1062">IF(ABS(L125)&lt;5%,"VG",IF(ABS(L125)&lt;10%,"G",IF(ABS(L125)&lt;15%,"S","NS")))</f>
        <v>VG</v>
      </c>
      <c r="N125" s="64" t="str">
        <f t="shared" ref="N125:N132" si="1063">AO125</f>
        <v>G</v>
      </c>
      <c r="O125" s="64" t="str">
        <f t="shared" ref="O125:O132" si="1064">BD125</f>
        <v>G</v>
      </c>
      <c r="P125" s="64" t="str">
        <f t="shared" ref="P125:P132" si="1065">BY125</f>
        <v>G</v>
      </c>
      <c r="Q125" s="64">
        <v>0.56999999999999995</v>
      </c>
      <c r="R125" s="64" t="str">
        <f t="shared" ref="R125:R135" si="1066">IF(Q125&lt;=0.5,"VG",IF(Q125&lt;=0.6,"G",IF(Q125&lt;=0.7,"S","NS")))</f>
        <v>G</v>
      </c>
      <c r="S125" s="64" t="str">
        <f t="shared" ref="S125:S132" si="1067">AN125</f>
        <v>G</v>
      </c>
      <c r="T125" s="64" t="str">
        <f t="shared" ref="T125:T132" si="1068">BF125</f>
        <v>VG</v>
      </c>
      <c r="U125" s="64" t="str">
        <f t="shared" ref="U125:U132" si="1069">BX125</f>
        <v>VG</v>
      </c>
      <c r="V125" s="64">
        <v>0.78</v>
      </c>
      <c r="W125" s="64" t="str">
        <f t="shared" ref="W125:W135" si="1070">IF(V125&gt;0.85,"VG",IF(V125&gt;0.75,"G",IF(V125&gt;0.6,"S","NS")))</f>
        <v>G</v>
      </c>
      <c r="X125" s="64" t="str">
        <f t="shared" ref="X125:X132" si="1071">AP125</f>
        <v>S</v>
      </c>
      <c r="Y125" s="64" t="str">
        <f t="shared" ref="Y125:Y132" si="1072">BH125</f>
        <v>G</v>
      </c>
      <c r="Z125" s="64" t="str">
        <f t="shared" ref="Z125:Z132" si="1073">BZ125</f>
        <v>G</v>
      </c>
      <c r="AA125" s="66">
        <v>0.76488069174801598</v>
      </c>
      <c r="AB125" s="66">
        <v>0.68991725054118203</v>
      </c>
      <c r="AC125" s="66">
        <v>10.1443382784535</v>
      </c>
      <c r="AD125" s="66">
        <v>7.1222258413468396</v>
      </c>
      <c r="AE125" s="66">
        <v>0.484891027192693</v>
      </c>
      <c r="AF125" s="66">
        <v>0.55685074253234002</v>
      </c>
      <c r="AG125" s="66">
        <v>0.81843746163333897</v>
      </c>
      <c r="AH125" s="66">
        <v>0.72999307079166997</v>
      </c>
      <c r="AI125" s="67" t="s">
        <v>75</v>
      </c>
      <c r="AJ125" s="67" t="s">
        <v>76</v>
      </c>
      <c r="AK125" s="67" t="s">
        <v>76</v>
      </c>
      <c r="AL125" s="67" t="s">
        <v>75</v>
      </c>
      <c r="AM125" s="67" t="s">
        <v>77</v>
      </c>
      <c r="AN125" s="67" t="s">
        <v>75</v>
      </c>
      <c r="AO125" s="67" t="s">
        <v>75</v>
      </c>
      <c r="AP125" s="67" t="s">
        <v>76</v>
      </c>
      <c r="AR125" s="68" t="s">
        <v>85</v>
      </c>
      <c r="AS125" s="66">
        <v>0.79347932251418196</v>
      </c>
      <c r="AT125" s="66">
        <v>0.80273521066028797</v>
      </c>
      <c r="AU125" s="66">
        <v>6.4806978964083202</v>
      </c>
      <c r="AV125" s="66">
        <v>5.7980864326347703</v>
      </c>
      <c r="AW125" s="66">
        <v>0.454445461508659</v>
      </c>
      <c r="AX125" s="66">
        <v>0.444145009360357</v>
      </c>
      <c r="AY125" s="66">
        <v>0.82084976638971097</v>
      </c>
      <c r="AZ125" s="66">
        <v>0.82746101549721796</v>
      </c>
      <c r="BA125" s="67" t="s">
        <v>75</v>
      </c>
      <c r="BB125" s="67" t="s">
        <v>77</v>
      </c>
      <c r="BC125" s="67" t="s">
        <v>75</v>
      </c>
      <c r="BD125" s="67" t="s">
        <v>75</v>
      </c>
      <c r="BE125" s="67" t="s">
        <v>77</v>
      </c>
      <c r="BF125" s="67" t="s">
        <v>77</v>
      </c>
      <c r="BG125" s="67" t="s">
        <v>75</v>
      </c>
      <c r="BH125" s="67" t="s">
        <v>75</v>
      </c>
      <c r="BI125" s="63">
        <f t="shared" ref="BI125:BI132" si="1074">IF(BJ125=AR125,1,0)</f>
        <v>1</v>
      </c>
      <c r="BJ125" s="63" t="s">
        <v>85</v>
      </c>
      <c r="BK125" s="66">
        <v>0.77201057728846201</v>
      </c>
      <c r="BL125" s="66">
        <v>0.78145064939357001</v>
      </c>
      <c r="BM125" s="66">
        <v>8.3086932198694807</v>
      </c>
      <c r="BN125" s="66">
        <v>6.9422442839524603</v>
      </c>
      <c r="BO125" s="66">
        <v>0.47748237947754502</v>
      </c>
      <c r="BP125" s="66">
        <v>0.46749262091120802</v>
      </c>
      <c r="BQ125" s="66">
        <v>0.81530771590621798</v>
      </c>
      <c r="BR125" s="66">
        <v>0.81882056470473397</v>
      </c>
      <c r="BS125" s="63" t="s">
        <v>75</v>
      </c>
      <c r="BT125" s="63" t="s">
        <v>75</v>
      </c>
      <c r="BU125" s="63" t="s">
        <v>75</v>
      </c>
      <c r="BV125" s="63" t="s">
        <v>75</v>
      </c>
      <c r="BW125" s="63" t="s">
        <v>77</v>
      </c>
      <c r="BX125" s="63" t="s">
        <v>77</v>
      </c>
      <c r="BY125" s="63" t="s">
        <v>75</v>
      </c>
      <c r="BZ125" s="63" t="s">
        <v>75</v>
      </c>
    </row>
    <row r="126" spans="1:78" s="63" customFormat="1" x14ac:dyDescent="0.3">
      <c r="A126" s="62">
        <v>14162500</v>
      </c>
      <c r="B126" s="63">
        <v>23772909</v>
      </c>
      <c r="C126" s="63" t="s">
        <v>11</v>
      </c>
      <c r="D126" s="63" t="s">
        <v>175</v>
      </c>
      <c r="F126" s="78"/>
      <c r="G126" s="64">
        <v>0.54</v>
      </c>
      <c r="H126" s="64" t="str">
        <f t="shared" si="1058"/>
        <v>S</v>
      </c>
      <c r="I126" s="64" t="str">
        <f t="shared" si="1059"/>
        <v>S</v>
      </c>
      <c r="J126" s="64" t="str">
        <f t="shared" si="1060"/>
        <v>VG</v>
      </c>
      <c r="K126" s="64" t="str">
        <f t="shared" si="1061"/>
        <v>G</v>
      </c>
      <c r="L126" s="65">
        <v>-2.5000000000000001E-2</v>
      </c>
      <c r="M126" s="65" t="str">
        <f t="shared" si="1062"/>
        <v>VG</v>
      </c>
      <c r="N126" s="64" t="str">
        <f t="shared" si="1063"/>
        <v>G</v>
      </c>
      <c r="O126" s="64" t="str">
        <f t="shared" si="1064"/>
        <v>G</v>
      </c>
      <c r="P126" s="64" t="str">
        <f t="shared" si="1065"/>
        <v>G</v>
      </c>
      <c r="Q126" s="64">
        <v>0.67</v>
      </c>
      <c r="R126" s="64" t="str">
        <f t="shared" si="1066"/>
        <v>S</v>
      </c>
      <c r="S126" s="64" t="str">
        <f t="shared" si="1067"/>
        <v>G</v>
      </c>
      <c r="T126" s="64" t="str">
        <f t="shared" si="1068"/>
        <v>VG</v>
      </c>
      <c r="U126" s="64" t="str">
        <f t="shared" si="1069"/>
        <v>VG</v>
      </c>
      <c r="V126" s="64">
        <v>0.69</v>
      </c>
      <c r="W126" s="64" t="str">
        <f t="shared" si="1070"/>
        <v>S</v>
      </c>
      <c r="X126" s="64" t="str">
        <f t="shared" si="1071"/>
        <v>S</v>
      </c>
      <c r="Y126" s="64" t="str">
        <f t="shared" si="1072"/>
        <v>G</v>
      </c>
      <c r="Z126" s="64" t="str">
        <f t="shared" si="1073"/>
        <v>G</v>
      </c>
      <c r="AA126" s="66">
        <v>0.76488069174801598</v>
      </c>
      <c r="AB126" s="66">
        <v>0.68991725054118203</v>
      </c>
      <c r="AC126" s="66">
        <v>10.1443382784535</v>
      </c>
      <c r="AD126" s="66">
        <v>7.1222258413468396</v>
      </c>
      <c r="AE126" s="66">
        <v>0.484891027192693</v>
      </c>
      <c r="AF126" s="66">
        <v>0.55685074253234002</v>
      </c>
      <c r="AG126" s="66">
        <v>0.81843746163333897</v>
      </c>
      <c r="AH126" s="66">
        <v>0.72999307079166997</v>
      </c>
      <c r="AI126" s="67" t="s">
        <v>75</v>
      </c>
      <c r="AJ126" s="67" t="s">
        <v>76</v>
      </c>
      <c r="AK126" s="67" t="s">
        <v>76</v>
      </c>
      <c r="AL126" s="67" t="s">
        <v>75</v>
      </c>
      <c r="AM126" s="67" t="s">
        <v>77</v>
      </c>
      <c r="AN126" s="67" t="s">
        <v>75</v>
      </c>
      <c r="AO126" s="67" t="s">
        <v>75</v>
      </c>
      <c r="AP126" s="67" t="s">
        <v>76</v>
      </c>
      <c r="AR126" s="68" t="s">
        <v>85</v>
      </c>
      <c r="AS126" s="66">
        <v>0.79347932251418196</v>
      </c>
      <c r="AT126" s="66">
        <v>0.80273521066028797</v>
      </c>
      <c r="AU126" s="66">
        <v>6.4806978964083202</v>
      </c>
      <c r="AV126" s="66">
        <v>5.7980864326347703</v>
      </c>
      <c r="AW126" s="66">
        <v>0.454445461508659</v>
      </c>
      <c r="AX126" s="66">
        <v>0.444145009360357</v>
      </c>
      <c r="AY126" s="66">
        <v>0.82084976638971097</v>
      </c>
      <c r="AZ126" s="66">
        <v>0.82746101549721796</v>
      </c>
      <c r="BA126" s="67" t="s">
        <v>75</v>
      </c>
      <c r="BB126" s="67" t="s">
        <v>77</v>
      </c>
      <c r="BC126" s="67" t="s">
        <v>75</v>
      </c>
      <c r="BD126" s="67" t="s">
        <v>75</v>
      </c>
      <c r="BE126" s="67" t="s">
        <v>77</v>
      </c>
      <c r="BF126" s="67" t="s">
        <v>77</v>
      </c>
      <c r="BG126" s="67" t="s">
        <v>75</v>
      </c>
      <c r="BH126" s="67" t="s">
        <v>75</v>
      </c>
      <c r="BI126" s="63">
        <f t="shared" si="1074"/>
        <v>1</v>
      </c>
      <c r="BJ126" s="63" t="s">
        <v>85</v>
      </c>
      <c r="BK126" s="66">
        <v>0.77201057728846201</v>
      </c>
      <c r="BL126" s="66">
        <v>0.78145064939357001</v>
      </c>
      <c r="BM126" s="66">
        <v>8.3086932198694807</v>
      </c>
      <c r="BN126" s="66">
        <v>6.9422442839524603</v>
      </c>
      <c r="BO126" s="66">
        <v>0.47748237947754502</v>
      </c>
      <c r="BP126" s="66">
        <v>0.46749262091120802</v>
      </c>
      <c r="BQ126" s="66">
        <v>0.81530771590621798</v>
      </c>
      <c r="BR126" s="66">
        <v>0.81882056470473397</v>
      </c>
      <c r="BS126" s="63" t="s">
        <v>75</v>
      </c>
      <c r="BT126" s="63" t="s">
        <v>75</v>
      </c>
      <c r="BU126" s="63" t="s">
        <v>75</v>
      </c>
      <c r="BV126" s="63" t="s">
        <v>75</v>
      </c>
      <c r="BW126" s="63" t="s">
        <v>77</v>
      </c>
      <c r="BX126" s="63" t="s">
        <v>77</v>
      </c>
      <c r="BY126" s="63" t="s">
        <v>75</v>
      </c>
      <c r="BZ126" s="63" t="s">
        <v>75</v>
      </c>
    </row>
    <row r="127" spans="1:78" s="63" customFormat="1" x14ac:dyDescent="0.3">
      <c r="A127" s="62">
        <v>14162500</v>
      </c>
      <c r="B127" s="63">
        <v>23772909</v>
      </c>
      <c r="C127" s="63" t="s">
        <v>11</v>
      </c>
      <c r="D127" s="63" t="s">
        <v>182</v>
      </c>
      <c r="F127" s="78"/>
      <c r="G127" s="64">
        <v>0.61</v>
      </c>
      <c r="H127" s="64" t="str">
        <f t="shared" si="1058"/>
        <v>S</v>
      </c>
      <c r="I127" s="64" t="str">
        <f t="shared" si="1059"/>
        <v>S</v>
      </c>
      <c r="J127" s="64" t="str">
        <f t="shared" si="1060"/>
        <v>VG</v>
      </c>
      <c r="K127" s="64" t="str">
        <f t="shared" si="1061"/>
        <v>G</v>
      </c>
      <c r="L127" s="65">
        <v>5.0999999999999997E-2</v>
      </c>
      <c r="M127" s="65" t="str">
        <f t="shared" si="1062"/>
        <v>G</v>
      </c>
      <c r="N127" s="64" t="str">
        <f t="shared" si="1063"/>
        <v>G</v>
      </c>
      <c r="O127" s="64" t="str">
        <f t="shared" si="1064"/>
        <v>G</v>
      </c>
      <c r="P127" s="64" t="str">
        <f t="shared" si="1065"/>
        <v>G</v>
      </c>
      <c r="Q127" s="64">
        <v>0.62</v>
      </c>
      <c r="R127" s="64" t="str">
        <f t="shared" si="1066"/>
        <v>S</v>
      </c>
      <c r="S127" s="64" t="str">
        <f t="shared" si="1067"/>
        <v>G</v>
      </c>
      <c r="T127" s="64" t="str">
        <f t="shared" si="1068"/>
        <v>VG</v>
      </c>
      <c r="U127" s="64" t="str">
        <f t="shared" si="1069"/>
        <v>VG</v>
      </c>
      <c r="V127" s="64">
        <v>0.69</v>
      </c>
      <c r="W127" s="64" t="str">
        <f t="shared" si="1070"/>
        <v>S</v>
      </c>
      <c r="X127" s="64" t="str">
        <f t="shared" si="1071"/>
        <v>S</v>
      </c>
      <c r="Y127" s="64" t="str">
        <f t="shared" si="1072"/>
        <v>G</v>
      </c>
      <c r="Z127" s="64" t="str">
        <f t="shared" si="1073"/>
        <v>G</v>
      </c>
      <c r="AA127" s="66">
        <v>0.76488069174801598</v>
      </c>
      <c r="AB127" s="66">
        <v>0.68991725054118203</v>
      </c>
      <c r="AC127" s="66">
        <v>10.1443382784535</v>
      </c>
      <c r="AD127" s="66">
        <v>7.1222258413468396</v>
      </c>
      <c r="AE127" s="66">
        <v>0.484891027192693</v>
      </c>
      <c r="AF127" s="66">
        <v>0.55685074253234002</v>
      </c>
      <c r="AG127" s="66">
        <v>0.81843746163333897</v>
      </c>
      <c r="AH127" s="66">
        <v>0.72999307079166997</v>
      </c>
      <c r="AI127" s="67" t="s">
        <v>75</v>
      </c>
      <c r="AJ127" s="67" t="s">
        <v>76</v>
      </c>
      <c r="AK127" s="67" t="s">
        <v>76</v>
      </c>
      <c r="AL127" s="67" t="s">
        <v>75</v>
      </c>
      <c r="AM127" s="67" t="s">
        <v>77</v>
      </c>
      <c r="AN127" s="67" t="s">
        <v>75</v>
      </c>
      <c r="AO127" s="67" t="s">
        <v>75</v>
      </c>
      <c r="AP127" s="67" t="s">
        <v>76</v>
      </c>
      <c r="AR127" s="68" t="s">
        <v>85</v>
      </c>
      <c r="AS127" s="66">
        <v>0.79347932251418196</v>
      </c>
      <c r="AT127" s="66">
        <v>0.80273521066028797</v>
      </c>
      <c r="AU127" s="66">
        <v>6.4806978964083202</v>
      </c>
      <c r="AV127" s="66">
        <v>5.7980864326347703</v>
      </c>
      <c r="AW127" s="66">
        <v>0.454445461508659</v>
      </c>
      <c r="AX127" s="66">
        <v>0.444145009360357</v>
      </c>
      <c r="AY127" s="66">
        <v>0.82084976638971097</v>
      </c>
      <c r="AZ127" s="66">
        <v>0.82746101549721796</v>
      </c>
      <c r="BA127" s="67" t="s">
        <v>75</v>
      </c>
      <c r="BB127" s="67" t="s">
        <v>77</v>
      </c>
      <c r="BC127" s="67" t="s">
        <v>75</v>
      </c>
      <c r="BD127" s="67" t="s">
        <v>75</v>
      </c>
      <c r="BE127" s="67" t="s">
        <v>77</v>
      </c>
      <c r="BF127" s="67" t="s">
        <v>77</v>
      </c>
      <c r="BG127" s="67" t="s">
        <v>75</v>
      </c>
      <c r="BH127" s="67" t="s">
        <v>75</v>
      </c>
      <c r="BI127" s="63">
        <f t="shared" si="1074"/>
        <v>1</v>
      </c>
      <c r="BJ127" s="63" t="s">
        <v>85</v>
      </c>
      <c r="BK127" s="66">
        <v>0.77201057728846201</v>
      </c>
      <c r="BL127" s="66">
        <v>0.78145064939357001</v>
      </c>
      <c r="BM127" s="66">
        <v>8.3086932198694807</v>
      </c>
      <c r="BN127" s="66">
        <v>6.9422442839524603</v>
      </c>
      <c r="BO127" s="66">
        <v>0.47748237947754502</v>
      </c>
      <c r="BP127" s="66">
        <v>0.46749262091120802</v>
      </c>
      <c r="BQ127" s="66">
        <v>0.81530771590621798</v>
      </c>
      <c r="BR127" s="66">
        <v>0.81882056470473397</v>
      </c>
      <c r="BS127" s="63" t="s">
        <v>75</v>
      </c>
      <c r="BT127" s="63" t="s">
        <v>75</v>
      </c>
      <c r="BU127" s="63" t="s">
        <v>75</v>
      </c>
      <c r="BV127" s="63" t="s">
        <v>75</v>
      </c>
      <c r="BW127" s="63" t="s">
        <v>77</v>
      </c>
      <c r="BX127" s="63" t="s">
        <v>77</v>
      </c>
      <c r="BY127" s="63" t="s">
        <v>75</v>
      </c>
      <c r="BZ127" s="63" t="s">
        <v>75</v>
      </c>
    </row>
    <row r="128" spans="1:78" s="63" customFormat="1" x14ac:dyDescent="0.3">
      <c r="A128" s="62">
        <v>14162500</v>
      </c>
      <c r="B128" s="63">
        <v>23772909</v>
      </c>
      <c r="C128" s="63" t="s">
        <v>11</v>
      </c>
      <c r="D128" s="63" t="s">
        <v>183</v>
      </c>
      <c r="F128" s="78"/>
      <c r="G128" s="64">
        <v>0.6</v>
      </c>
      <c r="H128" s="64" t="str">
        <f t="shared" si="1058"/>
        <v>S</v>
      </c>
      <c r="I128" s="64" t="str">
        <f t="shared" si="1059"/>
        <v>S</v>
      </c>
      <c r="J128" s="64" t="str">
        <f t="shared" si="1060"/>
        <v>VG</v>
      </c>
      <c r="K128" s="64" t="str">
        <f t="shared" si="1061"/>
        <v>G</v>
      </c>
      <c r="L128" s="65">
        <v>0.06</v>
      </c>
      <c r="M128" s="65" t="str">
        <f t="shared" si="1062"/>
        <v>G</v>
      </c>
      <c r="N128" s="64" t="str">
        <f t="shared" si="1063"/>
        <v>G</v>
      </c>
      <c r="O128" s="64" t="str">
        <f t="shared" si="1064"/>
        <v>G</v>
      </c>
      <c r="P128" s="64" t="str">
        <f t="shared" si="1065"/>
        <v>G</v>
      </c>
      <c r="Q128" s="64">
        <v>0.62</v>
      </c>
      <c r="R128" s="64" t="str">
        <f t="shared" si="1066"/>
        <v>S</v>
      </c>
      <c r="S128" s="64" t="str">
        <f t="shared" si="1067"/>
        <v>G</v>
      </c>
      <c r="T128" s="64" t="str">
        <f t="shared" si="1068"/>
        <v>VG</v>
      </c>
      <c r="U128" s="64" t="str">
        <f t="shared" si="1069"/>
        <v>VG</v>
      </c>
      <c r="V128" s="64">
        <v>0.69</v>
      </c>
      <c r="W128" s="64" t="str">
        <f t="shared" si="1070"/>
        <v>S</v>
      </c>
      <c r="X128" s="64" t="str">
        <f t="shared" si="1071"/>
        <v>S</v>
      </c>
      <c r="Y128" s="64" t="str">
        <f t="shared" si="1072"/>
        <v>G</v>
      </c>
      <c r="Z128" s="64" t="str">
        <f t="shared" si="1073"/>
        <v>G</v>
      </c>
      <c r="AA128" s="66">
        <v>0.76488069174801598</v>
      </c>
      <c r="AB128" s="66">
        <v>0.68991725054118203</v>
      </c>
      <c r="AC128" s="66">
        <v>10.1443382784535</v>
      </c>
      <c r="AD128" s="66">
        <v>7.1222258413468396</v>
      </c>
      <c r="AE128" s="66">
        <v>0.484891027192693</v>
      </c>
      <c r="AF128" s="66">
        <v>0.55685074253234002</v>
      </c>
      <c r="AG128" s="66">
        <v>0.81843746163333897</v>
      </c>
      <c r="AH128" s="66">
        <v>0.72999307079166997</v>
      </c>
      <c r="AI128" s="67" t="s">
        <v>75</v>
      </c>
      <c r="AJ128" s="67" t="s">
        <v>76</v>
      </c>
      <c r="AK128" s="67" t="s">
        <v>76</v>
      </c>
      <c r="AL128" s="67" t="s">
        <v>75</v>
      </c>
      <c r="AM128" s="67" t="s">
        <v>77</v>
      </c>
      <c r="AN128" s="67" t="s">
        <v>75</v>
      </c>
      <c r="AO128" s="67" t="s">
        <v>75</v>
      </c>
      <c r="AP128" s="67" t="s">
        <v>76</v>
      </c>
      <c r="AR128" s="68" t="s">
        <v>85</v>
      </c>
      <c r="AS128" s="66">
        <v>0.79347932251418196</v>
      </c>
      <c r="AT128" s="66">
        <v>0.80273521066028797</v>
      </c>
      <c r="AU128" s="66">
        <v>6.4806978964083202</v>
      </c>
      <c r="AV128" s="66">
        <v>5.7980864326347703</v>
      </c>
      <c r="AW128" s="66">
        <v>0.454445461508659</v>
      </c>
      <c r="AX128" s="66">
        <v>0.444145009360357</v>
      </c>
      <c r="AY128" s="66">
        <v>0.82084976638971097</v>
      </c>
      <c r="AZ128" s="66">
        <v>0.82746101549721796</v>
      </c>
      <c r="BA128" s="67" t="s">
        <v>75</v>
      </c>
      <c r="BB128" s="67" t="s">
        <v>77</v>
      </c>
      <c r="BC128" s="67" t="s">
        <v>75</v>
      </c>
      <c r="BD128" s="67" t="s">
        <v>75</v>
      </c>
      <c r="BE128" s="67" t="s">
        <v>77</v>
      </c>
      <c r="BF128" s="67" t="s">
        <v>77</v>
      </c>
      <c r="BG128" s="67" t="s">
        <v>75</v>
      </c>
      <c r="BH128" s="67" t="s">
        <v>75</v>
      </c>
      <c r="BI128" s="63">
        <f t="shared" si="1074"/>
        <v>1</v>
      </c>
      <c r="BJ128" s="63" t="s">
        <v>85</v>
      </c>
      <c r="BK128" s="66">
        <v>0.77201057728846201</v>
      </c>
      <c r="BL128" s="66">
        <v>0.78145064939357001</v>
      </c>
      <c r="BM128" s="66">
        <v>8.3086932198694807</v>
      </c>
      <c r="BN128" s="66">
        <v>6.9422442839524603</v>
      </c>
      <c r="BO128" s="66">
        <v>0.47748237947754502</v>
      </c>
      <c r="BP128" s="66">
        <v>0.46749262091120802</v>
      </c>
      <c r="BQ128" s="66">
        <v>0.81530771590621798</v>
      </c>
      <c r="BR128" s="66">
        <v>0.81882056470473397</v>
      </c>
      <c r="BS128" s="63" t="s">
        <v>75</v>
      </c>
      <c r="BT128" s="63" t="s">
        <v>75</v>
      </c>
      <c r="BU128" s="63" t="s">
        <v>75</v>
      </c>
      <c r="BV128" s="63" t="s">
        <v>75</v>
      </c>
      <c r="BW128" s="63" t="s">
        <v>77</v>
      </c>
      <c r="BX128" s="63" t="s">
        <v>77</v>
      </c>
      <c r="BY128" s="63" t="s">
        <v>75</v>
      </c>
      <c r="BZ128" s="63" t="s">
        <v>75</v>
      </c>
    </row>
    <row r="129" spans="1:78" s="63" customFormat="1" x14ac:dyDescent="0.3">
      <c r="A129" s="62">
        <v>14162500</v>
      </c>
      <c r="B129" s="63">
        <v>23772909</v>
      </c>
      <c r="C129" s="63" t="s">
        <v>11</v>
      </c>
      <c r="D129" s="63" t="s">
        <v>199</v>
      </c>
      <c r="F129" s="78"/>
      <c r="G129" s="64">
        <v>0.78</v>
      </c>
      <c r="H129" s="64" t="str">
        <f t="shared" si="1058"/>
        <v>G</v>
      </c>
      <c r="I129" s="64" t="str">
        <f t="shared" si="1059"/>
        <v>S</v>
      </c>
      <c r="J129" s="64" t="str">
        <f t="shared" si="1060"/>
        <v>VG</v>
      </c>
      <c r="K129" s="64" t="str">
        <f t="shared" si="1061"/>
        <v>G</v>
      </c>
      <c r="L129" s="65">
        <v>6.2E-2</v>
      </c>
      <c r="M129" s="65" t="str">
        <f t="shared" si="1062"/>
        <v>G</v>
      </c>
      <c r="N129" s="64" t="str">
        <f t="shared" si="1063"/>
        <v>G</v>
      </c>
      <c r="O129" s="64" t="str">
        <f t="shared" si="1064"/>
        <v>G</v>
      </c>
      <c r="P129" s="64" t="str">
        <f t="shared" si="1065"/>
        <v>G</v>
      </c>
      <c r="Q129" s="64">
        <v>0.47</v>
      </c>
      <c r="R129" s="64" t="str">
        <f t="shared" si="1066"/>
        <v>VG</v>
      </c>
      <c r="S129" s="64" t="str">
        <f t="shared" si="1067"/>
        <v>G</v>
      </c>
      <c r="T129" s="64" t="str">
        <f t="shared" si="1068"/>
        <v>VG</v>
      </c>
      <c r="U129" s="64" t="str">
        <f t="shared" si="1069"/>
        <v>VG</v>
      </c>
      <c r="V129" s="64">
        <v>0.82</v>
      </c>
      <c r="W129" s="64" t="str">
        <f t="shared" si="1070"/>
        <v>G</v>
      </c>
      <c r="X129" s="64" t="str">
        <f t="shared" si="1071"/>
        <v>S</v>
      </c>
      <c r="Y129" s="64" t="str">
        <f t="shared" si="1072"/>
        <v>G</v>
      </c>
      <c r="Z129" s="64" t="str">
        <f t="shared" si="1073"/>
        <v>G</v>
      </c>
      <c r="AA129" s="66">
        <v>0.76488069174801598</v>
      </c>
      <c r="AB129" s="66">
        <v>0.68991725054118203</v>
      </c>
      <c r="AC129" s="66">
        <v>10.1443382784535</v>
      </c>
      <c r="AD129" s="66">
        <v>7.1222258413468396</v>
      </c>
      <c r="AE129" s="66">
        <v>0.484891027192693</v>
      </c>
      <c r="AF129" s="66">
        <v>0.55685074253234002</v>
      </c>
      <c r="AG129" s="66">
        <v>0.81843746163333897</v>
      </c>
      <c r="AH129" s="66">
        <v>0.72999307079166997</v>
      </c>
      <c r="AI129" s="67" t="s">
        <v>75</v>
      </c>
      <c r="AJ129" s="67" t="s">
        <v>76</v>
      </c>
      <c r="AK129" s="67" t="s">
        <v>76</v>
      </c>
      <c r="AL129" s="67" t="s">
        <v>75</v>
      </c>
      <c r="AM129" s="67" t="s">
        <v>77</v>
      </c>
      <c r="AN129" s="67" t="s">
        <v>75</v>
      </c>
      <c r="AO129" s="67" t="s">
        <v>75</v>
      </c>
      <c r="AP129" s="67" t="s">
        <v>76</v>
      </c>
      <c r="AR129" s="68" t="s">
        <v>85</v>
      </c>
      <c r="AS129" s="66">
        <v>0.79347932251418196</v>
      </c>
      <c r="AT129" s="66">
        <v>0.80273521066028797</v>
      </c>
      <c r="AU129" s="66">
        <v>6.4806978964083202</v>
      </c>
      <c r="AV129" s="66">
        <v>5.7980864326347703</v>
      </c>
      <c r="AW129" s="66">
        <v>0.454445461508659</v>
      </c>
      <c r="AX129" s="66">
        <v>0.444145009360357</v>
      </c>
      <c r="AY129" s="66">
        <v>0.82084976638971097</v>
      </c>
      <c r="AZ129" s="66">
        <v>0.82746101549721796</v>
      </c>
      <c r="BA129" s="67" t="s">
        <v>75</v>
      </c>
      <c r="BB129" s="67" t="s">
        <v>77</v>
      </c>
      <c r="BC129" s="67" t="s">
        <v>75</v>
      </c>
      <c r="BD129" s="67" t="s">
        <v>75</v>
      </c>
      <c r="BE129" s="67" t="s">
        <v>77</v>
      </c>
      <c r="BF129" s="67" t="s">
        <v>77</v>
      </c>
      <c r="BG129" s="67" t="s">
        <v>75</v>
      </c>
      <c r="BH129" s="67" t="s">
        <v>75</v>
      </c>
      <c r="BI129" s="63">
        <f t="shared" si="1074"/>
        <v>1</v>
      </c>
      <c r="BJ129" s="63" t="s">
        <v>85</v>
      </c>
      <c r="BK129" s="66">
        <v>0.77201057728846201</v>
      </c>
      <c r="BL129" s="66">
        <v>0.78145064939357001</v>
      </c>
      <c r="BM129" s="66">
        <v>8.3086932198694807</v>
      </c>
      <c r="BN129" s="66">
        <v>6.9422442839524603</v>
      </c>
      <c r="BO129" s="66">
        <v>0.47748237947754502</v>
      </c>
      <c r="BP129" s="66">
        <v>0.46749262091120802</v>
      </c>
      <c r="BQ129" s="66">
        <v>0.81530771590621798</v>
      </c>
      <c r="BR129" s="66">
        <v>0.81882056470473397</v>
      </c>
      <c r="BS129" s="63" t="s">
        <v>75</v>
      </c>
      <c r="BT129" s="63" t="s">
        <v>75</v>
      </c>
      <c r="BU129" s="63" t="s">
        <v>75</v>
      </c>
      <c r="BV129" s="63" t="s">
        <v>75</v>
      </c>
      <c r="BW129" s="63" t="s">
        <v>77</v>
      </c>
      <c r="BX129" s="63" t="s">
        <v>77</v>
      </c>
      <c r="BY129" s="63" t="s">
        <v>75</v>
      </c>
      <c r="BZ129" s="63" t="s">
        <v>75</v>
      </c>
    </row>
    <row r="130" spans="1:78" s="63" customFormat="1" x14ac:dyDescent="0.3">
      <c r="A130" s="62">
        <v>14162500</v>
      </c>
      <c r="B130" s="63">
        <v>23772909</v>
      </c>
      <c r="C130" s="63" t="s">
        <v>11</v>
      </c>
      <c r="D130" s="63" t="s">
        <v>204</v>
      </c>
      <c r="F130" s="78"/>
      <c r="G130" s="64">
        <v>0.75</v>
      </c>
      <c r="H130" s="64" t="str">
        <f t="shared" si="1058"/>
        <v>G</v>
      </c>
      <c r="I130" s="64" t="str">
        <f t="shared" si="1059"/>
        <v>S</v>
      </c>
      <c r="J130" s="64" t="str">
        <f t="shared" si="1060"/>
        <v>VG</v>
      </c>
      <c r="K130" s="64" t="str">
        <f t="shared" si="1061"/>
        <v>G</v>
      </c>
      <c r="L130" s="65">
        <v>4.0000000000000001E-3</v>
      </c>
      <c r="M130" s="65" t="str">
        <f t="shared" si="1062"/>
        <v>VG</v>
      </c>
      <c r="N130" s="64" t="str">
        <f t="shared" si="1063"/>
        <v>G</v>
      </c>
      <c r="O130" s="64" t="str">
        <f t="shared" si="1064"/>
        <v>G</v>
      </c>
      <c r="P130" s="64" t="str">
        <f t="shared" si="1065"/>
        <v>G</v>
      </c>
      <c r="Q130" s="64">
        <v>0.5</v>
      </c>
      <c r="R130" s="64" t="str">
        <f t="shared" si="1066"/>
        <v>VG</v>
      </c>
      <c r="S130" s="64" t="str">
        <f t="shared" si="1067"/>
        <v>G</v>
      </c>
      <c r="T130" s="64" t="str">
        <f t="shared" si="1068"/>
        <v>VG</v>
      </c>
      <c r="U130" s="64" t="str">
        <f t="shared" si="1069"/>
        <v>VG</v>
      </c>
      <c r="V130" s="64">
        <v>0.82</v>
      </c>
      <c r="W130" s="64" t="str">
        <f t="shared" si="1070"/>
        <v>G</v>
      </c>
      <c r="X130" s="64" t="str">
        <f t="shared" si="1071"/>
        <v>S</v>
      </c>
      <c r="Y130" s="64" t="str">
        <f t="shared" si="1072"/>
        <v>G</v>
      </c>
      <c r="Z130" s="64" t="str">
        <f t="shared" si="1073"/>
        <v>G</v>
      </c>
      <c r="AA130" s="66">
        <v>0.76488069174801598</v>
      </c>
      <c r="AB130" s="66">
        <v>0.68991725054118203</v>
      </c>
      <c r="AC130" s="66">
        <v>10.1443382784535</v>
      </c>
      <c r="AD130" s="66">
        <v>7.1222258413468396</v>
      </c>
      <c r="AE130" s="66">
        <v>0.484891027192693</v>
      </c>
      <c r="AF130" s="66">
        <v>0.55685074253234002</v>
      </c>
      <c r="AG130" s="66">
        <v>0.81843746163333897</v>
      </c>
      <c r="AH130" s="66">
        <v>0.72999307079166997</v>
      </c>
      <c r="AI130" s="67" t="s">
        <v>75</v>
      </c>
      <c r="AJ130" s="67" t="s">
        <v>76</v>
      </c>
      <c r="AK130" s="67" t="s">
        <v>76</v>
      </c>
      <c r="AL130" s="67" t="s">
        <v>75</v>
      </c>
      <c r="AM130" s="67" t="s">
        <v>77</v>
      </c>
      <c r="AN130" s="67" t="s">
        <v>75</v>
      </c>
      <c r="AO130" s="67" t="s">
        <v>75</v>
      </c>
      <c r="AP130" s="67" t="s">
        <v>76</v>
      </c>
      <c r="AR130" s="68" t="s">
        <v>85</v>
      </c>
      <c r="AS130" s="66">
        <v>0.79347932251418196</v>
      </c>
      <c r="AT130" s="66">
        <v>0.80273521066028797</v>
      </c>
      <c r="AU130" s="66">
        <v>6.4806978964083202</v>
      </c>
      <c r="AV130" s="66">
        <v>5.7980864326347703</v>
      </c>
      <c r="AW130" s="66">
        <v>0.454445461508659</v>
      </c>
      <c r="AX130" s="66">
        <v>0.444145009360357</v>
      </c>
      <c r="AY130" s="66">
        <v>0.82084976638971097</v>
      </c>
      <c r="AZ130" s="66">
        <v>0.82746101549721796</v>
      </c>
      <c r="BA130" s="67" t="s">
        <v>75</v>
      </c>
      <c r="BB130" s="67" t="s">
        <v>77</v>
      </c>
      <c r="BC130" s="67" t="s">
        <v>75</v>
      </c>
      <c r="BD130" s="67" t="s">
        <v>75</v>
      </c>
      <c r="BE130" s="67" t="s">
        <v>77</v>
      </c>
      <c r="BF130" s="67" t="s">
        <v>77</v>
      </c>
      <c r="BG130" s="67" t="s">
        <v>75</v>
      </c>
      <c r="BH130" s="67" t="s">
        <v>75</v>
      </c>
      <c r="BI130" s="63">
        <f t="shared" si="1074"/>
        <v>1</v>
      </c>
      <c r="BJ130" s="63" t="s">
        <v>85</v>
      </c>
      <c r="BK130" s="66">
        <v>0.77201057728846201</v>
      </c>
      <c r="BL130" s="66">
        <v>0.78145064939357001</v>
      </c>
      <c r="BM130" s="66">
        <v>8.3086932198694807</v>
      </c>
      <c r="BN130" s="66">
        <v>6.9422442839524603</v>
      </c>
      <c r="BO130" s="66">
        <v>0.47748237947754502</v>
      </c>
      <c r="BP130" s="66">
        <v>0.46749262091120802</v>
      </c>
      <c r="BQ130" s="66">
        <v>0.81530771590621798</v>
      </c>
      <c r="BR130" s="66">
        <v>0.81882056470473397</v>
      </c>
      <c r="BS130" s="63" t="s">
        <v>75</v>
      </c>
      <c r="BT130" s="63" t="s">
        <v>75</v>
      </c>
      <c r="BU130" s="63" t="s">
        <v>75</v>
      </c>
      <c r="BV130" s="63" t="s">
        <v>75</v>
      </c>
      <c r="BW130" s="63" t="s">
        <v>77</v>
      </c>
      <c r="BX130" s="63" t="s">
        <v>77</v>
      </c>
      <c r="BY130" s="63" t="s">
        <v>75</v>
      </c>
      <c r="BZ130" s="63" t="s">
        <v>75</v>
      </c>
    </row>
    <row r="131" spans="1:78" s="63" customFormat="1" x14ac:dyDescent="0.3">
      <c r="A131" s="62">
        <v>14162500</v>
      </c>
      <c r="B131" s="63">
        <v>23772909</v>
      </c>
      <c r="C131" s="63" t="s">
        <v>11</v>
      </c>
      <c r="D131" s="63" t="s">
        <v>211</v>
      </c>
      <c r="F131" s="78"/>
      <c r="G131" s="64">
        <v>0.76</v>
      </c>
      <c r="H131" s="64" t="str">
        <f t="shared" si="1058"/>
        <v>G</v>
      </c>
      <c r="I131" s="64" t="str">
        <f t="shared" si="1059"/>
        <v>S</v>
      </c>
      <c r="J131" s="64" t="str">
        <f t="shared" si="1060"/>
        <v>VG</v>
      </c>
      <c r="K131" s="64" t="str">
        <f t="shared" si="1061"/>
        <v>G</v>
      </c>
      <c r="L131" s="65">
        <v>4.0000000000000001E-3</v>
      </c>
      <c r="M131" s="65" t="str">
        <f t="shared" si="1062"/>
        <v>VG</v>
      </c>
      <c r="N131" s="64" t="str">
        <f t="shared" si="1063"/>
        <v>G</v>
      </c>
      <c r="O131" s="64" t="str">
        <f t="shared" si="1064"/>
        <v>G</v>
      </c>
      <c r="P131" s="64" t="str">
        <f t="shared" si="1065"/>
        <v>G</v>
      </c>
      <c r="Q131" s="64">
        <v>0.49</v>
      </c>
      <c r="R131" s="64" t="str">
        <f t="shared" si="1066"/>
        <v>VG</v>
      </c>
      <c r="S131" s="64" t="str">
        <f t="shared" si="1067"/>
        <v>G</v>
      </c>
      <c r="T131" s="64" t="str">
        <f t="shared" si="1068"/>
        <v>VG</v>
      </c>
      <c r="U131" s="64" t="str">
        <f t="shared" si="1069"/>
        <v>VG</v>
      </c>
      <c r="V131" s="64">
        <v>0.82</v>
      </c>
      <c r="W131" s="64" t="str">
        <f t="shared" si="1070"/>
        <v>G</v>
      </c>
      <c r="X131" s="64" t="str">
        <f t="shared" si="1071"/>
        <v>S</v>
      </c>
      <c r="Y131" s="64" t="str">
        <f t="shared" si="1072"/>
        <v>G</v>
      </c>
      <c r="Z131" s="64" t="str">
        <f t="shared" si="1073"/>
        <v>G</v>
      </c>
      <c r="AA131" s="66">
        <v>0.76488069174801598</v>
      </c>
      <c r="AB131" s="66">
        <v>0.68991725054118203</v>
      </c>
      <c r="AC131" s="66">
        <v>10.1443382784535</v>
      </c>
      <c r="AD131" s="66">
        <v>7.1222258413468396</v>
      </c>
      <c r="AE131" s="66">
        <v>0.484891027192693</v>
      </c>
      <c r="AF131" s="66">
        <v>0.55685074253234002</v>
      </c>
      <c r="AG131" s="66">
        <v>0.81843746163333897</v>
      </c>
      <c r="AH131" s="66">
        <v>0.72999307079166997</v>
      </c>
      <c r="AI131" s="67" t="s">
        <v>75</v>
      </c>
      <c r="AJ131" s="67" t="s">
        <v>76</v>
      </c>
      <c r="AK131" s="67" t="s">
        <v>76</v>
      </c>
      <c r="AL131" s="67" t="s">
        <v>75</v>
      </c>
      <c r="AM131" s="67" t="s">
        <v>77</v>
      </c>
      <c r="AN131" s="67" t="s">
        <v>75</v>
      </c>
      <c r="AO131" s="67" t="s">
        <v>75</v>
      </c>
      <c r="AP131" s="67" t="s">
        <v>76</v>
      </c>
      <c r="AR131" s="68" t="s">
        <v>85</v>
      </c>
      <c r="AS131" s="66">
        <v>0.79347932251418196</v>
      </c>
      <c r="AT131" s="66">
        <v>0.80273521066028797</v>
      </c>
      <c r="AU131" s="66">
        <v>6.4806978964083202</v>
      </c>
      <c r="AV131" s="66">
        <v>5.7980864326347703</v>
      </c>
      <c r="AW131" s="66">
        <v>0.454445461508659</v>
      </c>
      <c r="AX131" s="66">
        <v>0.444145009360357</v>
      </c>
      <c r="AY131" s="66">
        <v>0.82084976638971097</v>
      </c>
      <c r="AZ131" s="66">
        <v>0.82746101549721796</v>
      </c>
      <c r="BA131" s="67" t="s">
        <v>75</v>
      </c>
      <c r="BB131" s="67" t="s">
        <v>77</v>
      </c>
      <c r="BC131" s="67" t="s">
        <v>75</v>
      </c>
      <c r="BD131" s="67" t="s">
        <v>75</v>
      </c>
      <c r="BE131" s="67" t="s">
        <v>77</v>
      </c>
      <c r="BF131" s="67" t="s">
        <v>77</v>
      </c>
      <c r="BG131" s="67" t="s">
        <v>75</v>
      </c>
      <c r="BH131" s="67" t="s">
        <v>75</v>
      </c>
      <c r="BI131" s="63">
        <f t="shared" si="1074"/>
        <v>1</v>
      </c>
      <c r="BJ131" s="63" t="s">
        <v>85</v>
      </c>
      <c r="BK131" s="66">
        <v>0.77201057728846201</v>
      </c>
      <c r="BL131" s="66">
        <v>0.78145064939357001</v>
      </c>
      <c r="BM131" s="66">
        <v>8.3086932198694807</v>
      </c>
      <c r="BN131" s="66">
        <v>6.9422442839524603</v>
      </c>
      <c r="BO131" s="66">
        <v>0.47748237947754502</v>
      </c>
      <c r="BP131" s="66">
        <v>0.46749262091120802</v>
      </c>
      <c r="BQ131" s="66">
        <v>0.81530771590621798</v>
      </c>
      <c r="BR131" s="66">
        <v>0.81882056470473397</v>
      </c>
      <c r="BS131" s="63" t="s">
        <v>75</v>
      </c>
      <c r="BT131" s="63" t="s">
        <v>75</v>
      </c>
      <c r="BU131" s="63" t="s">
        <v>75</v>
      </c>
      <c r="BV131" s="63" t="s">
        <v>75</v>
      </c>
      <c r="BW131" s="63" t="s">
        <v>77</v>
      </c>
      <c r="BX131" s="63" t="s">
        <v>77</v>
      </c>
      <c r="BY131" s="63" t="s">
        <v>75</v>
      </c>
      <c r="BZ131" s="63" t="s">
        <v>75</v>
      </c>
    </row>
    <row r="132" spans="1:78" s="63" customFormat="1" x14ac:dyDescent="0.3">
      <c r="A132" s="62">
        <v>14162500</v>
      </c>
      <c r="B132" s="63">
        <v>23772909</v>
      </c>
      <c r="C132" s="63" t="s">
        <v>11</v>
      </c>
      <c r="D132" s="63" t="s">
        <v>212</v>
      </c>
      <c r="F132" s="78"/>
      <c r="G132" s="64">
        <v>0.76</v>
      </c>
      <c r="H132" s="64" t="str">
        <f t="shared" si="1058"/>
        <v>G</v>
      </c>
      <c r="I132" s="64" t="str">
        <f t="shared" si="1059"/>
        <v>S</v>
      </c>
      <c r="J132" s="64" t="str">
        <f t="shared" si="1060"/>
        <v>VG</v>
      </c>
      <c r="K132" s="64" t="str">
        <f t="shared" si="1061"/>
        <v>G</v>
      </c>
      <c r="L132" s="65">
        <v>0</v>
      </c>
      <c r="M132" s="65" t="str">
        <f t="shared" si="1062"/>
        <v>VG</v>
      </c>
      <c r="N132" s="64" t="str">
        <f t="shared" si="1063"/>
        <v>G</v>
      </c>
      <c r="O132" s="64" t="str">
        <f t="shared" si="1064"/>
        <v>G</v>
      </c>
      <c r="P132" s="64" t="str">
        <f t="shared" si="1065"/>
        <v>G</v>
      </c>
      <c r="Q132" s="64">
        <v>0.49</v>
      </c>
      <c r="R132" s="64" t="str">
        <f t="shared" si="1066"/>
        <v>VG</v>
      </c>
      <c r="S132" s="64" t="str">
        <f t="shared" si="1067"/>
        <v>G</v>
      </c>
      <c r="T132" s="64" t="str">
        <f t="shared" si="1068"/>
        <v>VG</v>
      </c>
      <c r="U132" s="64" t="str">
        <f t="shared" si="1069"/>
        <v>VG</v>
      </c>
      <c r="V132" s="64">
        <v>0.81</v>
      </c>
      <c r="W132" s="64" t="str">
        <f t="shared" si="1070"/>
        <v>G</v>
      </c>
      <c r="X132" s="64" t="str">
        <f t="shared" si="1071"/>
        <v>S</v>
      </c>
      <c r="Y132" s="64" t="str">
        <f t="shared" si="1072"/>
        <v>G</v>
      </c>
      <c r="Z132" s="64" t="str">
        <f t="shared" si="1073"/>
        <v>G</v>
      </c>
      <c r="AA132" s="66">
        <v>0.76488069174801598</v>
      </c>
      <c r="AB132" s="66">
        <v>0.68991725054118203</v>
      </c>
      <c r="AC132" s="66">
        <v>10.1443382784535</v>
      </c>
      <c r="AD132" s="66">
        <v>7.1222258413468396</v>
      </c>
      <c r="AE132" s="66">
        <v>0.484891027192693</v>
      </c>
      <c r="AF132" s="66">
        <v>0.55685074253234002</v>
      </c>
      <c r="AG132" s="66">
        <v>0.81843746163333897</v>
      </c>
      <c r="AH132" s="66">
        <v>0.72999307079166997</v>
      </c>
      <c r="AI132" s="67" t="s">
        <v>75</v>
      </c>
      <c r="AJ132" s="67" t="s">
        <v>76</v>
      </c>
      <c r="AK132" s="67" t="s">
        <v>76</v>
      </c>
      <c r="AL132" s="67" t="s">
        <v>75</v>
      </c>
      <c r="AM132" s="67" t="s">
        <v>77</v>
      </c>
      <c r="AN132" s="67" t="s">
        <v>75</v>
      </c>
      <c r="AO132" s="67" t="s">
        <v>75</v>
      </c>
      <c r="AP132" s="67" t="s">
        <v>76</v>
      </c>
      <c r="AR132" s="68" t="s">
        <v>85</v>
      </c>
      <c r="AS132" s="66">
        <v>0.79347932251418196</v>
      </c>
      <c r="AT132" s="66">
        <v>0.80273521066028797</v>
      </c>
      <c r="AU132" s="66">
        <v>6.4806978964083202</v>
      </c>
      <c r="AV132" s="66">
        <v>5.7980864326347703</v>
      </c>
      <c r="AW132" s="66">
        <v>0.454445461508659</v>
      </c>
      <c r="AX132" s="66">
        <v>0.444145009360357</v>
      </c>
      <c r="AY132" s="66">
        <v>0.82084976638971097</v>
      </c>
      <c r="AZ132" s="66">
        <v>0.82746101549721796</v>
      </c>
      <c r="BA132" s="67" t="s">
        <v>75</v>
      </c>
      <c r="BB132" s="67" t="s">
        <v>77</v>
      </c>
      <c r="BC132" s="67" t="s">
        <v>75</v>
      </c>
      <c r="BD132" s="67" t="s">
        <v>75</v>
      </c>
      <c r="BE132" s="67" t="s">
        <v>77</v>
      </c>
      <c r="BF132" s="67" t="s">
        <v>77</v>
      </c>
      <c r="BG132" s="67" t="s">
        <v>75</v>
      </c>
      <c r="BH132" s="67" t="s">
        <v>75</v>
      </c>
      <c r="BI132" s="63">
        <f t="shared" si="1074"/>
        <v>1</v>
      </c>
      <c r="BJ132" s="63" t="s">
        <v>85</v>
      </c>
      <c r="BK132" s="66">
        <v>0.77201057728846201</v>
      </c>
      <c r="BL132" s="66">
        <v>0.78145064939357001</v>
      </c>
      <c r="BM132" s="66">
        <v>8.3086932198694807</v>
      </c>
      <c r="BN132" s="66">
        <v>6.9422442839524603</v>
      </c>
      <c r="BO132" s="66">
        <v>0.47748237947754502</v>
      </c>
      <c r="BP132" s="66">
        <v>0.46749262091120802</v>
      </c>
      <c r="BQ132" s="66">
        <v>0.81530771590621798</v>
      </c>
      <c r="BR132" s="66">
        <v>0.81882056470473397</v>
      </c>
      <c r="BS132" s="63" t="s">
        <v>75</v>
      </c>
      <c r="BT132" s="63" t="s">
        <v>75</v>
      </c>
      <c r="BU132" s="63" t="s">
        <v>75</v>
      </c>
      <c r="BV132" s="63" t="s">
        <v>75</v>
      </c>
      <c r="BW132" s="63" t="s">
        <v>77</v>
      </c>
      <c r="BX132" s="63" t="s">
        <v>77</v>
      </c>
      <c r="BY132" s="63" t="s">
        <v>75</v>
      </c>
      <c r="BZ132" s="63" t="s">
        <v>75</v>
      </c>
    </row>
    <row r="133" spans="1:78" s="63" customFormat="1" x14ac:dyDescent="0.3">
      <c r="A133" s="62">
        <v>14162500</v>
      </c>
      <c r="B133" s="63">
        <v>23772909</v>
      </c>
      <c r="C133" s="63" t="s">
        <v>11</v>
      </c>
      <c r="D133" s="63" t="s">
        <v>215</v>
      </c>
      <c r="F133" s="78"/>
      <c r="G133" s="64">
        <v>0.76</v>
      </c>
      <c r="H133" s="64" t="str">
        <f t="shared" si="1058"/>
        <v>G</v>
      </c>
      <c r="I133" s="64" t="str">
        <f t="shared" ref="I133" si="1075">AJ133</f>
        <v>S</v>
      </c>
      <c r="J133" s="64" t="str">
        <f t="shared" ref="J133" si="1076">BB133</f>
        <v>VG</v>
      </c>
      <c r="K133" s="64" t="str">
        <f t="shared" ref="K133" si="1077">BT133</f>
        <v>G</v>
      </c>
      <c r="L133" s="65">
        <v>2E-3</v>
      </c>
      <c r="M133" s="65" t="str">
        <f t="shared" si="1062"/>
        <v>VG</v>
      </c>
      <c r="N133" s="64" t="str">
        <f t="shared" ref="N133" si="1078">AO133</f>
        <v>G</v>
      </c>
      <c r="O133" s="64" t="str">
        <f t="shared" ref="O133" si="1079">BD133</f>
        <v>G</v>
      </c>
      <c r="P133" s="64" t="str">
        <f t="shared" ref="P133" si="1080">BY133</f>
        <v>G</v>
      </c>
      <c r="Q133" s="64">
        <v>0.49</v>
      </c>
      <c r="R133" s="64" t="str">
        <f t="shared" si="1066"/>
        <v>VG</v>
      </c>
      <c r="S133" s="64" t="str">
        <f t="shared" ref="S133" si="1081">AN133</f>
        <v>G</v>
      </c>
      <c r="T133" s="64" t="str">
        <f t="shared" ref="T133" si="1082">BF133</f>
        <v>VG</v>
      </c>
      <c r="U133" s="64" t="str">
        <f t="shared" ref="U133" si="1083">BX133</f>
        <v>VG</v>
      </c>
      <c r="V133" s="64">
        <v>0.81</v>
      </c>
      <c r="W133" s="64" t="str">
        <f t="shared" si="1070"/>
        <v>G</v>
      </c>
      <c r="X133" s="64" t="str">
        <f t="shared" ref="X133" si="1084">AP133</f>
        <v>S</v>
      </c>
      <c r="Y133" s="64" t="str">
        <f t="shared" ref="Y133" si="1085">BH133</f>
        <v>G</v>
      </c>
      <c r="Z133" s="64" t="str">
        <f t="shared" ref="Z133" si="1086">BZ133</f>
        <v>G</v>
      </c>
      <c r="AA133" s="66">
        <v>0.76488069174801598</v>
      </c>
      <c r="AB133" s="66">
        <v>0.68991725054118203</v>
      </c>
      <c r="AC133" s="66">
        <v>10.1443382784535</v>
      </c>
      <c r="AD133" s="66">
        <v>7.1222258413468396</v>
      </c>
      <c r="AE133" s="66">
        <v>0.484891027192693</v>
      </c>
      <c r="AF133" s="66">
        <v>0.55685074253234002</v>
      </c>
      <c r="AG133" s="66">
        <v>0.81843746163333897</v>
      </c>
      <c r="AH133" s="66">
        <v>0.72999307079166997</v>
      </c>
      <c r="AI133" s="67" t="s">
        <v>75</v>
      </c>
      <c r="AJ133" s="67" t="s">
        <v>76</v>
      </c>
      <c r="AK133" s="67" t="s">
        <v>76</v>
      </c>
      <c r="AL133" s="67" t="s">
        <v>75</v>
      </c>
      <c r="AM133" s="67" t="s">
        <v>77</v>
      </c>
      <c r="AN133" s="67" t="s">
        <v>75</v>
      </c>
      <c r="AO133" s="67" t="s">
        <v>75</v>
      </c>
      <c r="AP133" s="67" t="s">
        <v>76</v>
      </c>
      <c r="AR133" s="68" t="s">
        <v>85</v>
      </c>
      <c r="AS133" s="66">
        <v>0.79347932251418196</v>
      </c>
      <c r="AT133" s="66">
        <v>0.80273521066028797</v>
      </c>
      <c r="AU133" s="66">
        <v>6.4806978964083202</v>
      </c>
      <c r="AV133" s="66">
        <v>5.7980864326347703</v>
      </c>
      <c r="AW133" s="66">
        <v>0.454445461508659</v>
      </c>
      <c r="AX133" s="66">
        <v>0.444145009360357</v>
      </c>
      <c r="AY133" s="66">
        <v>0.82084976638971097</v>
      </c>
      <c r="AZ133" s="66">
        <v>0.82746101549721796</v>
      </c>
      <c r="BA133" s="67" t="s">
        <v>75</v>
      </c>
      <c r="BB133" s="67" t="s">
        <v>77</v>
      </c>
      <c r="BC133" s="67" t="s">
        <v>75</v>
      </c>
      <c r="BD133" s="67" t="s">
        <v>75</v>
      </c>
      <c r="BE133" s="67" t="s">
        <v>77</v>
      </c>
      <c r="BF133" s="67" t="s">
        <v>77</v>
      </c>
      <c r="BG133" s="67" t="s">
        <v>75</v>
      </c>
      <c r="BH133" s="67" t="s">
        <v>75</v>
      </c>
      <c r="BI133" s="63">
        <f t="shared" ref="BI133" si="1087">IF(BJ133=AR133,1,0)</f>
        <v>1</v>
      </c>
      <c r="BJ133" s="63" t="s">
        <v>85</v>
      </c>
      <c r="BK133" s="66">
        <v>0.77201057728846201</v>
      </c>
      <c r="BL133" s="66">
        <v>0.78145064939357001</v>
      </c>
      <c r="BM133" s="66">
        <v>8.3086932198694807</v>
      </c>
      <c r="BN133" s="66">
        <v>6.9422442839524603</v>
      </c>
      <c r="BO133" s="66">
        <v>0.47748237947754502</v>
      </c>
      <c r="BP133" s="66">
        <v>0.46749262091120802</v>
      </c>
      <c r="BQ133" s="66">
        <v>0.81530771590621798</v>
      </c>
      <c r="BR133" s="66">
        <v>0.81882056470473397</v>
      </c>
      <c r="BS133" s="63" t="s">
        <v>75</v>
      </c>
      <c r="BT133" s="63" t="s">
        <v>75</v>
      </c>
      <c r="BU133" s="63" t="s">
        <v>75</v>
      </c>
      <c r="BV133" s="63" t="s">
        <v>75</v>
      </c>
      <c r="BW133" s="63" t="s">
        <v>77</v>
      </c>
      <c r="BX133" s="63" t="s">
        <v>77</v>
      </c>
      <c r="BY133" s="63" t="s">
        <v>75</v>
      </c>
      <c r="BZ133" s="63" t="s">
        <v>75</v>
      </c>
    </row>
    <row r="134" spans="1:78" s="63" customFormat="1" x14ac:dyDescent="0.3">
      <c r="A134" s="62">
        <v>14162500</v>
      </c>
      <c r="B134" s="63">
        <v>23772909</v>
      </c>
      <c r="C134" s="63" t="s">
        <v>11</v>
      </c>
      <c r="D134" s="63" t="s">
        <v>227</v>
      </c>
      <c r="F134" s="78"/>
      <c r="G134" s="64">
        <v>0.75</v>
      </c>
      <c r="H134" s="64" t="str">
        <f t="shared" si="1058"/>
        <v>G</v>
      </c>
      <c r="I134" s="64" t="str">
        <f t="shared" ref="I134" si="1088">AJ134</f>
        <v>S</v>
      </c>
      <c r="J134" s="64" t="str">
        <f t="shared" ref="J134" si="1089">BB134</f>
        <v>VG</v>
      </c>
      <c r="K134" s="64" t="str">
        <f t="shared" ref="K134" si="1090">BT134</f>
        <v>G</v>
      </c>
      <c r="L134" s="65">
        <v>-1E-3</v>
      </c>
      <c r="M134" s="65" t="str">
        <f t="shared" si="1062"/>
        <v>VG</v>
      </c>
      <c r="N134" s="64" t="str">
        <f t="shared" ref="N134" si="1091">AO134</f>
        <v>G</v>
      </c>
      <c r="O134" s="64" t="str">
        <f t="shared" ref="O134" si="1092">BD134</f>
        <v>G</v>
      </c>
      <c r="P134" s="64" t="str">
        <f t="shared" ref="P134" si="1093">BY134</f>
        <v>G</v>
      </c>
      <c r="Q134" s="64">
        <v>0.5</v>
      </c>
      <c r="R134" s="64" t="str">
        <f t="shared" si="1066"/>
        <v>VG</v>
      </c>
      <c r="S134" s="64" t="str">
        <f t="shared" ref="S134" si="1094">AN134</f>
        <v>G</v>
      </c>
      <c r="T134" s="64" t="str">
        <f t="shared" ref="T134" si="1095">BF134</f>
        <v>VG</v>
      </c>
      <c r="U134" s="64" t="str">
        <f t="shared" ref="U134" si="1096">BX134</f>
        <v>VG</v>
      </c>
      <c r="V134" s="64">
        <v>0.81</v>
      </c>
      <c r="W134" s="64" t="str">
        <f t="shared" si="1070"/>
        <v>G</v>
      </c>
      <c r="X134" s="64" t="str">
        <f t="shared" ref="X134" si="1097">AP134</f>
        <v>S</v>
      </c>
      <c r="Y134" s="64" t="str">
        <f t="shared" ref="Y134" si="1098">BH134</f>
        <v>G</v>
      </c>
      <c r="Z134" s="64" t="str">
        <f t="shared" ref="Z134" si="1099">BZ134</f>
        <v>G</v>
      </c>
      <c r="AA134" s="66">
        <v>0.76488069174801598</v>
      </c>
      <c r="AB134" s="66">
        <v>0.68991725054118203</v>
      </c>
      <c r="AC134" s="66">
        <v>10.1443382784535</v>
      </c>
      <c r="AD134" s="66">
        <v>7.1222258413468396</v>
      </c>
      <c r="AE134" s="66">
        <v>0.484891027192693</v>
      </c>
      <c r="AF134" s="66">
        <v>0.55685074253234002</v>
      </c>
      <c r="AG134" s="66">
        <v>0.81843746163333897</v>
      </c>
      <c r="AH134" s="66">
        <v>0.72999307079166997</v>
      </c>
      <c r="AI134" s="67" t="s">
        <v>75</v>
      </c>
      <c r="AJ134" s="67" t="s">
        <v>76</v>
      </c>
      <c r="AK134" s="67" t="s">
        <v>76</v>
      </c>
      <c r="AL134" s="67" t="s">
        <v>75</v>
      </c>
      <c r="AM134" s="67" t="s">
        <v>77</v>
      </c>
      <c r="AN134" s="67" t="s">
        <v>75</v>
      </c>
      <c r="AO134" s="67" t="s">
        <v>75</v>
      </c>
      <c r="AP134" s="67" t="s">
        <v>76</v>
      </c>
      <c r="AR134" s="68" t="s">
        <v>85</v>
      </c>
      <c r="AS134" s="66">
        <v>0.79347932251418196</v>
      </c>
      <c r="AT134" s="66">
        <v>0.80273521066028797</v>
      </c>
      <c r="AU134" s="66">
        <v>6.4806978964083202</v>
      </c>
      <c r="AV134" s="66">
        <v>5.7980864326347703</v>
      </c>
      <c r="AW134" s="66">
        <v>0.454445461508659</v>
      </c>
      <c r="AX134" s="66">
        <v>0.444145009360357</v>
      </c>
      <c r="AY134" s="66">
        <v>0.82084976638971097</v>
      </c>
      <c r="AZ134" s="66">
        <v>0.82746101549721796</v>
      </c>
      <c r="BA134" s="67" t="s">
        <v>75</v>
      </c>
      <c r="BB134" s="67" t="s">
        <v>77</v>
      </c>
      <c r="BC134" s="67" t="s">
        <v>75</v>
      </c>
      <c r="BD134" s="67" t="s">
        <v>75</v>
      </c>
      <c r="BE134" s="67" t="s">
        <v>77</v>
      </c>
      <c r="BF134" s="67" t="s">
        <v>77</v>
      </c>
      <c r="BG134" s="67" t="s">
        <v>75</v>
      </c>
      <c r="BH134" s="67" t="s">
        <v>75</v>
      </c>
      <c r="BI134" s="63">
        <f t="shared" ref="BI134" si="1100">IF(BJ134=AR134,1,0)</f>
        <v>1</v>
      </c>
      <c r="BJ134" s="63" t="s">
        <v>85</v>
      </c>
      <c r="BK134" s="66">
        <v>0.77201057728846201</v>
      </c>
      <c r="BL134" s="66">
        <v>0.78145064939357001</v>
      </c>
      <c r="BM134" s="66">
        <v>8.3086932198694807</v>
      </c>
      <c r="BN134" s="66">
        <v>6.9422442839524603</v>
      </c>
      <c r="BO134" s="66">
        <v>0.47748237947754502</v>
      </c>
      <c r="BP134" s="66">
        <v>0.46749262091120802</v>
      </c>
      <c r="BQ134" s="66">
        <v>0.81530771590621798</v>
      </c>
      <c r="BR134" s="66">
        <v>0.81882056470473397</v>
      </c>
      <c r="BS134" s="63" t="s">
        <v>75</v>
      </c>
      <c r="BT134" s="63" t="s">
        <v>75</v>
      </c>
      <c r="BU134" s="63" t="s">
        <v>75</v>
      </c>
      <c r="BV134" s="63" t="s">
        <v>75</v>
      </c>
      <c r="BW134" s="63" t="s">
        <v>77</v>
      </c>
      <c r="BX134" s="63" t="s">
        <v>77</v>
      </c>
      <c r="BY134" s="63" t="s">
        <v>75</v>
      </c>
      <c r="BZ134" s="63" t="s">
        <v>75</v>
      </c>
    </row>
    <row r="135" spans="1:78" s="63" customFormat="1" x14ac:dyDescent="0.3">
      <c r="A135" s="62">
        <v>14162500</v>
      </c>
      <c r="B135" s="63">
        <v>23772909</v>
      </c>
      <c r="C135" s="63" t="s">
        <v>11</v>
      </c>
      <c r="D135" s="63" t="s">
        <v>241</v>
      </c>
      <c r="F135" s="78"/>
      <c r="G135" s="64">
        <v>0.76</v>
      </c>
      <c r="H135" s="64" t="str">
        <f t="shared" si="1058"/>
        <v>G</v>
      </c>
      <c r="I135" s="64" t="str">
        <f t="shared" ref="I135" si="1101">AJ135</f>
        <v>S</v>
      </c>
      <c r="J135" s="64" t="str">
        <f t="shared" ref="J135" si="1102">BB135</f>
        <v>VG</v>
      </c>
      <c r="K135" s="64" t="str">
        <f t="shared" ref="K135" si="1103">BT135</f>
        <v>G</v>
      </c>
      <c r="L135" s="65">
        <v>-1E-3</v>
      </c>
      <c r="M135" s="65" t="str">
        <f t="shared" si="1062"/>
        <v>VG</v>
      </c>
      <c r="N135" s="64" t="str">
        <f t="shared" ref="N135" si="1104">AO135</f>
        <v>G</v>
      </c>
      <c r="O135" s="64" t="str">
        <f t="shared" ref="O135" si="1105">BD135</f>
        <v>G</v>
      </c>
      <c r="P135" s="64" t="str">
        <f t="shared" ref="P135" si="1106">BY135</f>
        <v>G</v>
      </c>
      <c r="Q135" s="64">
        <v>0.49</v>
      </c>
      <c r="R135" s="64" t="str">
        <f t="shared" si="1066"/>
        <v>VG</v>
      </c>
      <c r="S135" s="64" t="str">
        <f t="shared" ref="S135" si="1107">AN135</f>
        <v>G</v>
      </c>
      <c r="T135" s="64" t="str">
        <f t="shared" ref="T135" si="1108">BF135</f>
        <v>VG</v>
      </c>
      <c r="U135" s="64" t="str">
        <f t="shared" ref="U135" si="1109">BX135</f>
        <v>VG</v>
      </c>
      <c r="V135" s="64">
        <v>0.81</v>
      </c>
      <c r="W135" s="64" t="str">
        <f t="shared" si="1070"/>
        <v>G</v>
      </c>
      <c r="X135" s="64" t="str">
        <f t="shared" ref="X135" si="1110">AP135</f>
        <v>S</v>
      </c>
      <c r="Y135" s="64" t="str">
        <f t="shared" ref="Y135" si="1111">BH135</f>
        <v>G</v>
      </c>
      <c r="Z135" s="64" t="str">
        <f t="shared" ref="Z135" si="1112">BZ135</f>
        <v>G</v>
      </c>
      <c r="AA135" s="66">
        <v>0.76488069174801598</v>
      </c>
      <c r="AB135" s="66">
        <v>0.68991725054118203</v>
      </c>
      <c r="AC135" s="66">
        <v>10.1443382784535</v>
      </c>
      <c r="AD135" s="66">
        <v>7.1222258413468396</v>
      </c>
      <c r="AE135" s="66">
        <v>0.484891027192693</v>
      </c>
      <c r="AF135" s="66">
        <v>0.55685074253234002</v>
      </c>
      <c r="AG135" s="66">
        <v>0.81843746163333897</v>
      </c>
      <c r="AH135" s="66">
        <v>0.72999307079166997</v>
      </c>
      <c r="AI135" s="67" t="s">
        <v>75</v>
      </c>
      <c r="AJ135" s="67" t="s">
        <v>76</v>
      </c>
      <c r="AK135" s="67" t="s">
        <v>76</v>
      </c>
      <c r="AL135" s="67" t="s">
        <v>75</v>
      </c>
      <c r="AM135" s="67" t="s">
        <v>77</v>
      </c>
      <c r="AN135" s="67" t="s">
        <v>75</v>
      </c>
      <c r="AO135" s="67" t="s">
        <v>75</v>
      </c>
      <c r="AP135" s="67" t="s">
        <v>76</v>
      </c>
      <c r="AR135" s="68" t="s">
        <v>85</v>
      </c>
      <c r="AS135" s="66">
        <v>0.79347932251418196</v>
      </c>
      <c r="AT135" s="66">
        <v>0.80273521066028797</v>
      </c>
      <c r="AU135" s="66">
        <v>6.4806978964083202</v>
      </c>
      <c r="AV135" s="66">
        <v>5.7980864326347703</v>
      </c>
      <c r="AW135" s="66">
        <v>0.454445461508659</v>
      </c>
      <c r="AX135" s="66">
        <v>0.444145009360357</v>
      </c>
      <c r="AY135" s="66">
        <v>0.82084976638971097</v>
      </c>
      <c r="AZ135" s="66">
        <v>0.82746101549721796</v>
      </c>
      <c r="BA135" s="67" t="s">
        <v>75</v>
      </c>
      <c r="BB135" s="67" t="s">
        <v>77</v>
      </c>
      <c r="BC135" s="67" t="s">
        <v>75</v>
      </c>
      <c r="BD135" s="67" t="s">
        <v>75</v>
      </c>
      <c r="BE135" s="67" t="s">
        <v>77</v>
      </c>
      <c r="BF135" s="67" t="s">
        <v>77</v>
      </c>
      <c r="BG135" s="67" t="s">
        <v>75</v>
      </c>
      <c r="BH135" s="67" t="s">
        <v>75</v>
      </c>
      <c r="BI135" s="63">
        <f t="shared" ref="BI135" si="1113">IF(BJ135=AR135,1,0)</f>
        <v>1</v>
      </c>
      <c r="BJ135" s="63" t="s">
        <v>85</v>
      </c>
      <c r="BK135" s="66">
        <v>0.77201057728846201</v>
      </c>
      <c r="BL135" s="66">
        <v>0.78145064939357001</v>
      </c>
      <c r="BM135" s="66">
        <v>8.3086932198694807</v>
      </c>
      <c r="BN135" s="66">
        <v>6.9422442839524603</v>
      </c>
      <c r="BO135" s="66">
        <v>0.47748237947754502</v>
      </c>
      <c r="BP135" s="66">
        <v>0.46749262091120802</v>
      </c>
      <c r="BQ135" s="66">
        <v>0.81530771590621798</v>
      </c>
      <c r="BR135" s="66">
        <v>0.81882056470473397</v>
      </c>
      <c r="BS135" s="63" t="s">
        <v>75</v>
      </c>
      <c r="BT135" s="63" t="s">
        <v>75</v>
      </c>
      <c r="BU135" s="63" t="s">
        <v>75</v>
      </c>
      <c r="BV135" s="63" t="s">
        <v>75</v>
      </c>
      <c r="BW135" s="63" t="s">
        <v>77</v>
      </c>
      <c r="BX135" s="63" t="s">
        <v>77</v>
      </c>
      <c r="BY135" s="63" t="s">
        <v>75</v>
      </c>
      <c r="BZ135" s="63" t="s">
        <v>75</v>
      </c>
    </row>
    <row r="136" spans="1:78" s="63" customFormat="1" x14ac:dyDescent="0.3">
      <c r="A136" s="62">
        <v>14162500</v>
      </c>
      <c r="B136" s="63">
        <v>23772909</v>
      </c>
      <c r="C136" s="63" t="s">
        <v>11</v>
      </c>
      <c r="D136" s="63" t="s">
        <v>328</v>
      </c>
      <c r="F136" s="78"/>
      <c r="G136" s="64">
        <v>0.76800000000000002</v>
      </c>
      <c r="H136" s="64" t="str">
        <f t="shared" ref="H136" si="1114">IF(G136&gt;0.8,"VG",IF(G136&gt;0.7,"G",IF(G136&gt;0.45,"S","NS")))</f>
        <v>G</v>
      </c>
      <c r="I136" s="64" t="str">
        <f t="shared" ref="I136" si="1115">AJ136</f>
        <v>S</v>
      </c>
      <c r="J136" s="64" t="str">
        <f t="shared" ref="J136" si="1116">BB136</f>
        <v>VG</v>
      </c>
      <c r="K136" s="64" t="str">
        <f t="shared" ref="K136" si="1117">BT136</f>
        <v>G</v>
      </c>
      <c r="L136" s="65">
        <v>-2E-3</v>
      </c>
      <c r="M136" s="65" t="str">
        <f t="shared" ref="M136" si="1118">IF(ABS(L136)&lt;5%,"VG",IF(ABS(L136)&lt;10%,"G",IF(ABS(L136)&lt;15%,"S","NS")))</f>
        <v>VG</v>
      </c>
      <c r="N136" s="64" t="str">
        <f t="shared" ref="N136" si="1119">AO136</f>
        <v>G</v>
      </c>
      <c r="O136" s="64" t="str">
        <f t="shared" ref="O136" si="1120">BD136</f>
        <v>G</v>
      </c>
      <c r="P136" s="64" t="str">
        <f t="shared" ref="P136" si="1121">BY136</f>
        <v>G</v>
      </c>
      <c r="Q136" s="64">
        <v>0.48</v>
      </c>
      <c r="R136" s="64" t="str">
        <f t="shared" ref="R136" si="1122">IF(Q136&lt;=0.5,"VG",IF(Q136&lt;=0.6,"G",IF(Q136&lt;=0.7,"S","NS")))</f>
        <v>VG</v>
      </c>
      <c r="S136" s="64" t="str">
        <f t="shared" ref="S136" si="1123">AN136</f>
        <v>G</v>
      </c>
      <c r="T136" s="64" t="str">
        <f t="shared" ref="T136" si="1124">BF136</f>
        <v>VG</v>
      </c>
      <c r="U136" s="64" t="str">
        <f t="shared" ref="U136" si="1125">BX136</f>
        <v>VG</v>
      </c>
      <c r="V136" s="64">
        <v>0.82</v>
      </c>
      <c r="W136" s="64" t="str">
        <f t="shared" ref="W136" si="1126">IF(V136&gt;0.85,"VG",IF(V136&gt;0.75,"G",IF(V136&gt;0.6,"S","NS")))</f>
        <v>G</v>
      </c>
      <c r="X136" s="64" t="str">
        <f t="shared" ref="X136" si="1127">AP136</f>
        <v>S</v>
      </c>
      <c r="Y136" s="64" t="str">
        <f t="shared" ref="Y136" si="1128">BH136</f>
        <v>G</v>
      </c>
      <c r="Z136" s="64" t="str">
        <f t="shared" ref="Z136" si="1129">BZ136</f>
        <v>G</v>
      </c>
      <c r="AA136" s="66">
        <v>0.76488069174801598</v>
      </c>
      <c r="AB136" s="66">
        <v>0.68991725054118203</v>
      </c>
      <c r="AC136" s="66">
        <v>10.1443382784535</v>
      </c>
      <c r="AD136" s="66">
        <v>7.1222258413468396</v>
      </c>
      <c r="AE136" s="66">
        <v>0.484891027192693</v>
      </c>
      <c r="AF136" s="66">
        <v>0.55685074253234002</v>
      </c>
      <c r="AG136" s="66">
        <v>0.81843746163333897</v>
      </c>
      <c r="AH136" s="66">
        <v>0.72999307079166997</v>
      </c>
      <c r="AI136" s="67" t="s">
        <v>75</v>
      </c>
      <c r="AJ136" s="67" t="s">
        <v>76</v>
      </c>
      <c r="AK136" s="67" t="s">
        <v>76</v>
      </c>
      <c r="AL136" s="67" t="s">
        <v>75</v>
      </c>
      <c r="AM136" s="67" t="s">
        <v>77</v>
      </c>
      <c r="AN136" s="67" t="s">
        <v>75</v>
      </c>
      <c r="AO136" s="67" t="s">
        <v>75</v>
      </c>
      <c r="AP136" s="67" t="s">
        <v>76</v>
      </c>
      <c r="AR136" s="68" t="s">
        <v>85</v>
      </c>
      <c r="AS136" s="66">
        <v>0.79347932251418196</v>
      </c>
      <c r="AT136" s="66">
        <v>0.80273521066028797</v>
      </c>
      <c r="AU136" s="66">
        <v>6.4806978964083202</v>
      </c>
      <c r="AV136" s="66">
        <v>5.7980864326347703</v>
      </c>
      <c r="AW136" s="66">
        <v>0.454445461508659</v>
      </c>
      <c r="AX136" s="66">
        <v>0.444145009360357</v>
      </c>
      <c r="AY136" s="66">
        <v>0.82084976638971097</v>
      </c>
      <c r="AZ136" s="66">
        <v>0.82746101549721796</v>
      </c>
      <c r="BA136" s="67" t="s">
        <v>75</v>
      </c>
      <c r="BB136" s="67" t="s">
        <v>77</v>
      </c>
      <c r="BC136" s="67" t="s">
        <v>75</v>
      </c>
      <c r="BD136" s="67" t="s">
        <v>75</v>
      </c>
      <c r="BE136" s="67" t="s">
        <v>77</v>
      </c>
      <c r="BF136" s="67" t="s">
        <v>77</v>
      </c>
      <c r="BG136" s="67" t="s">
        <v>75</v>
      </c>
      <c r="BH136" s="67" t="s">
        <v>75</v>
      </c>
      <c r="BI136" s="63">
        <f t="shared" ref="BI136" si="1130">IF(BJ136=AR136,1,0)</f>
        <v>1</v>
      </c>
      <c r="BJ136" s="63" t="s">
        <v>85</v>
      </c>
      <c r="BK136" s="66">
        <v>0.77201057728846201</v>
      </c>
      <c r="BL136" s="66">
        <v>0.78145064939357001</v>
      </c>
      <c r="BM136" s="66">
        <v>8.3086932198694807</v>
      </c>
      <c r="BN136" s="66">
        <v>6.9422442839524603</v>
      </c>
      <c r="BO136" s="66">
        <v>0.47748237947754502</v>
      </c>
      <c r="BP136" s="66">
        <v>0.46749262091120802</v>
      </c>
      <c r="BQ136" s="66">
        <v>0.81530771590621798</v>
      </c>
      <c r="BR136" s="66">
        <v>0.81882056470473397</v>
      </c>
      <c r="BS136" s="63" t="s">
        <v>75</v>
      </c>
      <c r="BT136" s="63" t="s">
        <v>75</v>
      </c>
      <c r="BU136" s="63" t="s">
        <v>75</v>
      </c>
      <c r="BV136" s="63" t="s">
        <v>75</v>
      </c>
      <c r="BW136" s="63" t="s">
        <v>77</v>
      </c>
      <c r="BX136" s="63" t="s">
        <v>77</v>
      </c>
      <c r="BY136" s="63" t="s">
        <v>75</v>
      </c>
      <c r="BZ136" s="63" t="s">
        <v>75</v>
      </c>
    </row>
    <row r="137" spans="1:78" s="63" customFormat="1" x14ac:dyDescent="0.3">
      <c r="A137" s="62">
        <v>14162500</v>
      </c>
      <c r="B137" s="63">
        <v>23772909</v>
      </c>
      <c r="C137" s="63" t="s">
        <v>11</v>
      </c>
      <c r="D137" s="63" t="s">
        <v>340</v>
      </c>
      <c r="F137" s="78"/>
      <c r="G137" s="64">
        <v>0.76800000000000002</v>
      </c>
      <c r="H137" s="64" t="str">
        <f t="shared" ref="H137" si="1131">IF(G137&gt;0.8,"VG",IF(G137&gt;0.7,"G",IF(G137&gt;0.45,"S","NS")))</f>
        <v>G</v>
      </c>
      <c r="I137" s="64" t="str">
        <f t="shared" ref="I137" si="1132">AJ137</f>
        <v>S</v>
      </c>
      <c r="J137" s="64" t="str">
        <f t="shared" ref="J137" si="1133">BB137</f>
        <v>VG</v>
      </c>
      <c r="K137" s="64" t="str">
        <f t="shared" ref="K137" si="1134">BT137</f>
        <v>G</v>
      </c>
      <c r="L137" s="65">
        <v>-2E-3</v>
      </c>
      <c r="M137" s="65" t="str">
        <f t="shared" ref="M137" si="1135">IF(ABS(L137)&lt;5%,"VG",IF(ABS(L137)&lt;10%,"G",IF(ABS(L137)&lt;15%,"S","NS")))</f>
        <v>VG</v>
      </c>
      <c r="N137" s="64" t="str">
        <f t="shared" ref="N137" si="1136">AO137</f>
        <v>G</v>
      </c>
      <c r="O137" s="64" t="str">
        <f t="shared" ref="O137" si="1137">BD137</f>
        <v>G</v>
      </c>
      <c r="P137" s="64" t="str">
        <f t="shared" ref="P137" si="1138">BY137</f>
        <v>G</v>
      </c>
      <c r="Q137" s="64">
        <v>0.48199999999999998</v>
      </c>
      <c r="R137" s="64" t="str">
        <f t="shared" ref="R137" si="1139">IF(Q137&lt;=0.5,"VG",IF(Q137&lt;=0.6,"G",IF(Q137&lt;=0.7,"S","NS")))</f>
        <v>VG</v>
      </c>
      <c r="S137" s="64" t="str">
        <f t="shared" ref="S137" si="1140">AN137</f>
        <v>G</v>
      </c>
      <c r="T137" s="64" t="str">
        <f t="shared" ref="T137" si="1141">BF137</f>
        <v>VG</v>
      </c>
      <c r="U137" s="64" t="str">
        <f t="shared" ref="U137" si="1142">BX137</f>
        <v>VG</v>
      </c>
      <c r="V137" s="64">
        <v>0.82299999999999995</v>
      </c>
      <c r="W137" s="64" t="str">
        <f t="shared" ref="W137" si="1143">IF(V137&gt;0.85,"VG",IF(V137&gt;0.75,"G",IF(V137&gt;0.6,"S","NS")))</f>
        <v>G</v>
      </c>
      <c r="X137" s="64" t="str">
        <f t="shared" ref="X137" si="1144">AP137</f>
        <v>S</v>
      </c>
      <c r="Y137" s="64" t="str">
        <f t="shared" ref="Y137" si="1145">BH137</f>
        <v>G</v>
      </c>
      <c r="Z137" s="64" t="str">
        <f t="shared" ref="Z137" si="1146">BZ137</f>
        <v>G</v>
      </c>
      <c r="AA137" s="66">
        <v>0.76488069174801598</v>
      </c>
      <c r="AB137" s="66">
        <v>0.68991725054118203</v>
      </c>
      <c r="AC137" s="66">
        <v>10.1443382784535</v>
      </c>
      <c r="AD137" s="66">
        <v>7.1222258413468396</v>
      </c>
      <c r="AE137" s="66">
        <v>0.484891027192693</v>
      </c>
      <c r="AF137" s="66">
        <v>0.55685074253234002</v>
      </c>
      <c r="AG137" s="66">
        <v>0.81843746163333897</v>
      </c>
      <c r="AH137" s="66">
        <v>0.72999307079166997</v>
      </c>
      <c r="AI137" s="67" t="s">
        <v>75</v>
      </c>
      <c r="AJ137" s="67" t="s">
        <v>76</v>
      </c>
      <c r="AK137" s="67" t="s">
        <v>76</v>
      </c>
      <c r="AL137" s="67" t="s">
        <v>75</v>
      </c>
      <c r="AM137" s="67" t="s">
        <v>77</v>
      </c>
      <c r="AN137" s="67" t="s">
        <v>75</v>
      </c>
      <c r="AO137" s="67" t="s">
        <v>75</v>
      </c>
      <c r="AP137" s="67" t="s">
        <v>76</v>
      </c>
      <c r="AR137" s="68" t="s">
        <v>85</v>
      </c>
      <c r="AS137" s="66">
        <v>0.79347932251418196</v>
      </c>
      <c r="AT137" s="66">
        <v>0.80273521066028797</v>
      </c>
      <c r="AU137" s="66">
        <v>6.4806978964083202</v>
      </c>
      <c r="AV137" s="66">
        <v>5.7980864326347703</v>
      </c>
      <c r="AW137" s="66">
        <v>0.454445461508659</v>
      </c>
      <c r="AX137" s="66">
        <v>0.444145009360357</v>
      </c>
      <c r="AY137" s="66">
        <v>0.82084976638971097</v>
      </c>
      <c r="AZ137" s="66">
        <v>0.82746101549721796</v>
      </c>
      <c r="BA137" s="67" t="s">
        <v>75</v>
      </c>
      <c r="BB137" s="67" t="s">
        <v>77</v>
      </c>
      <c r="BC137" s="67" t="s">
        <v>75</v>
      </c>
      <c r="BD137" s="67" t="s">
        <v>75</v>
      </c>
      <c r="BE137" s="67" t="s">
        <v>77</v>
      </c>
      <c r="BF137" s="67" t="s">
        <v>77</v>
      </c>
      <c r="BG137" s="67" t="s">
        <v>75</v>
      </c>
      <c r="BH137" s="67" t="s">
        <v>75</v>
      </c>
      <c r="BI137" s="63">
        <f t="shared" ref="BI137" si="1147">IF(BJ137=AR137,1,0)</f>
        <v>1</v>
      </c>
      <c r="BJ137" s="63" t="s">
        <v>85</v>
      </c>
      <c r="BK137" s="66">
        <v>0.77201057728846201</v>
      </c>
      <c r="BL137" s="66">
        <v>0.78145064939357001</v>
      </c>
      <c r="BM137" s="66">
        <v>8.3086932198694807</v>
      </c>
      <c r="BN137" s="66">
        <v>6.9422442839524603</v>
      </c>
      <c r="BO137" s="66">
        <v>0.47748237947754502</v>
      </c>
      <c r="BP137" s="66">
        <v>0.46749262091120802</v>
      </c>
      <c r="BQ137" s="66">
        <v>0.81530771590621798</v>
      </c>
      <c r="BR137" s="66">
        <v>0.81882056470473397</v>
      </c>
      <c r="BS137" s="63" t="s">
        <v>75</v>
      </c>
      <c r="BT137" s="63" t="s">
        <v>75</v>
      </c>
      <c r="BU137" s="63" t="s">
        <v>75</v>
      </c>
      <c r="BV137" s="63" t="s">
        <v>75</v>
      </c>
      <c r="BW137" s="63" t="s">
        <v>77</v>
      </c>
      <c r="BX137" s="63" t="s">
        <v>77</v>
      </c>
      <c r="BY137" s="63" t="s">
        <v>75</v>
      </c>
      <c r="BZ137" s="63" t="s">
        <v>75</v>
      </c>
    </row>
    <row r="138" spans="1:78" s="63" customFormat="1" x14ac:dyDescent="0.3">
      <c r="A138" s="62">
        <v>14162500</v>
      </c>
      <c r="B138" s="63">
        <v>23772909</v>
      </c>
      <c r="C138" s="63" t="s">
        <v>11</v>
      </c>
      <c r="D138" s="63" t="s">
        <v>345</v>
      </c>
      <c r="F138" s="78"/>
      <c r="G138" s="64">
        <v>0.76800000000000002</v>
      </c>
      <c r="H138" s="64" t="str">
        <f t="shared" ref="H138" si="1148">IF(G138&gt;0.8,"VG",IF(G138&gt;0.7,"G",IF(G138&gt;0.45,"S","NS")))</f>
        <v>G</v>
      </c>
      <c r="I138" s="64" t="str">
        <f t="shared" ref="I138" si="1149">AJ138</f>
        <v>S</v>
      </c>
      <c r="J138" s="64" t="str">
        <f t="shared" ref="J138" si="1150">BB138</f>
        <v>VG</v>
      </c>
      <c r="K138" s="64" t="str">
        <f t="shared" ref="K138" si="1151">BT138</f>
        <v>G</v>
      </c>
      <c r="L138" s="65">
        <v>-2E-3</v>
      </c>
      <c r="M138" s="65" t="str">
        <f t="shared" ref="M138" si="1152">IF(ABS(L138)&lt;5%,"VG",IF(ABS(L138)&lt;10%,"G",IF(ABS(L138)&lt;15%,"S","NS")))</f>
        <v>VG</v>
      </c>
      <c r="N138" s="64" t="str">
        <f t="shared" ref="N138" si="1153">AO138</f>
        <v>G</v>
      </c>
      <c r="O138" s="64" t="str">
        <f t="shared" ref="O138" si="1154">BD138</f>
        <v>G</v>
      </c>
      <c r="P138" s="64" t="str">
        <f t="shared" ref="P138" si="1155">BY138</f>
        <v>G</v>
      </c>
      <c r="Q138" s="64">
        <v>0.48199999999999998</v>
      </c>
      <c r="R138" s="64" t="str">
        <f t="shared" ref="R138" si="1156">IF(Q138&lt;=0.5,"VG",IF(Q138&lt;=0.6,"G",IF(Q138&lt;=0.7,"S","NS")))</f>
        <v>VG</v>
      </c>
      <c r="S138" s="64" t="str">
        <f t="shared" ref="S138" si="1157">AN138</f>
        <v>G</v>
      </c>
      <c r="T138" s="64" t="str">
        <f t="shared" ref="T138" si="1158">BF138</f>
        <v>VG</v>
      </c>
      <c r="U138" s="64" t="str">
        <f t="shared" ref="U138" si="1159">BX138</f>
        <v>VG</v>
      </c>
      <c r="V138" s="64">
        <v>0.82299999999999995</v>
      </c>
      <c r="W138" s="64" t="str">
        <f t="shared" ref="W138" si="1160">IF(V138&gt;0.85,"VG",IF(V138&gt;0.75,"G",IF(V138&gt;0.6,"S","NS")))</f>
        <v>G</v>
      </c>
      <c r="X138" s="64" t="str">
        <f t="shared" ref="X138" si="1161">AP138</f>
        <v>S</v>
      </c>
      <c r="Y138" s="64" t="str">
        <f t="shared" ref="Y138" si="1162">BH138</f>
        <v>G</v>
      </c>
      <c r="Z138" s="64" t="str">
        <f t="shared" ref="Z138" si="1163">BZ138</f>
        <v>G</v>
      </c>
      <c r="AA138" s="66">
        <v>0.76488069174801598</v>
      </c>
      <c r="AB138" s="66">
        <v>0.68991725054118203</v>
      </c>
      <c r="AC138" s="66">
        <v>10.1443382784535</v>
      </c>
      <c r="AD138" s="66">
        <v>7.1222258413468396</v>
      </c>
      <c r="AE138" s="66">
        <v>0.484891027192693</v>
      </c>
      <c r="AF138" s="66">
        <v>0.55685074253234002</v>
      </c>
      <c r="AG138" s="66">
        <v>0.81843746163333897</v>
      </c>
      <c r="AH138" s="66">
        <v>0.72999307079166997</v>
      </c>
      <c r="AI138" s="67" t="s">
        <v>75</v>
      </c>
      <c r="AJ138" s="67" t="s">
        <v>76</v>
      </c>
      <c r="AK138" s="67" t="s">
        <v>76</v>
      </c>
      <c r="AL138" s="67" t="s">
        <v>75</v>
      </c>
      <c r="AM138" s="67" t="s">
        <v>77</v>
      </c>
      <c r="AN138" s="67" t="s">
        <v>75</v>
      </c>
      <c r="AO138" s="67" t="s">
        <v>75</v>
      </c>
      <c r="AP138" s="67" t="s">
        <v>76</v>
      </c>
      <c r="AR138" s="68" t="s">
        <v>85</v>
      </c>
      <c r="AS138" s="66">
        <v>0.79347932251418196</v>
      </c>
      <c r="AT138" s="66">
        <v>0.80273521066028797</v>
      </c>
      <c r="AU138" s="66">
        <v>6.4806978964083202</v>
      </c>
      <c r="AV138" s="66">
        <v>5.7980864326347703</v>
      </c>
      <c r="AW138" s="66">
        <v>0.454445461508659</v>
      </c>
      <c r="AX138" s="66">
        <v>0.444145009360357</v>
      </c>
      <c r="AY138" s="66">
        <v>0.82084976638971097</v>
      </c>
      <c r="AZ138" s="66">
        <v>0.82746101549721796</v>
      </c>
      <c r="BA138" s="67" t="s">
        <v>75</v>
      </c>
      <c r="BB138" s="67" t="s">
        <v>77</v>
      </c>
      <c r="BC138" s="67" t="s">
        <v>75</v>
      </c>
      <c r="BD138" s="67" t="s">
        <v>75</v>
      </c>
      <c r="BE138" s="67" t="s">
        <v>77</v>
      </c>
      <c r="BF138" s="67" t="s">
        <v>77</v>
      </c>
      <c r="BG138" s="67" t="s">
        <v>75</v>
      </c>
      <c r="BH138" s="67" t="s">
        <v>75</v>
      </c>
      <c r="BI138" s="63">
        <f t="shared" ref="BI138" si="1164">IF(BJ138=AR138,1,0)</f>
        <v>1</v>
      </c>
      <c r="BJ138" s="63" t="s">
        <v>85</v>
      </c>
      <c r="BK138" s="66">
        <v>0.77201057728846201</v>
      </c>
      <c r="BL138" s="66">
        <v>0.78145064939357001</v>
      </c>
      <c r="BM138" s="66">
        <v>8.3086932198694807</v>
      </c>
      <c r="BN138" s="66">
        <v>6.9422442839524603</v>
      </c>
      <c r="BO138" s="66">
        <v>0.47748237947754502</v>
      </c>
      <c r="BP138" s="66">
        <v>0.46749262091120802</v>
      </c>
      <c r="BQ138" s="66">
        <v>0.81530771590621798</v>
      </c>
      <c r="BR138" s="66">
        <v>0.81882056470473397</v>
      </c>
      <c r="BS138" s="63" t="s">
        <v>75</v>
      </c>
      <c r="BT138" s="63" t="s">
        <v>75</v>
      </c>
      <c r="BU138" s="63" t="s">
        <v>75</v>
      </c>
      <c r="BV138" s="63" t="s">
        <v>75</v>
      </c>
      <c r="BW138" s="63" t="s">
        <v>77</v>
      </c>
      <c r="BX138" s="63" t="s">
        <v>77</v>
      </c>
      <c r="BY138" s="63" t="s">
        <v>75</v>
      </c>
      <c r="BZ138" s="63" t="s">
        <v>75</v>
      </c>
    </row>
    <row r="139" spans="1:78" s="69" customFormat="1" x14ac:dyDescent="0.3">
      <c r="A139" s="72"/>
      <c r="F139" s="79"/>
      <c r="G139" s="70"/>
      <c r="H139" s="70"/>
      <c r="I139" s="70"/>
      <c r="J139" s="70"/>
      <c r="K139" s="70"/>
      <c r="L139" s="71"/>
      <c r="M139" s="71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3"/>
      <c r="AB139" s="73"/>
      <c r="AC139" s="73"/>
      <c r="AD139" s="73"/>
      <c r="AE139" s="73"/>
      <c r="AF139" s="73"/>
      <c r="AG139" s="73"/>
      <c r="AH139" s="73"/>
      <c r="AI139" s="74"/>
      <c r="AJ139" s="74"/>
      <c r="AK139" s="74"/>
      <c r="AL139" s="74"/>
      <c r="AM139" s="74"/>
      <c r="AN139" s="74"/>
      <c r="AO139" s="74"/>
      <c r="AP139" s="74"/>
      <c r="AR139" s="75"/>
      <c r="AS139" s="73"/>
      <c r="AT139" s="73"/>
      <c r="AU139" s="73"/>
      <c r="AV139" s="73"/>
      <c r="AW139" s="73"/>
      <c r="AX139" s="73"/>
      <c r="AY139" s="73"/>
      <c r="AZ139" s="73"/>
      <c r="BA139" s="74"/>
      <c r="BB139" s="74"/>
      <c r="BC139" s="74"/>
      <c r="BD139" s="74"/>
      <c r="BE139" s="74"/>
      <c r="BF139" s="74"/>
      <c r="BG139" s="74"/>
      <c r="BH139" s="74"/>
      <c r="BK139" s="73"/>
      <c r="BL139" s="73"/>
      <c r="BM139" s="73"/>
      <c r="BN139" s="73"/>
      <c r="BO139" s="73"/>
      <c r="BP139" s="73"/>
      <c r="BQ139" s="73"/>
      <c r="BR139" s="73"/>
    </row>
    <row r="140" spans="1:78" s="47" customFormat="1" x14ac:dyDescent="0.3">
      <c r="A140" s="48">
        <v>14163150</v>
      </c>
      <c r="B140" s="47">
        <v>23772857</v>
      </c>
      <c r="C140" s="47" t="s">
        <v>25</v>
      </c>
      <c r="D140" s="47" t="s">
        <v>169</v>
      </c>
      <c r="F140" s="77"/>
      <c r="G140" s="49">
        <v>0.14000000000000001</v>
      </c>
      <c r="H140" s="49" t="str">
        <f>IF(G140&gt;0.8,"VG",IF(G140&gt;0.7,"G",IF(G140&gt;0.45,"S","NS")))</f>
        <v>NS</v>
      </c>
      <c r="I140" s="49">
        <f>AJ140</f>
        <v>0</v>
      </c>
      <c r="J140" s="49">
        <f>BB140</f>
        <v>0</v>
      </c>
      <c r="K140" s="49">
        <f>BT140</f>
        <v>0</v>
      </c>
      <c r="L140" s="50">
        <v>-0.35299999999999998</v>
      </c>
      <c r="M140" s="50" t="str">
        <f>IF(ABS(L140)&lt;5%,"VG",IF(ABS(L140)&lt;10%,"G",IF(ABS(L140)&lt;15%,"S","NS")))</f>
        <v>NS</v>
      </c>
      <c r="N140" s="49">
        <f>AO140</f>
        <v>0</v>
      </c>
      <c r="O140" s="49">
        <f>BD140</f>
        <v>0</v>
      </c>
      <c r="P140" s="49">
        <f>BY140</f>
        <v>0</v>
      </c>
      <c r="Q140" s="49">
        <v>0.72899999999999998</v>
      </c>
      <c r="R140" s="49" t="str">
        <f>IF(Q140&lt;=0.5,"VG",IF(Q140&lt;=0.6,"G",IF(Q140&lt;=0.7,"S","NS")))</f>
        <v>NS</v>
      </c>
      <c r="S140" s="49">
        <f>AN140</f>
        <v>0</v>
      </c>
      <c r="T140" s="49">
        <f>BF140</f>
        <v>0</v>
      </c>
      <c r="U140" s="49">
        <f>BX140</f>
        <v>0</v>
      </c>
      <c r="V140" s="49">
        <v>0.83699999999999997</v>
      </c>
      <c r="W140" s="49" t="str">
        <f>IF(V140&gt;0.85,"VG",IF(V140&gt;0.75,"G",IF(V140&gt;0.6,"S","NS")))</f>
        <v>G</v>
      </c>
      <c r="X140" s="49">
        <f>AP140</f>
        <v>0</v>
      </c>
      <c r="Y140" s="49">
        <f>BH140</f>
        <v>0</v>
      </c>
      <c r="Z140" s="49">
        <f>BZ140</f>
        <v>0</v>
      </c>
      <c r="AA140" s="49"/>
      <c r="AB140" s="50"/>
      <c r="AC140" s="49"/>
      <c r="AD140" s="49"/>
      <c r="AE140" s="49"/>
      <c r="AF140" s="50"/>
      <c r="AG140" s="49"/>
      <c r="AH140" s="49"/>
      <c r="AI140" s="49"/>
      <c r="AJ140" s="50"/>
      <c r="AK140" s="49"/>
      <c r="AL140" s="49"/>
    </row>
    <row r="141" spans="1:78" s="47" customFormat="1" x14ac:dyDescent="0.3">
      <c r="A141" s="48">
        <v>14163900</v>
      </c>
      <c r="B141" s="47">
        <v>23772801</v>
      </c>
      <c r="C141" s="47" t="s">
        <v>26</v>
      </c>
      <c r="D141" s="47" t="s">
        <v>169</v>
      </c>
      <c r="F141" s="77"/>
      <c r="G141" s="49">
        <v>0.23</v>
      </c>
      <c r="H141" s="49" t="str">
        <f>IF(G141&gt;0.8,"VG",IF(G141&gt;0.7,"G",IF(G141&gt;0.45,"S","NS")))</f>
        <v>NS</v>
      </c>
      <c r="I141" s="49">
        <f>AJ141</f>
        <v>0</v>
      </c>
      <c r="J141" s="49">
        <f>BB141</f>
        <v>0</v>
      </c>
      <c r="K141" s="49">
        <f>BT141</f>
        <v>0</v>
      </c>
      <c r="L141" s="50">
        <v>-0.33500000000000002</v>
      </c>
      <c r="M141" s="50" t="str">
        <f>IF(ABS(L141)&lt;5%,"VG",IF(ABS(L141)&lt;10%,"G",IF(ABS(L141)&lt;15%,"S","NS")))</f>
        <v>NS</v>
      </c>
      <c r="N141" s="49">
        <f>AO141</f>
        <v>0</v>
      </c>
      <c r="O141" s="49">
        <f>BD141</f>
        <v>0</v>
      </c>
      <c r="P141" s="49">
        <f>BY141</f>
        <v>0</v>
      </c>
      <c r="Q141" s="49">
        <v>0.71799999999999997</v>
      </c>
      <c r="R141" s="49" t="str">
        <f>IF(Q141&lt;=0.5,"VG",IF(Q141&lt;=0.6,"G",IF(Q141&lt;=0.7,"S","NS")))</f>
        <v>NS</v>
      </c>
      <c r="S141" s="49">
        <f>AN141</f>
        <v>0</v>
      </c>
      <c r="T141" s="49">
        <f>BF141</f>
        <v>0</v>
      </c>
      <c r="U141" s="49">
        <f>BX141</f>
        <v>0</v>
      </c>
      <c r="V141" s="49">
        <v>0.78</v>
      </c>
      <c r="W141" s="49" t="str">
        <f>IF(V141&gt;0.85,"VG",IF(V141&gt;0.75,"G",IF(V141&gt;0.6,"S","NS")))</f>
        <v>G</v>
      </c>
      <c r="X141" s="49">
        <f>AP141</f>
        <v>0</v>
      </c>
      <c r="Y141" s="49">
        <f>BH141</f>
        <v>0</v>
      </c>
      <c r="Z141" s="49">
        <f>BZ141</f>
        <v>0</v>
      </c>
      <c r="AA141" s="49"/>
      <c r="AB141" s="50"/>
      <c r="AC141" s="49"/>
      <c r="AD141" s="49"/>
      <c r="AE141" s="49"/>
      <c r="AF141" s="50"/>
      <c r="AG141" s="49"/>
      <c r="AH141" s="49"/>
      <c r="AI141" s="49"/>
      <c r="AJ141" s="50"/>
      <c r="AK141" s="49"/>
      <c r="AL141" s="49"/>
    </row>
    <row r="142" spans="1:78" s="47" customFormat="1" x14ac:dyDescent="0.3">
      <c r="A142" s="48">
        <v>14164700</v>
      </c>
      <c r="B142" s="47">
        <v>23774369</v>
      </c>
      <c r="C142" s="47" t="s">
        <v>12</v>
      </c>
      <c r="D142" s="47" t="s">
        <v>169</v>
      </c>
      <c r="F142" s="77"/>
      <c r="G142" s="49">
        <v>0.35699999999999998</v>
      </c>
      <c r="H142" s="49" t="str">
        <f>IF(G142&gt;0.8,"VG",IF(G142&gt;0.7,"G",IF(G142&gt;0.45,"S","NS")))</f>
        <v>NS</v>
      </c>
      <c r="I142" s="49" t="str">
        <f>AJ142</f>
        <v>NS</v>
      </c>
      <c r="J142" s="49" t="str">
        <f>BB142</f>
        <v>NS</v>
      </c>
      <c r="K142" s="49" t="str">
        <f>BT142</f>
        <v>NS</v>
      </c>
      <c r="L142" s="50">
        <v>0.60499999999999998</v>
      </c>
      <c r="M142" s="50" t="str">
        <f>IF(ABS(L142)&lt;5%,"VG",IF(ABS(L142)&lt;10%,"G",IF(ABS(L142)&lt;15%,"S","NS")))</f>
        <v>NS</v>
      </c>
      <c r="N142" s="49" t="str">
        <f>AO142</f>
        <v>S</v>
      </c>
      <c r="O142" s="49" t="str">
        <f>BD142</f>
        <v>NS</v>
      </c>
      <c r="P142" s="49" t="str">
        <f>BY142</f>
        <v>NS</v>
      </c>
      <c r="Q142" s="49">
        <v>0.747</v>
      </c>
      <c r="R142" s="49" t="str">
        <f>IF(Q142&lt;=0.5,"VG",IF(Q142&lt;=0.6,"G",IF(Q142&lt;=0.7,"S","NS")))</f>
        <v>NS</v>
      </c>
      <c r="S142" s="49" t="str">
        <f>AN142</f>
        <v>NS</v>
      </c>
      <c r="T142" s="49" t="str">
        <f>BF142</f>
        <v>NS</v>
      </c>
      <c r="U142" s="49" t="str">
        <f>BX142</f>
        <v>NS</v>
      </c>
      <c r="V142" s="49">
        <v>0.70399999999999996</v>
      </c>
      <c r="W142" s="49" t="str">
        <f>IF(V142&gt;0.85,"VG",IF(V142&gt;0.75,"G",IF(V142&gt;0.6,"S","NS")))</f>
        <v>S</v>
      </c>
      <c r="X142" s="49" t="str">
        <f>AP142</f>
        <v>S</v>
      </c>
      <c r="Y142" s="49" t="str">
        <f>BH142</f>
        <v>S</v>
      </c>
      <c r="Z142" s="49" t="str">
        <f>BZ142</f>
        <v>S</v>
      </c>
      <c r="AA142" s="51">
        <v>3.0704881282754101E-2</v>
      </c>
      <c r="AB142" s="51">
        <v>8.4524781993650294E-2</v>
      </c>
      <c r="AC142" s="51">
        <v>57.725781118164299</v>
      </c>
      <c r="AD142" s="51">
        <v>55.898433080474298</v>
      </c>
      <c r="AE142" s="51">
        <v>0.98452786589168995</v>
      </c>
      <c r="AF142" s="51">
        <v>0.956804691672417</v>
      </c>
      <c r="AG142" s="51">
        <v>0.60214454482463797</v>
      </c>
      <c r="AH142" s="51">
        <v>0.63132009052717497</v>
      </c>
      <c r="AI142" s="52" t="s">
        <v>73</v>
      </c>
      <c r="AJ142" s="52" t="s">
        <v>73</v>
      </c>
      <c r="AK142" s="52" t="s">
        <v>73</v>
      </c>
      <c r="AL142" s="52" t="s">
        <v>73</v>
      </c>
      <c r="AM142" s="52" t="s">
        <v>73</v>
      </c>
      <c r="AN142" s="52" t="s">
        <v>73</v>
      </c>
      <c r="AO142" s="52" t="s">
        <v>76</v>
      </c>
      <c r="AP142" s="52" t="s">
        <v>76</v>
      </c>
      <c r="AR142" s="53" t="s">
        <v>86</v>
      </c>
      <c r="AS142" s="51">
        <v>-0.140948274247363</v>
      </c>
      <c r="AT142" s="51">
        <v>-0.122937769553058</v>
      </c>
      <c r="AU142" s="51">
        <v>66.867307385937096</v>
      </c>
      <c r="AV142" s="51">
        <v>66.057230496528703</v>
      </c>
      <c r="AW142" s="51">
        <v>1.0681518029977599</v>
      </c>
      <c r="AX142" s="51">
        <v>1.0596875811073101</v>
      </c>
      <c r="AY142" s="51">
        <v>0.57818284597209202</v>
      </c>
      <c r="AZ142" s="51">
        <v>0.60062178678829903</v>
      </c>
      <c r="BA142" s="52" t="s">
        <v>73</v>
      </c>
      <c r="BB142" s="52" t="s">
        <v>73</v>
      </c>
      <c r="BC142" s="52" t="s">
        <v>73</v>
      </c>
      <c r="BD142" s="52" t="s">
        <v>73</v>
      </c>
      <c r="BE142" s="52" t="s">
        <v>73</v>
      </c>
      <c r="BF142" s="52" t="s">
        <v>73</v>
      </c>
      <c r="BG142" s="52" t="s">
        <v>73</v>
      </c>
      <c r="BH142" s="52" t="s">
        <v>76</v>
      </c>
      <c r="BI142" s="47">
        <f>IF(BJ142=AR142,1,0)</f>
        <v>1</v>
      </c>
      <c r="BJ142" s="47" t="s">
        <v>86</v>
      </c>
      <c r="BK142" s="51">
        <v>-5.9165543784451997E-2</v>
      </c>
      <c r="BL142" s="51">
        <v>-4.1886943092680901E-2</v>
      </c>
      <c r="BM142" s="51">
        <v>61.764911696754098</v>
      </c>
      <c r="BN142" s="51">
        <v>61.151691742809497</v>
      </c>
      <c r="BO142" s="51">
        <v>1.02915768654976</v>
      </c>
      <c r="BP142" s="51">
        <v>1.02072863342452</v>
      </c>
      <c r="BQ142" s="51">
        <v>0.58744030239503198</v>
      </c>
      <c r="BR142" s="51">
        <v>0.61195296299156199</v>
      </c>
      <c r="BS142" s="47" t="s">
        <v>73</v>
      </c>
      <c r="BT142" s="47" t="s">
        <v>73</v>
      </c>
      <c r="BU142" s="47" t="s">
        <v>73</v>
      </c>
      <c r="BV142" s="47" t="s">
        <v>73</v>
      </c>
      <c r="BW142" s="47" t="s">
        <v>73</v>
      </c>
      <c r="BX142" s="47" t="s">
        <v>73</v>
      </c>
      <c r="BY142" s="47" t="s">
        <v>73</v>
      </c>
      <c r="BZ142" s="47" t="s">
        <v>76</v>
      </c>
    </row>
    <row r="143" spans="1:78" s="30" customFormat="1" x14ac:dyDescent="0.3">
      <c r="A143" s="113">
        <v>14164700</v>
      </c>
      <c r="B143" s="30">
        <v>23774369</v>
      </c>
      <c r="C143" s="30" t="s">
        <v>12</v>
      </c>
      <c r="D143" s="30" t="s">
        <v>199</v>
      </c>
      <c r="F143" s="115"/>
      <c r="G143" s="24">
        <v>0.35</v>
      </c>
      <c r="H143" s="24" t="str">
        <f>IF(G143&gt;0.8,"VG",IF(G143&gt;0.7,"G",IF(G143&gt;0.45,"S","NS")))</f>
        <v>NS</v>
      </c>
      <c r="I143" s="24" t="str">
        <f>AJ143</f>
        <v>NS</v>
      </c>
      <c r="J143" s="24" t="str">
        <f>BB143</f>
        <v>NS</v>
      </c>
      <c r="K143" s="24" t="str">
        <f>BT143</f>
        <v>NS</v>
      </c>
      <c r="L143" s="25">
        <v>0.61</v>
      </c>
      <c r="M143" s="25" t="str">
        <f>IF(ABS(L143)&lt;5%,"VG",IF(ABS(L143)&lt;10%,"G",IF(ABS(L143)&lt;15%,"S","NS")))</f>
        <v>NS</v>
      </c>
      <c r="N143" s="24" t="str">
        <f>AO143</f>
        <v>S</v>
      </c>
      <c r="O143" s="24" t="str">
        <f>BD143</f>
        <v>NS</v>
      </c>
      <c r="P143" s="24" t="str">
        <f>BY143</f>
        <v>NS</v>
      </c>
      <c r="Q143" s="24">
        <v>0.747</v>
      </c>
      <c r="R143" s="24" t="str">
        <f>IF(Q143&lt;=0.5,"VG",IF(Q143&lt;=0.6,"G",IF(Q143&lt;=0.7,"S","NS")))</f>
        <v>NS</v>
      </c>
      <c r="S143" s="24" t="str">
        <f>AN143</f>
        <v>NS</v>
      </c>
      <c r="T143" s="24" t="str">
        <f>BF143</f>
        <v>NS</v>
      </c>
      <c r="U143" s="24" t="str">
        <f>BX143</f>
        <v>NS</v>
      </c>
      <c r="V143" s="24">
        <v>0.73</v>
      </c>
      <c r="W143" s="24" t="str">
        <f>IF(V143&gt;0.85,"VG",IF(V143&gt;0.75,"G",IF(V143&gt;0.6,"S","NS")))</f>
        <v>S</v>
      </c>
      <c r="X143" s="24" t="str">
        <f>AP143</f>
        <v>S</v>
      </c>
      <c r="Y143" s="24" t="str">
        <f>BH143</f>
        <v>S</v>
      </c>
      <c r="Z143" s="24" t="str">
        <f>BZ143</f>
        <v>S</v>
      </c>
      <c r="AA143" s="33">
        <v>3.0704881282754101E-2</v>
      </c>
      <c r="AB143" s="33">
        <v>8.4524781993650294E-2</v>
      </c>
      <c r="AC143" s="33">
        <v>57.725781118164299</v>
      </c>
      <c r="AD143" s="33">
        <v>55.898433080474298</v>
      </c>
      <c r="AE143" s="33">
        <v>0.98452786589168995</v>
      </c>
      <c r="AF143" s="33">
        <v>0.956804691672417</v>
      </c>
      <c r="AG143" s="33">
        <v>0.60214454482463797</v>
      </c>
      <c r="AH143" s="33">
        <v>0.63132009052717497</v>
      </c>
      <c r="AI143" s="36" t="s">
        <v>73</v>
      </c>
      <c r="AJ143" s="36" t="s">
        <v>73</v>
      </c>
      <c r="AK143" s="36" t="s">
        <v>73</v>
      </c>
      <c r="AL143" s="36" t="s">
        <v>73</v>
      </c>
      <c r="AM143" s="36" t="s">
        <v>73</v>
      </c>
      <c r="AN143" s="36" t="s">
        <v>73</v>
      </c>
      <c r="AO143" s="36" t="s">
        <v>76</v>
      </c>
      <c r="AP143" s="36" t="s">
        <v>76</v>
      </c>
      <c r="AR143" s="116" t="s">
        <v>86</v>
      </c>
      <c r="AS143" s="33">
        <v>-0.140948274247363</v>
      </c>
      <c r="AT143" s="33">
        <v>-0.122937769553058</v>
      </c>
      <c r="AU143" s="33">
        <v>66.867307385937096</v>
      </c>
      <c r="AV143" s="33">
        <v>66.057230496528703</v>
      </c>
      <c r="AW143" s="33">
        <v>1.0681518029977599</v>
      </c>
      <c r="AX143" s="33">
        <v>1.0596875811073101</v>
      </c>
      <c r="AY143" s="33">
        <v>0.57818284597209202</v>
      </c>
      <c r="AZ143" s="33">
        <v>0.60062178678829903</v>
      </c>
      <c r="BA143" s="36" t="s">
        <v>73</v>
      </c>
      <c r="BB143" s="36" t="s">
        <v>73</v>
      </c>
      <c r="BC143" s="36" t="s">
        <v>73</v>
      </c>
      <c r="BD143" s="36" t="s">
        <v>73</v>
      </c>
      <c r="BE143" s="36" t="s">
        <v>73</v>
      </c>
      <c r="BF143" s="36" t="s">
        <v>73</v>
      </c>
      <c r="BG143" s="36" t="s">
        <v>73</v>
      </c>
      <c r="BH143" s="36" t="s">
        <v>76</v>
      </c>
      <c r="BI143" s="30">
        <f>IF(BJ143=AR143,1,0)</f>
        <v>1</v>
      </c>
      <c r="BJ143" s="30" t="s">
        <v>86</v>
      </c>
      <c r="BK143" s="33">
        <v>-5.9165543784451997E-2</v>
      </c>
      <c r="BL143" s="33">
        <v>-4.1886943092680901E-2</v>
      </c>
      <c r="BM143" s="33">
        <v>61.764911696754098</v>
      </c>
      <c r="BN143" s="33">
        <v>61.151691742809497</v>
      </c>
      <c r="BO143" s="33">
        <v>1.02915768654976</v>
      </c>
      <c r="BP143" s="33">
        <v>1.02072863342452</v>
      </c>
      <c r="BQ143" s="33">
        <v>0.58744030239503198</v>
      </c>
      <c r="BR143" s="33">
        <v>0.61195296299156199</v>
      </c>
      <c r="BS143" s="30" t="s">
        <v>73</v>
      </c>
      <c r="BT143" s="30" t="s">
        <v>73</v>
      </c>
      <c r="BU143" s="30" t="s">
        <v>73</v>
      </c>
      <c r="BV143" s="30" t="s">
        <v>73</v>
      </c>
      <c r="BW143" s="30" t="s">
        <v>73</v>
      </c>
      <c r="BX143" s="30" t="s">
        <v>73</v>
      </c>
      <c r="BY143" s="30" t="s">
        <v>73</v>
      </c>
      <c r="BZ143" s="30" t="s">
        <v>76</v>
      </c>
    </row>
    <row r="144" spans="1:78" s="69" customFormat="1" x14ac:dyDescent="0.3">
      <c r="A144" s="72"/>
      <c r="F144" s="79"/>
      <c r="G144" s="70"/>
      <c r="H144" s="70"/>
      <c r="I144" s="70"/>
      <c r="J144" s="70"/>
      <c r="K144" s="70"/>
      <c r="L144" s="71"/>
      <c r="M144" s="71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3"/>
      <c r="AB144" s="73"/>
      <c r="AC144" s="73"/>
      <c r="AD144" s="73"/>
      <c r="AE144" s="73"/>
      <c r="AF144" s="73"/>
      <c r="AG144" s="73"/>
      <c r="AH144" s="73"/>
      <c r="AI144" s="74"/>
      <c r="AJ144" s="74"/>
      <c r="AK144" s="74"/>
      <c r="AL144" s="74"/>
      <c r="AM144" s="74"/>
      <c r="AN144" s="74"/>
      <c r="AO144" s="74"/>
      <c r="AP144" s="74"/>
      <c r="AR144" s="75"/>
      <c r="AS144" s="73"/>
      <c r="AT144" s="73"/>
      <c r="AU144" s="73"/>
      <c r="AV144" s="73"/>
      <c r="AW144" s="73"/>
      <c r="AX144" s="73"/>
      <c r="AY144" s="73"/>
      <c r="AZ144" s="73"/>
      <c r="BA144" s="74"/>
      <c r="BB144" s="74"/>
      <c r="BC144" s="74"/>
      <c r="BD144" s="74"/>
      <c r="BE144" s="74"/>
      <c r="BF144" s="74"/>
      <c r="BG144" s="74"/>
      <c r="BH144" s="74"/>
      <c r="BK144" s="73"/>
      <c r="BL144" s="73"/>
      <c r="BM144" s="73"/>
      <c r="BN144" s="73"/>
      <c r="BO144" s="73"/>
      <c r="BP144" s="73"/>
      <c r="BQ144" s="73"/>
      <c r="BR144" s="73"/>
    </row>
    <row r="145" spans="1:78" s="63" customFormat="1" x14ac:dyDescent="0.3">
      <c r="A145" s="62">
        <v>14164900</v>
      </c>
      <c r="B145" s="63">
        <v>23772751</v>
      </c>
      <c r="C145" s="63" t="s">
        <v>13</v>
      </c>
      <c r="D145" s="63" t="s">
        <v>169</v>
      </c>
      <c r="F145" s="77"/>
      <c r="G145" s="64">
        <v>0.77100000000000002</v>
      </c>
      <c r="H145" s="64" t="str">
        <f t="shared" ref="H145:H159" si="1165">IF(G145&gt;0.8,"VG",IF(G145&gt;0.7,"G",IF(G145&gt;0.45,"S","NS")))</f>
        <v>G</v>
      </c>
      <c r="I145" s="64" t="str">
        <f t="shared" ref="I145:I151" si="1166">AJ145</f>
        <v>G</v>
      </c>
      <c r="J145" s="64" t="str">
        <f t="shared" ref="J145:J151" si="1167">BB145</f>
        <v>VG</v>
      </c>
      <c r="K145" s="64" t="str">
        <f t="shared" ref="K145:K151" si="1168">BT145</f>
        <v>VG</v>
      </c>
      <c r="L145" s="65">
        <v>-1.7000000000000001E-2</v>
      </c>
      <c r="M145" s="65" t="str">
        <f t="shared" ref="M145:M159" si="1169">IF(ABS(L145)&lt;5%,"VG",IF(ABS(L145)&lt;10%,"G",IF(ABS(L145)&lt;15%,"S","NS")))</f>
        <v>VG</v>
      </c>
      <c r="N145" s="64" t="str">
        <f t="shared" ref="N145:N151" si="1170">AO145</f>
        <v>G</v>
      </c>
      <c r="O145" s="64" t="str">
        <f t="shared" ref="O145:O151" si="1171">BD145</f>
        <v>VG</v>
      </c>
      <c r="P145" s="64" t="str">
        <f t="shared" ref="P145:P151" si="1172">BY145</f>
        <v>G</v>
      </c>
      <c r="Q145" s="64">
        <v>0.47699999999999998</v>
      </c>
      <c r="R145" s="64" t="str">
        <f t="shared" ref="R145:R159" si="1173">IF(Q145&lt;=0.5,"VG",IF(Q145&lt;=0.6,"G",IF(Q145&lt;=0.7,"S","NS")))</f>
        <v>VG</v>
      </c>
      <c r="S145" s="64" t="str">
        <f t="shared" ref="S145:S151" si="1174">AN145</f>
        <v>VG</v>
      </c>
      <c r="T145" s="64" t="str">
        <f t="shared" ref="T145:T151" si="1175">BF145</f>
        <v>VG</v>
      </c>
      <c r="U145" s="64" t="str">
        <f t="shared" ref="U145:U151" si="1176">BX145</f>
        <v>VG</v>
      </c>
      <c r="V145" s="64">
        <v>0.79300000000000004</v>
      </c>
      <c r="W145" s="64" t="str">
        <f t="shared" ref="W145:W159" si="1177">IF(V145&gt;0.85,"VG",IF(V145&gt;0.75,"G",IF(V145&gt;0.6,"S","NS")))</f>
        <v>G</v>
      </c>
      <c r="X145" s="64" t="str">
        <f t="shared" ref="X145:X151" si="1178">AP145</f>
        <v>G</v>
      </c>
      <c r="Y145" s="64" t="str">
        <f t="shared" ref="Y145:Y151" si="1179">BH145</f>
        <v>VG</v>
      </c>
      <c r="Z145" s="64" t="str">
        <f t="shared" ref="Z145:Z151" si="1180">BZ145</f>
        <v>G</v>
      </c>
      <c r="AA145" s="66">
        <v>0.82957537734731002</v>
      </c>
      <c r="AB145" s="66">
        <v>0.770017181523593</v>
      </c>
      <c r="AC145" s="66">
        <v>4.1945904485044201</v>
      </c>
      <c r="AD145" s="66">
        <v>1.60133556975805</v>
      </c>
      <c r="AE145" s="66">
        <v>0.41282517201920899</v>
      </c>
      <c r="AF145" s="66">
        <v>0.47956523902010201</v>
      </c>
      <c r="AG145" s="66">
        <v>0.83981224617125405</v>
      </c>
      <c r="AH145" s="66">
        <v>0.77168278397218004</v>
      </c>
      <c r="AI145" s="67" t="s">
        <v>77</v>
      </c>
      <c r="AJ145" s="67" t="s">
        <v>75</v>
      </c>
      <c r="AK145" s="67" t="s">
        <v>77</v>
      </c>
      <c r="AL145" s="67" t="s">
        <v>77</v>
      </c>
      <c r="AM145" s="67" t="s">
        <v>77</v>
      </c>
      <c r="AN145" s="67" t="s">
        <v>77</v>
      </c>
      <c r="AO145" s="67" t="s">
        <v>75</v>
      </c>
      <c r="AP145" s="67" t="s">
        <v>75</v>
      </c>
      <c r="AR145" s="68" t="s">
        <v>87</v>
      </c>
      <c r="AS145" s="66">
        <v>0.84535320975234196</v>
      </c>
      <c r="AT145" s="66">
        <v>0.852362033202411</v>
      </c>
      <c r="AU145" s="66">
        <v>0.65503642042571297</v>
      </c>
      <c r="AV145" s="66">
        <v>0.70929549035220396</v>
      </c>
      <c r="AW145" s="66">
        <v>0.39325156102380399</v>
      </c>
      <c r="AX145" s="66">
        <v>0.38423686288224501</v>
      </c>
      <c r="AY145" s="66">
        <v>0.84908178687649805</v>
      </c>
      <c r="AZ145" s="66">
        <v>0.85623492331974904</v>
      </c>
      <c r="BA145" s="67" t="s">
        <v>77</v>
      </c>
      <c r="BB145" s="67" t="s">
        <v>77</v>
      </c>
      <c r="BC145" s="67" t="s">
        <v>77</v>
      </c>
      <c r="BD145" s="67" t="s">
        <v>77</v>
      </c>
      <c r="BE145" s="67" t="s">
        <v>77</v>
      </c>
      <c r="BF145" s="67" t="s">
        <v>77</v>
      </c>
      <c r="BG145" s="67" t="s">
        <v>75</v>
      </c>
      <c r="BH145" s="67" t="s">
        <v>77</v>
      </c>
      <c r="BI145" s="63">
        <f t="shared" ref="BI145:BI151" si="1181">IF(BJ145=AR145,1,0)</f>
        <v>1</v>
      </c>
      <c r="BJ145" s="63" t="s">
        <v>87</v>
      </c>
      <c r="BK145" s="66">
        <v>0.83149852870428698</v>
      </c>
      <c r="BL145" s="66">
        <v>0.840051780765255</v>
      </c>
      <c r="BM145" s="66">
        <v>2.4536945846266698</v>
      </c>
      <c r="BN145" s="66">
        <v>1.8573873082821999</v>
      </c>
      <c r="BO145" s="66">
        <v>0.41048930716367399</v>
      </c>
      <c r="BP145" s="66">
        <v>0.39993526880577102</v>
      </c>
      <c r="BQ145" s="66">
        <v>0.83515826593662201</v>
      </c>
      <c r="BR145" s="66">
        <v>0.84255161739777595</v>
      </c>
      <c r="BS145" s="63" t="s">
        <v>77</v>
      </c>
      <c r="BT145" s="63" t="s">
        <v>77</v>
      </c>
      <c r="BU145" s="63" t="s">
        <v>77</v>
      </c>
      <c r="BV145" s="63" t="s">
        <v>77</v>
      </c>
      <c r="BW145" s="63" t="s">
        <v>77</v>
      </c>
      <c r="BX145" s="63" t="s">
        <v>77</v>
      </c>
      <c r="BY145" s="63" t="s">
        <v>75</v>
      </c>
      <c r="BZ145" s="63" t="s">
        <v>75</v>
      </c>
    </row>
    <row r="146" spans="1:78" s="63" customFormat="1" x14ac:dyDescent="0.3">
      <c r="A146" s="62">
        <v>14164900</v>
      </c>
      <c r="B146" s="63">
        <v>23772751</v>
      </c>
      <c r="C146" s="63" t="s">
        <v>13</v>
      </c>
      <c r="D146" s="63" t="s">
        <v>172</v>
      </c>
      <c r="F146" s="77"/>
      <c r="G146" s="64">
        <v>0.76</v>
      </c>
      <c r="H146" s="64" t="str">
        <f t="shared" si="1165"/>
        <v>G</v>
      </c>
      <c r="I146" s="64" t="str">
        <f t="shared" si="1166"/>
        <v>G</v>
      </c>
      <c r="J146" s="64" t="str">
        <f t="shared" si="1167"/>
        <v>VG</v>
      </c>
      <c r="K146" s="64" t="str">
        <f t="shared" si="1168"/>
        <v>VG</v>
      </c>
      <c r="L146" s="65">
        <v>-1.9E-2</v>
      </c>
      <c r="M146" s="65" t="str">
        <f t="shared" si="1169"/>
        <v>VG</v>
      </c>
      <c r="N146" s="64" t="str">
        <f t="shared" si="1170"/>
        <v>G</v>
      </c>
      <c r="O146" s="64" t="str">
        <f t="shared" si="1171"/>
        <v>VG</v>
      </c>
      <c r="P146" s="64" t="str">
        <f t="shared" si="1172"/>
        <v>G</v>
      </c>
      <c r="Q146" s="64">
        <v>0.49</v>
      </c>
      <c r="R146" s="64" t="str">
        <f t="shared" si="1173"/>
        <v>VG</v>
      </c>
      <c r="S146" s="64" t="str">
        <f t="shared" si="1174"/>
        <v>VG</v>
      </c>
      <c r="T146" s="64" t="str">
        <f t="shared" si="1175"/>
        <v>VG</v>
      </c>
      <c r="U146" s="64" t="str">
        <f t="shared" si="1176"/>
        <v>VG</v>
      </c>
      <c r="V146" s="64">
        <v>0.79300000000000004</v>
      </c>
      <c r="W146" s="64" t="str">
        <f t="shared" si="1177"/>
        <v>G</v>
      </c>
      <c r="X146" s="64" t="str">
        <f t="shared" si="1178"/>
        <v>G</v>
      </c>
      <c r="Y146" s="64" t="str">
        <f t="shared" si="1179"/>
        <v>VG</v>
      </c>
      <c r="Z146" s="64" t="str">
        <f t="shared" si="1180"/>
        <v>G</v>
      </c>
      <c r="AA146" s="66">
        <v>0.82957537734731002</v>
      </c>
      <c r="AB146" s="66">
        <v>0.770017181523593</v>
      </c>
      <c r="AC146" s="66">
        <v>4.1945904485044201</v>
      </c>
      <c r="AD146" s="66">
        <v>1.60133556975805</v>
      </c>
      <c r="AE146" s="66">
        <v>0.41282517201920899</v>
      </c>
      <c r="AF146" s="66">
        <v>0.47956523902010201</v>
      </c>
      <c r="AG146" s="66">
        <v>0.83981224617125405</v>
      </c>
      <c r="AH146" s="66">
        <v>0.77168278397218004</v>
      </c>
      <c r="AI146" s="67" t="s">
        <v>77</v>
      </c>
      <c r="AJ146" s="67" t="s">
        <v>75</v>
      </c>
      <c r="AK146" s="67" t="s">
        <v>77</v>
      </c>
      <c r="AL146" s="67" t="s">
        <v>77</v>
      </c>
      <c r="AM146" s="67" t="s">
        <v>77</v>
      </c>
      <c r="AN146" s="67" t="s">
        <v>77</v>
      </c>
      <c r="AO146" s="67" t="s">
        <v>75</v>
      </c>
      <c r="AP146" s="67" t="s">
        <v>75</v>
      </c>
      <c r="AR146" s="68" t="s">
        <v>87</v>
      </c>
      <c r="AS146" s="66">
        <v>0.84535320975234196</v>
      </c>
      <c r="AT146" s="66">
        <v>0.852362033202411</v>
      </c>
      <c r="AU146" s="66">
        <v>0.65503642042571297</v>
      </c>
      <c r="AV146" s="66">
        <v>0.70929549035220396</v>
      </c>
      <c r="AW146" s="66">
        <v>0.39325156102380399</v>
      </c>
      <c r="AX146" s="66">
        <v>0.38423686288224501</v>
      </c>
      <c r="AY146" s="66">
        <v>0.84908178687649805</v>
      </c>
      <c r="AZ146" s="66">
        <v>0.85623492331974904</v>
      </c>
      <c r="BA146" s="67" t="s">
        <v>77</v>
      </c>
      <c r="BB146" s="67" t="s">
        <v>77</v>
      </c>
      <c r="BC146" s="67" t="s">
        <v>77</v>
      </c>
      <c r="BD146" s="67" t="s">
        <v>77</v>
      </c>
      <c r="BE146" s="67" t="s">
        <v>77</v>
      </c>
      <c r="BF146" s="67" t="s">
        <v>77</v>
      </c>
      <c r="BG146" s="67" t="s">
        <v>75</v>
      </c>
      <c r="BH146" s="67" t="s">
        <v>77</v>
      </c>
      <c r="BI146" s="63">
        <f t="shared" si="1181"/>
        <v>1</v>
      </c>
      <c r="BJ146" s="63" t="s">
        <v>87</v>
      </c>
      <c r="BK146" s="66">
        <v>0.83149852870428698</v>
      </c>
      <c r="BL146" s="66">
        <v>0.840051780765255</v>
      </c>
      <c r="BM146" s="66">
        <v>2.4536945846266698</v>
      </c>
      <c r="BN146" s="66">
        <v>1.8573873082821999</v>
      </c>
      <c r="BO146" s="66">
        <v>0.41048930716367399</v>
      </c>
      <c r="BP146" s="66">
        <v>0.39993526880577102</v>
      </c>
      <c r="BQ146" s="66">
        <v>0.83515826593662201</v>
      </c>
      <c r="BR146" s="66">
        <v>0.84255161739777595</v>
      </c>
      <c r="BS146" s="63" t="s">
        <v>77</v>
      </c>
      <c r="BT146" s="63" t="s">
        <v>77</v>
      </c>
      <c r="BU146" s="63" t="s">
        <v>77</v>
      </c>
      <c r="BV146" s="63" t="s">
        <v>77</v>
      </c>
      <c r="BW146" s="63" t="s">
        <v>77</v>
      </c>
      <c r="BX146" s="63" t="s">
        <v>77</v>
      </c>
      <c r="BY146" s="63" t="s">
        <v>75</v>
      </c>
      <c r="BZ146" s="63" t="s">
        <v>75</v>
      </c>
    </row>
    <row r="147" spans="1:78" s="63" customFormat="1" x14ac:dyDescent="0.3">
      <c r="A147" s="62">
        <v>14164900</v>
      </c>
      <c r="B147" s="63">
        <v>23772751</v>
      </c>
      <c r="C147" s="63" t="s">
        <v>13</v>
      </c>
      <c r="D147" s="63" t="s">
        <v>173</v>
      </c>
      <c r="F147" s="77"/>
      <c r="G147" s="64">
        <v>0.74</v>
      </c>
      <c r="H147" s="64" t="str">
        <f t="shared" si="1165"/>
        <v>G</v>
      </c>
      <c r="I147" s="64" t="str">
        <f t="shared" si="1166"/>
        <v>G</v>
      </c>
      <c r="J147" s="64" t="str">
        <f t="shared" si="1167"/>
        <v>VG</v>
      </c>
      <c r="K147" s="64" t="str">
        <f t="shared" si="1168"/>
        <v>VG</v>
      </c>
      <c r="L147" s="65">
        <v>-8.0000000000000002E-3</v>
      </c>
      <c r="M147" s="65" t="str">
        <f t="shared" si="1169"/>
        <v>VG</v>
      </c>
      <c r="N147" s="64" t="str">
        <f t="shared" si="1170"/>
        <v>G</v>
      </c>
      <c r="O147" s="64" t="str">
        <f t="shared" si="1171"/>
        <v>VG</v>
      </c>
      <c r="P147" s="64" t="str">
        <f t="shared" si="1172"/>
        <v>G</v>
      </c>
      <c r="Q147" s="64">
        <v>0.51</v>
      </c>
      <c r="R147" s="64" t="str">
        <f t="shared" si="1173"/>
        <v>G</v>
      </c>
      <c r="S147" s="64" t="str">
        <f t="shared" si="1174"/>
        <v>VG</v>
      </c>
      <c r="T147" s="64" t="str">
        <f t="shared" si="1175"/>
        <v>VG</v>
      </c>
      <c r="U147" s="64" t="str">
        <f t="shared" si="1176"/>
        <v>VG</v>
      </c>
      <c r="V147" s="64">
        <v>0.82</v>
      </c>
      <c r="W147" s="64" t="str">
        <f t="shared" si="1177"/>
        <v>G</v>
      </c>
      <c r="X147" s="64" t="str">
        <f t="shared" si="1178"/>
        <v>G</v>
      </c>
      <c r="Y147" s="64" t="str">
        <f t="shared" si="1179"/>
        <v>VG</v>
      </c>
      <c r="Z147" s="64" t="str">
        <f t="shared" si="1180"/>
        <v>G</v>
      </c>
      <c r="AA147" s="66">
        <v>0.82957537734731002</v>
      </c>
      <c r="AB147" s="66">
        <v>0.770017181523593</v>
      </c>
      <c r="AC147" s="66">
        <v>4.1945904485044201</v>
      </c>
      <c r="AD147" s="66">
        <v>1.60133556975805</v>
      </c>
      <c r="AE147" s="66">
        <v>0.41282517201920899</v>
      </c>
      <c r="AF147" s="66">
        <v>0.47956523902010201</v>
      </c>
      <c r="AG147" s="66">
        <v>0.83981224617125405</v>
      </c>
      <c r="AH147" s="66">
        <v>0.77168278397218004</v>
      </c>
      <c r="AI147" s="67" t="s">
        <v>77</v>
      </c>
      <c r="AJ147" s="67" t="s">
        <v>75</v>
      </c>
      <c r="AK147" s="67" t="s">
        <v>77</v>
      </c>
      <c r="AL147" s="67" t="s">
        <v>77</v>
      </c>
      <c r="AM147" s="67" t="s">
        <v>77</v>
      </c>
      <c r="AN147" s="67" t="s">
        <v>77</v>
      </c>
      <c r="AO147" s="67" t="s">
        <v>75</v>
      </c>
      <c r="AP147" s="67" t="s">
        <v>75</v>
      </c>
      <c r="AR147" s="68" t="s">
        <v>87</v>
      </c>
      <c r="AS147" s="66">
        <v>0.84535320975234196</v>
      </c>
      <c r="AT147" s="66">
        <v>0.852362033202411</v>
      </c>
      <c r="AU147" s="66">
        <v>0.65503642042571297</v>
      </c>
      <c r="AV147" s="66">
        <v>0.70929549035220396</v>
      </c>
      <c r="AW147" s="66">
        <v>0.39325156102380399</v>
      </c>
      <c r="AX147" s="66">
        <v>0.38423686288224501</v>
      </c>
      <c r="AY147" s="66">
        <v>0.84908178687649805</v>
      </c>
      <c r="AZ147" s="66">
        <v>0.85623492331974904</v>
      </c>
      <c r="BA147" s="67" t="s">
        <v>77</v>
      </c>
      <c r="BB147" s="67" t="s">
        <v>77</v>
      </c>
      <c r="BC147" s="67" t="s">
        <v>77</v>
      </c>
      <c r="BD147" s="67" t="s">
        <v>77</v>
      </c>
      <c r="BE147" s="67" t="s">
        <v>77</v>
      </c>
      <c r="BF147" s="67" t="s">
        <v>77</v>
      </c>
      <c r="BG147" s="67" t="s">
        <v>75</v>
      </c>
      <c r="BH147" s="67" t="s">
        <v>77</v>
      </c>
      <c r="BI147" s="63">
        <f t="shared" si="1181"/>
        <v>1</v>
      </c>
      <c r="BJ147" s="63" t="s">
        <v>87</v>
      </c>
      <c r="BK147" s="66">
        <v>0.83149852870428698</v>
      </c>
      <c r="BL147" s="66">
        <v>0.840051780765255</v>
      </c>
      <c r="BM147" s="66">
        <v>2.4536945846266698</v>
      </c>
      <c r="BN147" s="66">
        <v>1.8573873082821999</v>
      </c>
      <c r="BO147" s="66">
        <v>0.41048930716367399</v>
      </c>
      <c r="BP147" s="66">
        <v>0.39993526880577102</v>
      </c>
      <c r="BQ147" s="66">
        <v>0.83515826593662201</v>
      </c>
      <c r="BR147" s="66">
        <v>0.84255161739777595</v>
      </c>
      <c r="BS147" s="63" t="s">
        <v>77</v>
      </c>
      <c r="BT147" s="63" t="s">
        <v>77</v>
      </c>
      <c r="BU147" s="63" t="s">
        <v>77</v>
      </c>
      <c r="BV147" s="63" t="s">
        <v>77</v>
      </c>
      <c r="BW147" s="63" t="s">
        <v>77</v>
      </c>
      <c r="BX147" s="63" t="s">
        <v>77</v>
      </c>
      <c r="BY147" s="63" t="s">
        <v>75</v>
      </c>
      <c r="BZ147" s="63" t="s">
        <v>75</v>
      </c>
    </row>
    <row r="148" spans="1:78" s="63" customFormat="1" x14ac:dyDescent="0.3">
      <c r="A148" s="62">
        <v>14164900</v>
      </c>
      <c r="B148" s="63">
        <v>23772751</v>
      </c>
      <c r="C148" s="63" t="s">
        <v>13</v>
      </c>
      <c r="D148" s="63" t="s">
        <v>174</v>
      </c>
      <c r="F148" s="77"/>
      <c r="G148" s="64">
        <v>0.75</v>
      </c>
      <c r="H148" s="64" t="str">
        <f t="shared" si="1165"/>
        <v>G</v>
      </c>
      <c r="I148" s="64" t="str">
        <f t="shared" si="1166"/>
        <v>G</v>
      </c>
      <c r="J148" s="64" t="str">
        <f t="shared" si="1167"/>
        <v>VG</v>
      </c>
      <c r="K148" s="64" t="str">
        <f t="shared" si="1168"/>
        <v>VG</v>
      </c>
      <c r="L148" s="65">
        <v>-7.0000000000000001E-3</v>
      </c>
      <c r="M148" s="65" t="str">
        <f t="shared" si="1169"/>
        <v>VG</v>
      </c>
      <c r="N148" s="64" t="str">
        <f t="shared" si="1170"/>
        <v>G</v>
      </c>
      <c r="O148" s="64" t="str">
        <f t="shared" si="1171"/>
        <v>VG</v>
      </c>
      <c r="P148" s="64" t="str">
        <f t="shared" si="1172"/>
        <v>G</v>
      </c>
      <c r="Q148" s="64">
        <v>0.5</v>
      </c>
      <c r="R148" s="64" t="str">
        <f t="shared" si="1173"/>
        <v>VG</v>
      </c>
      <c r="S148" s="64" t="str">
        <f t="shared" si="1174"/>
        <v>VG</v>
      </c>
      <c r="T148" s="64" t="str">
        <f t="shared" si="1175"/>
        <v>VG</v>
      </c>
      <c r="U148" s="64" t="str">
        <f t="shared" si="1176"/>
        <v>VG</v>
      </c>
      <c r="V148" s="64">
        <v>0.78</v>
      </c>
      <c r="W148" s="64" t="str">
        <f t="shared" si="1177"/>
        <v>G</v>
      </c>
      <c r="X148" s="64" t="str">
        <f t="shared" si="1178"/>
        <v>G</v>
      </c>
      <c r="Y148" s="64" t="str">
        <f t="shared" si="1179"/>
        <v>VG</v>
      </c>
      <c r="Z148" s="64" t="str">
        <f t="shared" si="1180"/>
        <v>G</v>
      </c>
      <c r="AA148" s="66">
        <v>0.82957537734731002</v>
      </c>
      <c r="AB148" s="66">
        <v>0.770017181523593</v>
      </c>
      <c r="AC148" s="66">
        <v>4.1945904485044201</v>
      </c>
      <c r="AD148" s="66">
        <v>1.60133556975805</v>
      </c>
      <c r="AE148" s="66">
        <v>0.41282517201920899</v>
      </c>
      <c r="AF148" s="66">
        <v>0.47956523902010201</v>
      </c>
      <c r="AG148" s="66">
        <v>0.83981224617125405</v>
      </c>
      <c r="AH148" s="66">
        <v>0.77168278397218004</v>
      </c>
      <c r="AI148" s="67" t="s">
        <v>77</v>
      </c>
      <c r="AJ148" s="67" t="s">
        <v>75</v>
      </c>
      <c r="AK148" s="67" t="s">
        <v>77</v>
      </c>
      <c r="AL148" s="67" t="s">
        <v>77</v>
      </c>
      <c r="AM148" s="67" t="s">
        <v>77</v>
      </c>
      <c r="AN148" s="67" t="s">
        <v>77</v>
      </c>
      <c r="AO148" s="67" t="s">
        <v>75</v>
      </c>
      <c r="AP148" s="67" t="s">
        <v>75</v>
      </c>
      <c r="AR148" s="68" t="s">
        <v>87</v>
      </c>
      <c r="AS148" s="66">
        <v>0.84535320975234196</v>
      </c>
      <c r="AT148" s="66">
        <v>0.852362033202411</v>
      </c>
      <c r="AU148" s="66">
        <v>0.65503642042571297</v>
      </c>
      <c r="AV148" s="66">
        <v>0.70929549035220396</v>
      </c>
      <c r="AW148" s="66">
        <v>0.39325156102380399</v>
      </c>
      <c r="AX148" s="66">
        <v>0.38423686288224501</v>
      </c>
      <c r="AY148" s="66">
        <v>0.84908178687649805</v>
      </c>
      <c r="AZ148" s="66">
        <v>0.85623492331974904</v>
      </c>
      <c r="BA148" s="67" t="s">
        <v>77</v>
      </c>
      <c r="BB148" s="67" t="s">
        <v>77</v>
      </c>
      <c r="BC148" s="67" t="s">
        <v>77</v>
      </c>
      <c r="BD148" s="67" t="s">
        <v>77</v>
      </c>
      <c r="BE148" s="67" t="s">
        <v>77</v>
      </c>
      <c r="BF148" s="67" t="s">
        <v>77</v>
      </c>
      <c r="BG148" s="67" t="s">
        <v>75</v>
      </c>
      <c r="BH148" s="67" t="s">
        <v>77</v>
      </c>
      <c r="BI148" s="63">
        <f t="shared" si="1181"/>
        <v>1</v>
      </c>
      <c r="BJ148" s="63" t="s">
        <v>87</v>
      </c>
      <c r="BK148" s="66">
        <v>0.83149852870428698</v>
      </c>
      <c r="BL148" s="66">
        <v>0.840051780765255</v>
      </c>
      <c r="BM148" s="66">
        <v>2.4536945846266698</v>
      </c>
      <c r="BN148" s="66">
        <v>1.8573873082821999</v>
      </c>
      <c r="BO148" s="66">
        <v>0.41048930716367399</v>
      </c>
      <c r="BP148" s="66">
        <v>0.39993526880577102</v>
      </c>
      <c r="BQ148" s="66">
        <v>0.83515826593662201</v>
      </c>
      <c r="BR148" s="66">
        <v>0.84255161739777595</v>
      </c>
      <c r="BS148" s="63" t="s">
        <v>77</v>
      </c>
      <c r="BT148" s="63" t="s">
        <v>77</v>
      </c>
      <c r="BU148" s="63" t="s">
        <v>77</v>
      </c>
      <c r="BV148" s="63" t="s">
        <v>77</v>
      </c>
      <c r="BW148" s="63" t="s">
        <v>77</v>
      </c>
      <c r="BX148" s="63" t="s">
        <v>77</v>
      </c>
      <c r="BY148" s="63" t="s">
        <v>75</v>
      </c>
      <c r="BZ148" s="63" t="s">
        <v>75</v>
      </c>
    </row>
    <row r="149" spans="1:78" s="63" customFormat="1" x14ac:dyDescent="0.3">
      <c r="A149" s="62">
        <v>14164900</v>
      </c>
      <c r="B149" s="63">
        <v>23772751</v>
      </c>
      <c r="C149" s="63" t="s">
        <v>13</v>
      </c>
      <c r="D149" s="82">
        <v>44181</v>
      </c>
      <c r="E149" s="82"/>
      <c r="F149" s="77"/>
      <c r="G149" s="64">
        <v>0.69</v>
      </c>
      <c r="H149" s="64" t="str">
        <f t="shared" si="1165"/>
        <v>S</v>
      </c>
      <c r="I149" s="64" t="str">
        <f t="shared" si="1166"/>
        <v>G</v>
      </c>
      <c r="J149" s="64" t="str">
        <f t="shared" si="1167"/>
        <v>VG</v>
      </c>
      <c r="K149" s="64" t="str">
        <f t="shared" si="1168"/>
        <v>VG</v>
      </c>
      <c r="L149" s="65">
        <v>1.7000000000000001E-2</v>
      </c>
      <c r="M149" s="65" t="str">
        <f t="shared" si="1169"/>
        <v>VG</v>
      </c>
      <c r="N149" s="64" t="str">
        <f t="shared" si="1170"/>
        <v>G</v>
      </c>
      <c r="O149" s="64" t="str">
        <f t="shared" si="1171"/>
        <v>VG</v>
      </c>
      <c r="P149" s="64" t="str">
        <f t="shared" si="1172"/>
        <v>G</v>
      </c>
      <c r="Q149" s="64">
        <v>0.56000000000000005</v>
      </c>
      <c r="R149" s="64" t="str">
        <f t="shared" si="1173"/>
        <v>G</v>
      </c>
      <c r="S149" s="64" t="str">
        <f t="shared" si="1174"/>
        <v>VG</v>
      </c>
      <c r="T149" s="64" t="str">
        <f t="shared" si="1175"/>
        <v>VG</v>
      </c>
      <c r="U149" s="64" t="str">
        <f t="shared" si="1176"/>
        <v>VG</v>
      </c>
      <c r="V149" s="64">
        <v>0.7</v>
      </c>
      <c r="W149" s="64" t="str">
        <f t="shared" si="1177"/>
        <v>S</v>
      </c>
      <c r="X149" s="64" t="str">
        <f t="shared" si="1178"/>
        <v>G</v>
      </c>
      <c r="Y149" s="64" t="str">
        <f t="shared" si="1179"/>
        <v>VG</v>
      </c>
      <c r="Z149" s="64" t="str">
        <f t="shared" si="1180"/>
        <v>G</v>
      </c>
      <c r="AA149" s="66">
        <v>0.82957537734731002</v>
      </c>
      <c r="AB149" s="66">
        <v>0.770017181523593</v>
      </c>
      <c r="AC149" s="66">
        <v>4.1945904485044201</v>
      </c>
      <c r="AD149" s="66">
        <v>1.60133556975805</v>
      </c>
      <c r="AE149" s="66">
        <v>0.41282517201920899</v>
      </c>
      <c r="AF149" s="66">
        <v>0.47956523902010201</v>
      </c>
      <c r="AG149" s="66">
        <v>0.83981224617125405</v>
      </c>
      <c r="AH149" s="66">
        <v>0.77168278397218004</v>
      </c>
      <c r="AI149" s="67" t="s">
        <v>77</v>
      </c>
      <c r="AJ149" s="67" t="s">
        <v>75</v>
      </c>
      <c r="AK149" s="67" t="s">
        <v>77</v>
      </c>
      <c r="AL149" s="67" t="s">
        <v>77</v>
      </c>
      <c r="AM149" s="67" t="s">
        <v>77</v>
      </c>
      <c r="AN149" s="67" t="s">
        <v>77</v>
      </c>
      <c r="AO149" s="67" t="s">
        <v>75</v>
      </c>
      <c r="AP149" s="67" t="s">
        <v>75</v>
      </c>
      <c r="AR149" s="68" t="s">
        <v>87</v>
      </c>
      <c r="AS149" s="66">
        <v>0.84535320975234196</v>
      </c>
      <c r="AT149" s="66">
        <v>0.852362033202411</v>
      </c>
      <c r="AU149" s="66">
        <v>0.65503642042571297</v>
      </c>
      <c r="AV149" s="66">
        <v>0.70929549035220396</v>
      </c>
      <c r="AW149" s="66">
        <v>0.39325156102380399</v>
      </c>
      <c r="AX149" s="66">
        <v>0.38423686288224501</v>
      </c>
      <c r="AY149" s="66">
        <v>0.84908178687649805</v>
      </c>
      <c r="AZ149" s="66">
        <v>0.85623492331974904</v>
      </c>
      <c r="BA149" s="67" t="s">
        <v>77</v>
      </c>
      <c r="BB149" s="67" t="s">
        <v>77</v>
      </c>
      <c r="BC149" s="67" t="s">
        <v>77</v>
      </c>
      <c r="BD149" s="67" t="s">
        <v>77</v>
      </c>
      <c r="BE149" s="67" t="s">
        <v>77</v>
      </c>
      <c r="BF149" s="67" t="s">
        <v>77</v>
      </c>
      <c r="BG149" s="67" t="s">
        <v>75</v>
      </c>
      <c r="BH149" s="67" t="s">
        <v>77</v>
      </c>
      <c r="BI149" s="63">
        <f t="shared" si="1181"/>
        <v>1</v>
      </c>
      <c r="BJ149" s="63" t="s">
        <v>87</v>
      </c>
      <c r="BK149" s="66">
        <v>0.83149852870428698</v>
      </c>
      <c r="BL149" s="66">
        <v>0.840051780765255</v>
      </c>
      <c r="BM149" s="66">
        <v>2.4536945846266698</v>
      </c>
      <c r="BN149" s="66">
        <v>1.8573873082821999</v>
      </c>
      <c r="BO149" s="66">
        <v>0.41048930716367399</v>
      </c>
      <c r="BP149" s="66">
        <v>0.39993526880577102</v>
      </c>
      <c r="BQ149" s="66">
        <v>0.83515826593662201</v>
      </c>
      <c r="BR149" s="66">
        <v>0.84255161739777595</v>
      </c>
      <c r="BS149" s="63" t="s">
        <v>77</v>
      </c>
      <c r="BT149" s="63" t="s">
        <v>77</v>
      </c>
      <c r="BU149" s="63" t="s">
        <v>77</v>
      </c>
      <c r="BV149" s="63" t="s">
        <v>77</v>
      </c>
      <c r="BW149" s="63" t="s">
        <v>77</v>
      </c>
      <c r="BX149" s="63" t="s">
        <v>77</v>
      </c>
      <c r="BY149" s="63" t="s">
        <v>75</v>
      </c>
      <c r="BZ149" s="63" t="s">
        <v>75</v>
      </c>
    </row>
    <row r="150" spans="1:78" s="63" customFormat="1" x14ac:dyDescent="0.3">
      <c r="A150" s="62">
        <v>14164900</v>
      </c>
      <c r="B150" s="63">
        <v>23772751</v>
      </c>
      <c r="C150" s="63" t="s">
        <v>13</v>
      </c>
      <c r="D150" s="82" t="s">
        <v>182</v>
      </c>
      <c r="E150" s="82"/>
      <c r="F150" s="77"/>
      <c r="G150" s="64">
        <v>0.68</v>
      </c>
      <c r="H150" s="64" t="str">
        <f t="shared" si="1165"/>
        <v>S</v>
      </c>
      <c r="I150" s="64" t="str">
        <f t="shared" si="1166"/>
        <v>G</v>
      </c>
      <c r="J150" s="64" t="str">
        <f t="shared" si="1167"/>
        <v>VG</v>
      </c>
      <c r="K150" s="64" t="str">
        <f t="shared" si="1168"/>
        <v>VG</v>
      </c>
      <c r="L150" s="65">
        <v>8.7999999999999995E-2</v>
      </c>
      <c r="M150" s="65" t="str">
        <f t="shared" si="1169"/>
        <v>G</v>
      </c>
      <c r="N150" s="64" t="str">
        <f t="shared" si="1170"/>
        <v>G</v>
      </c>
      <c r="O150" s="64" t="str">
        <f t="shared" si="1171"/>
        <v>VG</v>
      </c>
      <c r="P150" s="64" t="str">
        <f t="shared" si="1172"/>
        <v>G</v>
      </c>
      <c r="Q150" s="64">
        <v>0.56000000000000005</v>
      </c>
      <c r="R150" s="64" t="str">
        <f t="shared" si="1173"/>
        <v>G</v>
      </c>
      <c r="S150" s="64" t="str">
        <f t="shared" si="1174"/>
        <v>VG</v>
      </c>
      <c r="T150" s="64" t="str">
        <f t="shared" si="1175"/>
        <v>VG</v>
      </c>
      <c r="U150" s="64" t="str">
        <f t="shared" si="1176"/>
        <v>VG</v>
      </c>
      <c r="V150" s="64">
        <v>0.71</v>
      </c>
      <c r="W150" s="64" t="str">
        <f t="shared" si="1177"/>
        <v>S</v>
      </c>
      <c r="X150" s="64" t="str">
        <f t="shared" si="1178"/>
        <v>G</v>
      </c>
      <c r="Y150" s="64" t="str">
        <f t="shared" si="1179"/>
        <v>VG</v>
      </c>
      <c r="Z150" s="64" t="str">
        <f t="shared" si="1180"/>
        <v>G</v>
      </c>
      <c r="AA150" s="66">
        <v>0.82957537734731002</v>
      </c>
      <c r="AB150" s="66">
        <v>0.770017181523593</v>
      </c>
      <c r="AC150" s="66">
        <v>4.1945904485044201</v>
      </c>
      <c r="AD150" s="66">
        <v>1.60133556975805</v>
      </c>
      <c r="AE150" s="66">
        <v>0.41282517201920899</v>
      </c>
      <c r="AF150" s="66">
        <v>0.47956523902010201</v>
      </c>
      <c r="AG150" s="66">
        <v>0.83981224617125405</v>
      </c>
      <c r="AH150" s="66">
        <v>0.77168278397218004</v>
      </c>
      <c r="AI150" s="67" t="s">
        <v>77</v>
      </c>
      <c r="AJ150" s="67" t="s">
        <v>75</v>
      </c>
      <c r="AK150" s="67" t="s">
        <v>77</v>
      </c>
      <c r="AL150" s="67" t="s">
        <v>77</v>
      </c>
      <c r="AM150" s="67" t="s">
        <v>77</v>
      </c>
      <c r="AN150" s="67" t="s">
        <v>77</v>
      </c>
      <c r="AO150" s="67" t="s">
        <v>75</v>
      </c>
      <c r="AP150" s="67" t="s">
        <v>75</v>
      </c>
      <c r="AR150" s="68" t="s">
        <v>87</v>
      </c>
      <c r="AS150" s="66">
        <v>0.84535320975234196</v>
      </c>
      <c r="AT150" s="66">
        <v>0.852362033202411</v>
      </c>
      <c r="AU150" s="66">
        <v>0.65503642042571297</v>
      </c>
      <c r="AV150" s="66">
        <v>0.70929549035220396</v>
      </c>
      <c r="AW150" s="66">
        <v>0.39325156102380399</v>
      </c>
      <c r="AX150" s="66">
        <v>0.38423686288224501</v>
      </c>
      <c r="AY150" s="66">
        <v>0.84908178687649805</v>
      </c>
      <c r="AZ150" s="66">
        <v>0.85623492331974904</v>
      </c>
      <c r="BA150" s="67" t="s">
        <v>77</v>
      </c>
      <c r="BB150" s="67" t="s">
        <v>77</v>
      </c>
      <c r="BC150" s="67" t="s">
        <v>77</v>
      </c>
      <c r="BD150" s="67" t="s">
        <v>77</v>
      </c>
      <c r="BE150" s="67" t="s">
        <v>77</v>
      </c>
      <c r="BF150" s="67" t="s">
        <v>77</v>
      </c>
      <c r="BG150" s="67" t="s">
        <v>75</v>
      </c>
      <c r="BH150" s="67" t="s">
        <v>77</v>
      </c>
      <c r="BI150" s="63">
        <f t="shared" si="1181"/>
        <v>1</v>
      </c>
      <c r="BJ150" s="63" t="s">
        <v>87</v>
      </c>
      <c r="BK150" s="66">
        <v>0.83149852870428698</v>
      </c>
      <c r="BL150" s="66">
        <v>0.840051780765255</v>
      </c>
      <c r="BM150" s="66">
        <v>2.4536945846266698</v>
      </c>
      <c r="BN150" s="66">
        <v>1.8573873082821999</v>
      </c>
      <c r="BO150" s="66">
        <v>0.41048930716367399</v>
      </c>
      <c r="BP150" s="66">
        <v>0.39993526880577102</v>
      </c>
      <c r="BQ150" s="66">
        <v>0.83515826593662201</v>
      </c>
      <c r="BR150" s="66">
        <v>0.84255161739777595</v>
      </c>
      <c r="BS150" s="63" t="s">
        <v>77</v>
      </c>
      <c r="BT150" s="63" t="s">
        <v>77</v>
      </c>
      <c r="BU150" s="63" t="s">
        <v>77</v>
      </c>
      <c r="BV150" s="63" t="s">
        <v>77</v>
      </c>
      <c r="BW150" s="63" t="s">
        <v>77</v>
      </c>
      <c r="BX150" s="63" t="s">
        <v>77</v>
      </c>
      <c r="BY150" s="63" t="s">
        <v>75</v>
      </c>
      <c r="BZ150" s="63" t="s">
        <v>75</v>
      </c>
    </row>
    <row r="151" spans="1:78" s="63" customFormat="1" x14ac:dyDescent="0.3">
      <c r="A151" s="62">
        <v>14164900</v>
      </c>
      <c r="B151" s="63">
        <v>23772751</v>
      </c>
      <c r="C151" s="63" t="s">
        <v>13</v>
      </c>
      <c r="D151" s="82" t="s">
        <v>183</v>
      </c>
      <c r="E151" s="82"/>
      <c r="F151" s="77"/>
      <c r="G151" s="64">
        <v>0.68</v>
      </c>
      <c r="H151" s="64" t="str">
        <f t="shared" si="1165"/>
        <v>S</v>
      </c>
      <c r="I151" s="64" t="str">
        <f t="shared" si="1166"/>
        <v>G</v>
      </c>
      <c r="J151" s="64" t="str">
        <f t="shared" si="1167"/>
        <v>VG</v>
      </c>
      <c r="K151" s="64" t="str">
        <f t="shared" si="1168"/>
        <v>VG</v>
      </c>
      <c r="L151" s="65">
        <v>9.6000000000000002E-2</v>
      </c>
      <c r="M151" s="65" t="str">
        <f t="shared" si="1169"/>
        <v>G</v>
      </c>
      <c r="N151" s="64" t="str">
        <f t="shared" si="1170"/>
        <v>G</v>
      </c>
      <c r="O151" s="64" t="str">
        <f t="shared" si="1171"/>
        <v>VG</v>
      </c>
      <c r="P151" s="64" t="str">
        <f t="shared" si="1172"/>
        <v>G</v>
      </c>
      <c r="Q151" s="64">
        <v>0.56000000000000005</v>
      </c>
      <c r="R151" s="64" t="str">
        <f t="shared" si="1173"/>
        <v>G</v>
      </c>
      <c r="S151" s="64" t="str">
        <f t="shared" si="1174"/>
        <v>VG</v>
      </c>
      <c r="T151" s="64" t="str">
        <f t="shared" si="1175"/>
        <v>VG</v>
      </c>
      <c r="U151" s="64" t="str">
        <f t="shared" si="1176"/>
        <v>VG</v>
      </c>
      <c r="V151" s="64">
        <v>0.71</v>
      </c>
      <c r="W151" s="64" t="str">
        <f t="shared" si="1177"/>
        <v>S</v>
      </c>
      <c r="X151" s="64" t="str">
        <f t="shared" si="1178"/>
        <v>G</v>
      </c>
      <c r="Y151" s="64" t="str">
        <f t="shared" si="1179"/>
        <v>VG</v>
      </c>
      <c r="Z151" s="64" t="str">
        <f t="shared" si="1180"/>
        <v>G</v>
      </c>
      <c r="AA151" s="66">
        <v>0.82957537734731002</v>
      </c>
      <c r="AB151" s="66">
        <v>0.770017181523593</v>
      </c>
      <c r="AC151" s="66">
        <v>4.1945904485044201</v>
      </c>
      <c r="AD151" s="66">
        <v>1.60133556975805</v>
      </c>
      <c r="AE151" s="66">
        <v>0.41282517201920899</v>
      </c>
      <c r="AF151" s="66">
        <v>0.47956523902010201</v>
      </c>
      <c r="AG151" s="66">
        <v>0.83981224617125405</v>
      </c>
      <c r="AH151" s="66">
        <v>0.77168278397218004</v>
      </c>
      <c r="AI151" s="67" t="s">
        <v>77</v>
      </c>
      <c r="AJ151" s="67" t="s">
        <v>75</v>
      </c>
      <c r="AK151" s="67" t="s">
        <v>77</v>
      </c>
      <c r="AL151" s="67" t="s">
        <v>77</v>
      </c>
      <c r="AM151" s="67" t="s">
        <v>77</v>
      </c>
      <c r="AN151" s="67" t="s">
        <v>77</v>
      </c>
      <c r="AO151" s="67" t="s">
        <v>75</v>
      </c>
      <c r="AP151" s="67" t="s">
        <v>75</v>
      </c>
      <c r="AR151" s="68" t="s">
        <v>87</v>
      </c>
      <c r="AS151" s="66">
        <v>0.84535320975234196</v>
      </c>
      <c r="AT151" s="66">
        <v>0.852362033202411</v>
      </c>
      <c r="AU151" s="66">
        <v>0.65503642042571297</v>
      </c>
      <c r="AV151" s="66">
        <v>0.70929549035220396</v>
      </c>
      <c r="AW151" s="66">
        <v>0.39325156102380399</v>
      </c>
      <c r="AX151" s="66">
        <v>0.38423686288224501</v>
      </c>
      <c r="AY151" s="66">
        <v>0.84908178687649805</v>
      </c>
      <c r="AZ151" s="66">
        <v>0.85623492331974904</v>
      </c>
      <c r="BA151" s="67" t="s">
        <v>77</v>
      </c>
      <c r="BB151" s="67" t="s">
        <v>77</v>
      </c>
      <c r="BC151" s="67" t="s">
        <v>77</v>
      </c>
      <c r="BD151" s="67" t="s">
        <v>77</v>
      </c>
      <c r="BE151" s="67" t="s">
        <v>77</v>
      </c>
      <c r="BF151" s="67" t="s">
        <v>77</v>
      </c>
      <c r="BG151" s="67" t="s">
        <v>75</v>
      </c>
      <c r="BH151" s="67" t="s">
        <v>77</v>
      </c>
      <c r="BI151" s="63">
        <f t="shared" si="1181"/>
        <v>1</v>
      </c>
      <c r="BJ151" s="63" t="s">
        <v>87</v>
      </c>
      <c r="BK151" s="66">
        <v>0.83149852870428698</v>
      </c>
      <c r="BL151" s="66">
        <v>0.840051780765255</v>
      </c>
      <c r="BM151" s="66">
        <v>2.4536945846266698</v>
      </c>
      <c r="BN151" s="66">
        <v>1.8573873082821999</v>
      </c>
      <c r="BO151" s="66">
        <v>0.41048930716367399</v>
      </c>
      <c r="BP151" s="66">
        <v>0.39993526880577102</v>
      </c>
      <c r="BQ151" s="66">
        <v>0.83515826593662201</v>
      </c>
      <c r="BR151" s="66">
        <v>0.84255161739777595</v>
      </c>
      <c r="BS151" s="63" t="s">
        <v>77</v>
      </c>
      <c r="BT151" s="63" t="s">
        <v>77</v>
      </c>
      <c r="BU151" s="63" t="s">
        <v>77</v>
      </c>
      <c r="BV151" s="63" t="s">
        <v>77</v>
      </c>
      <c r="BW151" s="63" t="s">
        <v>77</v>
      </c>
      <c r="BX151" s="63" t="s">
        <v>77</v>
      </c>
      <c r="BY151" s="63" t="s">
        <v>75</v>
      </c>
      <c r="BZ151" s="63" t="s">
        <v>75</v>
      </c>
    </row>
    <row r="152" spans="1:78" s="63" customFormat="1" x14ac:dyDescent="0.3">
      <c r="A152" s="62">
        <v>14164900</v>
      </c>
      <c r="B152" s="63">
        <v>23772751</v>
      </c>
      <c r="C152" s="63" t="s">
        <v>13</v>
      </c>
      <c r="D152" s="82" t="s">
        <v>192</v>
      </c>
      <c r="E152" s="82"/>
      <c r="F152" s="77"/>
      <c r="G152" s="64">
        <v>0.68</v>
      </c>
      <c r="H152" s="64" t="str">
        <f t="shared" si="1165"/>
        <v>S</v>
      </c>
      <c r="I152" s="64" t="str">
        <f t="shared" ref="I152" si="1182">AJ152</f>
        <v>G</v>
      </c>
      <c r="J152" s="64" t="str">
        <f t="shared" ref="J152" si="1183">BB152</f>
        <v>VG</v>
      </c>
      <c r="K152" s="64" t="str">
        <f t="shared" ref="K152" si="1184">BT152</f>
        <v>VG</v>
      </c>
      <c r="L152" s="65">
        <v>9.6000000000000002E-2</v>
      </c>
      <c r="M152" s="65" t="str">
        <f t="shared" si="1169"/>
        <v>G</v>
      </c>
      <c r="N152" s="64" t="str">
        <f t="shared" ref="N152" si="1185">AO152</f>
        <v>G</v>
      </c>
      <c r="O152" s="64" t="str">
        <f t="shared" ref="O152" si="1186">BD152</f>
        <v>VG</v>
      </c>
      <c r="P152" s="64" t="str">
        <f t="shared" ref="P152" si="1187">BY152</f>
        <v>G</v>
      </c>
      <c r="Q152" s="64">
        <v>0.56000000000000005</v>
      </c>
      <c r="R152" s="64" t="str">
        <f t="shared" si="1173"/>
        <v>G</v>
      </c>
      <c r="S152" s="64" t="str">
        <f t="shared" ref="S152" si="1188">AN152</f>
        <v>VG</v>
      </c>
      <c r="T152" s="64" t="str">
        <f t="shared" ref="T152" si="1189">BF152</f>
        <v>VG</v>
      </c>
      <c r="U152" s="64" t="str">
        <f t="shared" ref="U152" si="1190">BX152</f>
        <v>VG</v>
      </c>
      <c r="V152" s="64">
        <v>0.71</v>
      </c>
      <c r="W152" s="64" t="str">
        <f t="shared" si="1177"/>
        <v>S</v>
      </c>
      <c r="X152" s="64" t="str">
        <f t="shared" ref="X152" si="1191">AP152</f>
        <v>G</v>
      </c>
      <c r="Y152" s="64" t="str">
        <f t="shared" ref="Y152" si="1192">BH152</f>
        <v>VG</v>
      </c>
      <c r="Z152" s="64" t="str">
        <f t="shared" ref="Z152" si="1193">BZ152</f>
        <v>G</v>
      </c>
      <c r="AA152" s="66">
        <v>0.82957537734731002</v>
      </c>
      <c r="AB152" s="66">
        <v>0.770017181523593</v>
      </c>
      <c r="AC152" s="66">
        <v>4.1945904485044201</v>
      </c>
      <c r="AD152" s="66">
        <v>1.60133556975805</v>
      </c>
      <c r="AE152" s="66">
        <v>0.41282517201920899</v>
      </c>
      <c r="AF152" s="66">
        <v>0.47956523902010201</v>
      </c>
      <c r="AG152" s="66">
        <v>0.83981224617125405</v>
      </c>
      <c r="AH152" s="66">
        <v>0.77168278397218004</v>
      </c>
      <c r="AI152" s="67" t="s">
        <v>77</v>
      </c>
      <c r="AJ152" s="67" t="s">
        <v>75</v>
      </c>
      <c r="AK152" s="67" t="s">
        <v>77</v>
      </c>
      <c r="AL152" s="67" t="s">
        <v>77</v>
      </c>
      <c r="AM152" s="67" t="s">
        <v>77</v>
      </c>
      <c r="AN152" s="67" t="s">
        <v>77</v>
      </c>
      <c r="AO152" s="67" t="s">
        <v>75</v>
      </c>
      <c r="AP152" s="67" t="s">
        <v>75</v>
      </c>
      <c r="AR152" s="68" t="s">
        <v>87</v>
      </c>
      <c r="AS152" s="66">
        <v>0.84535320975234196</v>
      </c>
      <c r="AT152" s="66">
        <v>0.852362033202411</v>
      </c>
      <c r="AU152" s="66">
        <v>0.65503642042571297</v>
      </c>
      <c r="AV152" s="66">
        <v>0.70929549035220396</v>
      </c>
      <c r="AW152" s="66">
        <v>0.39325156102380399</v>
      </c>
      <c r="AX152" s="66">
        <v>0.38423686288224501</v>
      </c>
      <c r="AY152" s="66">
        <v>0.84908178687649805</v>
      </c>
      <c r="AZ152" s="66">
        <v>0.85623492331974904</v>
      </c>
      <c r="BA152" s="67" t="s">
        <v>77</v>
      </c>
      <c r="BB152" s="67" t="s">
        <v>77</v>
      </c>
      <c r="BC152" s="67" t="s">
        <v>77</v>
      </c>
      <c r="BD152" s="67" t="s">
        <v>77</v>
      </c>
      <c r="BE152" s="67" t="s">
        <v>77</v>
      </c>
      <c r="BF152" s="67" t="s">
        <v>77</v>
      </c>
      <c r="BG152" s="67" t="s">
        <v>75</v>
      </c>
      <c r="BH152" s="67" t="s">
        <v>77</v>
      </c>
      <c r="BI152" s="63">
        <f t="shared" ref="BI152" si="1194">IF(BJ152=AR152,1,0)</f>
        <v>1</v>
      </c>
      <c r="BJ152" s="63" t="s">
        <v>87</v>
      </c>
      <c r="BK152" s="66">
        <v>0.83149852870428698</v>
      </c>
      <c r="BL152" s="66">
        <v>0.840051780765255</v>
      </c>
      <c r="BM152" s="66">
        <v>2.4536945846266698</v>
      </c>
      <c r="BN152" s="66">
        <v>1.8573873082821999</v>
      </c>
      <c r="BO152" s="66">
        <v>0.41048930716367399</v>
      </c>
      <c r="BP152" s="66">
        <v>0.39993526880577102</v>
      </c>
      <c r="BQ152" s="66">
        <v>0.83515826593662201</v>
      </c>
      <c r="BR152" s="66">
        <v>0.84255161739777595</v>
      </c>
      <c r="BS152" s="63" t="s">
        <v>77</v>
      </c>
      <c r="BT152" s="63" t="s">
        <v>77</v>
      </c>
      <c r="BU152" s="63" t="s">
        <v>77</v>
      </c>
      <c r="BV152" s="63" t="s">
        <v>77</v>
      </c>
      <c r="BW152" s="63" t="s">
        <v>77</v>
      </c>
      <c r="BX152" s="63" t="s">
        <v>77</v>
      </c>
      <c r="BY152" s="63" t="s">
        <v>75</v>
      </c>
      <c r="BZ152" s="63" t="s">
        <v>75</v>
      </c>
    </row>
    <row r="153" spans="1:78" s="63" customFormat="1" x14ac:dyDescent="0.3">
      <c r="A153" s="62">
        <v>14164900</v>
      </c>
      <c r="B153" s="63">
        <v>23772751</v>
      </c>
      <c r="C153" s="63" t="s">
        <v>13</v>
      </c>
      <c r="D153" s="82">
        <v>44187</v>
      </c>
      <c r="E153" s="82"/>
      <c r="F153" s="77"/>
      <c r="G153" s="64">
        <v>0.81</v>
      </c>
      <c r="H153" s="64" t="str">
        <f t="shared" si="1165"/>
        <v>VG</v>
      </c>
      <c r="I153" s="64" t="str">
        <f t="shared" ref="I153" si="1195">AJ153</f>
        <v>G</v>
      </c>
      <c r="J153" s="64" t="str">
        <f t="shared" ref="J153" si="1196">BB153</f>
        <v>VG</v>
      </c>
      <c r="K153" s="64" t="str">
        <f t="shared" ref="K153" si="1197">BT153</f>
        <v>VG</v>
      </c>
      <c r="L153" s="65">
        <v>4.1000000000000002E-2</v>
      </c>
      <c r="M153" s="65" t="str">
        <f t="shared" si="1169"/>
        <v>VG</v>
      </c>
      <c r="N153" s="64" t="str">
        <f t="shared" ref="N153" si="1198">AO153</f>
        <v>G</v>
      </c>
      <c r="O153" s="64" t="str">
        <f t="shared" ref="O153" si="1199">BD153</f>
        <v>VG</v>
      </c>
      <c r="P153" s="64" t="str">
        <f t="shared" ref="P153" si="1200">BY153</f>
        <v>G</v>
      </c>
      <c r="Q153" s="64">
        <v>0.43</v>
      </c>
      <c r="R153" s="64" t="str">
        <f t="shared" si="1173"/>
        <v>VG</v>
      </c>
      <c r="S153" s="64" t="str">
        <f t="shared" ref="S153" si="1201">AN153</f>
        <v>VG</v>
      </c>
      <c r="T153" s="64" t="str">
        <f t="shared" ref="T153" si="1202">BF153</f>
        <v>VG</v>
      </c>
      <c r="U153" s="64" t="str">
        <f t="shared" ref="U153" si="1203">BX153</f>
        <v>VG</v>
      </c>
      <c r="V153" s="64">
        <v>0.82</v>
      </c>
      <c r="W153" s="64" t="str">
        <f t="shared" si="1177"/>
        <v>G</v>
      </c>
      <c r="X153" s="64" t="str">
        <f t="shared" ref="X153" si="1204">AP153</f>
        <v>G</v>
      </c>
      <c r="Y153" s="64" t="str">
        <f t="shared" ref="Y153" si="1205">BH153</f>
        <v>VG</v>
      </c>
      <c r="Z153" s="64" t="str">
        <f t="shared" ref="Z153" si="1206">BZ153</f>
        <v>G</v>
      </c>
      <c r="AA153" s="66">
        <v>0.82957537734731002</v>
      </c>
      <c r="AB153" s="66">
        <v>0.770017181523593</v>
      </c>
      <c r="AC153" s="66">
        <v>4.1945904485044201</v>
      </c>
      <c r="AD153" s="66">
        <v>1.60133556975805</v>
      </c>
      <c r="AE153" s="66">
        <v>0.41282517201920899</v>
      </c>
      <c r="AF153" s="66">
        <v>0.47956523902010201</v>
      </c>
      <c r="AG153" s="66">
        <v>0.83981224617125405</v>
      </c>
      <c r="AH153" s="66">
        <v>0.77168278397218004</v>
      </c>
      <c r="AI153" s="67" t="s">
        <v>77</v>
      </c>
      <c r="AJ153" s="67" t="s">
        <v>75</v>
      </c>
      <c r="AK153" s="67" t="s">
        <v>77</v>
      </c>
      <c r="AL153" s="67" t="s">
        <v>77</v>
      </c>
      <c r="AM153" s="67" t="s">
        <v>77</v>
      </c>
      <c r="AN153" s="67" t="s">
        <v>77</v>
      </c>
      <c r="AO153" s="67" t="s">
        <v>75</v>
      </c>
      <c r="AP153" s="67" t="s">
        <v>75</v>
      </c>
      <c r="AR153" s="68" t="s">
        <v>87</v>
      </c>
      <c r="AS153" s="66">
        <v>0.84535320975234196</v>
      </c>
      <c r="AT153" s="66">
        <v>0.852362033202411</v>
      </c>
      <c r="AU153" s="66">
        <v>0.65503642042571297</v>
      </c>
      <c r="AV153" s="66">
        <v>0.70929549035220396</v>
      </c>
      <c r="AW153" s="66">
        <v>0.39325156102380399</v>
      </c>
      <c r="AX153" s="66">
        <v>0.38423686288224501</v>
      </c>
      <c r="AY153" s="66">
        <v>0.84908178687649805</v>
      </c>
      <c r="AZ153" s="66">
        <v>0.85623492331974904</v>
      </c>
      <c r="BA153" s="67" t="s">
        <v>77</v>
      </c>
      <c r="BB153" s="67" t="s">
        <v>77</v>
      </c>
      <c r="BC153" s="67" t="s">
        <v>77</v>
      </c>
      <c r="BD153" s="67" t="s">
        <v>77</v>
      </c>
      <c r="BE153" s="67" t="s">
        <v>77</v>
      </c>
      <c r="BF153" s="67" t="s">
        <v>77</v>
      </c>
      <c r="BG153" s="67" t="s">
        <v>75</v>
      </c>
      <c r="BH153" s="67" t="s">
        <v>77</v>
      </c>
      <c r="BI153" s="63">
        <f t="shared" ref="BI153" si="1207">IF(BJ153=AR153,1,0)</f>
        <v>1</v>
      </c>
      <c r="BJ153" s="63" t="s">
        <v>87</v>
      </c>
      <c r="BK153" s="66">
        <v>0.83149852870428698</v>
      </c>
      <c r="BL153" s="66">
        <v>0.840051780765255</v>
      </c>
      <c r="BM153" s="66">
        <v>2.4536945846266698</v>
      </c>
      <c r="BN153" s="66">
        <v>1.8573873082821999</v>
      </c>
      <c r="BO153" s="66">
        <v>0.41048930716367399</v>
      </c>
      <c r="BP153" s="66">
        <v>0.39993526880577102</v>
      </c>
      <c r="BQ153" s="66">
        <v>0.83515826593662201</v>
      </c>
      <c r="BR153" s="66">
        <v>0.84255161739777595</v>
      </c>
      <c r="BS153" s="63" t="s">
        <v>77</v>
      </c>
      <c r="BT153" s="63" t="s">
        <v>77</v>
      </c>
      <c r="BU153" s="63" t="s">
        <v>77</v>
      </c>
      <c r="BV153" s="63" t="s">
        <v>77</v>
      </c>
      <c r="BW153" s="63" t="s">
        <v>77</v>
      </c>
      <c r="BX153" s="63" t="s">
        <v>77</v>
      </c>
      <c r="BY153" s="63" t="s">
        <v>75</v>
      </c>
      <c r="BZ153" s="63" t="s">
        <v>75</v>
      </c>
    </row>
    <row r="154" spans="1:78" s="63" customFormat="1" x14ac:dyDescent="0.3">
      <c r="A154" s="62">
        <v>14164900</v>
      </c>
      <c r="B154" s="63">
        <v>23772751</v>
      </c>
      <c r="C154" s="63" t="s">
        <v>13</v>
      </c>
      <c r="D154" s="82" t="s">
        <v>199</v>
      </c>
      <c r="E154" s="82"/>
      <c r="F154" s="77"/>
      <c r="G154" s="64">
        <v>0.82</v>
      </c>
      <c r="H154" s="64" t="str">
        <f t="shared" si="1165"/>
        <v>VG</v>
      </c>
      <c r="I154" s="64" t="str">
        <f t="shared" ref="I154" si="1208">AJ154</f>
        <v>G</v>
      </c>
      <c r="J154" s="64" t="str">
        <f t="shared" ref="J154" si="1209">BB154</f>
        <v>VG</v>
      </c>
      <c r="K154" s="64" t="str">
        <f t="shared" ref="K154" si="1210">BT154</f>
        <v>VG</v>
      </c>
      <c r="L154" s="65">
        <v>2.8000000000000001E-2</v>
      </c>
      <c r="M154" s="65" t="str">
        <f t="shared" si="1169"/>
        <v>VG</v>
      </c>
      <c r="N154" s="64" t="str">
        <f t="shared" ref="N154" si="1211">AO154</f>
        <v>G</v>
      </c>
      <c r="O154" s="64" t="str">
        <f t="shared" ref="O154" si="1212">BD154</f>
        <v>VG</v>
      </c>
      <c r="P154" s="64" t="str">
        <f t="shared" ref="P154" si="1213">BY154</f>
        <v>G</v>
      </c>
      <c r="Q154" s="64">
        <v>0.42</v>
      </c>
      <c r="R154" s="64" t="str">
        <f t="shared" si="1173"/>
        <v>VG</v>
      </c>
      <c r="S154" s="64" t="str">
        <f t="shared" ref="S154" si="1214">AN154</f>
        <v>VG</v>
      </c>
      <c r="T154" s="64" t="str">
        <f t="shared" ref="T154" si="1215">BF154</f>
        <v>VG</v>
      </c>
      <c r="U154" s="64" t="str">
        <f t="shared" ref="U154" si="1216">BX154</f>
        <v>VG</v>
      </c>
      <c r="V154" s="64">
        <v>0.83</v>
      </c>
      <c r="W154" s="64" t="str">
        <f t="shared" si="1177"/>
        <v>G</v>
      </c>
      <c r="X154" s="64" t="str">
        <f t="shared" ref="X154" si="1217">AP154</f>
        <v>G</v>
      </c>
      <c r="Y154" s="64" t="str">
        <f t="shared" ref="Y154" si="1218">BH154</f>
        <v>VG</v>
      </c>
      <c r="Z154" s="64" t="str">
        <f t="shared" ref="Z154" si="1219">BZ154</f>
        <v>G</v>
      </c>
      <c r="AA154" s="66">
        <v>0.82957537734731002</v>
      </c>
      <c r="AB154" s="66">
        <v>0.770017181523593</v>
      </c>
      <c r="AC154" s="66">
        <v>4.1945904485044201</v>
      </c>
      <c r="AD154" s="66">
        <v>1.60133556975805</v>
      </c>
      <c r="AE154" s="66">
        <v>0.41282517201920899</v>
      </c>
      <c r="AF154" s="66">
        <v>0.47956523902010201</v>
      </c>
      <c r="AG154" s="66">
        <v>0.83981224617125405</v>
      </c>
      <c r="AH154" s="66">
        <v>0.77168278397218004</v>
      </c>
      <c r="AI154" s="67" t="s">
        <v>77</v>
      </c>
      <c r="AJ154" s="67" t="s">
        <v>75</v>
      </c>
      <c r="AK154" s="67" t="s">
        <v>77</v>
      </c>
      <c r="AL154" s="67" t="s">
        <v>77</v>
      </c>
      <c r="AM154" s="67" t="s">
        <v>77</v>
      </c>
      <c r="AN154" s="67" t="s">
        <v>77</v>
      </c>
      <c r="AO154" s="67" t="s">
        <v>75</v>
      </c>
      <c r="AP154" s="67" t="s">
        <v>75</v>
      </c>
      <c r="AR154" s="68" t="s">
        <v>87</v>
      </c>
      <c r="AS154" s="66">
        <v>0.84535320975234196</v>
      </c>
      <c r="AT154" s="66">
        <v>0.852362033202411</v>
      </c>
      <c r="AU154" s="66">
        <v>0.65503642042571297</v>
      </c>
      <c r="AV154" s="66">
        <v>0.70929549035220396</v>
      </c>
      <c r="AW154" s="66">
        <v>0.39325156102380399</v>
      </c>
      <c r="AX154" s="66">
        <v>0.38423686288224501</v>
      </c>
      <c r="AY154" s="66">
        <v>0.84908178687649805</v>
      </c>
      <c r="AZ154" s="66">
        <v>0.85623492331974904</v>
      </c>
      <c r="BA154" s="67" t="s">
        <v>77</v>
      </c>
      <c r="BB154" s="67" t="s">
        <v>77</v>
      </c>
      <c r="BC154" s="67" t="s">
        <v>77</v>
      </c>
      <c r="BD154" s="67" t="s">
        <v>77</v>
      </c>
      <c r="BE154" s="67" t="s">
        <v>77</v>
      </c>
      <c r="BF154" s="67" t="s">
        <v>77</v>
      </c>
      <c r="BG154" s="67" t="s">
        <v>75</v>
      </c>
      <c r="BH154" s="67" t="s">
        <v>77</v>
      </c>
      <c r="BI154" s="63">
        <f t="shared" ref="BI154" si="1220">IF(BJ154=AR154,1,0)</f>
        <v>1</v>
      </c>
      <c r="BJ154" s="63" t="s">
        <v>87</v>
      </c>
      <c r="BK154" s="66">
        <v>0.83149852870428698</v>
      </c>
      <c r="BL154" s="66">
        <v>0.840051780765255</v>
      </c>
      <c r="BM154" s="66">
        <v>2.4536945846266698</v>
      </c>
      <c r="BN154" s="66">
        <v>1.8573873082821999</v>
      </c>
      <c r="BO154" s="66">
        <v>0.41048930716367399</v>
      </c>
      <c r="BP154" s="66">
        <v>0.39993526880577102</v>
      </c>
      <c r="BQ154" s="66">
        <v>0.83515826593662201</v>
      </c>
      <c r="BR154" s="66">
        <v>0.84255161739777595</v>
      </c>
      <c r="BS154" s="63" t="s">
        <v>77</v>
      </c>
      <c r="BT154" s="63" t="s">
        <v>77</v>
      </c>
      <c r="BU154" s="63" t="s">
        <v>77</v>
      </c>
      <c r="BV154" s="63" t="s">
        <v>77</v>
      </c>
      <c r="BW154" s="63" t="s">
        <v>77</v>
      </c>
      <c r="BX154" s="63" t="s">
        <v>77</v>
      </c>
      <c r="BY154" s="63" t="s">
        <v>75</v>
      </c>
      <c r="BZ154" s="63" t="s">
        <v>75</v>
      </c>
    </row>
    <row r="155" spans="1:78" s="63" customFormat="1" x14ac:dyDescent="0.3">
      <c r="A155" s="62">
        <v>14164900</v>
      </c>
      <c r="B155" s="63">
        <v>23772751</v>
      </c>
      <c r="C155" s="63" t="s">
        <v>13</v>
      </c>
      <c r="D155" s="82" t="s">
        <v>200</v>
      </c>
      <c r="E155" s="82"/>
      <c r="F155" s="77"/>
      <c r="G155" s="64">
        <v>0.82</v>
      </c>
      <c r="H155" s="64" t="str">
        <f t="shared" si="1165"/>
        <v>VG</v>
      </c>
      <c r="I155" s="64" t="str">
        <f t="shared" ref="I155" si="1221">AJ155</f>
        <v>G</v>
      </c>
      <c r="J155" s="64" t="str">
        <f t="shared" ref="J155" si="1222">BB155</f>
        <v>VG</v>
      </c>
      <c r="K155" s="64" t="str">
        <f t="shared" ref="K155" si="1223">BT155</f>
        <v>VG</v>
      </c>
      <c r="L155" s="65">
        <v>1.7000000000000001E-2</v>
      </c>
      <c r="M155" s="65" t="str">
        <f t="shared" si="1169"/>
        <v>VG</v>
      </c>
      <c r="N155" s="64" t="str">
        <f t="shared" ref="N155" si="1224">AO155</f>
        <v>G</v>
      </c>
      <c r="O155" s="64" t="str">
        <f t="shared" ref="O155" si="1225">BD155</f>
        <v>VG</v>
      </c>
      <c r="P155" s="64" t="str">
        <f t="shared" ref="P155" si="1226">BY155</f>
        <v>G</v>
      </c>
      <c r="Q155" s="64">
        <v>0.42</v>
      </c>
      <c r="R155" s="64" t="str">
        <f t="shared" si="1173"/>
        <v>VG</v>
      </c>
      <c r="S155" s="64" t="str">
        <f t="shared" ref="S155" si="1227">AN155</f>
        <v>VG</v>
      </c>
      <c r="T155" s="64" t="str">
        <f t="shared" ref="T155" si="1228">BF155</f>
        <v>VG</v>
      </c>
      <c r="U155" s="64" t="str">
        <f t="shared" ref="U155" si="1229">BX155</f>
        <v>VG</v>
      </c>
      <c r="V155" s="64">
        <v>0.83</v>
      </c>
      <c r="W155" s="64" t="str">
        <f t="shared" si="1177"/>
        <v>G</v>
      </c>
      <c r="X155" s="64" t="str">
        <f t="shared" ref="X155" si="1230">AP155</f>
        <v>G</v>
      </c>
      <c r="Y155" s="64" t="str">
        <f t="shared" ref="Y155" si="1231">BH155</f>
        <v>VG</v>
      </c>
      <c r="Z155" s="64" t="str">
        <f t="shared" ref="Z155" si="1232">BZ155</f>
        <v>G</v>
      </c>
      <c r="AA155" s="66">
        <v>0.82957537734731002</v>
      </c>
      <c r="AB155" s="66">
        <v>0.770017181523593</v>
      </c>
      <c r="AC155" s="66">
        <v>4.1945904485044201</v>
      </c>
      <c r="AD155" s="66">
        <v>1.60133556975805</v>
      </c>
      <c r="AE155" s="66">
        <v>0.41282517201920899</v>
      </c>
      <c r="AF155" s="66">
        <v>0.47956523902010201</v>
      </c>
      <c r="AG155" s="66">
        <v>0.83981224617125405</v>
      </c>
      <c r="AH155" s="66">
        <v>0.77168278397218004</v>
      </c>
      <c r="AI155" s="67" t="s">
        <v>77</v>
      </c>
      <c r="AJ155" s="67" t="s">
        <v>75</v>
      </c>
      <c r="AK155" s="67" t="s">
        <v>77</v>
      </c>
      <c r="AL155" s="67" t="s">
        <v>77</v>
      </c>
      <c r="AM155" s="67" t="s">
        <v>77</v>
      </c>
      <c r="AN155" s="67" t="s">
        <v>77</v>
      </c>
      <c r="AO155" s="67" t="s">
        <v>75</v>
      </c>
      <c r="AP155" s="67" t="s">
        <v>75</v>
      </c>
      <c r="AR155" s="68" t="s">
        <v>87</v>
      </c>
      <c r="AS155" s="66">
        <v>0.84535320975234196</v>
      </c>
      <c r="AT155" s="66">
        <v>0.852362033202411</v>
      </c>
      <c r="AU155" s="66">
        <v>0.65503642042571297</v>
      </c>
      <c r="AV155" s="66">
        <v>0.70929549035220396</v>
      </c>
      <c r="AW155" s="66">
        <v>0.39325156102380399</v>
      </c>
      <c r="AX155" s="66">
        <v>0.38423686288224501</v>
      </c>
      <c r="AY155" s="66">
        <v>0.84908178687649805</v>
      </c>
      <c r="AZ155" s="66">
        <v>0.85623492331974904</v>
      </c>
      <c r="BA155" s="67" t="s">
        <v>77</v>
      </c>
      <c r="BB155" s="67" t="s">
        <v>77</v>
      </c>
      <c r="BC155" s="67" t="s">
        <v>77</v>
      </c>
      <c r="BD155" s="67" t="s">
        <v>77</v>
      </c>
      <c r="BE155" s="67" t="s">
        <v>77</v>
      </c>
      <c r="BF155" s="67" t="s">
        <v>77</v>
      </c>
      <c r="BG155" s="67" t="s">
        <v>75</v>
      </c>
      <c r="BH155" s="67" t="s">
        <v>77</v>
      </c>
      <c r="BI155" s="63">
        <f t="shared" ref="BI155" si="1233">IF(BJ155=AR155,1,0)</f>
        <v>1</v>
      </c>
      <c r="BJ155" s="63" t="s">
        <v>87</v>
      </c>
      <c r="BK155" s="66">
        <v>0.83149852870428698</v>
      </c>
      <c r="BL155" s="66">
        <v>0.840051780765255</v>
      </c>
      <c r="BM155" s="66">
        <v>2.4536945846266698</v>
      </c>
      <c r="BN155" s="66">
        <v>1.8573873082821999</v>
      </c>
      <c r="BO155" s="66">
        <v>0.41048930716367399</v>
      </c>
      <c r="BP155" s="66">
        <v>0.39993526880577102</v>
      </c>
      <c r="BQ155" s="66">
        <v>0.83515826593662201</v>
      </c>
      <c r="BR155" s="66">
        <v>0.84255161739777595</v>
      </c>
      <c r="BS155" s="63" t="s">
        <v>77</v>
      </c>
      <c r="BT155" s="63" t="s">
        <v>77</v>
      </c>
      <c r="BU155" s="63" t="s">
        <v>77</v>
      </c>
      <c r="BV155" s="63" t="s">
        <v>77</v>
      </c>
      <c r="BW155" s="63" t="s">
        <v>77</v>
      </c>
      <c r="BX155" s="63" t="s">
        <v>77</v>
      </c>
      <c r="BY155" s="63" t="s">
        <v>75</v>
      </c>
      <c r="BZ155" s="63" t="s">
        <v>75</v>
      </c>
    </row>
    <row r="156" spans="1:78" s="63" customFormat="1" x14ac:dyDescent="0.3">
      <c r="A156" s="62">
        <v>14164900</v>
      </c>
      <c r="B156" s="63">
        <v>23772751</v>
      </c>
      <c r="C156" s="63" t="s">
        <v>13</v>
      </c>
      <c r="D156" s="82" t="s">
        <v>202</v>
      </c>
      <c r="E156" s="82"/>
      <c r="F156" s="77"/>
      <c r="G156" s="64">
        <v>0.8</v>
      </c>
      <c r="H156" s="64" t="str">
        <f t="shared" si="1165"/>
        <v>G</v>
      </c>
      <c r="I156" s="64" t="str">
        <f t="shared" ref="I156" si="1234">AJ156</f>
        <v>G</v>
      </c>
      <c r="J156" s="64" t="str">
        <f t="shared" ref="J156" si="1235">BB156</f>
        <v>VG</v>
      </c>
      <c r="K156" s="64" t="str">
        <f t="shared" ref="K156" si="1236">BT156</f>
        <v>VG</v>
      </c>
      <c r="L156" s="65">
        <v>-2.3E-2</v>
      </c>
      <c r="M156" s="65" t="str">
        <f t="shared" si="1169"/>
        <v>VG</v>
      </c>
      <c r="N156" s="64" t="str">
        <f t="shared" ref="N156" si="1237">AO156</f>
        <v>G</v>
      </c>
      <c r="O156" s="64" t="str">
        <f t="shared" ref="O156" si="1238">BD156</f>
        <v>VG</v>
      </c>
      <c r="P156" s="64" t="str">
        <f t="shared" ref="P156" si="1239">BY156</f>
        <v>G</v>
      </c>
      <c r="Q156" s="64">
        <v>0.45</v>
      </c>
      <c r="R156" s="64" t="str">
        <f t="shared" si="1173"/>
        <v>VG</v>
      </c>
      <c r="S156" s="64" t="str">
        <f t="shared" ref="S156" si="1240">AN156</f>
        <v>VG</v>
      </c>
      <c r="T156" s="64" t="str">
        <f t="shared" ref="T156" si="1241">BF156</f>
        <v>VG</v>
      </c>
      <c r="U156" s="64" t="str">
        <f t="shared" ref="U156" si="1242">BX156</f>
        <v>VG</v>
      </c>
      <c r="V156" s="64">
        <v>0.81</v>
      </c>
      <c r="W156" s="64" t="str">
        <f t="shared" si="1177"/>
        <v>G</v>
      </c>
      <c r="X156" s="64" t="str">
        <f t="shared" ref="X156" si="1243">AP156</f>
        <v>G</v>
      </c>
      <c r="Y156" s="64" t="str">
        <f t="shared" ref="Y156" si="1244">BH156</f>
        <v>VG</v>
      </c>
      <c r="Z156" s="64" t="str">
        <f t="shared" ref="Z156" si="1245">BZ156</f>
        <v>G</v>
      </c>
      <c r="AA156" s="66">
        <v>0.82957537734731002</v>
      </c>
      <c r="AB156" s="66">
        <v>0.770017181523593</v>
      </c>
      <c r="AC156" s="66">
        <v>4.1945904485044201</v>
      </c>
      <c r="AD156" s="66">
        <v>1.60133556975805</v>
      </c>
      <c r="AE156" s="66">
        <v>0.41282517201920899</v>
      </c>
      <c r="AF156" s="66">
        <v>0.47956523902010201</v>
      </c>
      <c r="AG156" s="66">
        <v>0.83981224617125405</v>
      </c>
      <c r="AH156" s="66">
        <v>0.77168278397218004</v>
      </c>
      <c r="AI156" s="67" t="s">
        <v>77</v>
      </c>
      <c r="AJ156" s="67" t="s">
        <v>75</v>
      </c>
      <c r="AK156" s="67" t="s">
        <v>77</v>
      </c>
      <c r="AL156" s="67" t="s">
        <v>77</v>
      </c>
      <c r="AM156" s="67" t="s">
        <v>77</v>
      </c>
      <c r="AN156" s="67" t="s">
        <v>77</v>
      </c>
      <c r="AO156" s="67" t="s">
        <v>75</v>
      </c>
      <c r="AP156" s="67" t="s">
        <v>75</v>
      </c>
      <c r="AR156" s="68" t="s">
        <v>87</v>
      </c>
      <c r="AS156" s="66">
        <v>0.84535320975234196</v>
      </c>
      <c r="AT156" s="66">
        <v>0.852362033202411</v>
      </c>
      <c r="AU156" s="66">
        <v>0.65503642042571297</v>
      </c>
      <c r="AV156" s="66">
        <v>0.70929549035220396</v>
      </c>
      <c r="AW156" s="66">
        <v>0.39325156102380399</v>
      </c>
      <c r="AX156" s="66">
        <v>0.38423686288224501</v>
      </c>
      <c r="AY156" s="66">
        <v>0.84908178687649805</v>
      </c>
      <c r="AZ156" s="66">
        <v>0.85623492331974904</v>
      </c>
      <c r="BA156" s="67" t="s">
        <v>77</v>
      </c>
      <c r="BB156" s="67" t="s">
        <v>77</v>
      </c>
      <c r="BC156" s="67" t="s">
        <v>77</v>
      </c>
      <c r="BD156" s="67" t="s">
        <v>77</v>
      </c>
      <c r="BE156" s="67" t="s">
        <v>77</v>
      </c>
      <c r="BF156" s="67" t="s">
        <v>77</v>
      </c>
      <c r="BG156" s="67" t="s">
        <v>75</v>
      </c>
      <c r="BH156" s="67" t="s">
        <v>77</v>
      </c>
      <c r="BI156" s="63">
        <f t="shared" ref="BI156" si="1246">IF(BJ156=AR156,1,0)</f>
        <v>1</v>
      </c>
      <c r="BJ156" s="63" t="s">
        <v>87</v>
      </c>
      <c r="BK156" s="66">
        <v>0.83149852870428698</v>
      </c>
      <c r="BL156" s="66">
        <v>0.840051780765255</v>
      </c>
      <c r="BM156" s="66">
        <v>2.4536945846266698</v>
      </c>
      <c r="BN156" s="66">
        <v>1.8573873082821999</v>
      </c>
      <c r="BO156" s="66">
        <v>0.41048930716367399</v>
      </c>
      <c r="BP156" s="66">
        <v>0.39993526880577102</v>
      </c>
      <c r="BQ156" s="66">
        <v>0.83515826593662201</v>
      </c>
      <c r="BR156" s="66">
        <v>0.84255161739777595</v>
      </c>
      <c r="BS156" s="63" t="s">
        <v>77</v>
      </c>
      <c r="BT156" s="63" t="s">
        <v>77</v>
      </c>
      <c r="BU156" s="63" t="s">
        <v>77</v>
      </c>
      <c r="BV156" s="63" t="s">
        <v>77</v>
      </c>
      <c r="BW156" s="63" t="s">
        <v>77</v>
      </c>
      <c r="BX156" s="63" t="s">
        <v>77</v>
      </c>
      <c r="BY156" s="63" t="s">
        <v>75</v>
      </c>
      <c r="BZ156" s="63" t="s">
        <v>75</v>
      </c>
    </row>
    <row r="157" spans="1:78" s="63" customFormat="1" x14ac:dyDescent="0.3">
      <c r="A157" s="62">
        <v>14164900</v>
      </c>
      <c r="B157" s="63">
        <v>23772751</v>
      </c>
      <c r="C157" s="63" t="s">
        <v>13</v>
      </c>
      <c r="D157" s="82" t="s">
        <v>204</v>
      </c>
      <c r="E157" s="82"/>
      <c r="F157" s="77"/>
      <c r="G157" s="64">
        <v>0.81</v>
      </c>
      <c r="H157" s="64" t="str">
        <f t="shared" si="1165"/>
        <v>VG</v>
      </c>
      <c r="I157" s="64" t="str">
        <f t="shared" ref="I157" si="1247">AJ157</f>
        <v>G</v>
      </c>
      <c r="J157" s="64" t="str">
        <f t="shared" ref="J157" si="1248">BB157</f>
        <v>VG</v>
      </c>
      <c r="K157" s="64" t="str">
        <f t="shared" ref="K157" si="1249">BT157</f>
        <v>VG</v>
      </c>
      <c r="L157" s="65">
        <v>-2.1000000000000001E-2</v>
      </c>
      <c r="M157" s="65" t="str">
        <f t="shared" si="1169"/>
        <v>VG</v>
      </c>
      <c r="N157" s="64" t="str">
        <f t="shared" ref="N157" si="1250">AO157</f>
        <v>G</v>
      </c>
      <c r="O157" s="64" t="str">
        <f t="shared" ref="O157" si="1251">BD157</f>
        <v>VG</v>
      </c>
      <c r="P157" s="64" t="str">
        <f t="shared" ref="P157" si="1252">BY157</f>
        <v>G</v>
      </c>
      <c r="Q157" s="64">
        <v>0.44</v>
      </c>
      <c r="R157" s="64" t="str">
        <f t="shared" si="1173"/>
        <v>VG</v>
      </c>
      <c r="S157" s="64" t="str">
        <f t="shared" ref="S157" si="1253">AN157</f>
        <v>VG</v>
      </c>
      <c r="T157" s="64" t="str">
        <f t="shared" ref="T157" si="1254">BF157</f>
        <v>VG</v>
      </c>
      <c r="U157" s="64" t="str">
        <f t="shared" ref="U157" si="1255">BX157</f>
        <v>VG</v>
      </c>
      <c r="V157" s="64">
        <v>0.81799999999999995</v>
      </c>
      <c r="W157" s="64" t="str">
        <f t="shared" si="1177"/>
        <v>G</v>
      </c>
      <c r="X157" s="64" t="str">
        <f t="shared" ref="X157" si="1256">AP157</f>
        <v>G</v>
      </c>
      <c r="Y157" s="64" t="str">
        <f t="shared" ref="Y157" si="1257">BH157</f>
        <v>VG</v>
      </c>
      <c r="Z157" s="64" t="str">
        <f t="shared" ref="Z157" si="1258">BZ157</f>
        <v>G</v>
      </c>
      <c r="AA157" s="66">
        <v>0.82957537734731002</v>
      </c>
      <c r="AB157" s="66">
        <v>0.770017181523593</v>
      </c>
      <c r="AC157" s="66">
        <v>4.1945904485044201</v>
      </c>
      <c r="AD157" s="66">
        <v>1.60133556975805</v>
      </c>
      <c r="AE157" s="66">
        <v>0.41282517201920899</v>
      </c>
      <c r="AF157" s="66">
        <v>0.47956523902010201</v>
      </c>
      <c r="AG157" s="66">
        <v>0.83981224617125405</v>
      </c>
      <c r="AH157" s="66">
        <v>0.77168278397218004</v>
      </c>
      <c r="AI157" s="67" t="s">
        <v>77</v>
      </c>
      <c r="AJ157" s="67" t="s">
        <v>75</v>
      </c>
      <c r="AK157" s="67" t="s">
        <v>77</v>
      </c>
      <c r="AL157" s="67" t="s">
        <v>77</v>
      </c>
      <c r="AM157" s="67" t="s">
        <v>77</v>
      </c>
      <c r="AN157" s="67" t="s">
        <v>77</v>
      </c>
      <c r="AO157" s="67" t="s">
        <v>75</v>
      </c>
      <c r="AP157" s="67" t="s">
        <v>75</v>
      </c>
      <c r="AR157" s="68" t="s">
        <v>87</v>
      </c>
      <c r="AS157" s="66">
        <v>0.84535320975234196</v>
      </c>
      <c r="AT157" s="66">
        <v>0.852362033202411</v>
      </c>
      <c r="AU157" s="66">
        <v>0.65503642042571297</v>
      </c>
      <c r="AV157" s="66">
        <v>0.70929549035220396</v>
      </c>
      <c r="AW157" s="66">
        <v>0.39325156102380399</v>
      </c>
      <c r="AX157" s="66">
        <v>0.38423686288224501</v>
      </c>
      <c r="AY157" s="66">
        <v>0.84908178687649805</v>
      </c>
      <c r="AZ157" s="66">
        <v>0.85623492331974904</v>
      </c>
      <c r="BA157" s="67" t="s">
        <v>77</v>
      </c>
      <c r="BB157" s="67" t="s">
        <v>77</v>
      </c>
      <c r="BC157" s="67" t="s">
        <v>77</v>
      </c>
      <c r="BD157" s="67" t="s">
        <v>77</v>
      </c>
      <c r="BE157" s="67" t="s">
        <v>77</v>
      </c>
      <c r="BF157" s="67" t="s">
        <v>77</v>
      </c>
      <c r="BG157" s="67" t="s">
        <v>75</v>
      </c>
      <c r="BH157" s="67" t="s">
        <v>77</v>
      </c>
      <c r="BI157" s="63">
        <f t="shared" ref="BI157" si="1259">IF(BJ157=AR157,1,0)</f>
        <v>1</v>
      </c>
      <c r="BJ157" s="63" t="s">
        <v>87</v>
      </c>
      <c r="BK157" s="66">
        <v>0.83149852870428698</v>
      </c>
      <c r="BL157" s="66">
        <v>0.840051780765255</v>
      </c>
      <c r="BM157" s="66">
        <v>2.4536945846266698</v>
      </c>
      <c r="BN157" s="66">
        <v>1.8573873082821999</v>
      </c>
      <c r="BO157" s="66">
        <v>0.41048930716367399</v>
      </c>
      <c r="BP157" s="66">
        <v>0.39993526880577102</v>
      </c>
      <c r="BQ157" s="66">
        <v>0.83515826593662201</v>
      </c>
      <c r="BR157" s="66">
        <v>0.84255161739777595</v>
      </c>
      <c r="BS157" s="63" t="s">
        <v>77</v>
      </c>
      <c r="BT157" s="63" t="s">
        <v>77</v>
      </c>
      <c r="BU157" s="63" t="s">
        <v>77</v>
      </c>
      <c r="BV157" s="63" t="s">
        <v>77</v>
      </c>
      <c r="BW157" s="63" t="s">
        <v>77</v>
      </c>
      <c r="BX157" s="63" t="s">
        <v>77</v>
      </c>
      <c r="BY157" s="63" t="s">
        <v>75</v>
      </c>
      <c r="BZ157" s="63" t="s">
        <v>75</v>
      </c>
    </row>
    <row r="158" spans="1:78" s="63" customFormat="1" x14ac:dyDescent="0.3">
      <c r="A158" s="62">
        <v>14164900</v>
      </c>
      <c r="B158" s="63">
        <v>23772751</v>
      </c>
      <c r="C158" s="63" t="s">
        <v>13</v>
      </c>
      <c r="D158" s="82" t="s">
        <v>212</v>
      </c>
      <c r="E158" s="82"/>
      <c r="F158" s="77"/>
      <c r="G158" s="80">
        <v>0.80400000000000005</v>
      </c>
      <c r="H158" s="64" t="str">
        <f t="shared" si="1165"/>
        <v>VG</v>
      </c>
      <c r="I158" s="64" t="str">
        <f t="shared" ref="I158" si="1260">AJ158</f>
        <v>G</v>
      </c>
      <c r="J158" s="64" t="str">
        <f t="shared" ref="J158" si="1261">BB158</f>
        <v>VG</v>
      </c>
      <c r="K158" s="64" t="str">
        <f t="shared" ref="K158" si="1262">BT158</f>
        <v>VG</v>
      </c>
      <c r="L158" s="65">
        <v>-2.8000000000000001E-2</v>
      </c>
      <c r="M158" s="65" t="str">
        <f t="shared" si="1169"/>
        <v>VG</v>
      </c>
      <c r="N158" s="64" t="str">
        <f t="shared" ref="N158" si="1263">AO158</f>
        <v>G</v>
      </c>
      <c r="O158" s="64" t="str">
        <f t="shared" ref="O158" si="1264">BD158</f>
        <v>VG</v>
      </c>
      <c r="P158" s="64" t="str">
        <f t="shared" ref="P158" si="1265">BY158</f>
        <v>G</v>
      </c>
      <c r="Q158" s="64">
        <v>0.44</v>
      </c>
      <c r="R158" s="64" t="str">
        <f t="shared" si="1173"/>
        <v>VG</v>
      </c>
      <c r="S158" s="64" t="str">
        <f t="shared" ref="S158" si="1266">AN158</f>
        <v>VG</v>
      </c>
      <c r="T158" s="64" t="str">
        <f t="shared" ref="T158" si="1267">BF158</f>
        <v>VG</v>
      </c>
      <c r="U158" s="64" t="str">
        <f t="shared" ref="U158" si="1268">BX158</f>
        <v>VG</v>
      </c>
      <c r="V158" s="64">
        <v>0.81799999999999995</v>
      </c>
      <c r="W158" s="64" t="str">
        <f t="shared" si="1177"/>
        <v>G</v>
      </c>
      <c r="X158" s="64" t="str">
        <f t="shared" ref="X158" si="1269">AP158</f>
        <v>G</v>
      </c>
      <c r="Y158" s="64" t="str">
        <f t="shared" ref="Y158" si="1270">BH158</f>
        <v>VG</v>
      </c>
      <c r="Z158" s="64" t="str">
        <f t="shared" ref="Z158" si="1271">BZ158</f>
        <v>G</v>
      </c>
      <c r="AA158" s="66">
        <v>0.82957537734731002</v>
      </c>
      <c r="AB158" s="66">
        <v>0.770017181523593</v>
      </c>
      <c r="AC158" s="66">
        <v>4.1945904485044201</v>
      </c>
      <c r="AD158" s="66">
        <v>1.60133556975805</v>
      </c>
      <c r="AE158" s="66">
        <v>0.41282517201920899</v>
      </c>
      <c r="AF158" s="66">
        <v>0.47956523902010201</v>
      </c>
      <c r="AG158" s="66">
        <v>0.83981224617125405</v>
      </c>
      <c r="AH158" s="66">
        <v>0.77168278397218004</v>
      </c>
      <c r="AI158" s="67" t="s">
        <v>77</v>
      </c>
      <c r="AJ158" s="67" t="s">
        <v>75</v>
      </c>
      <c r="AK158" s="67" t="s">
        <v>77</v>
      </c>
      <c r="AL158" s="67" t="s">
        <v>77</v>
      </c>
      <c r="AM158" s="67" t="s">
        <v>77</v>
      </c>
      <c r="AN158" s="67" t="s">
        <v>77</v>
      </c>
      <c r="AO158" s="67" t="s">
        <v>75</v>
      </c>
      <c r="AP158" s="67" t="s">
        <v>75</v>
      </c>
      <c r="AR158" s="68" t="s">
        <v>87</v>
      </c>
      <c r="AS158" s="66">
        <v>0.84535320975234196</v>
      </c>
      <c r="AT158" s="66">
        <v>0.852362033202411</v>
      </c>
      <c r="AU158" s="66">
        <v>0.65503642042571297</v>
      </c>
      <c r="AV158" s="66">
        <v>0.70929549035220396</v>
      </c>
      <c r="AW158" s="66">
        <v>0.39325156102380399</v>
      </c>
      <c r="AX158" s="66">
        <v>0.38423686288224501</v>
      </c>
      <c r="AY158" s="66">
        <v>0.84908178687649805</v>
      </c>
      <c r="AZ158" s="66">
        <v>0.85623492331974904</v>
      </c>
      <c r="BA158" s="67" t="s">
        <v>77</v>
      </c>
      <c r="BB158" s="67" t="s">
        <v>77</v>
      </c>
      <c r="BC158" s="67" t="s">
        <v>77</v>
      </c>
      <c r="BD158" s="67" t="s">
        <v>77</v>
      </c>
      <c r="BE158" s="67" t="s">
        <v>77</v>
      </c>
      <c r="BF158" s="67" t="s">
        <v>77</v>
      </c>
      <c r="BG158" s="67" t="s">
        <v>75</v>
      </c>
      <c r="BH158" s="67" t="s">
        <v>77</v>
      </c>
      <c r="BI158" s="63">
        <f t="shared" ref="BI158" si="1272">IF(BJ158=AR158,1,0)</f>
        <v>1</v>
      </c>
      <c r="BJ158" s="63" t="s">
        <v>87</v>
      </c>
      <c r="BK158" s="66">
        <v>0.83149852870428698</v>
      </c>
      <c r="BL158" s="66">
        <v>0.840051780765255</v>
      </c>
      <c r="BM158" s="66">
        <v>2.4536945846266698</v>
      </c>
      <c r="BN158" s="66">
        <v>1.8573873082821999</v>
      </c>
      <c r="BO158" s="66">
        <v>0.41048930716367399</v>
      </c>
      <c r="BP158" s="66">
        <v>0.39993526880577102</v>
      </c>
      <c r="BQ158" s="66">
        <v>0.83515826593662201</v>
      </c>
      <c r="BR158" s="66">
        <v>0.84255161739777595</v>
      </c>
      <c r="BS158" s="63" t="s">
        <v>77</v>
      </c>
      <c r="BT158" s="63" t="s">
        <v>77</v>
      </c>
      <c r="BU158" s="63" t="s">
        <v>77</v>
      </c>
      <c r="BV158" s="63" t="s">
        <v>77</v>
      </c>
      <c r="BW158" s="63" t="s">
        <v>77</v>
      </c>
      <c r="BX158" s="63" t="s">
        <v>77</v>
      </c>
      <c r="BY158" s="63" t="s">
        <v>75</v>
      </c>
      <c r="BZ158" s="63" t="s">
        <v>75</v>
      </c>
    </row>
    <row r="159" spans="1:78" s="63" customFormat="1" x14ac:dyDescent="0.3">
      <c r="A159" s="62">
        <v>14164900</v>
      </c>
      <c r="B159" s="63">
        <v>23772751</v>
      </c>
      <c r="C159" s="63" t="s">
        <v>13</v>
      </c>
      <c r="D159" s="82" t="s">
        <v>213</v>
      </c>
      <c r="E159" s="82"/>
      <c r="F159" s="77"/>
      <c r="G159" s="80">
        <v>0.80500000000000005</v>
      </c>
      <c r="H159" s="64" t="str">
        <f t="shared" si="1165"/>
        <v>VG</v>
      </c>
      <c r="I159" s="64" t="str">
        <f t="shared" ref="I159" si="1273">AJ159</f>
        <v>G</v>
      </c>
      <c r="J159" s="64" t="str">
        <f t="shared" ref="J159" si="1274">BB159</f>
        <v>VG</v>
      </c>
      <c r="K159" s="64" t="str">
        <f t="shared" ref="K159" si="1275">BT159</f>
        <v>VG</v>
      </c>
      <c r="L159" s="65">
        <v>-0.02</v>
      </c>
      <c r="M159" s="65" t="str">
        <f t="shared" si="1169"/>
        <v>VG</v>
      </c>
      <c r="N159" s="64" t="str">
        <f t="shared" ref="N159" si="1276">AO159</f>
        <v>G</v>
      </c>
      <c r="O159" s="64" t="str">
        <f t="shared" ref="O159" si="1277">BD159</f>
        <v>VG</v>
      </c>
      <c r="P159" s="64" t="str">
        <f t="shared" ref="P159" si="1278">BY159</f>
        <v>G</v>
      </c>
      <c r="Q159" s="64">
        <v>0.44</v>
      </c>
      <c r="R159" s="64" t="str">
        <f t="shared" si="1173"/>
        <v>VG</v>
      </c>
      <c r="S159" s="64" t="str">
        <f t="shared" ref="S159" si="1279">AN159</f>
        <v>VG</v>
      </c>
      <c r="T159" s="64" t="str">
        <f t="shared" ref="T159" si="1280">BF159</f>
        <v>VG</v>
      </c>
      <c r="U159" s="64" t="str">
        <f t="shared" ref="U159" si="1281">BX159</f>
        <v>VG</v>
      </c>
      <c r="V159" s="64">
        <v>0.81399999999999995</v>
      </c>
      <c r="W159" s="64" t="str">
        <f t="shared" si="1177"/>
        <v>G</v>
      </c>
      <c r="X159" s="64" t="str">
        <f t="shared" ref="X159" si="1282">AP159</f>
        <v>G</v>
      </c>
      <c r="Y159" s="64" t="str">
        <f t="shared" ref="Y159" si="1283">BH159</f>
        <v>VG</v>
      </c>
      <c r="Z159" s="64" t="str">
        <f t="shared" ref="Z159" si="1284">BZ159</f>
        <v>G</v>
      </c>
      <c r="AA159" s="66">
        <v>0.82957537734731002</v>
      </c>
      <c r="AB159" s="66">
        <v>0.770017181523593</v>
      </c>
      <c r="AC159" s="66">
        <v>4.1945904485044201</v>
      </c>
      <c r="AD159" s="66">
        <v>1.60133556975805</v>
      </c>
      <c r="AE159" s="66">
        <v>0.41282517201920899</v>
      </c>
      <c r="AF159" s="66">
        <v>0.47956523902010201</v>
      </c>
      <c r="AG159" s="66">
        <v>0.83981224617125405</v>
      </c>
      <c r="AH159" s="66">
        <v>0.77168278397218004</v>
      </c>
      <c r="AI159" s="67" t="s">
        <v>77</v>
      </c>
      <c r="AJ159" s="67" t="s">
        <v>75</v>
      </c>
      <c r="AK159" s="67" t="s">
        <v>77</v>
      </c>
      <c r="AL159" s="67" t="s">
        <v>77</v>
      </c>
      <c r="AM159" s="67" t="s">
        <v>77</v>
      </c>
      <c r="AN159" s="67" t="s">
        <v>77</v>
      </c>
      <c r="AO159" s="67" t="s">
        <v>75</v>
      </c>
      <c r="AP159" s="67" t="s">
        <v>75</v>
      </c>
      <c r="AR159" s="68" t="s">
        <v>87</v>
      </c>
      <c r="AS159" s="66">
        <v>0.84535320975234196</v>
      </c>
      <c r="AT159" s="66">
        <v>0.852362033202411</v>
      </c>
      <c r="AU159" s="66">
        <v>0.65503642042571297</v>
      </c>
      <c r="AV159" s="66">
        <v>0.70929549035220396</v>
      </c>
      <c r="AW159" s="66">
        <v>0.39325156102380399</v>
      </c>
      <c r="AX159" s="66">
        <v>0.38423686288224501</v>
      </c>
      <c r="AY159" s="66">
        <v>0.84908178687649805</v>
      </c>
      <c r="AZ159" s="66">
        <v>0.85623492331974904</v>
      </c>
      <c r="BA159" s="67" t="s">
        <v>77</v>
      </c>
      <c r="BB159" s="67" t="s">
        <v>77</v>
      </c>
      <c r="BC159" s="67" t="s">
        <v>77</v>
      </c>
      <c r="BD159" s="67" t="s">
        <v>77</v>
      </c>
      <c r="BE159" s="67" t="s">
        <v>77</v>
      </c>
      <c r="BF159" s="67" t="s">
        <v>77</v>
      </c>
      <c r="BG159" s="67" t="s">
        <v>75</v>
      </c>
      <c r="BH159" s="67" t="s">
        <v>77</v>
      </c>
      <c r="BI159" s="63">
        <f t="shared" ref="BI159" si="1285">IF(BJ159=AR159,1,0)</f>
        <v>1</v>
      </c>
      <c r="BJ159" s="63" t="s">
        <v>87</v>
      </c>
      <c r="BK159" s="66">
        <v>0.83149852870428698</v>
      </c>
      <c r="BL159" s="66">
        <v>0.840051780765255</v>
      </c>
      <c r="BM159" s="66">
        <v>2.4536945846266698</v>
      </c>
      <c r="BN159" s="66">
        <v>1.8573873082821999</v>
      </c>
      <c r="BO159" s="66">
        <v>0.41048930716367399</v>
      </c>
      <c r="BP159" s="66">
        <v>0.39993526880577102</v>
      </c>
      <c r="BQ159" s="66">
        <v>0.83515826593662201</v>
      </c>
      <c r="BR159" s="66">
        <v>0.84255161739777595</v>
      </c>
      <c r="BS159" s="63" t="s">
        <v>77</v>
      </c>
      <c r="BT159" s="63" t="s">
        <v>77</v>
      </c>
      <c r="BU159" s="63" t="s">
        <v>77</v>
      </c>
      <c r="BV159" s="63" t="s">
        <v>77</v>
      </c>
      <c r="BW159" s="63" t="s">
        <v>77</v>
      </c>
      <c r="BX159" s="63" t="s">
        <v>77</v>
      </c>
      <c r="BY159" s="63" t="s">
        <v>75</v>
      </c>
      <c r="BZ159" s="63" t="s">
        <v>75</v>
      </c>
    </row>
    <row r="160" spans="1:78" s="63" customFormat="1" x14ac:dyDescent="0.3">
      <c r="A160" s="62">
        <v>14164900</v>
      </c>
      <c r="B160" s="63">
        <v>23772751</v>
      </c>
      <c r="C160" s="63" t="s">
        <v>13</v>
      </c>
      <c r="D160" s="82" t="s">
        <v>215</v>
      </c>
      <c r="E160" s="82"/>
      <c r="F160" s="77"/>
      <c r="G160" s="80">
        <v>0.80500000000000005</v>
      </c>
      <c r="H160" s="64" t="str">
        <f t="shared" ref="H160" si="1286">IF(G160&gt;0.8,"VG",IF(G160&gt;0.7,"G",IF(G160&gt;0.45,"S","NS")))</f>
        <v>VG</v>
      </c>
      <c r="I160" s="64" t="str">
        <f t="shared" ref="I160" si="1287">AJ160</f>
        <v>G</v>
      </c>
      <c r="J160" s="64" t="str">
        <f t="shared" ref="J160" si="1288">BB160</f>
        <v>VG</v>
      </c>
      <c r="K160" s="64" t="str">
        <f t="shared" ref="K160" si="1289">BT160</f>
        <v>VG</v>
      </c>
      <c r="L160" s="65">
        <v>-1.78E-2</v>
      </c>
      <c r="M160" s="65" t="str">
        <f t="shared" ref="M160" si="1290">IF(ABS(L160)&lt;5%,"VG",IF(ABS(L160)&lt;10%,"G",IF(ABS(L160)&lt;15%,"S","NS")))</f>
        <v>VG</v>
      </c>
      <c r="N160" s="64" t="str">
        <f t="shared" ref="N160" si="1291">AO160</f>
        <v>G</v>
      </c>
      <c r="O160" s="64" t="str">
        <f t="shared" ref="O160" si="1292">BD160</f>
        <v>VG</v>
      </c>
      <c r="P160" s="64" t="str">
        <f t="shared" ref="P160" si="1293">BY160</f>
        <v>G</v>
      </c>
      <c r="Q160" s="64">
        <v>0.44</v>
      </c>
      <c r="R160" s="64" t="str">
        <f t="shared" ref="R160" si="1294">IF(Q160&lt;=0.5,"VG",IF(Q160&lt;=0.6,"G",IF(Q160&lt;=0.7,"S","NS")))</f>
        <v>VG</v>
      </c>
      <c r="S160" s="64" t="str">
        <f t="shared" ref="S160" si="1295">AN160</f>
        <v>VG</v>
      </c>
      <c r="T160" s="64" t="str">
        <f t="shared" ref="T160" si="1296">BF160</f>
        <v>VG</v>
      </c>
      <c r="U160" s="64" t="str">
        <f t="shared" ref="U160" si="1297">BX160</f>
        <v>VG</v>
      </c>
      <c r="V160" s="64">
        <v>0.81399999999999995</v>
      </c>
      <c r="W160" s="64" t="str">
        <f t="shared" ref="W160" si="1298">IF(V160&gt;0.85,"VG",IF(V160&gt;0.75,"G",IF(V160&gt;0.6,"S","NS")))</f>
        <v>G</v>
      </c>
      <c r="X160" s="64" t="str">
        <f t="shared" ref="X160" si="1299">AP160</f>
        <v>G</v>
      </c>
      <c r="Y160" s="64" t="str">
        <f t="shared" ref="Y160" si="1300">BH160</f>
        <v>VG</v>
      </c>
      <c r="Z160" s="64" t="str">
        <f t="shared" ref="Z160" si="1301">BZ160</f>
        <v>G</v>
      </c>
      <c r="AA160" s="66">
        <v>0.82957537734731002</v>
      </c>
      <c r="AB160" s="66">
        <v>0.770017181523593</v>
      </c>
      <c r="AC160" s="66">
        <v>4.1945904485044201</v>
      </c>
      <c r="AD160" s="66">
        <v>1.60133556975805</v>
      </c>
      <c r="AE160" s="66">
        <v>0.41282517201920899</v>
      </c>
      <c r="AF160" s="66">
        <v>0.47956523902010201</v>
      </c>
      <c r="AG160" s="66">
        <v>0.83981224617125405</v>
      </c>
      <c r="AH160" s="66">
        <v>0.77168278397218004</v>
      </c>
      <c r="AI160" s="67" t="s">
        <v>77</v>
      </c>
      <c r="AJ160" s="67" t="s">
        <v>75</v>
      </c>
      <c r="AK160" s="67" t="s">
        <v>77</v>
      </c>
      <c r="AL160" s="67" t="s">
        <v>77</v>
      </c>
      <c r="AM160" s="67" t="s">
        <v>77</v>
      </c>
      <c r="AN160" s="67" t="s">
        <v>77</v>
      </c>
      <c r="AO160" s="67" t="s">
        <v>75</v>
      </c>
      <c r="AP160" s="67" t="s">
        <v>75</v>
      </c>
      <c r="AR160" s="68" t="s">
        <v>87</v>
      </c>
      <c r="AS160" s="66">
        <v>0.84535320975234196</v>
      </c>
      <c r="AT160" s="66">
        <v>0.852362033202411</v>
      </c>
      <c r="AU160" s="66">
        <v>0.65503642042571297</v>
      </c>
      <c r="AV160" s="66">
        <v>0.70929549035220396</v>
      </c>
      <c r="AW160" s="66">
        <v>0.39325156102380399</v>
      </c>
      <c r="AX160" s="66">
        <v>0.38423686288224501</v>
      </c>
      <c r="AY160" s="66">
        <v>0.84908178687649805</v>
      </c>
      <c r="AZ160" s="66">
        <v>0.85623492331974904</v>
      </c>
      <c r="BA160" s="67" t="s">
        <v>77</v>
      </c>
      <c r="BB160" s="67" t="s">
        <v>77</v>
      </c>
      <c r="BC160" s="67" t="s">
        <v>77</v>
      </c>
      <c r="BD160" s="67" t="s">
        <v>77</v>
      </c>
      <c r="BE160" s="67" t="s">
        <v>77</v>
      </c>
      <c r="BF160" s="67" t="s">
        <v>77</v>
      </c>
      <c r="BG160" s="67" t="s">
        <v>75</v>
      </c>
      <c r="BH160" s="67" t="s">
        <v>77</v>
      </c>
      <c r="BI160" s="63">
        <f t="shared" ref="BI160" si="1302">IF(BJ160=AR160,1,0)</f>
        <v>1</v>
      </c>
      <c r="BJ160" s="63" t="s">
        <v>87</v>
      </c>
      <c r="BK160" s="66">
        <v>0.83149852870428698</v>
      </c>
      <c r="BL160" s="66">
        <v>0.840051780765255</v>
      </c>
      <c r="BM160" s="66">
        <v>2.4536945846266698</v>
      </c>
      <c r="BN160" s="66">
        <v>1.8573873082821999</v>
      </c>
      <c r="BO160" s="66">
        <v>0.41048930716367399</v>
      </c>
      <c r="BP160" s="66">
        <v>0.39993526880577102</v>
      </c>
      <c r="BQ160" s="66">
        <v>0.83515826593662201</v>
      </c>
      <c r="BR160" s="66">
        <v>0.84255161739777595</v>
      </c>
      <c r="BS160" s="63" t="s">
        <v>77</v>
      </c>
      <c r="BT160" s="63" t="s">
        <v>77</v>
      </c>
      <c r="BU160" s="63" t="s">
        <v>77</v>
      </c>
      <c r="BV160" s="63" t="s">
        <v>77</v>
      </c>
      <c r="BW160" s="63" t="s">
        <v>77</v>
      </c>
      <c r="BX160" s="63" t="s">
        <v>77</v>
      </c>
      <c r="BY160" s="63" t="s">
        <v>75</v>
      </c>
      <c r="BZ160" s="63" t="s">
        <v>75</v>
      </c>
    </row>
    <row r="161" spans="1:78" s="63" customFormat="1" x14ac:dyDescent="0.3">
      <c r="A161" s="62">
        <v>14164900</v>
      </c>
      <c r="B161" s="63">
        <v>23772751</v>
      </c>
      <c r="C161" s="63" t="s">
        <v>13</v>
      </c>
      <c r="D161" s="82" t="s">
        <v>227</v>
      </c>
      <c r="E161" s="82"/>
      <c r="F161" s="77"/>
      <c r="G161" s="80">
        <v>0.80400000000000005</v>
      </c>
      <c r="H161" s="64" t="str">
        <f t="shared" ref="H161" si="1303">IF(G161&gt;0.8,"VG",IF(G161&gt;0.7,"G",IF(G161&gt;0.45,"S","NS")))</f>
        <v>VG</v>
      </c>
      <c r="I161" s="64" t="str">
        <f t="shared" ref="I161" si="1304">AJ161</f>
        <v>G</v>
      </c>
      <c r="J161" s="64" t="str">
        <f t="shared" ref="J161" si="1305">BB161</f>
        <v>VG</v>
      </c>
      <c r="K161" s="64" t="str">
        <f t="shared" ref="K161" si="1306">BT161</f>
        <v>VG</v>
      </c>
      <c r="L161" s="65">
        <v>-2.07E-2</v>
      </c>
      <c r="M161" s="65" t="str">
        <f t="shared" ref="M161" si="1307">IF(ABS(L161)&lt;5%,"VG",IF(ABS(L161)&lt;10%,"G",IF(ABS(L161)&lt;15%,"S","NS")))</f>
        <v>VG</v>
      </c>
      <c r="N161" s="64" t="str">
        <f t="shared" ref="N161" si="1308">AO161</f>
        <v>G</v>
      </c>
      <c r="O161" s="64" t="str">
        <f t="shared" ref="O161" si="1309">BD161</f>
        <v>VG</v>
      </c>
      <c r="P161" s="64" t="str">
        <f t="shared" ref="P161" si="1310">BY161</f>
        <v>G</v>
      </c>
      <c r="Q161" s="64">
        <v>0.44</v>
      </c>
      <c r="R161" s="64" t="str">
        <f t="shared" ref="R161" si="1311">IF(Q161&lt;=0.5,"VG",IF(Q161&lt;=0.6,"G",IF(Q161&lt;=0.7,"S","NS")))</f>
        <v>VG</v>
      </c>
      <c r="S161" s="64" t="str">
        <f t="shared" ref="S161" si="1312">AN161</f>
        <v>VG</v>
      </c>
      <c r="T161" s="64" t="str">
        <f t="shared" ref="T161" si="1313">BF161</f>
        <v>VG</v>
      </c>
      <c r="U161" s="64" t="str">
        <f t="shared" ref="U161" si="1314">BX161</f>
        <v>VG</v>
      </c>
      <c r="V161" s="64">
        <v>0.81399999999999995</v>
      </c>
      <c r="W161" s="64" t="str">
        <f t="shared" ref="W161" si="1315">IF(V161&gt;0.85,"VG",IF(V161&gt;0.75,"G",IF(V161&gt;0.6,"S","NS")))</f>
        <v>G</v>
      </c>
      <c r="X161" s="64" t="str">
        <f t="shared" ref="X161" si="1316">AP161</f>
        <v>G</v>
      </c>
      <c r="Y161" s="64" t="str">
        <f t="shared" ref="Y161" si="1317">BH161</f>
        <v>VG</v>
      </c>
      <c r="Z161" s="64" t="str">
        <f t="shared" ref="Z161" si="1318">BZ161</f>
        <v>G</v>
      </c>
      <c r="AA161" s="66">
        <v>0.82957537734731002</v>
      </c>
      <c r="AB161" s="66">
        <v>0.770017181523593</v>
      </c>
      <c r="AC161" s="66">
        <v>4.1945904485044201</v>
      </c>
      <c r="AD161" s="66">
        <v>1.60133556975805</v>
      </c>
      <c r="AE161" s="66">
        <v>0.41282517201920899</v>
      </c>
      <c r="AF161" s="66">
        <v>0.47956523902010201</v>
      </c>
      <c r="AG161" s="66">
        <v>0.83981224617125405</v>
      </c>
      <c r="AH161" s="66">
        <v>0.77168278397218004</v>
      </c>
      <c r="AI161" s="67" t="s">
        <v>77</v>
      </c>
      <c r="AJ161" s="67" t="s">
        <v>75</v>
      </c>
      <c r="AK161" s="67" t="s">
        <v>77</v>
      </c>
      <c r="AL161" s="67" t="s">
        <v>77</v>
      </c>
      <c r="AM161" s="67" t="s">
        <v>77</v>
      </c>
      <c r="AN161" s="67" t="s">
        <v>77</v>
      </c>
      <c r="AO161" s="67" t="s">
        <v>75</v>
      </c>
      <c r="AP161" s="67" t="s">
        <v>75</v>
      </c>
      <c r="AR161" s="68" t="s">
        <v>87</v>
      </c>
      <c r="AS161" s="66">
        <v>0.84535320975234196</v>
      </c>
      <c r="AT161" s="66">
        <v>0.852362033202411</v>
      </c>
      <c r="AU161" s="66">
        <v>0.65503642042571297</v>
      </c>
      <c r="AV161" s="66">
        <v>0.70929549035220396</v>
      </c>
      <c r="AW161" s="66">
        <v>0.39325156102380399</v>
      </c>
      <c r="AX161" s="66">
        <v>0.38423686288224501</v>
      </c>
      <c r="AY161" s="66">
        <v>0.84908178687649805</v>
      </c>
      <c r="AZ161" s="66">
        <v>0.85623492331974904</v>
      </c>
      <c r="BA161" s="67" t="s">
        <v>77</v>
      </c>
      <c r="BB161" s="67" t="s">
        <v>77</v>
      </c>
      <c r="BC161" s="67" t="s">
        <v>77</v>
      </c>
      <c r="BD161" s="67" t="s">
        <v>77</v>
      </c>
      <c r="BE161" s="67" t="s">
        <v>77</v>
      </c>
      <c r="BF161" s="67" t="s">
        <v>77</v>
      </c>
      <c r="BG161" s="67" t="s">
        <v>75</v>
      </c>
      <c r="BH161" s="67" t="s">
        <v>77</v>
      </c>
      <c r="BI161" s="63">
        <f t="shared" ref="BI161" si="1319">IF(BJ161=AR161,1,0)</f>
        <v>1</v>
      </c>
      <c r="BJ161" s="63" t="s">
        <v>87</v>
      </c>
      <c r="BK161" s="66">
        <v>0.83149852870428698</v>
      </c>
      <c r="BL161" s="66">
        <v>0.840051780765255</v>
      </c>
      <c r="BM161" s="66">
        <v>2.4536945846266698</v>
      </c>
      <c r="BN161" s="66">
        <v>1.8573873082821999</v>
      </c>
      <c r="BO161" s="66">
        <v>0.41048930716367399</v>
      </c>
      <c r="BP161" s="66">
        <v>0.39993526880577102</v>
      </c>
      <c r="BQ161" s="66">
        <v>0.83515826593662201</v>
      </c>
      <c r="BR161" s="66">
        <v>0.84255161739777595</v>
      </c>
      <c r="BS161" s="63" t="s">
        <v>77</v>
      </c>
      <c r="BT161" s="63" t="s">
        <v>77</v>
      </c>
      <c r="BU161" s="63" t="s">
        <v>77</v>
      </c>
      <c r="BV161" s="63" t="s">
        <v>77</v>
      </c>
      <c r="BW161" s="63" t="s">
        <v>77</v>
      </c>
      <c r="BX161" s="63" t="s">
        <v>77</v>
      </c>
      <c r="BY161" s="63" t="s">
        <v>75</v>
      </c>
      <c r="BZ161" s="63" t="s">
        <v>75</v>
      </c>
    </row>
    <row r="162" spans="1:78" s="63" customFormat="1" x14ac:dyDescent="0.3">
      <c r="A162" s="62">
        <v>14164900</v>
      </c>
      <c r="B162" s="63">
        <v>23772751</v>
      </c>
      <c r="C162" s="63" t="s">
        <v>13</v>
      </c>
      <c r="D162" s="82" t="s">
        <v>241</v>
      </c>
      <c r="E162" s="82"/>
      <c r="F162" s="77"/>
      <c r="G162" s="80">
        <v>0.80500000000000005</v>
      </c>
      <c r="H162" s="64" t="str">
        <f t="shared" ref="H162" si="1320">IF(G162&gt;0.8,"VG",IF(G162&gt;0.7,"G",IF(G162&gt;0.45,"S","NS")))</f>
        <v>VG</v>
      </c>
      <c r="I162" s="64" t="str">
        <f t="shared" ref="I162" si="1321">AJ162</f>
        <v>G</v>
      </c>
      <c r="J162" s="64" t="str">
        <f t="shared" ref="J162" si="1322">BB162</f>
        <v>VG</v>
      </c>
      <c r="K162" s="64" t="str">
        <f t="shared" ref="K162" si="1323">BT162</f>
        <v>VG</v>
      </c>
      <c r="L162" s="65">
        <v>-0.02</v>
      </c>
      <c r="M162" s="65" t="str">
        <f t="shared" ref="M162" si="1324">IF(ABS(L162)&lt;5%,"VG",IF(ABS(L162)&lt;10%,"G",IF(ABS(L162)&lt;15%,"S","NS")))</f>
        <v>VG</v>
      </c>
      <c r="N162" s="64" t="str">
        <f t="shared" ref="N162" si="1325">AO162</f>
        <v>G</v>
      </c>
      <c r="O162" s="64" t="str">
        <f t="shared" ref="O162" si="1326">BD162</f>
        <v>VG</v>
      </c>
      <c r="P162" s="64" t="str">
        <f t="shared" ref="P162" si="1327">BY162</f>
        <v>G</v>
      </c>
      <c r="Q162" s="64">
        <v>0.44</v>
      </c>
      <c r="R162" s="64" t="str">
        <f t="shared" ref="R162" si="1328">IF(Q162&lt;=0.5,"VG",IF(Q162&lt;=0.6,"G",IF(Q162&lt;=0.7,"S","NS")))</f>
        <v>VG</v>
      </c>
      <c r="S162" s="64" t="str">
        <f t="shared" ref="S162" si="1329">AN162</f>
        <v>VG</v>
      </c>
      <c r="T162" s="64" t="str">
        <f t="shared" ref="T162" si="1330">BF162</f>
        <v>VG</v>
      </c>
      <c r="U162" s="64" t="str">
        <f t="shared" ref="U162" si="1331">BX162</f>
        <v>VG</v>
      </c>
      <c r="V162" s="64">
        <v>0.81399999999999995</v>
      </c>
      <c r="W162" s="64" t="str">
        <f t="shared" ref="W162" si="1332">IF(V162&gt;0.85,"VG",IF(V162&gt;0.75,"G",IF(V162&gt;0.6,"S","NS")))</f>
        <v>G</v>
      </c>
      <c r="X162" s="64" t="str">
        <f t="shared" ref="X162" si="1333">AP162</f>
        <v>G</v>
      </c>
      <c r="Y162" s="64" t="str">
        <f t="shared" ref="Y162" si="1334">BH162</f>
        <v>VG</v>
      </c>
      <c r="Z162" s="64" t="str">
        <f t="shared" ref="Z162" si="1335">BZ162</f>
        <v>G</v>
      </c>
      <c r="AA162" s="66">
        <v>0.82957537734731002</v>
      </c>
      <c r="AB162" s="66">
        <v>0.770017181523593</v>
      </c>
      <c r="AC162" s="66">
        <v>4.1945904485044201</v>
      </c>
      <c r="AD162" s="66">
        <v>1.60133556975805</v>
      </c>
      <c r="AE162" s="66">
        <v>0.41282517201920899</v>
      </c>
      <c r="AF162" s="66">
        <v>0.47956523902010201</v>
      </c>
      <c r="AG162" s="66">
        <v>0.83981224617125405</v>
      </c>
      <c r="AH162" s="66">
        <v>0.77168278397218004</v>
      </c>
      <c r="AI162" s="67" t="s">
        <v>77</v>
      </c>
      <c r="AJ162" s="67" t="s">
        <v>75</v>
      </c>
      <c r="AK162" s="67" t="s">
        <v>77</v>
      </c>
      <c r="AL162" s="67" t="s">
        <v>77</v>
      </c>
      <c r="AM162" s="67" t="s">
        <v>77</v>
      </c>
      <c r="AN162" s="67" t="s">
        <v>77</v>
      </c>
      <c r="AO162" s="67" t="s">
        <v>75</v>
      </c>
      <c r="AP162" s="67" t="s">
        <v>75</v>
      </c>
      <c r="AR162" s="68" t="s">
        <v>87</v>
      </c>
      <c r="AS162" s="66">
        <v>0.84535320975234196</v>
      </c>
      <c r="AT162" s="66">
        <v>0.852362033202411</v>
      </c>
      <c r="AU162" s="66">
        <v>0.65503642042571297</v>
      </c>
      <c r="AV162" s="66">
        <v>0.70929549035220396</v>
      </c>
      <c r="AW162" s="66">
        <v>0.39325156102380399</v>
      </c>
      <c r="AX162" s="66">
        <v>0.38423686288224501</v>
      </c>
      <c r="AY162" s="66">
        <v>0.84908178687649805</v>
      </c>
      <c r="AZ162" s="66">
        <v>0.85623492331974904</v>
      </c>
      <c r="BA162" s="67" t="s">
        <v>77</v>
      </c>
      <c r="BB162" s="67" t="s">
        <v>77</v>
      </c>
      <c r="BC162" s="67" t="s">
        <v>77</v>
      </c>
      <c r="BD162" s="67" t="s">
        <v>77</v>
      </c>
      <c r="BE162" s="67" t="s">
        <v>77</v>
      </c>
      <c r="BF162" s="67" t="s">
        <v>77</v>
      </c>
      <c r="BG162" s="67" t="s">
        <v>75</v>
      </c>
      <c r="BH162" s="67" t="s">
        <v>77</v>
      </c>
      <c r="BI162" s="63">
        <f t="shared" ref="BI162" si="1336">IF(BJ162=AR162,1,0)</f>
        <v>1</v>
      </c>
      <c r="BJ162" s="63" t="s">
        <v>87</v>
      </c>
      <c r="BK162" s="66">
        <v>0.83149852870428698</v>
      </c>
      <c r="BL162" s="66">
        <v>0.840051780765255</v>
      </c>
      <c r="BM162" s="66">
        <v>2.4536945846266698</v>
      </c>
      <c r="BN162" s="66">
        <v>1.8573873082821999</v>
      </c>
      <c r="BO162" s="66">
        <v>0.41048930716367399</v>
      </c>
      <c r="BP162" s="66">
        <v>0.39993526880577102</v>
      </c>
      <c r="BQ162" s="66">
        <v>0.83515826593662201</v>
      </c>
      <c r="BR162" s="66">
        <v>0.84255161739777595</v>
      </c>
      <c r="BS162" s="63" t="s">
        <v>77</v>
      </c>
      <c r="BT162" s="63" t="s">
        <v>77</v>
      </c>
      <c r="BU162" s="63" t="s">
        <v>77</v>
      </c>
      <c r="BV162" s="63" t="s">
        <v>77</v>
      </c>
      <c r="BW162" s="63" t="s">
        <v>77</v>
      </c>
      <c r="BX162" s="63" t="s">
        <v>77</v>
      </c>
      <c r="BY162" s="63" t="s">
        <v>75</v>
      </c>
      <c r="BZ162" s="63" t="s">
        <v>75</v>
      </c>
    </row>
    <row r="163" spans="1:78" s="63" customFormat="1" x14ac:dyDescent="0.3">
      <c r="A163" s="62">
        <v>14164900</v>
      </c>
      <c r="B163" s="63">
        <v>23772751</v>
      </c>
      <c r="C163" s="63" t="s">
        <v>13</v>
      </c>
      <c r="D163" s="82" t="s">
        <v>295</v>
      </c>
      <c r="E163" s="82"/>
      <c r="F163" s="77"/>
      <c r="G163" s="80">
        <v>0.78</v>
      </c>
      <c r="H163" s="64" t="str">
        <f t="shared" ref="H163" si="1337">IF(G163&gt;0.8,"VG",IF(G163&gt;0.7,"G",IF(G163&gt;0.45,"S","NS")))</f>
        <v>G</v>
      </c>
      <c r="I163" s="64" t="str">
        <f t="shared" ref="I163" si="1338">AJ163</f>
        <v>G</v>
      </c>
      <c r="J163" s="64" t="str">
        <f t="shared" ref="J163" si="1339">BB163</f>
        <v>VG</v>
      </c>
      <c r="K163" s="64" t="str">
        <f t="shared" ref="K163" si="1340">BT163</f>
        <v>VG</v>
      </c>
      <c r="L163" s="65">
        <v>0.1018</v>
      </c>
      <c r="M163" s="65" t="str">
        <f t="shared" ref="M163" si="1341">IF(ABS(L163)&lt;5%,"VG",IF(ABS(L163)&lt;10%,"G",IF(ABS(L163)&lt;15%,"S","NS")))</f>
        <v>S</v>
      </c>
      <c r="N163" s="64" t="str">
        <f t="shared" ref="N163" si="1342">AO163</f>
        <v>G</v>
      </c>
      <c r="O163" s="64" t="str">
        <f t="shared" ref="O163" si="1343">BD163</f>
        <v>VG</v>
      </c>
      <c r="P163" s="64" t="str">
        <f t="shared" ref="P163" si="1344">BY163</f>
        <v>G</v>
      </c>
      <c r="Q163" s="64">
        <v>0.46</v>
      </c>
      <c r="R163" s="64" t="str">
        <f t="shared" ref="R163" si="1345">IF(Q163&lt;=0.5,"VG",IF(Q163&lt;=0.6,"G",IF(Q163&lt;=0.7,"S","NS")))</f>
        <v>VG</v>
      </c>
      <c r="S163" s="64" t="str">
        <f t="shared" ref="S163" si="1346">AN163</f>
        <v>VG</v>
      </c>
      <c r="T163" s="64" t="str">
        <f t="shared" ref="T163" si="1347">BF163</f>
        <v>VG</v>
      </c>
      <c r="U163" s="64" t="str">
        <f t="shared" ref="U163" si="1348">BX163</f>
        <v>VG</v>
      </c>
      <c r="V163" s="64">
        <v>0.81359999999999999</v>
      </c>
      <c r="W163" s="64" t="str">
        <f t="shared" ref="W163" si="1349">IF(V163&gt;0.85,"VG",IF(V163&gt;0.75,"G",IF(V163&gt;0.6,"S","NS")))</f>
        <v>G</v>
      </c>
      <c r="X163" s="64" t="str">
        <f t="shared" ref="X163" si="1350">AP163</f>
        <v>G</v>
      </c>
      <c r="Y163" s="64" t="str">
        <f t="shared" ref="Y163" si="1351">BH163</f>
        <v>VG</v>
      </c>
      <c r="Z163" s="64" t="str">
        <f t="shared" ref="Z163" si="1352">BZ163</f>
        <v>G</v>
      </c>
      <c r="AA163" s="66">
        <v>0.82957537734731002</v>
      </c>
      <c r="AB163" s="66">
        <v>0.770017181523593</v>
      </c>
      <c r="AC163" s="66">
        <v>4.1945904485044201</v>
      </c>
      <c r="AD163" s="66">
        <v>1.60133556975805</v>
      </c>
      <c r="AE163" s="66">
        <v>0.41282517201920899</v>
      </c>
      <c r="AF163" s="66">
        <v>0.47956523902010201</v>
      </c>
      <c r="AG163" s="66">
        <v>0.83981224617125405</v>
      </c>
      <c r="AH163" s="66">
        <v>0.77168278397218004</v>
      </c>
      <c r="AI163" s="67" t="s">
        <v>77</v>
      </c>
      <c r="AJ163" s="67" t="s">
        <v>75</v>
      </c>
      <c r="AK163" s="67" t="s">
        <v>77</v>
      </c>
      <c r="AL163" s="67" t="s">
        <v>77</v>
      </c>
      <c r="AM163" s="67" t="s">
        <v>77</v>
      </c>
      <c r="AN163" s="67" t="s">
        <v>77</v>
      </c>
      <c r="AO163" s="67" t="s">
        <v>75</v>
      </c>
      <c r="AP163" s="67" t="s">
        <v>75</v>
      </c>
      <c r="AR163" s="68" t="s">
        <v>87</v>
      </c>
      <c r="AS163" s="66">
        <v>0.84535320975234196</v>
      </c>
      <c r="AT163" s="66">
        <v>0.852362033202411</v>
      </c>
      <c r="AU163" s="66">
        <v>0.65503642042571297</v>
      </c>
      <c r="AV163" s="66">
        <v>0.70929549035220396</v>
      </c>
      <c r="AW163" s="66">
        <v>0.39325156102380399</v>
      </c>
      <c r="AX163" s="66">
        <v>0.38423686288224501</v>
      </c>
      <c r="AY163" s="66">
        <v>0.84908178687649805</v>
      </c>
      <c r="AZ163" s="66">
        <v>0.85623492331974904</v>
      </c>
      <c r="BA163" s="67" t="s">
        <v>77</v>
      </c>
      <c r="BB163" s="67" t="s">
        <v>77</v>
      </c>
      <c r="BC163" s="67" t="s">
        <v>77</v>
      </c>
      <c r="BD163" s="67" t="s">
        <v>77</v>
      </c>
      <c r="BE163" s="67" t="s">
        <v>77</v>
      </c>
      <c r="BF163" s="67" t="s">
        <v>77</v>
      </c>
      <c r="BG163" s="67" t="s">
        <v>75</v>
      </c>
      <c r="BH163" s="67" t="s">
        <v>77</v>
      </c>
      <c r="BI163" s="63">
        <f t="shared" ref="BI163" si="1353">IF(BJ163=AR163,1,0)</f>
        <v>1</v>
      </c>
      <c r="BJ163" s="63" t="s">
        <v>87</v>
      </c>
      <c r="BK163" s="66">
        <v>0.83149852870428698</v>
      </c>
      <c r="BL163" s="66">
        <v>0.840051780765255</v>
      </c>
      <c r="BM163" s="66">
        <v>2.4536945846266698</v>
      </c>
      <c r="BN163" s="66">
        <v>1.8573873082821999</v>
      </c>
      <c r="BO163" s="66">
        <v>0.41048930716367399</v>
      </c>
      <c r="BP163" s="66">
        <v>0.39993526880577102</v>
      </c>
      <c r="BQ163" s="66">
        <v>0.83515826593662201</v>
      </c>
      <c r="BR163" s="66">
        <v>0.84255161739777595</v>
      </c>
      <c r="BS163" s="63" t="s">
        <v>77</v>
      </c>
      <c r="BT163" s="63" t="s">
        <v>77</v>
      </c>
      <c r="BU163" s="63" t="s">
        <v>77</v>
      </c>
      <c r="BV163" s="63" t="s">
        <v>77</v>
      </c>
      <c r="BW163" s="63" t="s">
        <v>77</v>
      </c>
      <c r="BX163" s="63" t="s">
        <v>77</v>
      </c>
      <c r="BY163" s="63" t="s">
        <v>75</v>
      </c>
      <c r="BZ163" s="63" t="s">
        <v>75</v>
      </c>
    </row>
    <row r="164" spans="1:78" s="63" customFormat="1" x14ac:dyDescent="0.3">
      <c r="A164" s="62">
        <v>14164900</v>
      </c>
      <c r="B164" s="63">
        <v>23772751</v>
      </c>
      <c r="C164" s="63" t="s">
        <v>13</v>
      </c>
      <c r="D164" s="82" t="s">
        <v>327</v>
      </c>
      <c r="E164" s="82"/>
      <c r="F164" s="77"/>
      <c r="G164" s="80">
        <v>0.80900000000000005</v>
      </c>
      <c r="H164" s="64" t="str">
        <f t="shared" ref="H164" si="1354">IF(G164&gt;0.8,"VG",IF(G164&gt;0.7,"G",IF(G164&gt;0.45,"S","NS")))</f>
        <v>VG</v>
      </c>
      <c r="I164" s="64" t="str">
        <f t="shared" ref="I164" si="1355">AJ164</f>
        <v>G</v>
      </c>
      <c r="J164" s="64" t="str">
        <f t="shared" ref="J164" si="1356">BB164</f>
        <v>VG</v>
      </c>
      <c r="K164" s="64" t="str">
        <f t="shared" ref="K164" si="1357">BT164</f>
        <v>VG</v>
      </c>
      <c r="L164" s="65">
        <v>-1.5699999999999999E-2</v>
      </c>
      <c r="M164" s="65" t="str">
        <f t="shared" ref="M164" si="1358">IF(ABS(L164)&lt;5%,"VG",IF(ABS(L164)&lt;10%,"G",IF(ABS(L164)&lt;15%,"S","NS")))</f>
        <v>VG</v>
      </c>
      <c r="N164" s="64" t="str">
        <f t="shared" ref="N164" si="1359">AO164</f>
        <v>G</v>
      </c>
      <c r="O164" s="64" t="str">
        <f t="shared" ref="O164" si="1360">BD164</f>
        <v>VG</v>
      </c>
      <c r="P164" s="64" t="str">
        <f t="shared" ref="P164" si="1361">BY164</f>
        <v>G</v>
      </c>
      <c r="Q164" s="64">
        <v>0.437</v>
      </c>
      <c r="R164" s="64" t="str">
        <f t="shared" ref="R164" si="1362">IF(Q164&lt;=0.5,"VG",IF(Q164&lt;=0.6,"G",IF(Q164&lt;=0.7,"S","NS")))</f>
        <v>VG</v>
      </c>
      <c r="S164" s="64" t="str">
        <f t="shared" ref="S164" si="1363">AN164</f>
        <v>VG</v>
      </c>
      <c r="T164" s="64" t="str">
        <f t="shared" ref="T164" si="1364">BF164</f>
        <v>VG</v>
      </c>
      <c r="U164" s="64" t="str">
        <f t="shared" ref="U164" si="1365">BX164</f>
        <v>VG</v>
      </c>
      <c r="V164" s="64">
        <v>0.81699999999999995</v>
      </c>
      <c r="W164" s="64" t="str">
        <f t="shared" ref="W164" si="1366">IF(V164&gt;0.85,"VG",IF(V164&gt;0.75,"G",IF(V164&gt;0.6,"S","NS")))</f>
        <v>G</v>
      </c>
      <c r="X164" s="64" t="str">
        <f t="shared" ref="X164" si="1367">AP164</f>
        <v>G</v>
      </c>
      <c r="Y164" s="64" t="str">
        <f t="shared" ref="Y164" si="1368">BH164</f>
        <v>VG</v>
      </c>
      <c r="Z164" s="64" t="str">
        <f t="shared" ref="Z164" si="1369">BZ164</f>
        <v>G</v>
      </c>
      <c r="AA164" s="66">
        <v>0.82957537734731002</v>
      </c>
      <c r="AB164" s="66">
        <v>0.770017181523593</v>
      </c>
      <c r="AC164" s="66">
        <v>4.1945904485044201</v>
      </c>
      <c r="AD164" s="66">
        <v>1.60133556975805</v>
      </c>
      <c r="AE164" s="66">
        <v>0.41282517201920899</v>
      </c>
      <c r="AF164" s="66">
        <v>0.47956523902010201</v>
      </c>
      <c r="AG164" s="66">
        <v>0.83981224617125405</v>
      </c>
      <c r="AH164" s="66">
        <v>0.77168278397218004</v>
      </c>
      <c r="AI164" s="67" t="s">
        <v>77</v>
      </c>
      <c r="AJ164" s="67" t="s">
        <v>75</v>
      </c>
      <c r="AK164" s="67" t="s">
        <v>77</v>
      </c>
      <c r="AL164" s="67" t="s">
        <v>77</v>
      </c>
      <c r="AM164" s="67" t="s">
        <v>77</v>
      </c>
      <c r="AN164" s="67" t="s">
        <v>77</v>
      </c>
      <c r="AO164" s="67" t="s">
        <v>75</v>
      </c>
      <c r="AP164" s="67" t="s">
        <v>75</v>
      </c>
      <c r="AR164" s="68" t="s">
        <v>87</v>
      </c>
      <c r="AS164" s="66">
        <v>0.84535320975234196</v>
      </c>
      <c r="AT164" s="66">
        <v>0.852362033202411</v>
      </c>
      <c r="AU164" s="66">
        <v>0.65503642042571297</v>
      </c>
      <c r="AV164" s="66">
        <v>0.70929549035220396</v>
      </c>
      <c r="AW164" s="66">
        <v>0.39325156102380399</v>
      </c>
      <c r="AX164" s="66">
        <v>0.38423686288224501</v>
      </c>
      <c r="AY164" s="66">
        <v>0.84908178687649805</v>
      </c>
      <c r="AZ164" s="66">
        <v>0.85623492331974904</v>
      </c>
      <c r="BA164" s="67" t="s">
        <v>77</v>
      </c>
      <c r="BB164" s="67" t="s">
        <v>77</v>
      </c>
      <c r="BC164" s="67" t="s">
        <v>77</v>
      </c>
      <c r="BD164" s="67" t="s">
        <v>77</v>
      </c>
      <c r="BE164" s="67" t="s">
        <v>77</v>
      </c>
      <c r="BF164" s="67" t="s">
        <v>77</v>
      </c>
      <c r="BG164" s="67" t="s">
        <v>75</v>
      </c>
      <c r="BH164" s="67" t="s">
        <v>77</v>
      </c>
      <c r="BI164" s="63">
        <f t="shared" ref="BI164" si="1370">IF(BJ164=AR164,1,0)</f>
        <v>1</v>
      </c>
      <c r="BJ164" s="63" t="s">
        <v>87</v>
      </c>
      <c r="BK164" s="66">
        <v>0.83149852870428698</v>
      </c>
      <c r="BL164" s="66">
        <v>0.840051780765255</v>
      </c>
      <c r="BM164" s="66">
        <v>2.4536945846266698</v>
      </c>
      <c r="BN164" s="66">
        <v>1.8573873082821999</v>
      </c>
      <c r="BO164" s="66">
        <v>0.41048930716367399</v>
      </c>
      <c r="BP164" s="66">
        <v>0.39993526880577102</v>
      </c>
      <c r="BQ164" s="66">
        <v>0.83515826593662201</v>
      </c>
      <c r="BR164" s="66">
        <v>0.84255161739777595</v>
      </c>
      <c r="BS164" s="63" t="s">
        <v>77</v>
      </c>
      <c r="BT164" s="63" t="s">
        <v>77</v>
      </c>
      <c r="BU164" s="63" t="s">
        <v>77</v>
      </c>
      <c r="BV164" s="63" t="s">
        <v>77</v>
      </c>
      <c r="BW164" s="63" t="s">
        <v>77</v>
      </c>
      <c r="BX164" s="63" t="s">
        <v>77</v>
      </c>
      <c r="BY164" s="63" t="s">
        <v>75</v>
      </c>
      <c r="BZ164" s="63" t="s">
        <v>75</v>
      </c>
    </row>
    <row r="165" spans="1:78" s="63" customFormat="1" x14ac:dyDescent="0.3">
      <c r="A165" s="62">
        <v>14164900</v>
      </c>
      <c r="B165" s="63">
        <v>23772751</v>
      </c>
      <c r="C165" s="63" t="s">
        <v>13</v>
      </c>
      <c r="D165" s="82" t="s">
        <v>328</v>
      </c>
      <c r="E165" s="82"/>
      <c r="F165" s="77"/>
      <c r="G165" s="80">
        <v>0.81399999999999995</v>
      </c>
      <c r="H165" s="64" t="str">
        <f t="shared" ref="H165" si="1371">IF(G165&gt;0.8,"VG",IF(G165&gt;0.7,"G",IF(G165&gt;0.45,"S","NS")))</f>
        <v>VG</v>
      </c>
      <c r="I165" s="64" t="str">
        <f t="shared" ref="I165" si="1372">AJ165</f>
        <v>G</v>
      </c>
      <c r="J165" s="64" t="str">
        <f t="shared" ref="J165" si="1373">BB165</f>
        <v>VG</v>
      </c>
      <c r="K165" s="64" t="str">
        <f t="shared" ref="K165" si="1374">BT165</f>
        <v>VG</v>
      </c>
      <c r="L165" s="65">
        <v>-2.1000000000000001E-2</v>
      </c>
      <c r="M165" s="65" t="str">
        <f t="shared" ref="M165" si="1375">IF(ABS(L165)&lt;5%,"VG",IF(ABS(L165)&lt;10%,"G",IF(ABS(L165)&lt;15%,"S","NS")))</f>
        <v>VG</v>
      </c>
      <c r="N165" s="64" t="str">
        <f t="shared" ref="N165" si="1376">AO165</f>
        <v>G</v>
      </c>
      <c r="O165" s="64" t="str">
        <f t="shared" ref="O165" si="1377">BD165</f>
        <v>VG</v>
      </c>
      <c r="P165" s="64" t="str">
        <f t="shared" ref="P165" si="1378">BY165</f>
        <v>G</v>
      </c>
      <c r="Q165" s="64">
        <v>0.43</v>
      </c>
      <c r="R165" s="64" t="str">
        <f t="shared" ref="R165" si="1379">IF(Q165&lt;=0.5,"VG",IF(Q165&lt;=0.6,"G",IF(Q165&lt;=0.7,"S","NS")))</f>
        <v>VG</v>
      </c>
      <c r="S165" s="64" t="str">
        <f t="shared" ref="S165" si="1380">AN165</f>
        <v>VG</v>
      </c>
      <c r="T165" s="64" t="str">
        <f t="shared" ref="T165" si="1381">BF165</f>
        <v>VG</v>
      </c>
      <c r="U165" s="64" t="str">
        <f t="shared" ref="U165" si="1382">BX165</f>
        <v>VG</v>
      </c>
      <c r="V165" s="64">
        <v>0.82</v>
      </c>
      <c r="W165" s="64" t="str">
        <f t="shared" ref="W165" si="1383">IF(V165&gt;0.85,"VG",IF(V165&gt;0.75,"G",IF(V165&gt;0.6,"S","NS")))</f>
        <v>G</v>
      </c>
      <c r="X165" s="64" t="str">
        <f t="shared" ref="X165" si="1384">AP165</f>
        <v>G</v>
      </c>
      <c r="Y165" s="64" t="str">
        <f t="shared" ref="Y165" si="1385">BH165</f>
        <v>VG</v>
      </c>
      <c r="Z165" s="64" t="str">
        <f t="shared" ref="Z165" si="1386">BZ165</f>
        <v>G</v>
      </c>
      <c r="AA165" s="66">
        <v>0.82957537734731002</v>
      </c>
      <c r="AB165" s="66">
        <v>0.770017181523593</v>
      </c>
      <c r="AC165" s="66">
        <v>4.1945904485044201</v>
      </c>
      <c r="AD165" s="66">
        <v>1.60133556975805</v>
      </c>
      <c r="AE165" s="66">
        <v>0.41282517201920899</v>
      </c>
      <c r="AF165" s="66">
        <v>0.47956523902010201</v>
      </c>
      <c r="AG165" s="66">
        <v>0.83981224617125405</v>
      </c>
      <c r="AH165" s="66">
        <v>0.77168278397218004</v>
      </c>
      <c r="AI165" s="67" t="s">
        <v>77</v>
      </c>
      <c r="AJ165" s="67" t="s">
        <v>75</v>
      </c>
      <c r="AK165" s="67" t="s">
        <v>77</v>
      </c>
      <c r="AL165" s="67" t="s">
        <v>77</v>
      </c>
      <c r="AM165" s="67" t="s">
        <v>77</v>
      </c>
      <c r="AN165" s="67" t="s">
        <v>77</v>
      </c>
      <c r="AO165" s="67" t="s">
        <v>75</v>
      </c>
      <c r="AP165" s="67" t="s">
        <v>75</v>
      </c>
      <c r="AR165" s="68" t="s">
        <v>87</v>
      </c>
      <c r="AS165" s="66">
        <v>0.84535320975234196</v>
      </c>
      <c r="AT165" s="66">
        <v>0.852362033202411</v>
      </c>
      <c r="AU165" s="66">
        <v>0.65503642042571297</v>
      </c>
      <c r="AV165" s="66">
        <v>0.70929549035220396</v>
      </c>
      <c r="AW165" s="66">
        <v>0.39325156102380399</v>
      </c>
      <c r="AX165" s="66">
        <v>0.38423686288224501</v>
      </c>
      <c r="AY165" s="66">
        <v>0.84908178687649805</v>
      </c>
      <c r="AZ165" s="66">
        <v>0.85623492331974904</v>
      </c>
      <c r="BA165" s="67" t="s">
        <v>77</v>
      </c>
      <c r="BB165" s="67" t="s">
        <v>77</v>
      </c>
      <c r="BC165" s="67" t="s">
        <v>77</v>
      </c>
      <c r="BD165" s="67" t="s">
        <v>77</v>
      </c>
      <c r="BE165" s="67" t="s">
        <v>77</v>
      </c>
      <c r="BF165" s="67" t="s">
        <v>77</v>
      </c>
      <c r="BG165" s="67" t="s">
        <v>75</v>
      </c>
      <c r="BH165" s="67" t="s">
        <v>77</v>
      </c>
      <c r="BI165" s="63">
        <f t="shared" ref="BI165" si="1387">IF(BJ165=AR165,1,0)</f>
        <v>1</v>
      </c>
      <c r="BJ165" s="63" t="s">
        <v>87</v>
      </c>
      <c r="BK165" s="66">
        <v>0.83149852870428698</v>
      </c>
      <c r="BL165" s="66">
        <v>0.840051780765255</v>
      </c>
      <c r="BM165" s="66">
        <v>2.4536945846266698</v>
      </c>
      <c r="BN165" s="66">
        <v>1.8573873082821999</v>
      </c>
      <c r="BO165" s="66">
        <v>0.41048930716367399</v>
      </c>
      <c r="BP165" s="66">
        <v>0.39993526880577102</v>
      </c>
      <c r="BQ165" s="66">
        <v>0.83515826593662201</v>
      </c>
      <c r="BR165" s="66">
        <v>0.84255161739777595</v>
      </c>
      <c r="BS165" s="63" t="s">
        <v>77</v>
      </c>
      <c r="BT165" s="63" t="s">
        <v>77</v>
      </c>
      <c r="BU165" s="63" t="s">
        <v>77</v>
      </c>
      <c r="BV165" s="63" t="s">
        <v>77</v>
      </c>
      <c r="BW165" s="63" t="s">
        <v>77</v>
      </c>
      <c r="BX165" s="63" t="s">
        <v>77</v>
      </c>
      <c r="BY165" s="63" t="s">
        <v>75</v>
      </c>
      <c r="BZ165" s="63" t="s">
        <v>75</v>
      </c>
    </row>
    <row r="166" spans="1:78" s="63" customFormat="1" x14ac:dyDescent="0.3">
      <c r="A166" s="62">
        <v>14164900</v>
      </c>
      <c r="B166" s="63">
        <v>23772751</v>
      </c>
      <c r="C166" s="63" t="s">
        <v>13</v>
      </c>
      <c r="D166" s="82" t="s">
        <v>336</v>
      </c>
      <c r="E166" s="82" t="s">
        <v>339</v>
      </c>
      <c r="F166" s="77"/>
      <c r="G166" s="80">
        <v>0.81399999999999995</v>
      </c>
      <c r="H166" s="64" t="str">
        <f t="shared" ref="H166" si="1388">IF(G166&gt;0.8,"VG",IF(G166&gt;0.7,"G",IF(G166&gt;0.45,"S","NS")))</f>
        <v>VG</v>
      </c>
      <c r="I166" s="64" t="str">
        <f t="shared" ref="I166" si="1389">AJ166</f>
        <v>G</v>
      </c>
      <c r="J166" s="64" t="str">
        <f t="shared" ref="J166" si="1390">BB166</f>
        <v>VG</v>
      </c>
      <c r="K166" s="64" t="str">
        <f t="shared" ref="K166" si="1391">BT166</f>
        <v>VG</v>
      </c>
      <c r="L166" s="65">
        <v>-2.1000000000000001E-2</v>
      </c>
      <c r="M166" s="65" t="str">
        <f t="shared" ref="M166" si="1392">IF(ABS(L166)&lt;5%,"VG",IF(ABS(L166)&lt;10%,"G",IF(ABS(L166)&lt;15%,"S","NS")))</f>
        <v>VG</v>
      </c>
      <c r="N166" s="64" t="str">
        <f t="shared" ref="N166" si="1393">AO166</f>
        <v>G</v>
      </c>
      <c r="O166" s="64" t="str">
        <f t="shared" ref="O166" si="1394">BD166</f>
        <v>VG</v>
      </c>
      <c r="P166" s="64" t="str">
        <f t="shared" ref="P166" si="1395">BY166</f>
        <v>G</v>
      </c>
      <c r="Q166" s="64">
        <v>0.43</v>
      </c>
      <c r="R166" s="64" t="str">
        <f t="shared" ref="R166" si="1396">IF(Q166&lt;=0.5,"VG",IF(Q166&lt;=0.6,"G",IF(Q166&lt;=0.7,"S","NS")))</f>
        <v>VG</v>
      </c>
      <c r="S166" s="64" t="str">
        <f t="shared" ref="S166" si="1397">AN166</f>
        <v>VG</v>
      </c>
      <c r="T166" s="64" t="str">
        <f t="shared" ref="T166" si="1398">BF166</f>
        <v>VG</v>
      </c>
      <c r="U166" s="64" t="str">
        <f t="shared" ref="U166" si="1399">BX166</f>
        <v>VG</v>
      </c>
      <c r="V166" s="64">
        <v>0.82</v>
      </c>
      <c r="W166" s="64" t="str">
        <f t="shared" ref="W166" si="1400">IF(V166&gt;0.85,"VG",IF(V166&gt;0.75,"G",IF(V166&gt;0.6,"S","NS")))</f>
        <v>G</v>
      </c>
      <c r="X166" s="64" t="str">
        <f t="shared" ref="X166" si="1401">AP166</f>
        <v>G</v>
      </c>
      <c r="Y166" s="64" t="str">
        <f t="shared" ref="Y166" si="1402">BH166</f>
        <v>VG</v>
      </c>
      <c r="Z166" s="64" t="str">
        <f t="shared" ref="Z166" si="1403">BZ166</f>
        <v>G</v>
      </c>
      <c r="AA166" s="66">
        <v>0.82957537734731002</v>
      </c>
      <c r="AB166" s="66">
        <v>0.770017181523593</v>
      </c>
      <c r="AC166" s="66">
        <v>4.1945904485044201</v>
      </c>
      <c r="AD166" s="66">
        <v>1.60133556975805</v>
      </c>
      <c r="AE166" s="66">
        <v>0.41282517201920899</v>
      </c>
      <c r="AF166" s="66">
        <v>0.47956523902010201</v>
      </c>
      <c r="AG166" s="66">
        <v>0.83981224617125405</v>
      </c>
      <c r="AH166" s="66">
        <v>0.77168278397218004</v>
      </c>
      <c r="AI166" s="67" t="s">
        <v>77</v>
      </c>
      <c r="AJ166" s="67" t="s">
        <v>75</v>
      </c>
      <c r="AK166" s="67" t="s">
        <v>77</v>
      </c>
      <c r="AL166" s="67" t="s">
        <v>77</v>
      </c>
      <c r="AM166" s="67" t="s">
        <v>77</v>
      </c>
      <c r="AN166" s="67" t="s">
        <v>77</v>
      </c>
      <c r="AO166" s="67" t="s">
        <v>75</v>
      </c>
      <c r="AP166" s="67" t="s">
        <v>75</v>
      </c>
      <c r="AR166" s="68" t="s">
        <v>87</v>
      </c>
      <c r="AS166" s="66">
        <v>0.84535320975234196</v>
      </c>
      <c r="AT166" s="66">
        <v>0.852362033202411</v>
      </c>
      <c r="AU166" s="66">
        <v>0.65503642042571297</v>
      </c>
      <c r="AV166" s="66">
        <v>0.70929549035220396</v>
      </c>
      <c r="AW166" s="66">
        <v>0.39325156102380399</v>
      </c>
      <c r="AX166" s="66">
        <v>0.38423686288224501</v>
      </c>
      <c r="AY166" s="66">
        <v>0.84908178687649805</v>
      </c>
      <c r="AZ166" s="66">
        <v>0.85623492331974904</v>
      </c>
      <c r="BA166" s="67" t="s">
        <v>77</v>
      </c>
      <c r="BB166" s="67" t="s">
        <v>77</v>
      </c>
      <c r="BC166" s="67" t="s">
        <v>77</v>
      </c>
      <c r="BD166" s="67" t="s">
        <v>77</v>
      </c>
      <c r="BE166" s="67" t="s">
        <v>77</v>
      </c>
      <c r="BF166" s="67" t="s">
        <v>77</v>
      </c>
      <c r="BG166" s="67" t="s">
        <v>75</v>
      </c>
      <c r="BH166" s="67" t="s">
        <v>77</v>
      </c>
      <c r="BI166" s="63">
        <f t="shared" ref="BI166" si="1404">IF(BJ166=AR166,1,0)</f>
        <v>1</v>
      </c>
      <c r="BJ166" s="63" t="s">
        <v>87</v>
      </c>
      <c r="BK166" s="66">
        <v>0.83149852870428698</v>
      </c>
      <c r="BL166" s="66">
        <v>0.840051780765255</v>
      </c>
      <c r="BM166" s="66">
        <v>2.4536945846266698</v>
      </c>
      <c r="BN166" s="66">
        <v>1.8573873082821999</v>
      </c>
      <c r="BO166" s="66">
        <v>0.41048930716367399</v>
      </c>
      <c r="BP166" s="66">
        <v>0.39993526880577102</v>
      </c>
      <c r="BQ166" s="66">
        <v>0.83515826593662201</v>
      </c>
      <c r="BR166" s="66">
        <v>0.84255161739777595</v>
      </c>
      <c r="BS166" s="63" t="s">
        <v>77</v>
      </c>
      <c r="BT166" s="63" t="s">
        <v>77</v>
      </c>
      <c r="BU166" s="63" t="s">
        <v>77</v>
      </c>
      <c r="BV166" s="63" t="s">
        <v>77</v>
      </c>
      <c r="BW166" s="63" t="s">
        <v>77</v>
      </c>
      <c r="BX166" s="63" t="s">
        <v>77</v>
      </c>
      <c r="BY166" s="63" t="s">
        <v>75</v>
      </c>
      <c r="BZ166" s="63" t="s">
        <v>75</v>
      </c>
    </row>
    <row r="167" spans="1:78" s="63" customFormat="1" x14ac:dyDescent="0.3">
      <c r="A167" s="62">
        <v>14164900</v>
      </c>
      <c r="B167" s="63">
        <v>23772751</v>
      </c>
      <c r="C167" s="63" t="s">
        <v>13</v>
      </c>
      <c r="D167" s="82" t="s">
        <v>340</v>
      </c>
      <c r="E167" s="82" t="s">
        <v>338</v>
      </c>
      <c r="F167" s="77"/>
      <c r="G167" s="80">
        <v>0.81399999999999995</v>
      </c>
      <c r="H167" s="64" t="str">
        <f t="shared" ref="H167:H168" si="1405">IF(G167&gt;0.8,"VG",IF(G167&gt;0.7,"G",IF(G167&gt;0.45,"S","NS")))</f>
        <v>VG</v>
      </c>
      <c r="I167" s="64" t="str">
        <f t="shared" ref="I167:I168" si="1406">AJ167</f>
        <v>G</v>
      </c>
      <c r="J167" s="64" t="str">
        <f t="shared" ref="J167:J168" si="1407">BB167</f>
        <v>VG</v>
      </c>
      <c r="K167" s="64" t="str">
        <f t="shared" ref="K167:K168" si="1408">BT167</f>
        <v>VG</v>
      </c>
      <c r="L167" s="65">
        <v>-2.1000000000000001E-2</v>
      </c>
      <c r="M167" s="65" t="str">
        <f t="shared" ref="M167:M168" si="1409">IF(ABS(L167)&lt;5%,"VG",IF(ABS(L167)&lt;10%,"G",IF(ABS(L167)&lt;15%,"S","NS")))</f>
        <v>VG</v>
      </c>
      <c r="N167" s="64" t="str">
        <f t="shared" ref="N167:N168" si="1410">AO167</f>
        <v>G</v>
      </c>
      <c r="O167" s="64" t="str">
        <f t="shared" ref="O167:O168" si="1411">BD167</f>
        <v>VG</v>
      </c>
      <c r="P167" s="64" t="str">
        <f t="shared" ref="P167:P168" si="1412">BY167</f>
        <v>G</v>
      </c>
      <c r="Q167" s="64">
        <v>0.43099999999999999</v>
      </c>
      <c r="R167" s="64" t="str">
        <f t="shared" ref="R167:R168" si="1413">IF(Q167&lt;=0.5,"VG",IF(Q167&lt;=0.6,"G",IF(Q167&lt;=0.7,"S","NS")))</f>
        <v>VG</v>
      </c>
      <c r="S167" s="64" t="str">
        <f t="shared" ref="S167:S168" si="1414">AN167</f>
        <v>VG</v>
      </c>
      <c r="T167" s="64" t="str">
        <f t="shared" ref="T167:T168" si="1415">BF167</f>
        <v>VG</v>
      </c>
      <c r="U167" s="64" t="str">
        <f t="shared" ref="U167:U168" si="1416">BX167</f>
        <v>VG</v>
      </c>
      <c r="V167" s="64">
        <v>0.82199999999999995</v>
      </c>
      <c r="W167" s="64" t="str">
        <f t="shared" ref="W167:W168" si="1417">IF(V167&gt;0.85,"VG",IF(V167&gt;0.75,"G",IF(V167&gt;0.6,"S","NS")))</f>
        <v>G</v>
      </c>
      <c r="X167" s="64" t="str">
        <f t="shared" ref="X167:X168" si="1418">AP167</f>
        <v>G</v>
      </c>
      <c r="Y167" s="64" t="str">
        <f t="shared" ref="Y167:Y168" si="1419">BH167</f>
        <v>VG</v>
      </c>
      <c r="Z167" s="64" t="str">
        <f t="shared" ref="Z167:Z168" si="1420">BZ167</f>
        <v>G</v>
      </c>
      <c r="AA167" s="66">
        <v>0.82957537734731002</v>
      </c>
      <c r="AB167" s="66">
        <v>0.770017181523593</v>
      </c>
      <c r="AC167" s="66">
        <v>4.1945904485044201</v>
      </c>
      <c r="AD167" s="66">
        <v>1.60133556975805</v>
      </c>
      <c r="AE167" s="66">
        <v>0.41282517201920899</v>
      </c>
      <c r="AF167" s="66">
        <v>0.47956523902010201</v>
      </c>
      <c r="AG167" s="66">
        <v>0.83981224617125405</v>
      </c>
      <c r="AH167" s="66">
        <v>0.77168278397218004</v>
      </c>
      <c r="AI167" s="67" t="s">
        <v>77</v>
      </c>
      <c r="AJ167" s="67" t="s">
        <v>75</v>
      </c>
      <c r="AK167" s="67" t="s">
        <v>77</v>
      </c>
      <c r="AL167" s="67" t="s">
        <v>77</v>
      </c>
      <c r="AM167" s="67" t="s">
        <v>77</v>
      </c>
      <c r="AN167" s="67" t="s">
        <v>77</v>
      </c>
      <c r="AO167" s="67" t="s">
        <v>75</v>
      </c>
      <c r="AP167" s="67" t="s">
        <v>75</v>
      </c>
      <c r="AR167" s="68" t="s">
        <v>87</v>
      </c>
      <c r="AS167" s="66">
        <v>0.84535320975234196</v>
      </c>
      <c r="AT167" s="66">
        <v>0.852362033202411</v>
      </c>
      <c r="AU167" s="66">
        <v>0.65503642042571297</v>
      </c>
      <c r="AV167" s="66">
        <v>0.70929549035220396</v>
      </c>
      <c r="AW167" s="66">
        <v>0.39325156102380399</v>
      </c>
      <c r="AX167" s="66">
        <v>0.38423686288224501</v>
      </c>
      <c r="AY167" s="66">
        <v>0.84908178687649805</v>
      </c>
      <c r="AZ167" s="66">
        <v>0.85623492331974904</v>
      </c>
      <c r="BA167" s="67" t="s">
        <v>77</v>
      </c>
      <c r="BB167" s="67" t="s">
        <v>77</v>
      </c>
      <c r="BC167" s="67" t="s">
        <v>77</v>
      </c>
      <c r="BD167" s="67" t="s">
        <v>77</v>
      </c>
      <c r="BE167" s="67" t="s">
        <v>77</v>
      </c>
      <c r="BF167" s="67" t="s">
        <v>77</v>
      </c>
      <c r="BG167" s="67" t="s">
        <v>75</v>
      </c>
      <c r="BH167" s="67" t="s">
        <v>77</v>
      </c>
      <c r="BI167" s="63">
        <f t="shared" ref="BI167:BI168" si="1421">IF(BJ167=AR167,1,0)</f>
        <v>1</v>
      </c>
      <c r="BJ167" s="63" t="s">
        <v>87</v>
      </c>
      <c r="BK167" s="66">
        <v>0.83149852870428698</v>
      </c>
      <c r="BL167" s="66">
        <v>0.840051780765255</v>
      </c>
      <c r="BM167" s="66">
        <v>2.4536945846266698</v>
      </c>
      <c r="BN167" s="66">
        <v>1.8573873082821999</v>
      </c>
      <c r="BO167" s="66">
        <v>0.41048930716367399</v>
      </c>
      <c r="BP167" s="66">
        <v>0.39993526880577102</v>
      </c>
      <c r="BQ167" s="66">
        <v>0.83515826593662201</v>
      </c>
      <c r="BR167" s="66">
        <v>0.84255161739777595</v>
      </c>
      <c r="BS167" s="63" t="s">
        <v>77</v>
      </c>
      <c r="BT167" s="63" t="s">
        <v>77</v>
      </c>
      <c r="BU167" s="63" t="s">
        <v>77</v>
      </c>
      <c r="BV167" s="63" t="s">
        <v>77</v>
      </c>
      <c r="BW167" s="63" t="s">
        <v>77</v>
      </c>
      <c r="BX167" s="63" t="s">
        <v>77</v>
      </c>
      <c r="BY167" s="63" t="s">
        <v>75</v>
      </c>
      <c r="BZ167" s="63" t="s">
        <v>75</v>
      </c>
    </row>
    <row r="168" spans="1:78" s="63" customFormat="1" x14ac:dyDescent="0.3">
      <c r="A168" s="62">
        <v>14164900</v>
      </c>
      <c r="B168" s="63">
        <v>23772751</v>
      </c>
      <c r="C168" s="63" t="s">
        <v>13</v>
      </c>
      <c r="D168" s="82" t="s">
        <v>345</v>
      </c>
      <c r="E168" s="82" t="s">
        <v>339</v>
      </c>
      <c r="F168" s="77"/>
      <c r="G168" s="80">
        <v>0.81399999999999995</v>
      </c>
      <c r="H168" s="64" t="str">
        <f t="shared" si="1405"/>
        <v>VG</v>
      </c>
      <c r="I168" s="64" t="str">
        <f t="shared" si="1406"/>
        <v>G</v>
      </c>
      <c r="J168" s="64" t="str">
        <f t="shared" si="1407"/>
        <v>VG</v>
      </c>
      <c r="K168" s="64" t="str">
        <f t="shared" si="1408"/>
        <v>VG</v>
      </c>
      <c r="L168" s="65">
        <v>-2.1000000000000001E-2</v>
      </c>
      <c r="M168" s="65" t="str">
        <f t="shared" si="1409"/>
        <v>VG</v>
      </c>
      <c r="N168" s="64" t="str">
        <f t="shared" si="1410"/>
        <v>G</v>
      </c>
      <c r="O168" s="64" t="str">
        <f t="shared" si="1411"/>
        <v>VG</v>
      </c>
      <c r="P168" s="64" t="str">
        <f t="shared" si="1412"/>
        <v>G</v>
      </c>
      <c r="Q168" s="64">
        <v>0.43</v>
      </c>
      <c r="R168" s="64" t="str">
        <f t="shared" si="1413"/>
        <v>VG</v>
      </c>
      <c r="S168" s="64" t="str">
        <f t="shared" si="1414"/>
        <v>VG</v>
      </c>
      <c r="T168" s="64" t="str">
        <f t="shared" si="1415"/>
        <v>VG</v>
      </c>
      <c r="U168" s="64" t="str">
        <f t="shared" si="1416"/>
        <v>VG</v>
      </c>
      <c r="V168" s="64">
        <v>0.82</v>
      </c>
      <c r="W168" s="64" t="str">
        <f t="shared" si="1417"/>
        <v>G</v>
      </c>
      <c r="X168" s="64" t="str">
        <f t="shared" si="1418"/>
        <v>G</v>
      </c>
      <c r="Y168" s="64" t="str">
        <f t="shared" si="1419"/>
        <v>VG</v>
      </c>
      <c r="Z168" s="64" t="str">
        <f t="shared" si="1420"/>
        <v>G</v>
      </c>
      <c r="AA168" s="66">
        <v>0.82957537734731002</v>
      </c>
      <c r="AB168" s="66">
        <v>0.770017181523593</v>
      </c>
      <c r="AC168" s="66">
        <v>4.1945904485044201</v>
      </c>
      <c r="AD168" s="66">
        <v>1.60133556975805</v>
      </c>
      <c r="AE168" s="66">
        <v>0.41282517201920899</v>
      </c>
      <c r="AF168" s="66">
        <v>0.47956523902010201</v>
      </c>
      <c r="AG168" s="66">
        <v>0.83981224617125405</v>
      </c>
      <c r="AH168" s="66">
        <v>0.77168278397218004</v>
      </c>
      <c r="AI168" s="67" t="s">
        <v>77</v>
      </c>
      <c r="AJ168" s="67" t="s">
        <v>75</v>
      </c>
      <c r="AK168" s="67" t="s">
        <v>77</v>
      </c>
      <c r="AL168" s="67" t="s">
        <v>77</v>
      </c>
      <c r="AM168" s="67" t="s">
        <v>77</v>
      </c>
      <c r="AN168" s="67" t="s">
        <v>77</v>
      </c>
      <c r="AO168" s="67" t="s">
        <v>75</v>
      </c>
      <c r="AP168" s="67" t="s">
        <v>75</v>
      </c>
      <c r="AR168" s="68" t="s">
        <v>87</v>
      </c>
      <c r="AS168" s="66">
        <v>0.84535320975234196</v>
      </c>
      <c r="AT168" s="66">
        <v>0.852362033202411</v>
      </c>
      <c r="AU168" s="66">
        <v>0.65503642042571297</v>
      </c>
      <c r="AV168" s="66">
        <v>0.70929549035220396</v>
      </c>
      <c r="AW168" s="66">
        <v>0.39325156102380399</v>
      </c>
      <c r="AX168" s="66">
        <v>0.38423686288224501</v>
      </c>
      <c r="AY168" s="66">
        <v>0.84908178687649805</v>
      </c>
      <c r="AZ168" s="66">
        <v>0.85623492331974904</v>
      </c>
      <c r="BA168" s="67" t="s">
        <v>77</v>
      </c>
      <c r="BB168" s="67" t="s">
        <v>77</v>
      </c>
      <c r="BC168" s="67" t="s">
        <v>77</v>
      </c>
      <c r="BD168" s="67" t="s">
        <v>77</v>
      </c>
      <c r="BE168" s="67" t="s">
        <v>77</v>
      </c>
      <c r="BF168" s="67" t="s">
        <v>77</v>
      </c>
      <c r="BG168" s="67" t="s">
        <v>75</v>
      </c>
      <c r="BH168" s="67" t="s">
        <v>77</v>
      </c>
      <c r="BI168" s="63">
        <f t="shared" si="1421"/>
        <v>1</v>
      </c>
      <c r="BJ168" s="63" t="s">
        <v>87</v>
      </c>
      <c r="BK168" s="66">
        <v>0.83149852870428698</v>
      </c>
      <c r="BL168" s="66">
        <v>0.840051780765255</v>
      </c>
      <c r="BM168" s="66">
        <v>2.4536945846266698</v>
      </c>
      <c r="BN168" s="66">
        <v>1.8573873082821999</v>
      </c>
      <c r="BO168" s="66">
        <v>0.41048930716367399</v>
      </c>
      <c r="BP168" s="66">
        <v>0.39993526880577102</v>
      </c>
      <c r="BQ168" s="66">
        <v>0.83515826593662201</v>
      </c>
      <c r="BR168" s="66">
        <v>0.84255161739777595</v>
      </c>
      <c r="BS168" s="63" t="s">
        <v>77</v>
      </c>
      <c r="BT168" s="63" t="s">
        <v>77</v>
      </c>
      <c r="BU168" s="63" t="s">
        <v>77</v>
      </c>
      <c r="BV168" s="63" t="s">
        <v>77</v>
      </c>
      <c r="BW168" s="63" t="s">
        <v>77</v>
      </c>
      <c r="BX168" s="63" t="s">
        <v>77</v>
      </c>
      <c r="BY168" s="63" t="s">
        <v>75</v>
      </c>
      <c r="BZ168" s="63" t="s">
        <v>75</v>
      </c>
    </row>
    <row r="169" spans="1:78" s="63" customFormat="1" x14ac:dyDescent="0.3">
      <c r="A169" s="62">
        <v>14164900</v>
      </c>
      <c r="B169" s="63">
        <v>23772751</v>
      </c>
      <c r="C169" s="63" t="s">
        <v>13</v>
      </c>
      <c r="D169" s="82" t="s">
        <v>347</v>
      </c>
      <c r="E169" s="82" t="s">
        <v>339</v>
      </c>
      <c r="F169" s="77"/>
      <c r="G169" s="80">
        <v>0.81599999999999995</v>
      </c>
      <c r="H169" s="64" t="str">
        <f t="shared" ref="H169" si="1422">IF(G169&gt;0.8,"VG",IF(G169&gt;0.7,"G",IF(G169&gt;0.45,"S","NS")))</f>
        <v>VG</v>
      </c>
      <c r="I169" s="64" t="str">
        <f t="shared" ref="I169" si="1423">AJ169</f>
        <v>G</v>
      </c>
      <c r="J169" s="64" t="str">
        <f t="shared" ref="J169" si="1424">BB169</f>
        <v>VG</v>
      </c>
      <c r="K169" s="64" t="str">
        <f t="shared" ref="K169" si="1425">BT169</f>
        <v>VG</v>
      </c>
      <c r="L169" s="65">
        <v>1.4200000000000001E-2</v>
      </c>
      <c r="M169" s="65" t="str">
        <f t="shared" ref="M169" si="1426">IF(ABS(L169)&lt;5%,"VG",IF(ABS(L169)&lt;10%,"G",IF(ABS(L169)&lt;15%,"S","NS")))</f>
        <v>VG</v>
      </c>
      <c r="N169" s="64" t="str">
        <f t="shared" ref="N169" si="1427">AO169</f>
        <v>G</v>
      </c>
      <c r="O169" s="64" t="str">
        <f t="shared" ref="O169" si="1428">BD169</f>
        <v>VG</v>
      </c>
      <c r="P169" s="64" t="str">
        <f t="shared" ref="P169" si="1429">BY169</f>
        <v>G</v>
      </c>
      <c r="Q169" s="64">
        <v>0.42899999999999999</v>
      </c>
      <c r="R169" s="64" t="str">
        <f t="shared" ref="R169" si="1430">IF(Q169&lt;=0.5,"VG",IF(Q169&lt;=0.6,"G",IF(Q169&lt;=0.7,"S","NS")))</f>
        <v>VG</v>
      </c>
      <c r="S169" s="64" t="str">
        <f t="shared" ref="S169" si="1431">AN169</f>
        <v>VG</v>
      </c>
      <c r="T169" s="64" t="str">
        <f t="shared" ref="T169" si="1432">BF169</f>
        <v>VG</v>
      </c>
      <c r="U169" s="64" t="str">
        <f t="shared" ref="U169" si="1433">BX169</f>
        <v>VG</v>
      </c>
      <c r="V169" s="64">
        <v>0.81799999999999995</v>
      </c>
      <c r="W169" s="64" t="str">
        <f t="shared" ref="W169" si="1434">IF(V169&gt;0.85,"VG",IF(V169&gt;0.75,"G",IF(V169&gt;0.6,"S","NS")))</f>
        <v>G</v>
      </c>
      <c r="X169" s="64" t="str">
        <f t="shared" ref="X169" si="1435">AP169</f>
        <v>G</v>
      </c>
      <c r="Y169" s="64" t="str">
        <f t="shared" ref="Y169" si="1436">BH169</f>
        <v>VG</v>
      </c>
      <c r="Z169" s="64" t="str">
        <f t="shared" ref="Z169" si="1437">BZ169</f>
        <v>G</v>
      </c>
      <c r="AA169" s="66">
        <v>0.82957537734731002</v>
      </c>
      <c r="AB169" s="66">
        <v>0.770017181523593</v>
      </c>
      <c r="AC169" s="66">
        <v>4.1945904485044201</v>
      </c>
      <c r="AD169" s="66">
        <v>1.60133556975805</v>
      </c>
      <c r="AE169" s="66">
        <v>0.41282517201920899</v>
      </c>
      <c r="AF169" s="66">
        <v>0.47956523902010201</v>
      </c>
      <c r="AG169" s="66">
        <v>0.83981224617125405</v>
      </c>
      <c r="AH169" s="66">
        <v>0.77168278397218004</v>
      </c>
      <c r="AI169" s="67" t="s">
        <v>77</v>
      </c>
      <c r="AJ169" s="67" t="s">
        <v>75</v>
      </c>
      <c r="AK169" s="67" t="s">
        <v>77</v>
      </c>
      <c r="AL169" s="67" t="s">
        <v>77</v>
      </c>
      <c r="AM169" s="67" t="s">
        <v>77</v>
      </c>
      <c r="AN169" s="67" t="s">
        <v>77</v>
      </c>
      <c r="AO169" s="67" t="s">
        <v>75</v>
      </c>
      <c r="AP169" s="67" t="s">
        <v>75</v>
      </c>
      <c r="AR169" s="68" t="s">
        <v>87</v>
      </c>
      <c r="AS169" s="66">
        <v>0.84535320975234196</v>
      </c>
      <c r="AT169" s="66">
        <v>0.852362033202411</v>
      </c>
      <c r="AU169" s="66">
        <v>0.65503642042571297</v>
      </c>
      <c r="AV169" s="66">
        <v>0.70929549035220396</v>
      </c>
      <c r="AW169" s="66">
        <v>0.39325156102380399</v>
      </c>
      <c r="AX169" s="66">
        <v>0.38423686288224501</v>
      </c>
      <c r="AY169" s="66">
        <v>0.84908178687649805</v>
      </c>
      <c r="AZ169" s="66">
        <v>0.85623492331974904</v>
      </c>
      <c r="BA169" s="67" t="s">
        <v>77</v>
      </c>
      <c r="BB169" s="67" t="s">
        <v>77</v>
      </c>
      <c r="BC169" s="67" t="s">
        <v>77</v>
      </c>
      <c r="BD169" s="67" t="s">
        <v>77</v>
      </c>
      <c r="BE169" s="67" t="s">
        <v>77</v>
      </c>
      <c r="BF169" s="67" t="s">
        <v>77</v>
      </c>
      <c r="BG169" s="67" t="s">
        <v>75</v>
      </c>
      <c r="BH169" s="67" t="s">
        <v>77</v>
      </c>
      <c r="BI169" s="63">
        <f t="shared" ref="BI169" si="1438">IF(BJ169=AR169,1,0)</f>
        <v>1</v>
      </c>
      <c r="BJ169" s="63" t="s">
        <v>87</v>
      </c>
      <c r="BK169" s="66">
        <v>0.83149852870428698</v>
      </c>
      <c r="BL169" s="66">
        <v>0.840051780765255</v>
      </c>
      <c r="BM169" s="66">
        <v>2.4536945846266698</v>
      </c>
      <c r="BN169" s="66">
        <v>1.8573873082821999</v>
      </c>
      <c r="BO169" s="66">
        <v>0.41048930716367399</v>
      </c>
      <c r="BP169" s="66">
        <v>0.39993526880577102</v>
      </c>
      <c r="BQ169" s="66">
        <v>0.83515826593662201</v>
      </c>
      <c r="BR169" s="66">
        <v>0.84255161739777595</v>
      </c>
      <c r="BS169" s="63" t="s">
        <v>77</v>
      </c>
      <c r="BT169" s="63" t="s">
        <v>77</v>
      </c>
      <c r="BU169" s="63" t="s">
        <v>77</v>
      </c>
      <c r="BV169" s="63" t="s">
        <v>77</v>
      </c>
      <c r="BW169" s="63" t="s">
        <v>77</v>
      </c>
      <c r="BX169" s="63" t="s">
        <v>77</v>
      </c>
      <c r="BY169" s="63" t="s">
        <v>75</v>
      </c>
      <c r="BZ169" s="63" t="s">
        <v>75</v>
      </c>
    </row>
    <row r="170" spans="1:78" s="69" customFormat="1" x14ac:dyDescent="0.3">
      <c r="A170" s="72"/>
      <c r="D170" s="112"/>
      <c r="E170" s="112"/>
      <c r="F170" s="79"/>
      <c r="G170" s="148"/>
      <c r="H170" s="70"/>
      <c r="I170" s="70"/>
      <c r="J170" s="70"/>
      <c r="K170" s="70"/>
      <c r="L170" s="71"/>
      <c r="M170" s="71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3"/>
      <c r="AB170" s="73"/>
      <c r="AC170" s="73"/>
      <c r="AD170" s="73"/>
      <c r="AE170" s="73"/>
      <c r="AF170" s="73"/>
      <c r="AG170" s="73"/>
      <c r="AH170" s="73"/>
      <c r="AI170" s="74"/>
      <c r="AJ170" s="74"/>
      <c r="AK170" s="74"/>
      <c r="AL170" s="74"/>
      <c r="AM170" s="74"/>
      <c r="AN170" s="74"/>
      <c r="AO170" s="74"/>
      <c r="AP170" s="74"/>
      <c r="AR170" s="75"/>
      <c r="AS170" s="73"/>
      <c r="AT170" s="73"/>
      <c r="AU170" s="73"/>
      <c r="AV170" s="73"/>
      <c r="AW170" s="73"/>
      <c r="AX170" s="73"/>
      <c r="AY170" s="73"/>
      <c r="AZ170" s="73"/>
      <c r="BA170" s="74"/>
      <c r="BB170" s="74"/>
      <c r="BC170" s="74"/>
      <c r="BD170" s="74"/>
      <c r="BE170" s="74"/>
      <c r="BF170" s="74"/>
      <c r="BG170" s="74"/>
      <c r="BH170" s="74"/>
      <c r="BK170" s="73"/>
      <c r="BL170" s="73"/>
      <c r="BM170" s="73"/>
      <c r="BN170" s="73"/>
      <c r="BO170" s="73"/>
      <c r="BP170" s="73"/>
      <c r="BQ170" s="73"/>
      <c r="BR170" s="73"/>
    </row>
    <row r="171" spans="1:78" s="63" customFormat="1" x14ac:dyDescent="0.3">
      <c r="A171" s="62">
        <v>14165000</v>
      </c>
      <c r="B171" s="63">
        <v>23773513</v>
      </c>
      <c r="C171" s="63" t="s">
        <v>14</v>
      </c>
      <c r="D171" s="63" t="s">
        <v>169</v>
      </c>
      <c r="F171" s="77"/>
      <c r="G171" s="64">
        <v>0.72699999999999998</v>
      </c>
      <c r="H171" s="64" t="str">
        <f t="shared" ref="H171:H180" si="1439">IF(G171&gt;0.8,"VG",IF(G171&gt;0.7,"G",IF(G171&gt;0.45,"S","NS")))</f>
        <v>G</v>
      </c>
      <c r="I171" s="64" t="str">
        <f t="shared" ref="I171:I179" si="1440">AJ171</f>
        <v>S</v>
      </c>
      <c r="J171" s="64" t="str">
        <f t="shared" ref="J171:J179" si="1441">BB171</f>
        <v>S</v>
      </c>
      <c r="K171" s="64" t="str">
        <f t="shared" ref="K171:K179" si="1442">BT171</f>
        <v>S</v>
      </c>
      <c r="L171" s="65">
        <v>8.9999999999999993E-3</v>
      </c>
      <c r="M171" s="65" t="str">
        <f t="shared" ref="M171:M180" si="1443">IF(ABS(L171)&lt;5%,"VG",IF(ABS(L171)&lt;10%,"G",IF(ABS(L171)&lt;15%,"S","NS")))</f>
        <v>VG</v>
      </c>
      <c r="N171" s="64" t="str">
        <f t="shared" ref="N171:N179" si="1444">AO171</f>
        <v>VG</v>
      </c>
      <c r="O171" s="64" t="str">
        <f t="shared" ref="O171:O179" si="1445">BD171</f>
        <v>NS</v>
      </c>
      <c r="P171" s="64" t="str">
        <f t="shared" ref="P171:P179" si="1446">BY171</f>
        <v>VG</v>
      </c>
      <c r="Q171" s="64">
        <v>0.51800000000000002</v>
      </c>
      <c r="R171" s="64" t="str">
        <f t="shared" ref="R171:R180" si="1447">IF(Q171&lt;=0.5,"VG",IF(Q171&lt;=0.6,"G",IF(Q171&lt;=0.7,"S","NS")))</f>
        <v>G</v>
      </c>
      <c r="S171" s="64" t="str">
        <f t="shared" ref="S171:S179" si="1448">AN171</f>
        <v>NS</v>
      </c>
      <c r="T171" s="64" t="str">
        <f t="shared" ref="T171:T179" si="1449">BF171</f>
        <v>NS</v>
      </c>
      <c r="U171" s="64" t="str">
        <f t="shared" ref="U171:U179" si="1450">BX171</f>
        <v>NS</v>
      </c>
      <c r="V171" s="64">
        <v>0.81499999999999995</v>
      </c>
      <c r="W171" s="64" t="str">
        <f t="shared" ref="W171:W180" si="1451">IF(V171&gt;0.85,"VG",IF(V171&gt;0.75,"G",IF(V171&gt;0.6,"S","NS")))</f>
        <v>G</v>
      </c>
      <c r="X171" s="64" t="str">
        <f t="shared" ref="X171:X179" si="1452">AP171</f>
        <v>VG</v>
      </c>
      <c r="Y171" s="64" t="str">
        <f t="shared" ref="Y171:Y179" si="1453">BH171</f>
        <v>VG</v>
      </c>
      <c r="Z171" s="64" t="str">
        <f t="shared" ref="Z171:Z179" si="1454">BZ171</f>
        <v>VG</v>
      </c>
      <c r="AA171" s="66">
        <v>0.46449135700952998</v>
      </c>
      <c r="AB171" s="66">
        <v>0.48582826247624</v>
      </c>
      <c r="AC171" s="66">
        <v>36.925476905016303</v>
      </c>
      <c r="AD171" s="66">
        <v>35.422135499048998</v>
      </c>
      <c r="AE171" s="66">
        <v>0.73178456050293195</v>
      </c>
      <c r="AF171" s="66">
        <v>0.71705769469670899</v>
      </c>
      <c r="AG171" s="66">
        <v>0.86373220117502103</v>
      </c>
      <c r="AH171" s="66">
        <v>0.86641318681162205</v>
      </c>
      <c r="AI171" s="67" t="s">
        <v>76</v>
      </c>
      <c r="AJ171" s="67" t="s">
        <v>76</v>
      </c>
      <c r="AK171" s="67" t="s">
        <v>73</v>
      </c>
      <c r="AL171" s="67" t="s">
        <v>73</v>
      </c>
      <c r="AM171" s="67" t="s">
        <v>73</v>
      </c>
      <c r="AN171" s="67" t="s">
        <v>73</v>
      </c>
      <c r="AO171" s="67" t="s">
        <v>77</v>
      </c>
      <c r="AP171" s="67" t="s">
        <v>77</v>
      </c>
      <c r="AR171" s="68" t="s">
        <v>88</v>
      </c>
      <c r="AS171" s="66">
        <v>0.43843094218020001</v>
      </c>
      <c r="AT171" s="66">
        <v>0.45450937038529099</v>
      </c>
      <c r="AU171" s="66">
        <v>40.067811319636199</v>
      </c>
      <c r="AV171" s="66">
        <v>39.605988650487703</v>
      </c>
      <c r="AW171" s="66">
        <v>0.74937911488097997</v>
      </c>
      <c r="AX171" s="66">
        <v>0.73857337456390104</v>
      </c>
      <c r="AY171" s="66">
        <v>0.87051913419226601</v>
      </c>
      <c r="AZ171" s="66">
        <v>0.88200065354242896</v>
      </c>
      <c r="BA171" s="67" t="s">
        <v>73</v>
      </c>
      <c r="BB171" s="67" t="s">
        <v>76</v>
      </c>
      <c r="BC171" s="67" t="s">
        <v>73</v>
      </c>
      <c r="BD171" s="67" t="s">
        <v>73</v>
      </c>
      <c r="BE171" s="67" t="s">
        <v>73</v>
      </c>
      <c r="BF171" s="67" t="s">
        <v>73</v>
      </c>
      <c r="BG171" s="67" t="s">
        <v>77</v>
      </c>
      <c r="BH171" s="67" t="s">
        <v>77</v>
      </c>
      <c r="BI171" s="63">
        <f t="shared" ref="BI171:BI179" si="1455">IF(BJ171=AR171,1,0)</f>
        <v>1</v>
      </c>
      <c r="BJ171" s="63" t="s">
        <v>88</v>
      </c>
      <c r="BK171" s="66">
        <v>0.48875926577338902</v>
      </c>
      <c r="BL171" s="66">
        <v>0.49850744282400899</v>
      </c>
      <c r="BM171" s="66">
        <v>34.750583660210602</v>
      </c>
      <c r="BN171" s="66">
        <v>34.841960954976599</v>
      </c>
      <c r="BO171" s="66">
        <v>0.71501100287101205</v>
      </c>
      <c r="BP171" s="66">
        <v>0.70816139203997197</v>
      </c>
      <c r="BQ171" s="66">
        <v>0.86944312864988105</v>
      </c>
      <c r="BR171" s="66">
        <v>0.88290786392832199</v>
      </c>
      <c r="BS171" s="63" t="s">
        <v>76</v>
      </c>
      <c r="BT171" s="63" t="s">
        <v>76</v>
      </c>
      <c r="BU171" s="63" t="s">
        <v>73</v>
      </c>
      <c r="BV171" s="63" t="s">
        <v>73</v>
      </c>
      <c r="BW171" s="63" t="s">
        <v>73</v>
      </c>
      <c r="BX171" s="63" t="s">
        <v>73</v>
      </c>
      <c r="BY171" s="63" t="s">
        <v>77</v>
      </c>
      <c r="BZ171" s="63" t="s">
        <v>77</v>
      </c>
    </row>
    <row r="172" spans="1:78" s="84" customFormat="1" x14ac:dyDescent="0.3">
      <c r="A172" s="83">
        <v>14165000</v>
      </c>
      <c r="B172" s="84">
        <v>23773513</v>
      </c>
      <c r="C172" s="84" t="s">
        <v>14</v>
      </c>
      <c r="D172" s="85" t="s">
        <v>182</v>
      </c>
      <c r="E172" s="85"/>
      <c r="F172" s="86"/>
      <c r="G172" s="87">
        <v>0.16</v>
      </c>
      <c r="H172" s="87" t="str">
        <f t="shared" si="1439"/>
        <v>NS</v>
      </c>
      <c r="I172" s="87" t="str">
        <f t="shared" si="1440"/>
        <v>S</v>
      </c>
      <c r="J172" s="87" t="str">
        <f t="shared" si="1441"/>
        <v>S</v>
      </c>
      <c r="K172" s="87" t="str">
        <f t="shared" si="1442"/>
        <v>S</v>
      </c>
      <c r="L172" s="88">
        <v>1.1970000000000001</v>
      </c>
      <c r="M172" s="88" t="str">
        <f t="shared" si="1443"/>
        <v>NS</v>
      </c>
      <c r="N172" s="87" t="str">
        <f t="shared" si="1444"/>
        <v>VG</v>
      </c>
      <c r="O172" s="87" t="str">
        <f t="shared" si="1445"/>
        <v>NS</v>
      </c>
      <c r="P172" s="87" t="str">
        <f t="shared" si="1446"/>
        <v>VG</v>
      </c>
      <c r="Q172" s="87">
        <v>0.8</v>
      </c>
      <c r="R172" s="87" t="str">
        <f t="shared" si="1447"/>
        <v>NS</v>
      </c>
      <c r="S172" s="87" t="str">
        <f t="shared" si="1448"/>
        <v>NS</v>
      </c>
      <c r="T172" s="87" t="str">
        <f t="shared" si="1449"/>
        <v>NS</v>
      </c>
      <c r="U172" s="87" t="str">
        <f t="shared" si="1450"/>
        <v>NS</v>
      </c>
      <c r="V172" s="87">
        <v>0.81</v>
      </c>
      <c r="W172" s="87" t="str">
        <f t="shared" si="1451"/>
        <v>G</v>
      </c>
      <c r="X172" s="87" t="str">
        <f t="shared" si="1452"/>
        <v>VG</v>
      </c>
      <c r="Y172" s="87" t="str">
        <f t="shared" si="1453"/>
        <v>VG</v>
      </c>
      <c r="Z172" s="87" t="str">
        <f t="shared" si="1454"/>
        <v>VG</v>
      </c>
      <c r="AA172" s="89">
        <v>0.46449135700952998</v>
      </c>
      <c r="AB172" s="89">
        <v>0.48582826247624</v>
      </c>
      <c r="AC172" s="89">
        <v>36.925476905016303</v>
      </c>
      <c r="AD172" s="89">
        <v>35.422135499048998</v>
      </c>
      <c r="AE172" s="89">
        <v>0.73178456050293195</v>
      </c>
      <c r="AF172" s="89">
        <v>0.71705769469670899</v>
      </c>
      <c r="AG172" s="89">
        <v>0.86373220117502103</v>
      </c>
      <c r="AH172" s="89">
        <v>0.86641318681162205</v>
      </c>
      <c r="AI172" s="90" t="s">
        <v>76</v>
      </c>
      <c r="AJ172" s="90" t="s">
        <v>76</v>
      </c>
      <c r="AK172" s="90" t="s">
        <v>73</v>
      </c>
      <c r="AL172" s="90" t="s">
        <v>73</v>
      </c>
      <c r="AM172" s="90" t="s">
        <v>73</v>
      </c>
      <c r="AN172" s="90" t="s">
        <v>73</v>
      </c>
      <c r="AO172" s="90" t="s">
        <v>77</v>
      </c>
      <c r="AP172" s="90" t="s">
        <v>77</v>
      </c>
      <c r="AR172" s="91" t="s">
        <v>88</v>
      </c>
      <c r="AS172" s="89">
        <v>0.43843094218020001</v>
      </c>
      <c r="AT172" s="89">
        <v>0.45450937038529099</v>
      </c>
      <c r="AU172" s="89">
        <v>40.067811319636199</v>
      </c>
      <c r="AV172" s="89">
        <v>39.605988650487703</v>
      </c>
      <c r="AW172" s="89">
        <v>0.74937911488097997</v>
      </c>
      <c r="AX172" s="89">
        <v>0.73857337456390104</v>
      </c>
      <c r="AY172" s="89">
        <v>0.87051913419226601</v>
      </c>
      <c r="AZ172" s="89">
        <v>0.88200065354242896</v>
      </c>
      <c r="BA172" s="90" t="s">
        <v>73</v>
      </c>
      <c r="BB172" s="90" t="s">
        <v>76</v>
      </c>
      <c r="BC172" s="90" t="s">
        <v>73</v>
      </c>
      <c r="BD172" s="90" t="s">
        <v>73</v>
      </c>
      <c r="BE172" s="90" t="s">
        <v>73</v>
      </c>
      <c r="BF172" s="90" t="s">
        <v>73</v>
      </c>
      <c r="BG172" s="90" t="s">
        <v>77</v>
      </c>
      <c r="BH172" s="90" t="s">
        <v>77</v>
      </c>
      <c r="BI172" s="84">
        <f t="shared" si="1455"/>
        <v>1</v>
      </c>
      <c r="BJ172" s="84" t="s">
        <v>88</v>
      </c>
      <c r="BK172" s="89">
        <v>0.48875926577338902</v>
      </c>
      <c r="BL172" s="89">
        <v>0.49850744282400899</v>
      </c>
      <c r="BM172" s="89">
        <v>34.750583660210602</v>
      </c>
      <c r="BN172" s="89">
        <v>34.841960954976599</v>
      </c>
      <c r="BO172" s="89">
        <v>0.71501100287101205</v>
      </c>
      <c r="BP172" s="89">
        <v>0.70816139203997197</v>
      </c>
      <c r="BQ172" s="89">
        <v>0.86944312864988105</v>
      </c>
      <c r="BR172" s="89">
        <v>0.88290786392832199</v>
      </c>
      <c r="BS172" s="84" t="s">
        <v>76</v>
      </c>
      <c r="BT172" s="84" t="s">
        <v>76</v>
      </c>
      <c r="BU172" s="84" t="s">
        <v>73</v>
      </c>
      <c r="BV172" s="84" t="s">
        <v>73</v>
      </c>
      <c r="BW172" s="84" t="s">
        <v>73</v>
      </c>
      <c r="BX172" s="84" t="s">
        <v>73</v>
      </c>
      <c r="BY172" s="84" t="s">
        <v>77</v>
      </c>
      <c r="BZ172" s="84" t="s">
        <v>77</v>
      </c>
    </row>
    <row r="173" spans="1:78" s="47" customFormat="1" x14ac:dyDescent="0.3">
      <c r="A173" s="48">
        <v>14165000</v>
      </c>
      <c r="B173" s="47">
        <v>23773513</v>
      </c>
      <c r="C173" s="47" t="s">
        <v>14</v>
      </c>
      <c r="D173" s="92" t="s">
        <v>184</v>
      </c>
      <c r="E173" s="92"/>
      <c r="F173" s="99"/>
      <c r="G173" s="49">
        <v>0.54</v>
      </c>
      <c r="H173" s="49" t="str">
        <f t="shared" si="1439"/>
        <v>S</v>
      </c>
      <c r="I173" s="49" t="str">
        <f t="shared" si="1440"/>
        <v>S</v>
      </c>
      <c r="J173" s="49" t="str">
        <f t="shared" si="1441"/>
        <v>S</v>
      </c>
      <c r="K173" s="49" t="str">
        <f t="shared" si="1442"/>
        <v>S</v>
      </c>
      <c r="L173" s="50">
        <v>0.222</v>
      </c>
      <c r="M173" s="50" t="str">
        <f t="shared" si="1443"/>
        <v>NS</v>
      </c>
      <c r="N173" s="49" t="str">
        <f t="shared" si="1444"/>
        <v>VG</v>
      </c>
      <c r="O173" s="49" t="str">
        <f t="shared" si="1445"/>
        <v>NS</v>
      </c>
      <c r="P173" s="49" t="str">
        <f t="shared" si="1446"/>
        <v>VG</v>
      </c>
      <c r="Q173" s="49">
        <v>0.67</v>
      </c>
      <c r="R173" s="49" t="str">
        <f t="shared" si="1447"/>
        <v>S</v>
      </c>
      <c r="S173" s="49" t="str">
        <f t="shared" si="1448"/>
        <v>NS</v>
      </c>
      <c r="T173" s="49" t="str">
        <f t="shared" si="1449"/>
        <v>NS</v>
      </c>
      <c r="U173" s="49" t="str">
        <f t="shared" si="1450"/>
        <v>NS</v>
      </c>
      <c r="V173" s="49">
        <v>0.71</v>
      </c>
      <c r="W173" s="49" t="str">
        <f t="shared" si="1451"/>
        <v>S</v>
      </c>
      <c r="X173" s="49" t="str">
        <f t="shared" si="1452"/>
        <v>VG</v>
      </c>
      <c r="Y173" s="49" t="str">
        <f t="shared" si="1453"/>
        <v>VG</v>
      </c>
      <c r="Z173" s="49" t="str">
        <f t="shared" si="1454"/>
        <v>VG</v>
      </c>
      <c r="AA173" s="51">
        <v>0.46449135700952998</v>
      </c>
      <c r="AB173" s="51">
        <v>0.48582826247624</v>
      </c>
      <c r="AC173" s="51">
        <v>36.925476905016303</v>
      </c>
      <c r="AD173" s="51">
        <v>35.422135499048998</v>
      </c>
      <c r="AE173" s="51">
        <v>0.73178456050293195</v>
      </c>
      <c r="AF173" s="51">
        <v>0.71705769469670899</v>
      </c>
      <c r="AG173" s="51">
        <v>0.86373220117502103</v>
      </c>
      <c r="AH173" s="51">
        <v>0.86641318681162205</v>
      </c>
      <c r="AI173" s="52" t="s">
        <v>76</v>
      </c>
      <c r="AJ173" s="52" t="s">
        <v>76</v>
      </c>
      <c r="AK173" s="52" t="s">
        <v>73</v>
      </c>
      <c r="AL173" s="52" t="s">
        <v>73</v>
      </c>
      <c r="AM173" s="52" t="s">
        <v>73</v>
      </c>
      <c r="AN173" s="52" t="s">
        <v>73</v>
      </c>
      <c r="AO173" s="52" t="s">
        <v>77</v>
      </c>
      <c r="AP173" s="52" t="s">
        <v>77</v>
      </c>
      <c r="AR173" s="53" t="s">
        <v>88</v>
      </c>
      <c r="AS173" s="51">
        <v>0.43843094218020001</v>
      </c>
      <c r="AT173" s="51">
        <v>0.45450937038529099</v>
      </c>
      <c r="AU173" s="51">
        <v>40.067811319636199</v>
      </c>
      <c r="AV173" s="51">
        <v>39.605988650487703</v>
      </c>
      <c r="AW173" s="51">
        <v>0.74937911488097997</v>
      </c>
      <c r="AX173" s="51">
        <v>0.73857337456390104</v>
      </c>
      <c r="AY173" s="51">
        <v>0.87051913419226601</v>
      </c>
      <c r="AZ173" s="51">
        <v>0.88200065354242896</v>
      </c>
      <c r="BA173" s="52" t="s">
        <v>73</v>
      </c>
      <c r="BB173" s="52" t="s">
        <v>76</v>
      </c>
      <c r="BC173" s="52" t="s">
        <v>73</v>
      </c>
      <c r="BD173" s="52" t="s">
        <v>73</v>
      </c>
      <c r="BE173" s="52" t="s">
        <v>73</v>
      </c>
      <c r="BF173" s="52" t="s">
        <v>73</v>
      </c>
      <c r="BG173" s="52" t="s">
        <v>77</v>
      </c>
      <c r="BH173" s="52" t="s">
        <v>77</v>
      </c>
      <c r="BI173" s="47">
        <f t="shared" si="1455"/>
        <v>1</v>
      </c>
      <c r="BJ173" s="47" t="s">
        <v>88</v>
      </c>
      <c r="BK173" s="51">
        <v>0.48875926577338902</v>
      </c>
      <c r="BL173" s="51">
        <v>0.49850744282400899</v>
      </c>
      <c r="BM173" s="51">
        <v>34.750583660210602</v>
      </c>
      <c r="BN173" s="51">
        <v>34.841960954976599</v>
      </c>
      <c r="BO173" s="51">
        <v>0.71501100287101205</v>
      </c>
      <c r="BP173" s="51">
        <v>0.70816139203997197</v>
      </c>
      <c r="BQ173" s="51">
        <v>0.86944312864988105</v>
      </c>
      <c r="BR173" s="51">
        <v>0.88290786392832199</v>
      </c>
      <c r="BS173" s="47" t="s">
        <v>76</v>
      </c>
      <c r="BT173" s="47" t="s">
        <v>76</v>
      </c>
      <c r="BU173" s="47" t="s">
        <v>73</v>
      </c>
      <c r="BV173" s="47" t="s">
        <v>73</v>
      </c>
      <c r="BW173" s="47" t="s">
        <v>73</v>
      </c>
      <c r="BX173" s="47" t="s">
        <v>73</v>
      </c>
      <c r="BY173" s="47" t="s">
        <v>77</v>
      </c>
      <c r="BZ173" s="47" t="s">
        <v>77</v>
      </c>
    </row>
    <row r="174" spans="1:78" s="47" customFormat="1" x14ac:dyDescent="0.3">
      <c r="A174" s="48">
        <v>14165000</v>
      </c>
      <c r="B174" s="47">
        <v>23773513</v>
      </c>
      <c r="C174" s="47" t="s">
        <v>14</v>
      </c>
      <c r="D174" s="92" t="s">
        <v>185</v>
      </c>
      <c r="E174" s="92"/>
      <c r="F174" s="99"/>
      <c r="G174" s="49">
        <v>0.49</v>
      </c>
      <c r="H174" s="49" t="str">
        <f t="shared" si="1439"/>
        <v>S</v>
      </c>
      <c r="I174" s="49" t="str">
        <f t="shared" si="1440"/>
        <v>S</v>
      </c>
      <c r="J174" s="49" t="str">
        <f t="shared" si="1441"/>
        <v>S</v>
      </c>
      <c r="K174" s="49" t="str">
        <f t="shared" si="1442"/>
        <v>S</v>
      </c>
      <c r="L174" s="50">
        <v>-2.1999999999999999E-2</v>
      </c>
      <c r="M174" s="50" t="str">
        <f t="shared" si="1443"/>
        <v>VG</v>
      </c>
      <c r="N174" s="49" t="str">
        <f t="shared" si="1444"/>
        <v>VG</v>
      </c>
      <c r="O174" s="49" t="str">
        <f t="shared" si="1445"/>
        <v>NS</v>
      </c>
      <c r="P174" s="49" t="str">
        <f t="shared" si="1446"/>
        <v>VG</v>
      </c>
      <c r="Q174" s="49">
        <v>0.72</v>
      </c>
      <c r="R174" s="49" t="str">
        <f t="shared" si="1447"/>
        <v>NS</v>
      </c>
      <c r="S174" s="49" t="str">
        <f t="shared" si="1448"/>
        <v>NS</v>
      </c>
      <c r="T174" s="49" t="str">
        <f t="shared" si="1449"/>
        <v>NS</v>
      </c>
      <c r="U174" s="49" t="str">
        <f t="shared" si="1450"/>
        <v>NS</v>
      </c>
      <c r="V174" s="49">
        <v>0.52</v>
      </c>
      <c r="W174" s="49" t="str">
        <f t="shared" si="1451"/>
        <v>NS</v>
      </c>
      <c r="X174" s="49" t="str">
        <f t="shared" si="1452"/>
        <v>VG</v>
      </c>
      <c r="Y174" s="49" t="str">
        <f t="shared" si="1453"/>
        <v>VG</v>
      </c>
      <c r="Z174" s="49" t="str">
        <f t="shared" si="1454"/>
        <v>VG</v>
      </c>
      <c r="AA174" s="51">
        <v>0.46449135700952998</v>
      </c>
      <c r="AB174" s="51">
        <v>0.48582826247624</v>
      </c>
      <c r="AC174" s="51">
        <v>36.925476905016303</v>
      </c>
      <c r="AD174" s="51">
        <v>35.422135499048998</v>
      </c>
      <c r="AE174" s="51">
        <v>0.73178456050293195</v>
      </c>
      <c r="AF174" s="51">
        <v>0.71705769469670899</v>
      </c>
      <c r="AG174" s="51">
        <v>0.86373220117502103</v>
      </c>
      <c r="AH174" s="51">
        <v>0.86641318681162205</v>
      </c>
      <c r="AI174" s="52" t="s">
        <v>76</v>
      </c>
      <c r="AJ174" s="52" t="s">
        <v>76</v>
      </c>
      <c r="AK174" s="52" t="s">
        <v>73</v>
      </c>
      <c r="AL174" s="52" t="s">
        <v>73</v>
      </c>
      <c r="AM174" s="52" t="s">
        <v>73</v>
      </c>
      <c r="AN174" s="52" t="s">
        <v>73</v>
      </c>
      <c r="AO174" s="52" t="s">
        <v>77</v>
      </c>
      <c r="AP174" s="52" t="s">
        <v>77</v>
      </c>
      <c r="AR174" s="53" t="s">
        <v>88</v>
      </c>
      <c r="AS174" s="51">
        <v>0.43843094218020001</v>
      </c>
      <c r="AT174" s="51">
        <v>0.45450937038529099</v>
      </c>
      <c r="AU174" s="51">
        <v>40.067811319636199</v>
      </c>
      <c r="AV174" s="51">
        <v>39.605988650487703</v>
      </c>
      <c r="AW174" s="51">
        <v>0.74937911488097997</v>
      </c>
      <c r="AX174" s="51">
        <v>0.73857337456390104</v>
      </c>
      <c r="AY174" s="51">
        <v>0.87051913419226601</v>
      </c>
      <c r="AZ174" s="51">
        <v>0.88200065354242896</v>
      </c>
      <c r="BA174" s="52" t="s">
        <v>73</v>
      </c>
      <c r="BB174" s="52" t="s">
        <v>76</v>
      </c>
      <c r="BC174" s="52" t="s">
        <v>73</v>
      </c>
      <c r="BD174" s="52" t="s">
        <v>73</v>
      </c>
      <c r="BE174" s="52" t="s">
        <v>73</v>
      </c>
      <c r="BF174" s="52" t="s">
        <v>73</v>
      </c>
      <c r="BG174" s="52" t="s">
        <v>77</v>
      </c>
      <c r="BH174" s="52" t="s">
        <v>77</v>
      </c>
      <c r="BI174" s="47">
        <f t="shared" si="1455"/>
        <v>1</v>
      </c>
      <c r="BJ174" s="47" t="s">
        <v>88</v>
      </c>
      <c r="BK174" s="51">
        <v>0.48875926577338902</v>
      </c>
      <c r="BL174" s="51">
        <v>0.49850744282400899</v>
      </c>
      <c r="BM174" s="51">
        <v>34.750583660210602</v>
      </c>
      <c r="BN174" s="51">
        <v>34.841960954976599</v>
      </c>
      <c r="BO174" s="51">
        <v>0.71501100287101205</v>
      </c>
      <c r="BP174" s="51">
        <v>0.70816139203997197</v>
      </c>
      <c r="BQ174" s="51">
        <v>0.86944312864988105</v>
      </c>
      <c r="BR174" s="51">
        <v>0.88290786392832199</v>
      </c>
      <c r="BS174" s="47" t="s">
        <v>76</v>
      </c>
      <c r="BT174" s="47" t="s">
        <v>76</v>
      </c>
      <c r="BU174" s="47" t="s">
        <v>73</v>
      </c>
      <c r="BV174" s="47" t="s">
        <v>73</v>
      </c>
      <c r="BW174" s="47" t="s">
        <v>73</v>
      </c>
      <c r="BX174" s="47" t="s">
        <v>73</v>
      </c>
      <c r="BY174" s="47" t="s">
        <v>77</v>
      </c>
      <c r="BZ174" s="47" t="s">
        <v>77</v>
      </c>
    </row>
    <row r="175" spans="1:78" s="30" customFormat="1" x14ac:dyDescent="0.3">
      <c r="A175" s="113">
        <v>14165000</v>
      </c>
      <c r="B175" s="30">
        <v>23773513</v>
      </c>
      <c r="C175" s="30" t="s">
        <v>14</v>
      </c>
      <c r="D175" s="114" t="s">
        <v>199</v>
      </c>
      <c r="E175" s="114"/>
      <c r="F175" s="115"/>
      <c r="G175" s="24">
        <v>7.0000000000000007E-2</v>
      </c>
      <c r="H175" s="24" t="str">
        <f t="shared" si="1439"/>
        <v>NS</v>
      </c>
      <c r="I175" s="24" t="str">
        <f t="shared" si="1440"/>
        <v>S</v>
      </c>
      <c r="J175" s="24" t="str">
        <f t="shared" si="1441"/>
        <v>S</v>
      </c>
      <c r="K175" s="24" t="str">
        <f t="shared" si="1442"/>
        <v>S</v>
      </c>
      <c r="L175" s="25">
        <v>-0.41</v>
      </c>
      <c r="M175" s="25" t="str">
        <f t="shared" si="1443"/>
        <v>NS</v>
      </c>
      <c r="N175" s="24" t="str">
        <f t="shared" si="1444"/>
        <v>VG</v>
      </c>
      <c r="O175" s="24" t="str">
        <f t="shared" si="1445"/>
        <v>NS</v>
      </c>
      <c r="P175" s="24" t="str">
        <f t="shared" si="1446"/>
        <v>VG</v>
      </c>
      <c r="Q175" s="24">
        <v>0.78</v>
      </c>
      <c r="R175" s="24" t="str">
        <f t="shared" si="1447"/>
        <v>NS</v>
      </c>
      <c r="S175" s="24" t="str">
        <f t="shared" si="1448"/>
        <v>NS</v>
      </c>
      <c r="T175" s="24" t="str">
        <f t="shared" si="1449"/>
        <v>NS</v>
      </c>
      <c r="U175" s="24" t="str">
        <f t="shared" si="1450"/>
        <v>NS</v>
      </c>
      <c r="V175" s="24">
        <v>0.57999999999999996</v>
      </c>
      <c r="W175" s="24" t="str">
        <f t="shared" si="1451"/>
        <v>NS</v>
      </c>
      <c r="X175" s="24" t="str">
        <f t="shared" si="1452"/>
        <v>VG</v>
      </c>
      <c r="Y175" s="24" t="str">
        <f t="shared" si="1453"/>
        <v>VG</v>
      </c>
      <c r="Z175" s="24" t="str">
        <f t="shared" si="1454"/>
        <v>VG</v>
      </c>
      <c r="AA175" s="33">
        <v>0.46449135700952998</v>
      </c>
      <c r="AB175" s="33">
        <v>0.48582826247624</v>
      </c>
      <c r="AC175" s="33">
        <v>36.925476905016303</v>
      </c>
      <c r="AD175" s="33">
        <v>35.422135499048998</v>
      </c>
      <c r="AE175" s="33">
        <v>0.73178456050293195</v>
      </c>
      <c r="AF175" s="33">
        <v>0.71705769469670899</v>
      </c>
      <c r="AG175" s="33">
        <v>0.86373220117502103</v>
      </c>
      <c r="AH175" s="33">
        <v>0.86641318681162205</v>
      </c>
      <c r="AI175" s="36" t="s">
        <v>76</v>
      </c>
      <c r="AJ175" s="36" t="s">
        <v>76</v>
      </c>
      <c r="AK175" s="36" t="s">
        <v>73</v>
      </c>
      <c r="AL175" s="36" t="s">
        <v>73</v>
      </c>
      <c r="AM175" s="36" t="s">
        <v>73</v>
      </c>
      <c r="AN175" s="36" t="s">
        <v>73</v>
      </c>
      <c r="AO175" s="36" t="s">
        <v>77</v>
      </c>
      <c r="AP175" s="36" t="s">
        <v>77</v>
      </c>
      <c r="AR175" s="116" t="s">
        <v>88</v>
      </c>
      <c r="AS175" s="33">
        <v>0.43843094218020001</v>
      </c>
      <c r="AT175" s="33">
        <v>0.45450937038529099</v>
      </c>
      <c r="AU175" s="33">
        <v>40.067811319636199</v>
      </c>
      <c r="AV175" s="33">
        <v>39.605988650487703</v>
      </c>
      <c r="AW175" s="33">
        <v>0.74937911488097997</v>
      </c>
      <c r="AX175" s="33">
        <v>0.73857337456390104</v>
      </c>
      <c r="AY175" s="33">
        <v>0.87051913419226601</v>
      </c>
      <c r="AZ175" s="33">
        <v>0.88200065354242896</v>
      </c>
      <c r="BA175" s="36" t="s">
        <v>73</v>
      </c>
      <c r="BB175" s="36" t="s">
        <v>76</v>
      </c>
      <c r="BC175" s="36" t="s">
        <v>73</v>
      </c>
      <c r="BD175" s="36" t="s">
        <v>73</v>
      </c>
      <c r="BE175" s="36" t="s">
        <v>73</v>
      </c>
      <c r="BF175" s="36" t="s">
        <v>73</v>
      </c>
      <c r="BG175" s="36" t="s">
        <v>77</v>
      </c>
      <c r="BH175" s="36" t="s">
        <v>77</v>
      </c>
      <c r="BI175" s="30">
        <f t="shared" si="1455"/>
        <v>1</v>
      </c>
      <c r="BJ175" s="30" t="s">
        <v>88</v>
      </c>
      <c r="BK175" s="33">
        <v>0.48875926577338902</v>
      </c>
      <c r="BL175" s="33">
        <v>0.49850744282400899</v>
      </c>
      <c r="BM175" s="33">
        <v>34.750583660210602</v>
      </c>
      <c r="BN175" s="33">
        <v>34.841960954976599</v>
      </c>
      <c r="BO175" s="33">
        <v>0.71501100287101205</v>
      </c>
      <c r="BP175" s="33">
        <v>0.70816139203997197</v>
      </c>
      <c r="BQ175" s="33">
        <v>0.86944312864988105</v>
      </c>
      <c r="BR175" s="33">
        <v>0.88290786392832199</v>
      </c>
      <c r="BS175" s="30" t="s">
        <v>76</v>
      </c>
      <c r="BT175" s="30" t="s">
        <v>76</v>
      </c>
      <c r="BU175" s="30" t="s">
        <v>73</v>
      </c>
      <c r="BV175" s="30" t="s">
        <v>73</v>
      </c>
      <c r="BW175" s="30" t="s">
        <v>73</v>
      </c>
      <c r="BX175" s="30" t="s">
        <v>73</v>
      </c>
      <c r="BY175" s="30" t="s">
        <v>77</v>
      </c>
      <c r="BZ175" s="30" t="s">
        <v>77</v>
      </c>
    </row>
    <row r="176" spans="1:78" s="47" customFormat="1" x14ac:dyDescent="0.3">
      <c r="A176" s="48">
        <v>14165000</v>
      </c>
      <c r="B176" s="47">
        <v>23773513</v>
      </c>
      <c r="C176" s="47" t="s">
        <v>14</v>
      </c>
      <c r="D176" s="92" t="s">
        <v>201</v>
      </c>
      <c r="E176" s="92"/>
      <c r="F176" s="99"/>
      <c r="G176" s="49">
        <v>0.71</v>
      </c>
      <c r="H176" s="49" t="str">
        <f t="shared" si="1439"/>
        <v>G</v>
      </c>
      <c r="I176" s="49" t="str">
        <f t="shared" si="1440"/>
        <v>S</v>
      </c>
      <c r="J176" s="49" t="str">
        <f t="shared" si="1441"/>
        <v>S</v>
      </c>
      <c r="K176" s="49" t="str">
        <f t="shared" si="1442"/>
        <v>S</v>
      </c>
      <c r="L176" s="50">
        <v>-0.16</v>
      </c>
      <c r="M176" s="50" t="str">
        <f t="shared" si="1443"/>
        <v>NS</v>
      </c>
      <c r="N176" s="49" t="str">
        <f t="shared" si="1444"/>
        <v>VG</v>
      </c>
      <c r="O176" s="49" t="str">
        <f t="shared" si="1445"/>
        <v>NS</v>
      </c>
      <c r="P176" s="49" t="str">
        <f t="shared" si="1446"/>
        <v>VG</v>
      </c>
      <c r="Q176" s="49">
        <v>0.53</v>
      </c>
      <c r="R176" s="49" t="str">
        <f t="shared" si="1447"/>
        <v>G</v>
      </c>
      <c r="S176" s="49" t="str">
        <f t="shared" si="1448"/>
        <v>NS</v>
      </c>
      <c r="T176" s="49" t="str">
        <f t="shared" si="1449"/>
        <v>NS</v>
      </c>
      <c r="U176" s="49" t="str">
        <f t="shared" si="1450"/>
        <v>NS</v>
      </c>
      <c r="V176" s="49">
        <v>0.84399999999999997</v>
      </c>
      <c r="W176" s="49" t="str">
        <f t="shared" si="1451"/>
        <v>G</v>
      </c>
      <c r="X176" s="49" t="str">
        <f t="shared" si="1452"/>
        <v>VG</v>
      </c>
      <c r="Y176" s="49" t="str">
        <f t="shared" si="1453"/>
        <v>VG</v>
      </c>
      <c r="Z176" s="49" t="str">
        <f t="shared" si="1454"/>
        <v>VG</v>
      </c>
      <c r="AA176" s="51">
        <v>0.46449135700952998</v>
      </c>
      <c r="AB176" s="51">
        <v>0.48582826247624</v>
      </c>
      <c r="AC176" s="51">
        <v>36.925476905016303</v>
      </c>
      <c r="AD176" s="51">
        <v>35.422135499048998</v>
      </c>
      <c r="AE176" s="51">
        <v>0.73178456050293195</v>
      </c>
      <c r="AF176" s="51">
        <v>0.71705769469670899</v>
      </c>
      <c r="AG176" s="51">
        <v>0.86373220117502103</v>
      </c>
      <c r="AH176" s="51">
        <v>0.86641318681162205</v>
      </c>
      <c r="AI176" s="52" t="s">
        <v>76</v>
      </c>
      <c r="AJ176" s="52" t="s">
        <v>76</v>
      </c>
      <c r="AK176" s="52" t="s">
        <v>73</v>
      </c>
      <c r="AL176" s="52" t="s">
        <v>73</v>
      </c>
      <c r="AM176" s="52" t="s">
        <v>73</v>
      </c>
      <c r="AN176" s="52" t="s">
        <v>73</v>
      </c>
      <c r="AO176" s="52" t="s">
        <v>77</v>
      </c>
      <c r="AP176" s="52" t="s">
        <v>77</v>
      </c>
      <c r="AR176" s="53" t="s">
        <v>88</v>
      </c>
      <c r="AS176" s="51">
        <v>0.43843094218020001</v>
      </c>
      <c r="AT176" s="51">
        <v>0.45450937038529099</v>
      </c>
      <c r="AU176" s="51">
        <v>40.067811319636199</v>
      </c>
      <c r="AV176" s="51">
        <v>39.605988650487703</v>
      </c>
      <c r="AW176" s="51">
        <v>0.74937911488097997</v>
      </c>
      <c r="AX176" s="51">
        <v>0.73857337456390104</v>
      </c>
      <c r="AY176" s="51">
        <v>0.87051913419226601</v>
      </c>
      <c r="AZ176" s="51">
        <v>0.88200065354242896</v>
      </c>
      <c r="BA176" s="52" t="s">
        <v>73</v>
      </c>
      <c r="BB176" s="52" t="s">
        <v>76</v>
      </c>
      <c r="BC176" s="52" t="s">
        <v>73</v>
      </c>
      <c r="BD176" s="52" t="s">
        <v>73</v>
      </c>
      <c r="BE176" s="52" t="s">
        <v>73</v>
      </c>
      <c r="BF176" s="52" t="s">
        <v>73</v>
      </c>
      <c r="BG176" s="52" t="s">
        <v>77</v>
      </c>
      <c r="BH176" s="52" t="s">
        <v>77</v>
      </c>
      <c r="BI176" s="47">
        <f t="shared" si="1455"/>
        <v>1</v>
      </c>
      <c r="BJ176" s="47" t="s">
        <v>88</v>
      </c>
      <c r="BK176" s="51">
        <v>0.48875926577338902</v>
      </c>
      <c r="BL176" s="51">
        <v>0.49850744282400899</v>
      </c>
      <c r="BM176" s="51">
        <v>34.750583660210602</v>
      </c>
      <c r="BN176" s="51">
        <v>34.841960954976599</v>
      </c>
      <c r="BO176" s="51">
        <v>0.71501100287101205</v>
      </c>
      <c r="BP176" s="51">
        <v>0.70816139203997197</v>
      </c>
      <c r="BQ176" s="51">
        <v>0.86944312864988105</v>
      </c>
      <c r="BR176" s="51">
        <v>0.88290786392832199</v>
      </c>
      <c r="BS176" s="47" t="s">
        <v>76</v>
      </c>
      <c r="BT176" s="47" t="s">
        <v>76</v>
      </c>
      <c r="BU176" s="47" t="s">
        <v>73</v>
      </c>
      <c r="BV176" s="47" t="s">
        <v>73</v>
      </c>
      <c r="BW176" s="47" t="s">
        <v>73</v>
      </c>
      <c r="BX176" s="47" t="s">
        <v>73</v>
      </c>
      <c r="BY176" s="47" t="s">
        <v>77</v>
      </c>
      <c r="BZ176" s="47" t="s">
        <v>77</v>
      </c>
    </row>
    <row r="177" spans="1:78" s="63" customFormat="1" x14ac:dyDescent="0.3">
      <c r="A177" s="62">
        <v>14165000</v>
      </c>
      <c r="B177" s="63">
        <v>23773513</v>
      </c>
      <c r="C177" s="63" t="s">
        <v>14</v>
      </c>
      <c r="D177" s="82" t="s">
        <v>202</v>
      </c>
      <c r="E177" s="82"/>
      <c r="F177" s="78"/>
      <c r="G177" s="64">
        <v>0.73</v>
      </c>
      <c r="H177" s="64" t="str">
        <f t="shared" si="1439"/>
        <v>G</v>
      </c>
      <c r="I177" s="64" t="str">
        <f t="shared" si="1440"/>
        <v>S</v>
      </c>
      <c r="J177" s="64" t="str">
        <f t="shared" si="1441"/>
        <v>S</v>
      </c>
      <c r="K177" s="64" t="str">
        <f t="shared" si="1442"/>
        <v>S</v>
      </c>
      <c r="L177" s="65">
        <v>-8.5000000000000006E-2</v>
      </c>
      <c r="M177" s="65" t="str">
        <f t="shared" si="1443"/>
        <v>G</v>
      </c>
      <c r="N177" s="64" t="str">
        <f t="shared" si="1444"/>
        <v>VG</v>
      </c>
      <c r="O177" s="64" t="str">
        <f t="shared" si="1445"/>
        <v>NS</v>
      </c>
      <c r="P177" s="64" t="str">
        <f t="shared" si="1446"/>
        <v>VG</v>
      </c>
      <c r="Q177" s="64">
        <v>0.52</v>
      </c>
      <c r="R177" s="64" t="str">
        <f t="shared" si="1447"/>
        <v>G</v>
      </c>
      <c r="S177" s="64" t="str">
        <f t="shared" si="1448"/>
        <v>NS</v>
      </c>
      <c r="T177" s="64" t="str">
        <f t="shared" si="1449"/>
        <v>NS</v>
      </c>
      <c r="U177" s="64" t="str">
        <f t="shared" si="1450"/>
        <v>NS</v>
      </c>
      <c r="V177" s="64">
        <v>0.85399999999999998</v>
      </c>
      <c r="W177" s="64" t="str">
        <f t="shared" si="1451"/>
        <v>VG</v>
      </c>
      <c r="X177" s="64" t="str">
        <f t="shared" si="1452"/>
        <v>VG</v>
      </c>
      <c r="Y177" s="64" t="str">
        <f t="shared" si="1453"/>
        <v>VG</v>
      </c>
      <c r="Z177" s="64" t="str">
        <f t="shared" si="1454"/>
        <v>VG</v>
      </c>
      <c r="AA177" s="66">
        <v>0.46449135700952998</v>
      </c>
      <c r="AB177" s="66">
        <v>0.48582826247624</v>
      </c>
      <c r="AC177" s="66">
        <v>36.925476905016303</v>
      </c>
      <c r="AD177" s="66">
        <v>35.422135499048998</v>
      </c>
      <c r="AE177" s="66">
        <v>0.73178456050293195</v>
      </c>
      <c r="AF177" s="66">
        <v>0.71705769469670899</v>
      </c>
      <c r="AG177" s="66">
        <v>0.86373220117502103</v>
      </c>
      <c r="AH177" s="66">
        <v>0.86641318681162205</v>
      </c>
      <c r="AI177" s="67" t="s">
        <v>76</v>
      </c>
      <c r="AJ177" s="67" t="s">
        <v>76</v>
      </c>
      <c r="AK177" s="67" t="s">
        <v>73</v>
      </c>
      <c r="AL177" s="67" t="s">
        <v>73</v>
      </c>
      <c r="AM177" s="67" t="s">
        <v>73</v>
      </c>
      <c r="AN177" s="67" t="s">
        <v>73</v>
      </c>
      <c r="AO177" s="67" t="s">
        <v>77</v>
      </c>
      <c r="AP177" s="67" t="s">
        <v>77</v>
      </c>
      <c r="AR177" s="68" t="s">
        <v>88</v>
      </c>
      <c r="AS177" s="66">
        <v>0.43843094218020001</v>
      </c>
      <c r="AT177" s="66">
        <v>0.45450937038529099</v>
      </c>
      <c r="AU177" s="66">
        <v>40.067811319636199</v>
      </c>
      <c r="AV177" s="66">
        <v>39.605988650487703</v>
      </c>
      <c r="AW177" s="66">
        <v>0.74937911488097997</v>
      </c>
      <c r="AX177" s="66">
        <v>0.73857337456390104</v>
      </c>
      <c r="AY177" s="66">
        <v>0.87051913419226601</v>
      </c>
      <c r="AZ177" s="66">
        <v>0.88200065354242896</v>
      </c>
      <c r="BA177" s="67" t="s">
        <v>73</v>
      </c>
      <c r="BB177" s="67" t="s">
        <v>76</v>
      </c>
      <c r="BC177" s="67" t="s">
        <v>73</v>
      </c>
      <c r="BD177" s="67" t="s">
        <v>73</v>
      </c>
      <c r="BE177" s="67" t="s">
        <v>73</v>
      </c>
      <c r="BF177" s="67" t="s">
        <v>73</v>
      </c>
      <c r="BG177" s="67" t="s">
        <v>77</v>
      </c>
      <c r="BH177" s="67" t="s">
        <v>77</v>
      </c>
      <c r="BI177" s="63">
        <f t="shared" si="1455"/>
        <v>1</v>
      </c>
      <c r="BJ177" s="63" t="s">
        <v>88</v>
      </c>
      <c r="BK177" s="66">
        <v>0.48875926577338902</v>
      </c>
      <c r="BL177" s="66">
        <v>0.49850744282400899</v>
      </c>
      <c r="BM177" s="66">
        <v>34.750583660210602</v>
      </c>
      <c r="BN177" s="66">
        <v>34.841960954976599</v>
      </c>
      <c r="BO177" s="66">
        <v>0.71501100287101205</v>
      </c>
      <c r="BP177" s="66">
        <v>0.70816139203997197</v>
      </c>
      <c r="BQ177" s="66">
        <v>0.86944312864988105</v>
      </c>
      <c r="BR177" s="66">
        <v>0.88290786392832199</v>
      </c>
      <c r="BS177" s="63" t="s">
        <v>76</v>
      </c>
      <c r="BT177" s="63" t="s">
        <v>76</v>
      </c>
      <c r="BU177" s="63" t="s">
        <v>73</v>
      </c>
      <c r="BV177" s="63" t="s">
        <v>73</v>
      </c>
      <c r="BW177" s="63" t="s">
        <v>73</v>
      </c>
      <c r="BX177" s="63" t="s">
        <v>73</v>
      </c>
      <c r="BY177" s="63" t="s">
        <v>77</v>
      </c>
      <c r="BZ177" s="63" t="s">
        <v>77</v>
      </c>
    </row>
    <row r="178" spans="1:78" s="63" customFormat="1" x14ac:dyDescent="0.3">
      <c r="A178" s="62">
        <v>14165000</v>
      </c>
      <c r="B178" s="63">
        <v>23773513</v>
      </c>
      <c r="C178" s="63" t="s">
        <v>14</v>
      </c>
      <c r="D178" s="82" t="s">
        <v>204</v>
      </c>
      <c r="E178" s="82"/>
      <c r="F178" s="78"/>
      <c r="G178" s="64">
        <v>0.71</v>
      </c>
      <c r="H178" s="64" t="str">
        <f t="shared" si="1439"/>
        <v>G</v>
      </c>
      <c r="I178" s="64" t="str">
        <f t="shared" si="1440"/>
        <v>S</v>
      </c>
      <c r="J178" s="64" t="str">
        <f t="shared" si="1441"/>
        <v>S</v>
      </c>
      <c r="K178" s="64" t="str">
        <f t="shared" si="1442"/>
        <v>S</v>
      </c>
      <c r="L178" s="65">
        <v>-0.01</v>
      </c>
      <c r="M178" s="65" t="str">
        <f t="shared" si="1443"/>
        <v>VG</v>
      </c>
      <c r="N178" s="64" t="str">
        <f t="shared" si="1444"/>
        <v>VG</v>
      </c>
      <c r="O178" s="64" t="str">
        <f t="shared" si="1445"/>
        <v>NS</v>
      </c>
      <c r="P178" s="64" t="str">
        <f t="shared" si="1446"/>
        <v>VG</v>
      </c>
      <c r="Q178" s="64">
        <v>0.54</v>
      </c>
      <c r="R178" s="64" t="str">
        <f t="shared" si="1447"/>
        <v>G</v>
      </c>
      <c r="S178" s="64" t="str">
        <f t="shared" si="1448"/>
        <v>NS</v>
      </c>
      <c r="T178" s="64" t="str">
        <f t="shared" si="1449"/>
        <v>NS</v>
      </c>
      <c r="U178" s="64" t="str">
        <f t="shared" si="1450"/>
        <v>NS</v>
      </c>
      <c r="V178" s="64">
        <v>0.85399999999999998</v>
      </c>
      <c r="W178" s="64" t="str">
        <f t="shared" si="1451"/>
        <v>VG</v>
      </c>
      <c r="X178" s="64" t="str">
        <f t="shared" si="1452"/>
        <v>VG</v>
      </c>
      <c r="Y178" s="64" t="str">
        <f t="shared" si="1453"/>
        <v>VG</v>
      </c>
      <c r="Z178" s="64" t="str">
        <f t="shared" si="1454"/>
        <v>VG</v>
      </c>
      <c r="AA178" s="66">
        <v>0.46449135700952998</v>
      </c>
      <c r="AB178" s="66">
        <v>0.48582826247624</v>
      </c>
      <c r="AC178" s="66">
        <v>36.925476905016303</v>
      </c>
      <c r="AD178" s="66">
        <v>35.422135499048998</v>
      </c>
      <c r="AE178" s="66">
        <v>0.73178456050293195</v>
      </c>
      <c r="AF178" s="66">
        <v>0.71705769469670899</v>
      </c>
      <c r="AG178" s="66">
        <v>0.86373220117502103</v>
      </c>
      <c r="AH178" s="66">
        <v>0.86641318681162205</v>
      </c>
      <c r="AI178" s="67" t="s">
        <v>76</v>
      </c>
      <c r="AJ178" s="67" t="s">
        <v>76</v>
      </c>
      <c r="AK178" s="67" t="s">
        <v>73</v>
      </c>
      <c r="AL178" s="67" t="s">
        <v>73</v>
      </c>
      <c r="AM178" s="67" t="s">
        <v>73</v>
      </c>
      <c r="AN178" s="67" t="s">
        <v>73</v>
      </c>
      <c r="AO178" s="67" t="s">
        <v>77</v>
      </c>
      <c r="AP178" s="67" t="s">
        <v>77</v>
      </c>
      <c r="AR178" s="68" t="s">
        <v>88</v>
      </c>
      <c r="AS178" s="66">
        <v>0.43843094218020001</v>
      </c>
      <c r="AT178" s="66">
        <v>0.45450937038529099</v>
      </c>
      <c r="AU178" s="66">
        <v>40.067811319636199</v>
      </c>
      <c r="AV178" s="66">
        <v>39.605988650487703</v>
      </c>
      <c r="AW178" s="66">
        <v>0.74937911488097997</v>
      </c>
      <c r="AX178" s="66">
        <v>0.73857337456390104</v>
      </c>
      <c r="AY178" s="66">
        <v>0.87051913419226601</v>
      </c>
      <c r="AZ178" s="66">
        <v>0.88200065354242896</v>
      </c>
      <c r="BA178" s="67" t="s">
        <v>73</v>
      </c>
      <c r="BB178" s="67" t="s">
        <v>76</v>
      </c>
      <c r="BC178" s="67" t="s">
        <v>73</v>
      </c>
      <c r="BD178" s="67" t="s">
        <v>73</v>
      </c>
      <c r="BE178" s="67" t="s">
        <v>73</v>
      </c>
      <c r="BF178" s="67" t="s">
        <v>73</v>
      </c>
      <c r="BG178" s="67" t="s">
        <v>77</v>
      </c>
      <c r="BH178" s="67" t="s">
        <v>77</v>
      </c>
      <c r="BI178" s="63">
        <f t="shared" si="1455"/>
        <v>1</v>
      </c>
      <c r="BJ178" s="63" t="s">
        <v>88</v>
      </c>
      <c r="BK178" s="66">
        <v>0.48875926577338902</v>
      </c>
      <c r="BL178" s="66">
        <v>0.49850744282400899</v>
      </c>
      <c r="BM178" s="66">
        <v>34.750583660210602</v>
      </c>
      <c r="BN178" s="66">
        <v>34.841960954976599</v>
      </c>
      <c r="BO178" s="66">
        <v>0.71501100287101205</v>
      </c>
      <c r="BP178" s="66">
        <v>0.70816139203997197</v>
      </c>
      <c r="BQ178" s="66">
        <v>0.86944312864988105</v>
      </c>
      <c r="BR178" s="66">
        <v>0.88290786392832199</v>
      </c>
      <c r="BS178" s="63" t="s">
        <v>76</v>
      </c>
      <c r="BT178" s="63" t="s">
        <v>76</v>
      </c>
      <c r="BU178" s="63" t="s">
        <v>73</v>
      </c>
      <c r="BV178" s="63" t="s">
        <v>73</v>
      </c>
      <c r="BW178" s="63" t="s">
        <v>73</v>
      </c>
      <c r="BX178" s="63" t="s">
        <v>73</v>
      </c>
      <c r="BY178" s="63" t="s">
        <v>77</v>
      </c>
      <c r="BZ178" s="63" t="s">
        <v>77</v>
      </c>
    </row>
    <row r="179" spans="1:78" s="63" customFormat="1" x14ac:dyDescent="0.3">
      <c r="A179" s="62">
        <v>14165000</v>
      </c>
      <c r="B179" s="63">
        <v>23773513</v>
      </c>
      <c r="C179" s="63" t="s">
        <v>14</v>
      </c>
      <c r="D179" s="82" t="s">
        <v>215</v>
      </c>
      <c r="E179" s="82"/>
      <c r="F179" s="78"/>
      <c r="G179" s="64">
        <v>0.71</v>
      </c>
      <c r="H179" s="64" t="str">
        <f t="shared" si="1439"/>
        <v>G</v>
      </c>
      <c r="I179" s="64" t="str">
        <f t="shared" si="1440"/>
        <v>S</v>
      </c>
      <c r="J179" s="64" t="str">
        <f t="shared" si="1441"/>
        <v>S</v>
      </c>
      <c r="K179" s="64" t="str">
        <f t="shared" si="1442"/>
        <v>S</v>
      </c>
      <c r="L179" s="65">
        <v>-1E-3</v>
      </c>
      <c r="M179" s="65" t="str">
        <f t="shared" si="1443"/>
        <v>VG</v>
      </c>
      <c r="N179" s="64" t="str">
        <f t="shared" si="1444"/>
        <v>VG</v>
      </c>
      <c r="O179" s="64" t="str">
        <f t="shared" si="1445"/>
        <v>NS</v>
      </c>
      <c r="P179" s="64" t="str">
        <f t="shared" si="1446"/>
        <v>VG</v>
      </c>
      <c r="Q179" s="64">
        <v>0.54</v>
      </c>
      <c r="R179" s="64" t="str">
        <f t="shared" si="1447"/>
        <v>G</v>
      </c>
      <c r="S179" s="64" t="str">
        <f t="shared" si="1448"/>
        <v>NS</v>
      </c>
      <c r="T179" s="64" t="str">
        <f t="shared" si="1449"/>
        <v>NS</v>
      </c>
      <c r="U179" s="64" t="str">
        <f t="shared" si="1450"/>
        <v>NS</v>
      </c>
      <c r="V179" s="64">
        <v>0.85399999999999998</v>
      </c>
      <c r="W179" s="64" t="str">
        <f t="shared" si="1451"/>
        <v>VG</v>
      </c>
      <c r="X179" s="64" t="str">
        <f t="shared" si="1452"/>
        <v>VG</v>
      </c>
      <c r="Y179" s="64" t="str">
        <f t="shared" si="1453"/>
        <v>VG</v>
      </c>
      <c r="Z179" s="64" t="str">
        <f t="shared" si="1454"/>
        <v>VG</v>
      </c>
      <c r="AA179" s="66">
        <v>0.46449135700952998</v>
      </c>
      <c r="AB179" s="66">
        <v>0.48582826247624</v>
      </c>
      <c r="AC179" s="66">
        <v>36.925476905016303</v>
      </c>
      <c r="AD179" s="66">
        <v>35.422135499048998</v>
      </c>
      <c r="AE179" s="66">
        <v>0.73178456050293195</v>
      </c>
      <c r="AF179" s="66">
        <v>0.71705769469670899</v>
      </c>
      <c r="AG179" s="66">
        <v>0.86373220117502103</v>
      </c>
      <c r="AH179" s="66">
        <v>0.86641318681162205</v>
      </c>
      <c r="AI179" s="67" t="s">
        <v>76</v>
      </c>
      <c r="AJ179" s="67" t="s">
        <v>76</v>
      </c>
      <c r="AK179" s="67" t="s">
        <v>73</v>
      </c>
      <c r="AL179" s="67" t="s">
        <v>73</v>
      </c>
      <c r="AM179" s="67" t="s">
        <v>73</v>
      </c>
      <c r="AN179" s="67" t="s">
        <v>73</v>
      </c>
      <c r="AO179" s="67" t="s">
        <v>77</v>
      </c>
      <c r="AP179" s="67" t="s">
        <v>77</v>
      </c>
      <c r="AR179" s="68" t="s">
        <v>88</v>
      </c>
      <c r="AS179" s="66">
        <v>0.43843094218020001</v>
      </c>
      <c r="AT179" s="66">
        <v>0.45450937038529099</v>
      </c>
      <c r="AU179" s="66">
        <v>40.067811319636199</v>
      </c>
      <c r="AV179" s="66">
        <v>39.605988650487703</v>
      </c>
      <c r="AW179" s="66">
        <v>0.74937911488097997</v>
      </c>
      <c r="AX179" s="66">
        <v>0.73857337456390104</v>
      </c>
      <c r="AY179" s="66">
        <v>0.87051913419226601</v>
      </c>
      <c r="AZ179" s="66">
        <v>0.88200065354242896</v>
      </c>
      <c r="BA179" s="67" t="s">
        <v>73</v>
      </c>
      <c r="BB179" s="67" t="s">
        <v>76</v>
      </c>
      <c r="BC179" s="67" t="s">
        <v>73</v>
      </c>
      <c r="BD179" s="67" t="s">
        <v>73</v>
      </c>
      <c r="BE179" s="67" t="s">
        <v>73</v>
      </c>
      <c r="BF179" s="67" t="s">
        <v>73</v>
      </c>
      <c r="BG179" s="67" t="s">
        <v>77</v>
      </c>
      <c r="BH179" s="67" t="s">
        <v>77</v>
      </c>
      <c r="BI179" s="63">
        <f t="shared" si="1455"/>
        <v>1</v>
      </c>
      <c r="BJ179" s="63" t="s">
        <v>88</v>
      </c>
      <c r="BK179" s="66">
        <v>0.48875926577338902</v>
      </c>
      <c r="BL179" s="66">
        <v>0.49850744282400899</v>
      </c>
      <c r="BM179" s="66">
        <v>34.750583660210602</v>
      </c>
      <c r="BN179" s="66">
        <v>34.841960954976599</v>
      </c>
      <c r="BO179" s="66">
        <v>0.71501100287101205</v>
      </c>
      <c r="BP179" s="66">
        <v>0.70816139203997197</v>
      </c>
      <c r="BQ179" s="66">
        <v>0.86944312864988105</v>
      </c>
      <c r="BR179" s="66">
        <v>0.88290786392832199</v>
      </c>
      <c r="BS179" s="63" t="s">
        <v>76</v>
      </c>
      <c r="BT179" s="63" t="s">
        <v>76</v>
      </c>
      <c r="BU179" s="63" t="s">
        <v>73</v>
      </c>
      <c r="BV179" s="63" t="s">
        <v>73</v>
      </c>
      <c r="BW179" s="63" t="s">
        <v>73</v>
      </c>
      <c r="BX179" s="63" t="s">
        <v>73</v>
      </c>
      <c r="BY179" s="63" t="s">
        <v>77</v>
      </c>
      <c r="BZ179" s="63" t="s">
        <v>77</v>
      </c>
    </row>
    <row r="180" spans="1:78" s="63" customFormat="1" x14ac:dyDescent="0.3">
      <c r="A180" s="62">
        <v>14165000</v>
      </c>
      <c r="B180" s="63">
        <v>23773513</v>
      </c>
      <c r="C180" s="63" t="s">
        <v>14</v>
      </c>
      <c r="D180" s="82" t="s">
        <v>241</v>
      </c>
      <c r="E180" s="82"/>
      <c r="F180" s="78"/>
      <c r="G180" s="64">
        <v>0.71</v>
      </c>
      <c r="H180" s="64" t="str">
        <f t="shared" si="1439"/>
        <v>G</v>
      </c>
      <c r="I180" s="64" t="str">
        <f t="shared" ref="I180" si="1456">AJ180</f>
        <v>S</v>
      </c>
      <c r="J180" s="64" t="str">
        <f t="shared" ref="J180" si="1457">BB180</f>
        <v>S</v>
      </c>
      <c r="K180" s="64" t="str">
        <f t="shared" ref="K180" si="1458">BT180</f>
        <v>S</v>
      </c>
      <c r="L180" s="65">
        <v>5.9999999999999995E-4</v>
      </c>
      <c r="M180" s="65" t="str">
        <f t="shared" si="1443"/>
        <v>VG</v>
      </c>
      <c r="N180" s="64" t="str">
        <f t="shared" ref="N180" si="1459">AO180</f>
        <v>VG</v>
      </c>
      <c r="O180" s="64" t="str">
        <f t="shared" ref="O180" si="1460">BD180</f>
        <v>NS</v>
      </c>
      <c r="P180" s="64" t="str">
        <f t="shared" ref="P180" si="1461">BY180</f>
        <v>VG</v>
      </c>
      <c r="Q180" s="64">
        <v>0.54</v>
      </c>
      <c r="R180" s="64" t="str">
        <f t="shared" si="1447"/>
        <v>G</v>
      </c>
      <c r="S180" s="64" t="str">
        <f t="shared" ref="S180" si="1462">AN180</f>
        <v>NS</v>
      </c>
      <c r="T180" s="64" t="str">
        <f t="shared" ref="T180" si="1463">BF180</f>
        <v>NS</v>
      </c>
      <c r="U180" s="64" t="str">
        <f t="shared" ref="U180" si="1464">BX180</f>
        <v>NS</v>
      </c>
      <c r="V180" s="64">
        <v>0.85399999999999998</v>
      </c>
      <c r="W180" s="64" t="str">
        <f t="shared" si="1451"/>
        <v>VG</v>
      </c>
      <c r="X180" s="64" t="str">
        <f t="shared" ref="X180" si="1465">AP180</f>
        <v>VG</v>
      </c>
      <c r="Y180" s="64" t="str">
        <f t="shared" ref="Y180" si="1466">BH180</f>
        <v>VG</v>
      </c>
      <c r="Z180" s="64" t="str">
        <f t="shared" ref="Z180" si="1467">BZ180</f>
        <v>VG</v>
      </c>
      <c r="AA180" s="66">
        <v>0.46449135700952998</v>
      </c>
      <c r="AB180" s="66">
        <v>0.48582826247624</v>
      </c>
      <c r="AC180" s="66">
        <v>36.925476905016303</v>
      </c>
      <c r="AD180" s="66">
        <v>35.422135499048998</v>
      </c>
      <c r="AE180" s="66">
        <v>0.73178456050293195</v>
      </c>
      <c r="AF180" s="66">
        <v>0.71705769469670899</v>
      </c>
      <c r="AG180" s="66">
        <v>0.86373220117502103</v>
      </c>
      <c r="AH180" s="66">
        <v>0.86641318681162205</v>
      </c>
      <c r="AI180" s="67" t="s">
        <v>76</v>
      </c>
      <c r="AJ180" s="67" t="s">
        <v>76</v>
      </c>
      <c r="AK180" s="67" t="s">
        <v>73</v>
      </c>
      <c r="AL180" s="67" t="s">
        <v>73</v>
      </c>
      <c r="AM180" s="67" t="s">
        <v>73</v>
      </c>
      <c r="AN180" s="67" t="s">
        <v>73</v>
      </c>
      <c r="AO180" s="67" t="s">
        <v>77</v>
      </c>
      <c r="AP180" s="67" t="s">
        <v>77</v>
      </c>
      <c r="AR180" s="68" t="s">
        <v>88</v>
      </c>
      <c r="AS180" s="66">
        <v>0.43843094218020001</v>
      </c>
      <c r="AT180" s="66">
        <v>0.45450937038529099</v>
      </c>
      <c r="AU180" s="66">
        <v>40.067811319636199</v>
      </c>
      <c r="AV180" s="66">
        <v>39.605988650487703</v>
      </c>
      <c r="AW180" s="66">
        <v>0.74937911488097997</v>
      </c>
      <c r="AX180" s="66">
        <v>0.73857337456390104</v>
      </c>
      <c r="AY180" s="66">
        <v>0.87051913419226601</v>
      </c>
      <c r="AZ180" s="66">
        <v>0.88200065354242896</v>
      </c>
      <c r="BA180" s="67" t="s">
        <v>73</v>
      </c>
      <c r="BB180" s="67" t="s">
        <v>76</v>
      </c>
      <c r="BC180" s="67" t="s">
        <v>73</v>
      </c>
      <c r="BD180" s="67" t="s">
        <v>73</v>
      </c>
      <c r="BE180" s="67" t="s">
        <v>73</v>
      </c>
      <c r="BF180" s="67" t="s">
        <v>73</v>
      </c>
      <c r="BG180" s="67" t="s">
        <v>77</v>
      </c>
      <c r="BH180" s="67" t="s">
        <v>77</v>
      </c>
      <c r="BI180" s="63">
        <f t="shared" ref="BI180" si="1468">IF(BJ180=AR180,1,0)</f>
        <v>1</v>
      </c>
      <c r="BJ180" s="63" t="s">
        <v>88</v>
      </c>
      <c r="BK180" s="66">
        <v>0.48875926577338902</v>
      </c>
      <c r="BL180" s="66">
        <v>0.49850744282400899</v>
      </c>
      <c r="BM180" s="66">
        <v>34.750583660210602</v>
      </c>
      <c r="BN180" s="66">
        <v>34.841960954976599</v>
      </c>
      <c r="BO180" s="66">
        <v>0.71501100287101205</v>
      </c>
      <c r="BP180" s="66">
        <v>0.70816139203997197</v>
      </c>
      <c r="BQ180" s="66">
        <v>0.86944312864988105</v>
      </c>
      <c r="BR180" s="66">
        <v>0.88290786392832199</v>
      </c>
      <c r="BS180" s="63" t="s">
        <v>76</v>
      </c>
      <c r="BT180" s="63" t="s">
        <v>76</v>
      </c>
      <c r="BU180" s="63" t="s">
        <v>73</v>
      </c>
      <c r="BV180" s="63" t="s">
        <v>73</v>
      </c>
      <c r="BW180" s="63" t="s">
        <v>73</v>
      </c>
      <c r="BX180" s="63" t="s">
        <v>73</v>
      </c>
      <c r="BY180" s="63" t="s">
        <v>77</v>
      </c>
      <c r="BZ180" s="63" t="s">
        <v>77</v>
      </c>
    </row>
    <row r="181" spans="1:78" s="63" customFormat="1" x14ac:dyDescent="0.3">
      <c r="A181" s="62">
        <v>14165000</v>
      </c>
      <c r="B181" s="63">
        <v>23773513</v>
      </c>
      <c r="C181" s="63" t="s">
        <v>14</v>
      </c>
      <c r="D181" s="82" t="s">
        <v>288</v>
      </c>
      <c r="E181" s="82"/>
      <c r="F181" s="78"/>
      <c r="G181" s="64">
        <v>0.69</v>
      </c>
      <c r="H181" s="64" t="str">
        <f t="shared" ref="H181" si="1469">IF(G181&gt;0.8,"VG",IF(G181&gt;0.7,"G",IF(G181&gt;0.45,"S","NS")))</f>
        <v>S</v>
      </c>
      <c r="I181" s="64" t="str">
        <f t="shared" ref="I181" si="1470">AJ181</f>
        <v>S</v>
      </c>
      <c r="J181" s="64" t="str">
        <f t="shared" ref="J181" si="1471">BB181</f>
        <v>S</v>
      </c>
      <c r="K181" s="64" t="str">
        <f t="shared" ref="K181" si="1472">BT181</f>
        <v>S</v>
      </c>
      <c r="L181" s="65">
        <v>-4.2900000000000001E-2</v>
      </c>
      <c r="M181" s="65" t="str">
        <f t="shared" ref="M181" si="1473">IF(ABS(L181)&lt;5%,"VG",IF(ABS(L181)&lt;10%,"G",IF(ABS(L181)&lt;15%,"S","NS")))</f>
        <v>VG</v>
      </c>
      <c r="N181" s="64" t="str">
        <f t="shared" ref="N181" si="1474">AO181</f>
        <v>VG</v>
      </c>
      <c r="O181" s="64" t="str">
        <f t="shared" ref="O181" si="1475">BD181</f>
        <v>NS</v>
      </c>
      <c r="P181" s="64" t="str">
        <f t="shared" ref="P181" si="1476">BY181</f>
        <v>VG</v>
      </c>
      <c r="Q181" s="64">
        <v>0.55000000000000004</v>
      </c>
      <c r="R181" s="64" t="str">
        <f t="shared" ref="R181" si="1477">IF(Q181&lt;=0.5,"VG",IF(Q181&lt;=0.6,"G",IF(Q181&lt;=0.7,"S","NS")))</f>
        <v>G</v>
      </c>
      <c r="S181" s="64" t="str">
        <f t="shared" ref="S181" si="1478">AN181</f>
        <v>NS</v>
      </c>
      <c r="T181" s="64" t="str">
        <f t="shared" ref="T181" si="1479">BF181</f>
        <v>NS</v>
      </c>
      <c r="U181" s="64" t="str">
        <f t="shared" ref="U181" si="1480">BX181</f>
        <v>NS</v>
      </c>
      <c r="V181" s="64">
        <v>0.77500000000000002</v>
      </c>
      <c r="W181" s="64" t="str">
        <f t="shared" ref="W181" si="1481">IF(V181&gt;0.85,"VG",IF(V181&gt;0.75,"G",IF(V181&gt;0.6,"S","NS")))</f>
        <v>G</v>
      </c>
      <c r="X181" s="64" t="str">
        <f t="shared" ref="X181" si="1482">AP181</f>
        <v>VG</v>
      </c>
      <c r="Y181" s="64" t="str">
        <f t="shared" ref="Y181" si="1483">BH181</f>
        <v>VG</v>
      </c>
      <c r="Z181" s="64" t="str">
        <f t="shared" ref="Z181" si="1484">BZ181</f>
        <v>VG</v>
      </c>
      <c r="AA181" s="66">
        <v>0.46449135700952998</v>
      </c>
      <c r="AB181" s="66">
        <v>0.48582826247624</v>
      </c>
      <c r="AC181" s="66">
        <v>36.925476905016303</v>
      </c>
      <c r="AD181" s="66">
        <v>35.422135499048998</v>
      </c>
      <c r="AE181" s="66">
        <v>0.73178456050293195</v>
      </c>
      <c r="AF181" s="66">
        <v>0.71705769469670899</v>
      </c>
      <c r="AG181" s="66">
        <v>0.86373220117502103</v>
      </c>
      <c r="AH181" s="66">
        <v>0.86641318681162205</v>
      </c>
      <c r="AI181" s="67" t="s">
        <v>76</v>
      </c>
      <c r="AJ181" s="67" t="s">
        <v>76</v>
      </c>
      <c r="AK181" s="67" t="s">
        <v>73</v>
      </c>
      <c r="AL181" s="67" t="s">
        <v>73</v>
      </c>
      <c r="AM181" s="67" t="s">
        <v>73</v>
      </c>
      <c r="AN181" s="67" t="s">
        <v>73</v>
      </c>
      <c r="AO181" s="67" t="s">
        <v>77</v>
      </c>
      <c r="AP181" s="67" t="s">
        <v>77</v>
      </c>
      <c r="AR181" s="68" t="s">
        <v>88</v>
      </c>
      <c r="AS181" s="66">
        <v>0.43843094218020001</v>
      </c>
      <c r="AT181" s="66">
        <v>0.45450937038529099</v>
      </c>
      <c r="AU181" s="66">
        <v>40.067811319636199</v>
      </c>
      <c r="AV181" s="66">
        <v>39.605988650487703</v>
      </c>
      <c r="AW181" s="66">
        <v>0.74937911488097997</v>
      </c>
      <c r="AX181" s="66">
        <v>0.73857337456390104</v>
      </c>
      <c r="AY181" s="66">
        <v>0.87051913419226601</v>
      </c>
      <c r="AZ181" s="66">
        <v>0.88200065354242896</v>
      </c>
      <c r="BA181" s="67" t="s">
        <v>73</v>
      </c>
      <c r="BB181" s="67" t="s">
        <v>76</v>
      </c>
      <c r="BC181" s="67" t="s">
        <v>73</v>
      </c>
      <c r="BD181" s="67" t="s">
        <v>73</v>
      </c>
      <c r="BE181" s="67" t="s">
        <v>73</v>
      </c>
      <c r="BF181" s="67" t="s">
        <v>73</v>
      </c>
      <c r="BG181" s="67" t="s">
        <v>77</v>
      </c>
      <c r="BH181" s="67" t="s">
        <v>77</v>
      </c>
      <c r="BI181" s="63">
        <f t="shared" ref="BI181" si="1485">IF(BJ181=AR181,1,0)</f>
        <v>1</v>
      </c>
      <c r="BJ181" s="63" t="s">
        <v>88</v>
      </c>
      <c r="BK181" s="66">
        <v>0.48875926577338902</v>
      </c>
      <c r="BL181" s="66">
        <v>0.49850744282400899</v>
      </c>
      <c r="BM181" s="66">
        <v>34.750583660210602</v>
      </c>
      <c r="BN181" s="66">
        <v>34.841960954976599</v>
      </c>
      <c r="BO181" s="66">
        <v>0.71501100287101205</v>
      </c>
      <c r="BP181" s="66">
        <v>0.70816139203997197</v>
      </c>
      <c r="BQ181" s="66">
        <v>0.86944312864988105</v>
      </c>
      <c r="BR181" s="66">
        <v>0.88290786392832199</v>
      </c>
      <c r="BS181" s="63" t="s">
        <v>76</v>
      </c>
      <c r="BT181" s="63" t="s">
        <v>76</v>
      </c>
      <c r="BU181" s="63" t="s">
        <v>73</v>
      </c>
      <c r="BV181" s="63" t="s">
        <v>73</v>
      </c>
      <c r="BW181" s="63" t="s">
        <v>73</v>
      </c>
      <c r="BX181" s="63" t="s">
        <v>73</v>
      </c>
      <c r="BY181" s="63" t="s">
        <v>77</v>
      </c>
      <c r="BZ181" s="63" t="s">
        <v>77</v>
      </c>
    </row>
    <row r="182" spans="1:78" s="63" customFormat="1" x14ac:dyDescent="0.3">
      <c r="A182" s="62">
        <v>14165000</v>
      </c>
      <c r="B182" s="63">
        <v>23773513</v>
      </c>
      <c r="C182" s="63" t="s">
        <v>14</v>
      </c>
      <c r="D182" s="82" t="s">
        <v>303</v>
      </c>
      <c r="E182" s="82"/>
      <c r="F182" s="78"/>
      <c r="G182" s="64">
        <v>0.69</v>
      </c>
      <c r="H182" s="64" t="str">
        <f t="shared" ref="H182" si="1486">IF(G182&gt;0.8,"VG",IF(G182&gt;0.7,"G",IF(G182&gt;0.45,"S","NS")))</f>
        <v>S</v>
      </c>
      <c r="I182" s="64" t="str">
        <f t="shared" ref="I182" si="1487">AJ182</f>
        <v>S</v>
      </c>
      <c r="J182" s="64" t="str">
        <f t="shared" ref="J182" si="1488">BB182</f>
        <v>S</v>
      </c>
      <c r="K182" s="64" t="str">
        <f t="shared" ref="K182" si="1489">BT182</f>
        <v>S</v>
      </c>
      <c r="L182" s="65">
        <v>-4.2900000000000001E-2</v>
      </c>
      <c r="M182" s="65" t="str">
        <f t="shared" ref="M182" si="1490">IF(ABS(L182)&lt;5%,"VG",IF(ABS(L182)&lt;10%,"G",IF(ABS(L182)&lt;15%,"S","NS")))</f>
        <v>VG</v>
      </c>
      <c r="N182" s="64" t="str">
        <f t="shared" ref="N182" si="1491">AO182</f>
        <v>VG</v>
      </c>
      <c r="O182" s="64" t="str">
        <f t="shared" ref="O182" si="1492">BD182</f>
        <v>NS</v>
      </c>
      <c r="P182" s="64" t="str">
        <f t="shared" ref="P182" si="1493">BY182</f>
        <v>VG</v>
      </c>
      <c r="Q182" s="64">
        <v>0.55000000000000004</v>
      </c>
      <c r="R182" s="64" t="str">
        <f t="shared" ref="R182" si="1494">IF(Q182&lt;=0.5,"VG",IF(Q182&lt;=0.6,"G",IF(Q182&lt;=0.7,"S","NS")))</f>
        <v>G</v>
      </c>
      <c r="S182" s="64" t="str">
        <f t="shared" ref="S182" si="1495">AN182</f>
        <v>NS</v>
      </c>
      <c r="T182" s="64" t="str">
        <f t="shared" ref="T182" si="1496">BF182</f>
        <v>NS</v>
      </c>
      <c r="U182" s="64" t="str">
        <f t="shared" ref="U182" si="1497">BX182</f>
        <v>NS</v>
      </c>
      <c r="V182" s="64">
        <v>0.77500000000000002</v>
      </c>
      <c r="W182" s="64" t="str">
        <f t="shared" ref="W182" si="1498">IF(V182&gt;0.85,"VG",IF(V182&gt;0.75,"G",IF(V182&gt;0.6,"S","NS")))</f>
        <v>G</v>
      </c>
      <c r="X182" s="64" t="str">
        <f t="shared" ref="X182" si="1499">AP182</f>
        <v>VG</v>
      </c>
      <c r="Y182" s="64" t="str">
        <f t="shared" ref="Y182" si="1500">BH182</f>
        <v>VG</v>
      </c>
      <c r="Z182" s="64" t="str">
        <f t="shared" ref="Z182" si="1501">BZ182</f>
        <v>VG</v>
      </c>
      <c r="AA182" s="66">
        <v>0.46449135700952998</v>
      </c>
      <c r="AB182" s="66">
        <v>0.48582826247624</v>
      </c>
      <c r="AC182" s="66">
        <v>36.925476905016303</v>
      </c>
      <c r="AD182" s="66">
        <v>35.422135499048998</v>
      </c>
      <c r="AE182" s="66">
        <v>0.73178456050293195</v>
      </c>
      <c r="AF182" s="66">
        <v>0.71705769469670899</v>
      </c>
      <c r="AG182" s="66">
        <v>0.86373220117502103</v>
      </c>
      <c r="AH182" s="66">
        <v>0.86641318681162205</v>
      </c>
      <c r="AI182" s="67" t="s">
        <v>76</v>
      </c>
      <c r="AJ182" s="67" t="s">
        <v>76</v>
      </c>
      <c r="AK182" s="67" t="s">
        <v>73</v>
      </c>
      <c r="AL182" s="67" t="s">
        <v>73</v>
      </c>
      <c r="AM182" s="67" t="s">
        <v>73</v>
      </c>
      <c r="AN182" s="67" t="s">
        <v>73</v>
      </c>
      <c r="AO182" s="67" t="s">
        <v>77</v>
      </c>
      <c r="AP182" s="67" t="s">
        <v>77</v>
      </c>
      <c r="AR182" s="68" t="s">
        <v>88</v>
      </c>
      <c r="AS182" s="66">
        <v>0.43843094218020001</v>
      </c>
      <c r="AT182" s="66">
        <v>0.45450937038529099</v>
      </c>
      <c r="AU182" s="66">
        <v>40.067811319636199</v>
      </c>
      <c r="AV182" s="66">
        <v>39.605988650487703</v>
      </c>
      <c r="AW182" s="66">
        <v>0.74937911488097997</v>
      </c>
      <c r="AX182" s="66">
        <v>0.73857337456390104</v>
      </c>
      <c r="AY182" s="66">
        <v>0.87051913419226601</v>
      </c>
      <c r="AZ182" s="66">
        <v>0.88200065354242896</v>
      </c>
      <c r="BA182" s="67" t="s">
        <v>73</v>
      </c>
      <c r="BB182" s="67" t="s">
        <v>76</v>
      </c>
      <c r="BC182" s="67" t="s">
        <v>73</v>
      </c>
      <c r="BD182" s="67" t="s">
        <v>73</v>
      </c>
      <c r="BE182" s="67" t="s">
        <v>73</v>
      </c>
      <c r="BF182" s="67" t="s">
        <v>73</v>
      </c>
      <c r="BG182" s="67" t="s">
        <v>77</v>
      </c>
      <c r="BH182" s="67" t="s">
        <v>77</v>
      </c>
      <c r="BI182" s="63">
        <f t="shared" ref="BI182" si="1502">IF(BJ182=AR182,1,0)</f>
        <v>1</v>
      </c>
      <c r="BJ182" s="63" t="s">
        <v>88</v>
      </c>
      <c r="BK182" s="66">
        <v>0.48875926577338902</v>
      </c>
      <c r="BL182" s="66">
        <v>0.49850744282400899</v>
      </c>
      <c r="BM182" s="66">
        <v>34.750583660210602</v>
      </c>
      <c r="BN182" s="66">
        <v>34.841960954976599</v>
      </c>
      <c r="BO182" s="66">
        <v>0.71501100287101205</v>
      </c>
      <c r="BP182" s="66">
        <v>0.70816139203997197</v>
      </c>
      <c r="BQ182" s="66">
        <v>0.86944312864988105</v>
      </c>
      <c r="BR182" s="66">
        <v>0.88290786392832199</v>
      </c>
      <c r="BS182" s="63" t="s">
        <v>76</v>
      </c>
      <c r="BT182" s="63" t="s">
        <v>76</v>
      </c>
      <c r="BU182" s="63" t="s">
        <v>73</v>
      </c>
      <c r="BV182" s="63" t="s">
        <v>73</v>
      </c>
      <c r="BW182" s="63" t="s">
        <v>73</v>
      </c>
      <c r="BX182" s="63" t="s">
        <v>73</v>
      </c>
      <c r="BY182" s="63" t="s">
        <v>77</v>
      </c>
      <c r="BZ182" s="63" t="s">
        <v>77</v>
      </c>
    </row>
    <row r="183" spans="1:78" s="63" customFormat="1" x14ac:dyDescent="0.3">
      <c r="A183" s="62">
        <v>14165000</v>
      </c>
      <c r="B183" s="63">
        <v>23773513</v>
      </c>
      <c r="C183" s="63" t="s">
        <v>14</v>
      </c>
      <c r="D183" s="82" t="s">
        <v>304</v>
      </c>
      <c r="E183" s="82" t="s">
        <v>305</v>
      </c>
      <c r="F183" s="78"/>
      <c r="G183" s="64">
        <v>0.69</v>
      </c>
      <c r="H183" s="64" t="str">
        <f t="shared" ref="H183" si="1503">IF(G183&gt;0.8,"VG",IF(G183&gt;0.7,"G",IF(G183&gt;0.45,"S","NS")))</f>
        <v>S</v>
      </c>
      <c r="I183" s="64" t="str">
        <f t="shared" ref="I183" si="1504">AJ183</f>
        <v>S</v>
      </c>
      <c r="J183" s="64" t="str">
        <f t="shared" ref="J183" si="1505">BB183</f>
        <v>S</v>
      </c>
      <c r="K183" s="64" t="str">
        <f t="shared" ref="K183" si="1506">BT183</f>
        <v>S</v>
      </c>
      <c r="L183" s="65">
        <v>-0.05</v>
      </c>
      <c r="M183" s="65" t="str">
        <f t="shared" ref="M183" si="1507">IF(ABS(L183)&lt;5%,"VG",IF(ABS(L183)&lt;10%,"G",IF(ABS(L183)&lt;15%,"S","NS")))</f>
        <v>G</v>
      </c>
      <c r="N183" s="64" t="str">
        <f t="shared" ref="N183" si="1508">AO183</f>
        <v>VG</v>
      </c>
      <c r="O183" s="64" t="str">
        <f t="shared" ref="O183" si="1509">BD183</f>
        <v>NS</v>
      </c>
      <c r="P183" s="64" t="str">
        <f t="shared" ref="P183" si="1510">BY183</f>
        <v>VG</v>
      </c>
      <c r="Q183" s="64">
        <v>0.55000000000000004</v>
      </c>
      <c r="R183" s="64" t="str">
        <f t="shared" ref="R183" si="1511">IF(Q183&lt;=0.5,"VG",IF(Q183&lt;=0.6,"G",IF(Q183&lt;=0.7,"S","NS")))</f>
        <v>G</v>
      </c>
      <c r="S183" s="64" t="str">
        <f t="shared" ref="S183" si="1512">AN183</f>
        <v>NS</v>
      </c>
      <c r="T183" s="64" t="str">
        <f t="shared" ref="T183" si="1513">BF183</f>
        <v>NS</v>
      </c>
      <c r="U183" s="64" t="str">
        <f t="shared" ref="U183" si="1514">BX183</f>
        <v>NS</v>
      </c>
      <c r="V183" s="64">
        <v>0.77</v>
      </c>
      <c r="W183" s="64" t="str">
        <f t="shared" ref="W183" si="1515">IF(V183&gt;0.85,"VG",IF(V183&gt;0.75,"G",IF(V183&gt;0.6,"S","NS")))</f>
        <v>G</v>
      </c>
      <c r="X183" s="64" t="str">
        <f t="shared" ref="X183" si="1516">AP183</f>
        <v>VG</v>
      </c>
      <c r="Y183" s="64" t="str">
        <f t="shared" ref="Y183" si="1517">BH183</f>
        <v>VG</v>
      </c>
      <c r="Z183" s="64" t="str">
        <f t="shared" ref="Z183" si="1518">BZ183</f>
        <v>VG</v>
      </c>
      <c r="AA183" s="66">
        <v>0.46449135700952998</v>
      </c>
      <c r="AB183" s="66">
        <v>0.48582826247624</v>
      </c>
      <c r="AC183" s="66">
        <v>36.925476905016303</v>
      </c>
      <c r="AD183" s="66">
        <v>35.422135499048998</v>
      </c>
      <c r="AE183" s="66">
        <v>0.73178456050293195</v>
      </c>
      <c r="AF183" s="66">
        <v>0.71705769469670899</v>
      </c>
      <c r="AG183" s="66">
        <v>0.86373220117502103</v>
      </c>
      <c r="AH183" s="66">
        <v>0.86641318681162205</v>
      </c>
      <c r="AI183" s="67" t="s">
        <v>76</v>
      </c>
      <c r="AJ183" s="67" t="s">
        <v>76</v>
      </c>
      <c r="AK183" s="67" t="s">
        <v>73</v>
      </c>
      <c r="AL183" s="67" t="s">
        <v>73</v>
      </c>
      <c r="AM183" s="67" t="s">
        <v>73</v>
      </c>
      <c r="AN183" s="67" t="s">
        <v>73</v>
      </c>
      <c r="AO183" s="67" t="s">
        <v>77</v>
      </c>
      <c r="AP183" s="67" t="s">
        <v>77</v>
      </c>
      <c r="AR183" s="68" t="s">
        <v>88</v>
      </c>
      <c r="AS183" s="66">
        <v>0.43843094218020001</v>
      </c>
      <c r="AT183" s="66">
        <v>0.45450937038529099</v>
      </c>
      <c r="AU183" s="66">
        <v>40.067811319636199</v>
      </c>
      <c r="AV183" s="66">
        <v>39.605988650487703</v>
      </c>
      <c r="AW183" s="66">
        <v>0.74937911488097997</v>
      </c>
      <c r="AX183" s="66">
        <v>0.73857337456390104</v>
      </c>
      <c r="AY183" s="66">
        <v>0.87051913419226601</v>
      </c>
      <c r="AZ183" s="66">
        <v>0.88200065354242896</v>
      </c>
      <c r="BA183" s="67" t="s">
        <v>73</v>
      </c>
      <c r="BB183" s="67" t="s">
        <v>76</v>
      </c>
      <c r="BC183" s="67" t="s">
        <v>73</v>
      </c>
      <c r="BD183" s="67" t="s">
        <v>73</v>
      </c>
      <c r="BE183" s="67" t="s">
        <v>73</v>
      </c>
      <c r="BF183" s="67" t="s">
        <v>73</v>
      </c>
      <c r="BG183" s="67" t="s">
        <v>77</v>
      </c>
      <c r="BH183" s="67" t="s">
        <v>77</v>
      </c>
      <c r="BI183" s="63">
        <f t="shared" ref="BI183" si="1519">IF(BJ183=AR183,1,0)</f>
        <v>1</v>
      </c>
      <c r="BJ183" s="63" t="s">
        <v>88</v>
      </c>
      <c r="BK183" s="66">
        <v>0.48875926577338902</v>
      </c>
      <c r="BL183" s="66">
        <v>0.49850744282400899</v>
      </c>
      <c r="BM183" s="66">
        <v>34.750583660210602</v>
      </c>
      <c r="BN183" s="66">
        <v>34.841960954976599</v>
      </c>
      <c r="BO183" s="66">
        <v>0.71501100287101205</v>
      </c>
      <c r="BP183" s="66">
        <v>0.70816139203997197</v>
      </c>
      <c r="BQ183" s="66">
        <v>0.86944312864988105</v>
      </c>
      <c r="BR183" s="66">
        <v>0.88290786392832199</v>
      </c>
      <c r="BS183" s="63" t="s">
        <v>76</v>
      </c>
      <c r="BT183" s="63" t="s">
        <v>76</v>
      </c>
      <c r="BU183" s="63" t="s">
        <v>73</v>
      </c>
      <c r="BV183" s="63" t="s">
        <v>73</v>
      </c>
      <c r="BW183" s="63" t="s">
        <v>73</v>
      </c>
      <c r="BX183" s="63" t="s">
        <v>73</v>
      </c>
      <c r="BY183" s="63" t="s">
        <v>77</v>
      </c>
      <c r="BZ183" s="63" t="s">
        <v>77</v>
      </c>
    </row>
    <row r="184" spans="1:78" s="63" customFormat="1" x14ac:dyDescent="0.3">
      <c r="A184" s="62">
        <v>14165000</v>
      </c>
      <c r="B184" s="63">
        <v>23773513</v>
      </c>
      <c r="C184" s="63" t="s">
        <v>14</v>
      </c>
      <c r="D184" s="82" t="s">
        <v>308</v>
      </c>
      <c r="E184" s="82"/>
      <c r="F184" s="78"/>
      <c r="G184" s="64">
        <v>0.82</v>
      </c>
      <c r="H184" s="64" t="str">
        <f t="shared" ref="H184" si="1520">IF(G184&gt;0.8,"VG",IF(G184&gt;0.7,"G",IF(G184&gt;0.45,"S","NS")))</f>
        <v>VG</v>
      </c>
      <c r="I184" s="64" t="str">
        <f t="shared" ref="I184" si="1521">AJ184</f>
        <v>S</v>
      </c>
      <c r="J184" s="64" t="str">
        <f t="shared" ref="J184" si="1522">BB184</f>
        <v>S</v>
      </c>
      <c r="K184" s="64" t="str">
        <f t="shared" ref="K184" si="1523">BT184</f>
        <v>S</v>
      </c>
      <c r="L184" s="65">
        <v>-1.18E-2</v>
      </c>
      <c r="M184" s="65" t="str">
        <f t="shared" ref="M184" si="1524">IF(ABS(L184)&lt;5%,"VG",IF(ABS(L184)&lt;10%,"G",IF(ABS(L184)&lt;15%,"S","NS")))</f>
        <v>VG</v>
      </c>
      <c r="N184" s="64" t="str">
        <f t="shared" ref="N184" si="1525">AO184</f>
        <v>VG</v>
      </c>
      <c r="O184" s="64" t="str">
        <f t="shared" ref="O184" si="1526">BD184</f>
        <v>NS</v>
      </c>
      <c r="P184" s="64" t="str">
        <f t="shared" ref="P184" si="1527">BY184</f>
        <v>VG</v>
      </c>
      <c r="Q184" s="64">
        <v>0.43</v>
      </c>
      <c r="R184" s="64" t="str">
        <f t="shared" ref="R184" si="1528">IF(Q184&lt;=0.5,"VG",IF(Q184&lt;=0.6,"G",IF(Q184&lt;=0.7,"S","NS")))</f>
        <v>VG</v>
      </c>
      <c r="S184" s="64" t="str">
        <f t="shared" ref="S184" si="1529">AN184</f>
        <v>NS</v>
      </c>
      <c r="T184" s="64" t="str">
        <f t="shared" ref="T184" si="1530">BF184</f>
        <v>NS</v>
      </c>
      <c r="U184" s="64" t="str">
        <f t="shared" ref="U184" si="1531">BX184</f>
        <v>NS</v>
      </c>
      <c r="V184" s="64">
        <v>0.82</v>
      </c>
      <c r="W184" s="64" t="str">
        <f t="shared" ref="W184" si="1532">IF(V184&gt;0.85,"VG",IF(V184&gt;0.75,"G",IF(V184&gt;0.6,"S","NS")))</f>
        <v>G</v>
      </c>
      <c r="X184" s="64" t="str">
        <f t="shared" ref="X184" si="1533">AP184</f>
        <v>VG</v>
      </c>
      <c r="Y184" s="64" t="str">
        <f t="shared" ref="Y184" si="1534">BH184</f>
        <v>VG</v>
      </c>
      <c r="Z184" s="64" t="str">
        <f t="shared" ref="Z184" si="1535">BZ184</f>
        <v>VG</v>
      </c>
      <c r="AA184" s="66">
        <v>0.46449135700952998</v>
      </c>
      <c r="AB184" s="66">
        <v>0.48582826247624</v>
      </c>
      <c r="AC184" s="66">
        <v>36.925476905016303</v>
      </c>
      <c r="AD184" s="66">
        <v>35.422135499048998</v>
      </c>
      <c r="AE184" s="66">
        <v>0.73178456050293195</v>
      </c>
      <c r="AF184" s="66">
        <v>0.71705769469670899</v>
      </c>
      <c r="AG184" s="66">
        <v>0.86373220117502103</v>
      </c>
      <c r="AH184" s="66">
        <v>0.86641318681162205</v>
      </c>
      <c r="AI184" s="67" t="s">
        <v>76</v>
      </c>
      <c r="AJ184" s="67" t="s">
        <v>76</v>
      </c>
      <c r="AK184" s="67" t="s">
        <v>73</v>
      </c>
      <c r="AL184" s="67" t="s">
        <v>73</v>
      </c>
      <c r="AM184" s="67" t="s">
        <v>73</v>
      </c>
      <c r="AN184" s="67" t="s">
        <v>73</v>
      </c>
      <c r="AO184" s="67" t="s">
        <v>77</v>
      </c>
      <c r="AP184" s="67" t="s">
        <v>77</v>
      </c>
      <c r="AR184" s="68" t="s">
        <v>88</v>
      </c>
      <c r="AS184" s="66">
        <v>0.43843094218020001</v>
      </c>
      <c r="AT184" s="66">
        <v>0.45450937038529099</v>
      </c>
      <c r="AU184" s="66">
        <v>40.067811319636199</v>
      </c>
      <c r="AV184" s="66">
        <v>39.605988650487703</v>
      </c>
      <c r="AW184" s="66">
        <v>0.74937911488097997</v>
      </c>
      <c r="AX184" s="66">
        <v>0.73857337456390104</v>
      </c>
      <c r="AY184" s="66">
        <v>0.87051913419226601</v>
      </c>
      <c r="AZ184" s="66">
        <v>0.88200065354242896</v>
      </c>
      <c r="BA184" s="67" t="s">
        <v>73</v>
      </c>
      <c r="BB184" s="67" t="s">
        <v>76</v>
      </c>
      <c r="BC184" s="67" t="s">
        <v>73</v>
      </c>
      <c r="BD184" s="67" t="s">
        <v>73</v>
      </c>
      <c r="BE184" s="67" t="s">
        <v>73</v>
      </c>
      <c r="BF184" s="67" t="s">
        <v>73</v>
      </c>
      <c r="BG184" s="67" t="s">
        <v>77</v>
      </c>
      <c r="BH184" s="67" t="s">
        <v>77</v>
      </c>
      <c r="BI184" s="63">
        <f t="shared" ref="BI184" si="1536">IF(BJ184=AR184,1,0)</f>
        <v>1</v>
      </c>
      <c r="BJ184" s="63" t="s">
        <v>88</v>
      </c>
      <c r="BK184" s="66">
        <v>0.48875926577338902</v>
      </c>
      <c r="BL184" s="66">
        <v>0.49850744282400899</v>
      </c>
      <c r="BM184" s="66">
        <v>34.750583660210602</v>
      </c>
      <c r="BN184" s="66">
        <v>34.841960954976599</v>
      </c>
      <c r="BO184" s="66">
        <v>0.71501100287101205</v>
      </c>
      <c r="BP184" s="66">
        <v>0.70816139203997197</v>
      </c>
      <c r="BQ184" s="66">
        <v>0.86944312864988105</v>
      </c>
      <c r="BR184" s="66">
        <v>0.88290786392832199</v>
      </c>
      <c r="BS184" s="63" t="s">
        <v>76</v>
      </c>
      <c r="BT184" s="63" t="s">
        <v>76</v>
      </c>
      <c r="BU184" s="63" t="s">
        <v>73</v>
      </c>
      <c r="BV184" s="63" t="s">
        <v>73</v>
      </c>
      <c r="BW184" s="63" t="s">
        <v>73</v>
      </c>
      <c r="BX184" s="63" t="s">
        <v>73</v>
      </c>
      <c r="BY184" s="63" t="s">
        <v>77</v>
      </c>
      <c r="BZ184" s="63" t="s">
        <v>77</v>
      </c>
    </row>
    <row r="185" spans="1:78" s="63" customFormat="1" x14ac:dyDescent="0.3">
      <c r="A185" s="62">
        <v>14165000</v>
      </c>
      <c r="B185" s="63">
        <v>23773513</v>
      </c>
      <c r="C185" s="63" t="s">
        <v>14</v>
      </c>
      <c r="D185" s="82" t="s">
        <v>318</v>
      </c>
      <c r="E185" s="82" t="s">
        <v>319</v>
      </c>
      <c r="F185" s="78"/>
      <c r="G185" s="64">
        <v>0.69</v>
      </c>
      <c r="H185" s="64" t="str">
        <f t="shared" ref="H185" si="1537">IF(G185&gt;0.8,"VG",IF(G185&gt;0.7,"G",IF(G185&gt;0.45,"S","NS")))</f>
        <v>S</v>
      </c>
      <c r="I185" s="64" t="str">
        <f t="shared" ref="I185" si="1538">AJ185</f>
        <v>S</v>
      </c>
      <c r="J185" s="64" t="str">
        <f t="shared" ref="J185" si="1539">BB185</f>
        <v>S</v>
      </c>
      <c r="K185" s="64" t="str">
        <f t="shared" ref="K185" si="1540">BT185</f>
        <v>S</v>
      </c>
      <c r="L185" s="65">
        <v>0.11550000000000001</v>
      </c>
      <c r="M185" s="65" t="str">
        <f t="shared" ref="M185" si="1541">IF(ABS(L185)&lt;5%,"VG",IF(ABS(L185)&lt;10%,"G",IF(ABS(L185)&lt;15%,"S","NS")))</f>
        <v>S</v>
      </c>
      <c r="N185" s="64" t="str">
        <f t="shared" ref="N185" si="1542">AO185</f>
        <v>VG</v>
      </c>
      <c r="O185" s="64" t="str">
        <f t="shared" ref="O185" si="1543">BD185</f>
        <v>NS</v>
      </c>
      <c r="P185" s="64" t="str">
        <f t="shared" ref="P185" si="1544">BY185</f>
        <v>VG</v>
      </c>
      <c r="Q185" s="64">
        <v>0.55000000000000004</v>
      </c>
      <c r="R185" s="64" t="str">
        <f t="shared" ref="R185" si="1545">IF(Q185&lt;=0.5,"VG",IF(Q185&lt;=0.6,"G",IF(Q185&lt;=0.7,"S","NS")))</f>
        <v>G</v>
      </c>
      <c r="S185" s="64" t="str">
        <f t="shared" ref="S185" si="1546">AN185</f>
        <v>NS</v>
      </c>
      <c r="T185" s="64" t="str">
        <f t="shared" ref="T185" si="1547">BF185</f>
        <v>NS</v>
      </c>
      <c r="U185" s="64" t="str">
        <f t="shared" ref="U185" si="1548">BX185</f>
        <v>NS</v>
      </c>
      <c r="V185" s="64">
        <v>0.85</v>
      </c>
      <c r="W185" s="64" t="str">
        <f t="shared" ref="W185" si="1549">IF(V185&gt;0.85,"VG",IF(V185&gt;0.75,"G",IF(V185&gt;0.6,"S","NS")))</f>
        <v>G</v>
      </c>
      <c r="X185" s="64" t="str">
        <f t="shared" ref="X185" si="1550">AP185</f>
        <v>VG</v>
      </c>
      <c r="Y185" s="64" t="str">
        <f t="shared" ref="Y185" si="1551">BH185</f>
        <v>VG</v>
      </c>
      <c r="Z185" s="64" t="str">
        <f t="shared" ref="Z185" si="1552">BZ185</f>
        <v>VG</v>
      </c>
      <c r="AA185" s="66">
        <v>0.46449135700952998</v>
      </c>
      <c r="AB185" s="66">
        <v>0.48582826247624</v>
      </c>
      <c r="AC185" s="66">
        <v>36.925476905016303</v>
      </c>
      <c r="AD185" s="66">
        <v>35.422135499048998</v>
      </c>
      <c r="AE185" s="66">
        <v>0.73178456050293195</v>
      </c>
      <c r="AF185" s="66">
        <v>0.71705769469670899</v>
      </c>
      <c r="AG185" s="66">
        <v>0.86373220117502103</v>
      </c>
      <c r="AH185" s="66">
        <v>0.86641318681162205</v>
      </c>
      <c r="AI185" s="67" t="s">
        <v>76</v>
      </c>
      <c r="AJ185" s="67" t="s">
        <v>76</v>
      </c>
      <c r="AK185" s="67" t="s">
        <v>73</v>
      </c>
      <c r="AL185" s="67" t="s">
        <v>73</v>
      </c>
      <c r="AM185" s="67" t="s">
        <v>73</v>
      </c>
      <c r="AN185" s="67" t="s">
        <v>73</v>
      </c>
      <c r="AO185" s="67" t="s">
        <v>77</v>
      </c>
      <c r="AP185" s="67" t="s">
        <v>77</v>
      </c>
      <c r="AR185" s="68" t="s">
        <v>88</v>
      </c>
      <c r="AS185" s="66">
        <v>0.43843094218020001</v>
      </c>
      <c r="AT185" s="66">
        <v>0.45450937038529099</v>
      </c>
      <c r="AU185" s="66">
        <v>40.067811319636199</v>
      </c>
      <c r="AV185" s="66">
        <v>39.605988650487703</v>
      </c>
      <c r="AW185" s="66">
        <v>0.74937911488097997</v>
      </c>
      <c r="AX185" s="66">
        <v>0.73857337456390104</v>
      </c>
      <c r="AY185" s="66">
        <v>0.87051913419226601</v>
      </c>
      <c r="AZ185" s="66">
        <v>0.88200065354242896</v>
      </c>
      <c r="BA185" s="67" t="s">
        <v>73</v>
      </c>
      <c r="BB185" s="67" t="s">
        <v>76</v>
      </c>
      <c r="BC185" s="67" t="s">
        <v>73</v>
      </c>
      <c r="BD185" s="67" t="s">
        <v>73</v>
      </c>
      <c r="BE185" s="67" t="s">
        <v>73</v>
      </c>
      <c r="BF185" s="67" t="s">
        <v>73</v>
      </c>
      <c r="BG185" s="67" t="s">
        <v>77</v>
      </c>
      <c r="BH185" s="67" t="s">
        <v>77</v>
      </c>
      <c r="BI185" s="63">
        <f t="shared" ref="BI185" si="1553">IF(BJ185=AR185,1,0)</f>
        <v>1</v>
      </c>
      <c r="BJ185" s="63" t="s">
        <v>88</v>
      </c>
      <c r="BK185" s="66">
        <v>0.48875926577338902</v>
      </c>
      <c r="BL185" s="66">
        <v>0.49850744282400899</v>
      </c>
      <c r="BM185" s="66">
        <v>34.750583660210602</v>
      </c>
      <c r="BN185" s="66">
        <v>34.841960954976599</v>
      </c>
      <c r="BO185" s="66">
        <v>0.71501100287101205</v>
      </c>
      <c r="BP185" s="66">
        <v>0.70816139203997197</v>
      </c>
      <c r="BQ185" s="66">
        <v>0.86944312864988105</v>
      </c>
      <c r="BR185" s="66">
        <v>0.88290786392832199</v>
      </c>
      <c r="BS185" s="63" t="s">
        <v>76</v>
      </c>
      <c r="BT185" s="63" t="s">
        <v>76</v>
      </c>
      <c r="BU185" s="63" t="s">
        <v>73</v>
      </c>
      <c r="BV185" s="63" t="s">
        <v>73</v>
      </c>
      <c r="BW185" s="63" t="s">
        <v>73</v>
      </c>
      <c r="BX185" s="63" t="s">
        <v>73</v>
      </c>
      <c r="BY185" s="63" t="s">
        <v>77</v>
      </c>
      <c r="BZ185" s="63" t="s">
        <v>77</v>
      </c>
    </row>
    <row r="186" spans="1:78" s="63" customFormat="1" x14ac:dyDescent="0.3">
      <c r="A186" s="62">
        <v>14165000</v>
      </c>
      <c r="B186" s="63">
        <v>23773513</v>
      </c>
      <c r="C186" s="63" t="s">
        <v>14</v>
      </c>
      <c r="D186" s="82" t="s">
        <v>318</v>
      </c>
      <c r="E186" s="82" t="s">
        <v>301</v>
      </c>
      <c r="F186" s="78"/>
      <c r="G186" s="64">
        <v>0.71099999999999997</v>
      </c>
      <c r="H186" s="64" t="str">
        <f t="shared" ref="H186" si="1554">IF(G186&gt;0.8,"VG",IF(G186&gt;0.7,"G",IF(G186&gt;0.45,"S","NS")))</f>
        <v>G</v>
      </c>
      <c r="I186" s="64" t="str">
        <f t="shared" ref="I186" si="1555">AJ186</f>
        <v>S</v>
      </c>
      <c r="J186" s="64" t="str">
        <f t="shared" ref="J186" si="1556">BB186</f>
        <v>S</v>
      </c>
      <c r="K186" s="64" t="str">
        <f t="shared" ref="K186" si="1557">BT186</f>
        <v>S</v>
      </c>
      <c r="L186" s="65">
        <v>5.9999999999999995E-4</v>
      </c>
      <c r="M186" s="65" t="str">
        <f t="shared" ref="M186" si="1558">IF(ABS(L186)&lt;5%,"VG",IF(ABS(L186)&lt;10%,"G",IF(ABS(L186)&lt;15%,"S","NS")))</f>
        <v>VG</v>
      </c>
      <c r="N186" s="64" t="str">
        <f t="shared" ref="N186" si="1559">AO186</f>
        <v>VG</v>
      </c>
      <c r="O186" s="64" t="str">
        <f t="shared" ref="O186" si="1560">BD186</f>
        <v>NS</v>
      </c>
      <c r="P186" s="64" t="str">
        <f t="shared" ref="P186" si="1561">BY186</f>
        <v>VG</v>
      </c>
      <c r="Q186" s="64">
        <v>0.54</v>
      </c>
      <c r="R186" s="64" t="str">
        <f t="shared" ref="R186" si="1562">IF(Q186&lt;=0.5,"VG",IF(Q186&lt;=0.6,"G",IF(Q186&lt;=0.7,"S","NS")))</f>
        <v>G</v>
      </c>
      <c r="S186" s="64" t="str">
        <f t="shared" ref="S186" si="1563">AN186</f>
        <v>NS</v>
      </c>
      <c r="T186" s="64" t="str">
        <f t="shared" ref="T186" si="1564">BF186</f>
        <v>NS</v>
      </c>
      <c r="U186" s="64" t="str">
        <f t="shared" ref="U186" si="1565">BX186</f>
        <v>NS</v>
      </c>
      <c r="V186" s="64">
        <v>0.85299999999999998</v>
      </c>
      <c r="W186" s="64" t="str">
        <f t="shared" ref="W186" si="1566">IF(V186&gt;0.85,"VG",IF(V186&gt;0.75,"G",IF(V186&gt;0.6,"S","NS")))</f>
        <v>VG</v>
      </c>
      <c r="X186" s="64" t="str">
        <f t="shared" ref="X186" si="1567">AP186</f>
        <v>VG</v>
      </c>
      <c r="Y186" s="64" t="str">
        <f t="shared" ref="Y186" si="1568">BH186</f>
        <v>VG</v>
      </c>
      <c r="Z186" s="64" t="str">
        <f t="shared" ref="Z186" si="1569">BZ186</f>
        <v>VG</v>
      </c>
      <c r="AA186" s="66">
        <v>0.46449135700952998</v>
      </c>
      <c r="AB186" s="66">
        <v>0.48582826247624</v>
      </c>
      <c r="AC186" s="66">
        <v>36.925476905016303</v>
      </c>
      <c r="AD186" s="66">
        <v>35.422135499048998</v>
      </c>
      <c r="AE186" s="66">
        <v>0.73178456050293195</v>
      </c>
      <c r="AF186" s="66">
        <v>0.71705769469670899</v>
      </c>
      <c r="AG186" s="66">
        <v>0.86373220117502103</v>
      </c>
      <c r="AH186" s="66">
        <v>0.86641318681162205</v>
      </c>
      <c r="AI186" s="67" t="s">
        <v>76</v>
      </c>
      <c r="AJ186" s="67" t="s">
        <v>76</v>
      </c>
      <c r="AK186" s="67" t="s">
        <v>73</v>
      </c>
      <c r="AL186" s="67" t="s">
        <v>73</v>
      </c>
      <c r="AM186" s="67" t="s">
        <v>73</v>
      </c>
      <c r="AN186" s="67" t="s">
        <v>73</v>
      </c>
      <c r="AO186" s="67" t="s">
        <v>77</v>
      </c>
      <c r="AP186" s="67" t="s">
        <v>77</v>
      </c>
      <c r="AR186" s="68" t="s">
        <v>88</v>
      </c>
      <c r="AS186" s="66">
        <v>0.43843094218020001</v>
      </c>
      <c r="AT186" s="66">
        <v>0.45450937038529099</v>
      </c>
      <c r="AU186" s="66">
        <v>40.067811319636199</v>
      </c>
      <c r="AV186" s="66">
        <v>39.605988650487703</v>
      </c>
      <c r="AW186" s="66">
        <v>0.74937911488097997</v>
      </c>
      <c r="AX186" s="66">
        <v>0.73857337456390104</v>
      </c>
      <c r="AY186" s="66">
        <v>0.87051913419226601</v>
      </c>
      <c r="AZ186" s="66">
        <v>0.88200065354242896</v>
      </c>
      <c r="BA186" s="67" t="s">
        <v>73</v>
      </c>
      <c r="BB186" s="67" t="s">
        <v>76</v>
      </c>
      <c r="BC186" s="67" t="s">
        <v>73</v>
      </c>
      <c r="BD186" s="67" t="s">
        <v>73</v>
      </c>
      <c r="BE186" s="67" t="s">
        <v>73</v>
      </c>
      <c r="BF186" s="67" t="s">
        <v>73</v>
      </c>
      <c r="BG186" s="67" t="s">
        <v>77</v>
      </c>
      <c r="BH186" s="67" t="s">
        <v>77</v>
      </c>
      <c r="BI186" s="63">
        <f t="shared" ref="BI186" si="1570">IF(BJ186=AR186,1,0)</f>
        <v>1</v>
      </c>
      <c r="BJ186" s="63" t="s">
        <v>88</v>
      </c>
      <c r="BK186" s="66">
        <v>0.48875926577338902</v>
      </c>
      <c r="BL186" s="66">
        <v>0.49850744282400899</v>
      </c>
      <c r="BM186" s="66">
        <v>34.750583660210602</v>
      </c>
      <c r="BN186" s="66">
        <v>34.841960954976599</v>
      </c>
      <c r="BO186" s="66">
        <v>0.71501100287101205</v>
      </c>
      <c r="BP186" s="66">
        <v>0.70816139203997197</v>
      </c>
      <c r="BQ186" s="66">
        <v>0.86944312864988105</v>
      </c>
      <c r="BR186" s="66">
        <v>0.88290786392832199</v>
      </c>
      <c r="BS186" s="63" t="s">
        <v>76</v>
      </c>
      <c r="BT186" s="63" t="s">
        <v>76</v>
      </c>
      <c r="BU186" s="63" t="s">
        <v>73</v>
      </c>
      <c r="BV186" s="63" t="s">
        <v>73</v>
      </c>
      <c r="BW186" s="63" t="s">
        <v>73</v>
      </c>
      <c r="BX186" s="63" t="s">
        <v>73</v>
      </c>
      <c r="BY186" s="63" t="s">
        <v>77</v>
      </c>
      <c r="BZ186" s="63" t="s">
        <v>77</v>
      </c>
    </row>
    <row r="187" spans="1:78" s="63" customFormat="1" x14ac:dyDescent="0.3">
      <c r="A187" s="62">
        <v>14165000</v>
      </c>
      <c r="B187" s="63">
        <v>23773513</v>
      </c>
      <c r="C187" s="63" t="s">
        <v>14</v>
      </c>
      <c r="D187" s="82" t="s">
        <v>327</v>
      </c>
      <c r="E187" s="82" t="s">
        <v>326</v>
      </c>
      <c r="F187" s="78"/>
      <c r="G187" s="80">
        <v>0.72599999999999998</v>
      </c>
      <c r="H187" s="64" t="str">
        <f t="shared" ref="H187" si="1571">IF(G187&gt;0.8,"VG",IF(G187&gt;0.7,"G",IF(G187&gt;0.45,"S","NS")))</f>
        <v>G</v>
      </c>
      <c r="I187" s="64" t="str">
        <f t="shared" ref="I187" si="1572">AJ187</f>
        <v>S</v>
      </c>
      <c r="J187" s="64" t="str">
        <f t="shared" ref="J187" si="1573">BB187</f>
        <v>S</v>
      </c>
      <c r="K187" s="64" t="str">
        <f t="shared" ref="K187" si="1574">BT187</f>
        <v>S</v>
      </c>
      <c r="L187" s="65">
        <v>-2.8E-3</v>
      </c>
      <c r="M187" s="65" t="str">
        <f t="shared" ref="M187" si="1575">IF(ABS(L187)&lt;5%,"VG",IF(ABS(L187)&lt;10%,"G",IF(ABS(L187)&lt;15%,"S","NS")))</f>
        <v>VG</v>
      </c>
      <c r="N187" s="64" t="str">
        <f t="shared" ref="N187" si="1576">AO187</f>
        <v>VG</v>
      </c>
      <c r="O187" s="64" t="str">
        <f t="shared" ref="O187" si="1577">BD187</f>
        <v>NS</v>
      </c>
      <c r="P187" s="64" t="str">
        <f t="shared" ref="P187" si="1578">BY187</f>
        <v>VG</v>
      </c>
      <c r="Q187" s="64">
        <v>0.52400000000000002</v>
      </c>
      <c r="R187" s="64" t="str">
        <f t="shared" ref="R187" si="1579">IF(Q187&lt;=0.5,"VG",IF(Q187&lt;=0.6,"G",IF(Q187&lt;=0.7,"S","NS")))</f>
        <v>G</v>
      </c>
      <c r="S187" s="64" t="str">
        <f t="shared" ref="S187" si="1580">AN187</f>
        <v>NS</v>
      </c>
      <c r="T187" s="64" t="str">
        <f t="shared" ref="T187" si="1581">BF187</f>
        <v>NS</v>
      </c>
      <c r="U187" s="64" t="str">
        <f t="shared" ref="U187" si="1582">BX187</f>
        <v>NS</v>
      </c>
      <c r="V187" s="64">
        <v>0.84399999999999997</v>
      </c>
      <c r="W187" s="64" t="str">
        <f t="shared" ref="W187" si="1583">IF(V187&gt;0.85,"VG",IF(V187&gt;0.75,"G",IF(V187&gt;0.6,"S","NS")))</f>
        <v>G</v>
      </c>
      <c r="X187" s="64" t="str">
        <f t="shared" ref="X187" si="1584">AP187</f>
        <v>VG</v>
      </c>
      <c r="Y187" s="64" t="str">
        <f t="shared" ref="Y187" si="1585">BH187</f>
        <v>VG</v>
      </c>
      <c r="Z187" s="64" t="str">
        <f t="shared" ref="Z187" si="1586">BZ187</f>
        <v>VG</v>
      </c>
      <c r="AA187" s="66">
        <v>0.46449135700952998</v>
      </c>
      <c r="AB187" s="66">
        <v>0.48582826247624</v>
      </c>
      <c r="AC187" s="66">
        <v>36.925476905016303</v>
      </c>
      <c r="AD187" s="66">
        <v>35.422135499048998</v>
      </c>
      <c r="AE187" s="66">
        <v>0.73178456050293195</v>
      </c>
      <c r="AF187" s="66">
        <v>0.71705769469670899</v>
      </c>
      <c r="AG187" s="66">
        <v>0.86373220117502103</v>
      </c>
      <c r="AH187" s="66">
        <v>0.86641318681162205</v>
      </c>
      <c r="AI187" s="67" t="s">
        <v>76</v>
      </c>
      <c r="AJ187" s="67" t="s">
        <v>76</v>
      </c>
      <c r="AK187" s="67" t="s">
        <v>73</v>
      </c>
      <c r="AL187" s="67" t="s">
        <v>73</v>
      </c>
      <c r="AM187" s="67" t="s">
        <v>73</v>
      </c>
      <c r="AN187" s="67" t="s">
        <v>73</v>
      </c>
      <c r="AO187" s="67" t="s">
        <v>77</v>
      </c>
      <c r="AP187" s="67" t="s">
        <v>77</v>
      </c>
      <c r="AR187" s="68" t="s">
        <v>88</v>
      </c>
      <c r="AS187" s="66">
        <v>0.43843094218020001</v>
      </c>
      <c r="AT187" s="66">
        <v>0.45450937038529099</v>
      </c>
      <c r="AU187" s="66">
        <v>40.067811319636199</v>
      </c>
      <c r="AV187" s="66">
        <v>39.605988650487703</v>
      </c>
      <c r="AW187" s="66">
        <v>0.74937911488097997</v>
      </c>
      <c r="AX187" s="66">
        <v>0.73857337456390104</v>
      </c>
      <c r="AY187" s="66">
        <v>0.87051913419226601</v>
      </c>
      <c r="AZ187" s="66">
        <v>0.88200065354242896</v>
      </c>
      <c r="BA187" s="67" t="s">
        <v>73</v>
      </c>
      <c r="BB187" s="67" t="s">
        <v>76</v>
      </c>
      <c r="BC187" s="67" t="s">
        <v>73</v>
      </c>
      <c r="BD187" s="67" t="s">
        <v>73</v>
      </c>
      <c r="BE187" s="67" t="s">
        <v>73</v>
      </c>
      <c r="BF187" s="67" t="s">
        <v>73</v>
      </c>
      <c r="BG187" s="67" t="s">
        <v>77</v>
      </c>
      <c r="BH187" s="67" t="s">
        <v>77</v>
      </c>
      <c r="BI187" s="63">
        <f t="shared" ref="BI187" si="1587">IF(BJ187=AR187,1,0)</f>
        <v>1</v>
      </c>
      <c r="BJ187" s="63" t="s">
        <v>88</v>
      </c>
      <c r="BK187" s="66">
        <v>0.48875926577338902</v>
      </c>
      <c r="BL187" s="66">
        <v>0.49850744282400899</v>
      </c>
      <c r="BM187" s="66">
        <v>34.750583660210602</v>
      </c>
      <c r="BN187" s="66">
        <v>34.841960954976599</v>
      </c>
      <c r="BO187" s="66">
        <v>0.71501100287101205</v>
      </c>
      <c r="BP187" s="66">
        <v>0.70816139203997197</v>
      </c>
      <c r="BQ187" s="66">
        <v>0.86944312864988105</v>
      </c>
      <c r="BR187" s="66">
        <v>0.88290786392832199</v>
      </c>
      <c r="BS187" s="63" t="s">
        <v>76</v>
      </c>
      <c r="BT187" s="63" t="s">
        <v>76</v>
      </c>
      <c r="BU187" s="63" t="s">
        <v>73</v>
      </c>
      <c r="BV187" s="63" t="s">
        <v>73</v>
      </c>
      <c r="BW187" s="63" t="s">
        <v>73</v>
      </c>
      <c r="BX187" s="63" t="s">
        <v>73</v>
      </c>
      <c r="BY187" s="63" t="s">
        <v>77</v>
      </c>
      <c r="BZ187" s="63" t="s">
        <v>77</v>
      </c>
    </row>
    <row r="188" spans="1:78" s="63" customFormat="1" x14ac:dyDescent="0.3">
      <c r="A188" s="62">
        <v>14165000</v>
      </c>
      <c r="B188" s="63">
        <v>23773513</v>
      </c>
      <c r="C188" s="63" t="s">
        <v>14</v>
      </c>
      <c r="D188" s="82" t="s">
        <v>328</v>
      </c>
      <c r="E188" s="82" t="s">
        <v>334</v>
      </c>
      <c r="F188" s="78"/>
      <c r="G188" s="80">
        <v>0.86199999999999999</v>
      </c>
      <c r="H188" s="64" t="str">
        <f t="shared" ref="H188" si="1588">IF(G188&gt;0.8,"VG",IF(G188&gt;0.7,"G",IF(G188&gt;0.45,"S","NS")))</f>
        <v>VG</v>
      </c>
      <c r="I188" s="64" t="str">
        <f t="shared" ref="I188" si="1589">AJ188</f>
        <v>S</v>
      </c>
      <c r="J188" s="64" t="str">
        <f t="shared" ref="J188" si="1590">BB188</f>
        <v>S</v>
      </c>
      <c r="K188" s="64" t="str">
        <f t="shared" ref="K188" si="1591">BT188</f>
        <v>S</v>
      </c>
      <c r="L188" s="65">
        <v>4.6699999999999997E-3</v>
      </c>
      <c r="M188" s="65" t="str">
        <f t="shared" ref="M188" si="1592">IF(ABS(L188)&lt;5%,"VG",IF(ABS(L188)&lt;10%,"G",IF(ABS(L188)&lt;15%,"S","NS")))</f>
        <v>VG</v>
      </c>
      <c r="N188" s="64" t="str">
        <f t="shared" ref="N188" si="1593">AO188</f>
        <v>VG</v>
      </c>
      <c r="O188" s="64" t="str">
        <f t="shared" ref="O188" si="1594">BD188</f>
        <v>NS</v>
      </c>
      <c r="P188" s="64" t="str">
        <f t="shared" ref="P188" si="1595">BY188</f>
        <v>VG</v>
      </c>
      <c r="Q188" s="64">
        <v>0.372</v>
      </c>
      <c r="R188" s="64" t="str">
        <f t="shared" ref="R188" si="1596">IF(Q188&lt;=0.5,"VG",IF(Q188&lt;=0.6,"G",IF(Q188&lt;=0.7,"S","NS")))</f>
        <v>VG</v>
      </c>
      <c r="S188" s="64" t="str">
        <f t="shared" ref="S188" si="1597">AN188</f>
        <v>NS</v>
      </c>
      <c r="T188" s="64" t="str">
        <f t="shared" ref="T188" si="1598">BF188</f>
        <v>NS</v>
      </c>
      <c r="U188" s="64" t="str">
        <f t="shared" ref="U188" si="1599">BX188</f>
        <v>NS</v>
      </c>
      <c r="V188" s="64">
        <v>0.86599999999999999</v>
      </c>
      <c r="W188" s="64" t="str">
        <f t="shared" ref="W188" si="1600">IF(V188&gt;0.85,"VG",IF(V188&gt;0.75,"G",IF(V188&gt;0.6,"S","NS")))</f>
        <v>VG</v>
      </c>
      <c r="X188" s="64" t="str">
        <f t="shared" ref="X188" si="1601">AP188</f>
        <v>VG</v>
      </c>
      <c r="Y188" s="64" t="str">
        <f t="shared" ref="Y188" si="1602">BH188</f>
        <v>VG</v>
      </c>
      <c r="Z188" s="64" t="str">
        <f t="shared" ref="Z188" si="1603">BZ188</f>
        <v>VG</v>
      </c>
      <c r="AA188" s="66">
        <v>0.46449135700952998</v>
      </c>
      <c r="AB188" s="66">
        <v>0.48582826247624</v>
      </c>
      <c r="AC188" s="66">
        <v>36.925476905016303</v>
      </c>
      <c r="AD188" s="66">
        <v>35.422135499048998</v>
      </c>
      <c r="AE188" s="66">
        <v>0.73178456050293195</v>
      </c>
      <c r="AF188" s="66">
        <v>0.71705769469670899</v>
      </c>
      <c r="AG188" s="66">
        <v>0.86373220117502103</v>
      </c>
      <c r="AH188" s="66">
        <v>0.86641318681162205</v>
      </c>
      <c r="AI188" s="67" t="s">
        <v>76</v>
      </c>
      <c r="AJ188" s="67" t="s">
        <v>76</v>
      </c>
      <c r="AK188" s="67" t="s">
        <v>73</v>
      </c>
      <c r="AL188" s="67" t="s">
        <v>73</v>
      </c>
      <c r="AM188" s="67" t="s">
        <v>73</v>
      </c>
      <c r="AN188" s="67" t="s">
        <v>73</v>
      </c>
      <c r="AO188" s="67" t="s">
        <v>77</v>
      </c>
      <c r="AP188" s="67" t="s">
        <v>77</v>
      </c>
      <c r="AR188" s="68" t="s">
        <v>88</v>
      </c>
      <c r="AS188" s="66">
        <v>0.43843094218020001</v>
      </c>
      <c r="AT188" s="66">
        <v>0.45450937038529099</v>
      </c>
      <c r="AU188" s="66">
        <v>40.067811319636199</v>
      </c>
      <c r="AV188" s="66">
        <v>39.605988650487703</v>
      </c>
      <c r="AW188" s="66">
        <v>0.74937911488097997</v>
      </c>
      <c r="AX188" s="66">
        <v>0.73857337456390104</v>
      </c>
      <c r="AY188" s="66">
        <v>0.87051913419226601</v>
      </c>
      <c r="AZ188" s="66">
        <v>0.88200065354242896</v>
      </c>
      <c r="BA188" s="67" t="s">
        <v>73</v>
      </c>
      <c r="BB188" s="67" t="s">
        <v>76</v>
      </c>
      <c r="BC188" s="67" t="s">
        <v>73</v>
      </c>
      <c r="BD188" s="67" t="s">
        <v>73</v>
      </c>
      <c r="BE188" s="67" t="s">
        <v>73</v>
      </c>
      <c r="BF188" s="67" t="s">
        <v>73</v>
      </c>
      <c r="BG188" s="67" t="s">
        <v>77</v>
      </c>
      <c r="BH188" s="67" t="s">
        <v>77</v>
      </c>
      <c r="BI188" s="63">
        <f t="shared" ref="BI188" si="1604">IF(BJ188=AR188,1,0)</f>
        <v>1</v>
      </c>
      <c r="BJ188" s="63" t="s">
        <v>88</v>
      </c>
      <c r="BK188" s="66">
        <v>0.48875926577338902</v>
      </c>
      <c r="BL188" s="66">
        <v>0.49850744282400899</v>
      </c>
      <c r="BM188" s="66">
        <v>34.750583660210602</v>
      </c>
      <c r="BN188" s="66">
        <v>34.841960954976599</v>
      </c>
      <c r="BO188" s="66">
        <v>0.71501100287101205</v>
      </c>
      <c r="BP188" s="66">
        <v>0.70816139203997197</v>
      </c>
      <c r="BQ188" s="66">
        <v>0.86944312864988105</v>
      </c>
      <c r="BR188" s="66">
        <v>0.88290786392832199</v>
      </c>
      <c r="BS188" s="63" t="s">
        <v>76</v>
      </c>
      <c r="BT188" s="63" t="s">
        <v>76</v>
      </c>
      <c r="BU188" s="63" t="s">
        <v>73</v>
      </c>
      <c r="BV188" s="63" t="s">
        <v>73</v>
      </c>
      <c r="BW188" s="63" t="s">
        <v>73</v>
      </c>
      <c r="BX188" s="63" t="s">
        <v>73</v>
      </c>
      <c r="BY188" s="63" t="s">
        <v>77</v>
      </c>
      <c r="BZ188" s="63" t="s">
        <v>77</v>
      </c>
    </row>
    <row r="189" spans="1:78" s="63" customFormat="1" x14ac:dyDescent="0.3">
      <c r="A189" s="62">
        <v>14165000</v>
      </c>
      <c r="B189" s="63">
        <v>23773513</v>
      </c>
      <c r="C189" s="63" t="s">
        <v>14</v>
      </c>
      <c r="D189" s="82" t="s">
        <v>327</v>
      </c>
      <c r="E189" s="82" t="s">
        <v>324</v>
      </c>
      <c r="F189" s="78"/>
      <c r="G189" s="80">
        <v>0.72499999999999998</v>
      </c>
      <c r="H189" s="64" t="str">
        <f t="shared" ref="H189" si="1605">IF(G189&gt;0.8,"VG",IF(G189&gt;0.7,"G",IF(G189&gt;0.45,"S","NS")))</f>
        <v>G</v>
      </c>
      <c r="I189" s="64" t="str">
        <f t="shared" ref="I189" si="1606">AJ189</f>
        <v>S</v>
      </c>
      <c r="J189" s="64" t="str">
        <f t="shared" ref="J189" si="1607">BB189</f>
        <v>S</v>
      </c>
      <c r="K189" s="64" t="str">
        <f t="shared" ref="K189" si="1608">BT189</f>
        <v>S</v>
      </c>
      <c r="L189" s="65">
        <v>-8.2000000000000003E-2</v>
      </c>
      <c r="M189" s="65" t="str">
        <f t="shared" ref="M189" si="1609">IF(ABS(L189)&lt;5%,"VG",IF(ABS(L189)&lt;10%,"G",IF(ABS(L189)&lt;15%,"S","NS")))</f>
        <v>G</v>
      </c>
      <c r="N189" s="64" t="str">
        <f t="shared" ref="N189" si="1610">AO189</f>
        <v>VG</v>
      </c>
      <c r="O189" s="64" t="str">
        <f t="shared" ref="O189" si="1611">BD189</f>
        <v>NS</v>
      </c>
      <c r="P189" s="64" t="str">
        <f t="shared" ref="P189" si="1612">BY189</f>
        <v>VG</v>
      </c>
      <c r="Q189" s="64">
        <v>0.52200000000000002</v>
      </c>
      <c r="R189" s="64" t="str">
        <f t="shared" ref="R189" si="1613">IF(Q189&lt;=0.5,"VG",IF(Q189&lt;=0.6,"G",IF(Q189&lt;=0.7,"S","NS")))</f>
        <v>G</v>
      </c>
      <c r="S189" s="64" t="str">
        <f t="shared" ref="S189" si="1614">AN189</f>
        <v>NS</v>
      </c>
      <c r="T189" s="64" t="str">
        <f t="shared" ref="T189" si="1615">BF189</f>
        <v>NS</v>
      </c>
      <c r="U189" s="64" t="str">
        <f t="shared" ref="U189" si="1616">BX189</f>
        <v>NS</v>
      </c>
      <c r="V189" s="64">
        <v>0.85399999999999998</v>
      </c>
      <c r="W189" s="64" t="str">
        <f t="shared" ref="W189" si="1617">IF(V189&gt;0.85,"VG",IF(V189&gt;0.75,"G",IF(V189&gt;0.6,"S","NS")))</f>
        <v>VG</v>
      </c>
      <c r="X189" s="64" t="str">
        <f t="shared" ref="X189" si="1618">AP189</f>
        <v>VG</v>
      </c>
      <c r="Y189" s="64" t="str">
        <f t="shared" ref="Y189" si="1619">BH189</f>
        <v>VG</v>
      </c>
      <c r="Z189" s="64" t="str">
        <f t="shared" ref="Z189" si="1620">BZ189</f>
        <v>VG</v>
      </c>
      <c r="AA189" s="66">
        <v>0.46449135700952998</v>
      </c>
      <c r="AB189" s="66">
        <v>0.48582826247624</v>
      </c>
      <c r="AC189" s="66">
        <v>36.925476905016303</v>
      </c>
      <c r="AD189" s="66">
        <v>35.422135499048998</v>
      </c>
      <c r="AE189" s="66">
        <v>0.73178456050293195</v>
      </c>
      <c r="AF189" s="66">
        <v>0.71705769469670899</v>
      </c>
      <c r="AG189" s="66">
        <v>0.86373220117502103</v>
      </c>
      <c r="AH189" s="66">
        <v>0.86641318681162205</v>
      </c>
      <c r="AI189" s="67" t="s">
        <v>76</v>
      </c>
      <c r="AJ189" s="67" t="s">
        <v>76</v>
      </c>
      <c r="AK189" s="67" t="s">
        <v>73</v>
      </c>
      <c r="AL189" s="67" t="s">
        <v>73</v>
      </c>
      <c r="AM189" s="67" t="s">
        <v>73</v>
      </c>
      <c r="AN189" s="67" t="s">
        <v>73</v>
      </c>
      <c r="AO189" s="67" t="s">
        <v>77</v>
      </c>
      <c r="AP189" s="67" t="s">
        <v>77</v>
      </c>
      <c r="AR189" s="68" t="s">
        <v>88</v>
      </c>
      <c r="AS189" s="66">
        <v>0.43843094218020001</v>
      </c>
      <c r="AT189" s="66">
        <v>0.45450937038529099</v>
      </c>
      <c r="AU189" s="66">
        <v>40.067811319636199</v>
      </c>
      <c r="AV189" s="66">
        <v>39.605988650487703</v>
      </c>
      <c r="AW189" s="66">
        <v>0.74937911488097997</v>
      </c>
      <c r="AX189" s="66">
        <v>0.73857337456390104</v>
      </c>
      <c r="AY189" s="66">
        <v>0.87051913419226601</v>
      </c>
      <c r="AZ189" s="66">
        <v>0.88200065354242896</v>
      </c>
      <c r="BA189" s="67" t="s">
        <v>73</v>
      </c>
      <c r="BB189" s="67" t="s">
        <v>76</v>
      </c>
      <c r="BC189" s="67" t="s">
        <v>73</v>
      </c>
      <c r="BD189" s="67" t="s">
        <v>73</v>
      </c>
      <c r="BE189" s="67" t="s">
        <v>73</v>
      </c>
      <c r="BF189" s="67" t="s">
        <v>73</v>
      </c>
      <c r="BG189" s="67" t="s">
        <v>77</v>
      </c>
      <c r="BH189" s="67" t="s">
        <v>77</v>
      </c>
      <c r="BI189" s="63">
        <f t="shared" ref="BI189" si="1621">IF(BJ189=AR189,1,0)</f>
        <v>1</v>
      </c>
      <c r="BJ189" s="63" t="s">
        <v>88</v>
      </c>
      <c r="BK189" s="66">
        <v>0.48875926577338902</v>
      </c>
      <c r="BL189" s="66">
        <v>0.49850744282400899</v>
      </c>
      <c r="BM189" s="66">
        <v>34.750583660210602</v>
      </c>
      <c r="BN189" s="66">
        <v>34.841960954976599</v>
      </c>
      <c r="BO189" s="66">
        <v>0.71501100287101205</v>
      </c>
      <c r="BP189" s="66">
        <v>0.70816139203997197</v>
      </c>
      <c r="BQ189" s="66">
        <v>0.86944312864988105</v>
      </c>
      <c r="BR189" s="66">
        <v>0.88290786392832199</v>
      </c>
      <c r="BS189" s="63" t="s">
        <v>76</v>
      </c>
      <c r="BT189" s="63" t="s">
        <v>76</v>
      </c>
      <c r="BU189" s="63" t="s">
        <v>73</v>
      </c>
      <c r="BV189" s="63" t="s">
        <v>73</v>
      </c>
      <c r="BW189" s="63" t="s">
        <v>73</v>
      </c>
      <c r="BX189" s="63" t="s">
        <v>73</v>
      </c>
      <c r="BY189" s="63" t="s">
        <v>77</v>
      </c>
      <c r="BZ189" s="63" t="s">
        <v>77</v>
      </c>
    </row>
    <row r="190" spans="1:78" s="63" customFormat="1" x14ac:dyDescent="0.3">
      <c r="A190" s="62">
        <v>14165000</v>
      </c>
      <c r="B190" s="63">
        <v>23773513</v>
      </c>
      <c r="C190" s="63" t="s">
        <v>14</v>
      </c>
      <c r="D190" s="82" t="s">
        <v>328</v>
      </c>
      <c r="E190" s="82" t="s">
        <v>333</v>
      </c>
      <c r="F190" s="78"/>
      <c r="G190" s="80">
        <v>0.86499999999999999</v>
      </c>
      <c r="H190" s="64" t="str">
        <f t="shared" ref="H190" si="1622">IF(G190&gt;0.8,"VG",IF(G190&gt;0.7,"G",IF(G190&gt;0.45,"S","NS")))</f>
        <v>VG</v>
      </c>
      <c r="I190" s="64" t="str">
        <f t="shared" ref="I190" si="1623">AJ190</f>
        <v>S</v>
      </c>
      <c r="J190" s="64" t="str">
        <f t="shared" ref="J190" si="1624">BB190</f>
        <v>S</v>
      </c>
      <c r="K190" s="64" t="str">
        <f t="shared" ref="K190" si="1625">BT190</f>
        <v>S</v>
      </c>
      <c r="L190" s="65">
        <v>-5.4949999999999999E-2</v>
      </c>
      <c r="M190" s="65" t="str">
        <f t="shared" ref="M190" si="1626">IF(ABS(L190)&lt;5%,"VG",IF(ABS(L190)&lt;10%,"G",IF(ABS(L190)&lt;15%,"S","NS")))</f>
        <v>G</v>
      </c>
      <c r="N190" s="64" t="str">
        <f t="shared" ref="N190" si="1627">AO190</f>
        <v>VG</v>
      </c>
      <c r="O190" s="64" t="str">
        <f t="shared" ref="O190" si="1628">BD190</f>
        <v>NS</v>
      </c>
      <c r="P190" s="64" t="str">
        <f t="shared" ref="P190" si="1629">BY190</f>
        <v>VG</v>
      </c>
      <c r="Q190" s="64">
        <v>0.36699999999999999</v>
      </c>
      <c r="R190" s="64" t="str">
        <f t="shared" ref="R190" si="1630">IF(Q190&lt;=0.5,"VG",IF(Q190&lt;=0.6,"G",IF(Q190&lt;=0.7,"S","NS")))</f>
        <v>VG</v>
      </c>
      <c r="S190" s="64" t="str">
        <f t="shared" ref="S190" si="1631">AN190</f>
        <v>NS</v>
      </c>
      <c r="T190" s="64" t="str">
        <f t="shared" ref="T190" si="1632">BF190</f>
        <v>NS</v>
      </c>
      <c r="U190" s="64" t="str">
        <f t="shared" ref="U190" si="1633">BX190</f>
        <v>NS</v>
      </c>
      <c r="V190" s="64">
        <v>0.87280000000000002</v>
      </c>
      <c r="W190" s="64" t="str">
        <f t="shared" ref="W190" si="1634">IF(V190&gt;0.85,"VG",IF(V190&gt;0.75,"G",IF(V190&gt;0.6,"S","NS")))</f>
        <v>VG</v>
      </c>
      <c r="X190" s="64" t="str">
        <f t="shared" ref="X190" si="1635">AP190</f>
        <v>VG</v>
      </c>
      <c r="Y190" s="64" t="str">
        <f t="shared" ref="Y190" si="1636">BH190</f>
        <v>VG</v>
      </c>
      <c r="Z190" s="64" t="str">
        <f t="shared" ref="Z190" si="1637">BZ190</f>
        <v>VG</v>
      </c>
      <c r="AA190" s="66">
        <v>0.46449135700952998</v>
      </c>
      <c r="AB190" s="66">
        <v>0.48582826247624</v>
      </c>
      <c r="AC190" s="66">
        <v>36.925476905016303</v>
      </c>
      <c r="AD190" s="66">
        <v>35.422135499048998</v>
      </c>
      <c r="AE190" s="66">
        <v>0.73178456050293195</v>
      </c>
      <c r="AF190" s="66">
        <v>0.71705769469670899</v>
      </c>
      <c r="AG190" s="66">
        <v>0.86373220117502103</v>
      </c>
      <c r="AH190" s="66">
        <v>0.86641318681162205</v>
      </c>
      <c r="AI190" s="67" t="s">
        <v>76</v>
      </c>
      <c r="AJ190" s="67" t="s">
        <v>76</v>
      </c>
      <c r="AK190" s="67" t="s">
        <v>73</v>
      </c>
      <c r="AL190" s="67" t="s">
        <v>73</v>
      </c>
      <c r="AM190" s="67" t="s">
        <v>73</v>
      </c>
      <c r="AN190" s="67" t="s">
        <v>73</v>
      </c>
      <c r="AO190" s="67" t="s">
        <v>77</v>
      </c>
      <c r="AP190" s="67" t="s">
        <v>77</v>
      </c>
      <c r="AR190" s="68" t="s">
        <v>88</v>
      </c>
      <c r="AS190" s="66">
        <v>0.43843094218020001</v>
      </c>
      <c r="AT190" s="66">
        <v>0.45450937038529099</v>
      </c>
      <c r="AU190" s="66">
        <v>40.067811319636199</v>
      </c>
      <c r="AV190" s="66">
        <v>39.605988650487703</v>
      </c>
      <c r="AW190" s="66">
        <v>0.74937911488097997</v>
      </c>
      <c r="AX190" s="66">
        <v>0.73857337456390104</v>
      </c>
      <c r="AY190" s="66">
        <v>0.87051913419226601</v>
      </c>
      <c r="AZ190" s="66">
        <v>0.88200065354242896</v>
      </c>
      <c r="BA190" s="67" t="s">
        <v>73</v>
      </c>
      <c r="BB190" s="67" t="s">
        <v>76</v>
      </c>
      <c r="BC190" s="67" t="s">
        <v>73</v>
      </c>
      <c r="BD190" s="67" t="s">
        <v>73</v>
      </c>
      <c r="BE190" s="67" t="s">
        <v>73</v>
      </c>
      <c r="BF190" s="67" t="s">
        <v>73</v>
      </c>
      <c r="BG190" s="67" t="s">
        <v>77</v>
      </c>
      <c r="BH190" s="67" t="s">
        <v>77</v>
      </c>
      <c r="BI190" s="63">
        <f t="shared" ref="BI190" si="1638">IF(BJ190=AR190,1,0)</f>
        <v>1</v>
      </c>
      <c r="BJ190" s="63" t="s">
        <v>88</v>
      </c>
      <c r="BK190" s="66">
        <v>0.48875926577338902</v>
      </c>
      <c r="BL190" s="66">
        <v>0.49850744282400899</v>
      </c>
      <c r="BM190" s="66">
        <v>34.750583660210602</v>
      </c>
      <c r="BN190" s="66">
        <v>34.841960954976599</v>
      </c>
      <c r="BO190" s="66">
        <v>0.71501100287101205</v>
      </c>
      <c r="BP190" s="66">
        <v>0.70816139203997197</v>
      </c>
      <c r="BQ190" s="66">
        <v>0.86944312864988105</v>
      </c>
      <c r="BR190" s="66">
        <v>0.88290786392832199</v>
      </c>
      <c r="BS190" s="63" t="s">
        <v>76</v>
      </c>
      <c r="BT190" s="63" t="s">
        <v>76</v>
      </c>
      <c r="BU190" s="63" t="s">
        <v>73</v>
      </c>
      <c r="BV190" s="63" t="s">
        <v>73</v>
      </c>
      <c r="BW190" s="63" t="s">
        <v>73</v>
      </c>
      <c r="BX190" s="63" t="s">
        <v>73</v>
      </c>
      <c r="BY190" s="63" t="s">
        <v>77</v>
      </c>
      <c r="BZ190" s="63" t="s">
        <v>77</v>
      </c>
    </row>
    <row r="191" spans="1:78" s="63" customFormat="1" x14ac:dyDescent="0.3">
      <c r="A191" s="62">
        <v>14165000</v>
      </c>
      <c r="B191" s="63">
        <v>23773513</v>
      </c>
      <c r="C191" s="63" t="s">
        <v>14</v>
      </c>
      <c r="D191" s="82" t="s">
        <v>336</v>
      </c>
      <c r="E191" s="82" t="s">
        <v>339</v>
      </c>
      <c r="F191" s="78"/>
      <c r="G191" s="80">
        <v>0.86499999999999999</v>
      </c>
      <c r="H191" s="64" t="str">
        <f t="shared" ref="H191" si="1639">IF(G191&gt;0.8,"VG",IF(G191&gt;0.7,"G",IF(G191&gt;0.45,"S","NS")))</f>
        <v>VG</v>
      </c>
      <c r="I191" s="64" t="str">
        <f t="shared" ref="I191" si="1640">AJ191</f>
        <v>S</v>
      </c>
      <c r="J191" s="64" t="str">
        <f t="shared" ref="J191" si="1641">BB191</f>
        <v>S</v>
      </c>
      <c r="K191" s="64" t="str">
        <f t="shared" ref="K191" si="1642">BT191</f>
        <v>S</v>
      </c>
      <c r="L191" s="65">
        <v>-5.4949999999999999E-2</v>
      </c>
      <c r="M191" s="65" t="str">
        <f t="shared" ref="M191" si="1643">IF(ABS(L191)&lt;5%,"VG",IF(ABS(L191)&lt;10%,"G",IF(ABS(L191)&lt;15%,"S","NS")))</f>
        <v>G</v>
      </c>
      <c r="N191" s="64" t="str">
        <f t="shared" ref="N191" si="1644">AO191</f>
        <v>VG</v>
      </c>
      <c r="O191" s="64" t="str">
        <f t="shared" ref="O191" si="1645">BD191</f>
        <v>NS</v>
      </c>
      <c r="P191" s="64" t="str">
        <f t="shared" ref="P191" si="1646">BY191</f>
        <v>VG</v>
      </c>
      <c r="Q191" s="64">
        <v>0.36699999999999999</v>
      </c>
      <c r="R191" s="64" t="str">
        <f t="shared" ref="R191" si="1647">IF(Q191&lt;=0.5,"VG",IF(Q191&lt;=0.6,"G",IF(Q191&lt;=0.7,"S","NS")))</f>
        <v>VG</v>
      </c>
      <c r="S191" s="64" t="str">
        <f t="shared" ref="S191" si="1648">AN191</f>
        <v>NS</v>
      </c>
      <c r="T191" s="64" t="str">
        <f t="shared" ref="T191" si="1649">BF191</f>
        <v>NS</v>
      </c>
      <c r="U191" s="64" t="str">
        <f t="shared" ref="U191" si="1650">BX191</f>
        <v>NS</v>
      </c>
      <c r="V191" s="64">
        <v>0.87280000000000002</v>
      </c>
      <c r="W191" s="64" t="str">
        <f t="shared" ref="W191" si="1651">IF(V191&gt;0.85,"VG",IF(V191&gt;0.75,"G",IF(V191&gt;0.6,"S","NS")))</f>
        <v>VG</v>
      </c>
      <c r="X191" s="64" t="str">
        <f t="shared" ref="X191" si="1652">AP191</f>
        <v>VG</v>
      </c>
      <c r="Y191" s="64" t="str">
        <f t="shared" ref="Y191" si="1653">BH191</f>
        <v>VG</v>
      </c>
      <c r="Z191" s="64" t="str">
        <f t="shared" ref="Z191" si="1654">BZ191</f>
        <v>VG</v>
      </c>
      <c r="AA191" s="66">
        <v>0.46449135700952998</v>
      </c>
      <c r="AB191" s="66">
        <v>0.48582826247624</v>
      </c>
      <c r="AC191" s="66">
        <v>36.925476905016303</v>
      </c>
      <c r="AD191" s="66">
        <v>35.422135499048998</v>
      </c>
      <c r="AE191" s="66">
        <v>0.73178456050293195</v>
      </c>
      <c r="AF191" s="66">
        <v>0.71705769469670899</v>
      </c>
      <c r="AG191" s="66">
        <v>0.86373220117502103</v>
      </c>
      <c r="AH191" s="66">
        <v>0.86641318681162205</v>
      </c>
      <c r="AI191" s="67" t="s">
        <v>76</v>
      </c>
      <c r="AJ191" s="67" t="s">
        <v>76</v>
      </c>
      <c r="AK191" s="67" t="s">
        <v>73</v>
      </c>
      <c r="AL191" s="67" t="s">
        <v>73</v>
      </c>
      <c r="AM191" s="67" t="s">
        <v>73</v>
      </c>
      <c r="AN191" s="67" t="s">
        <v>73</v>
      </c>
      <c r="AO191" s="67" t="s">
        <v>77</v>
      </c>
      <c r="AP191" s="67" t="s">
        <v>77</v>
      </c>
      <c r="AR191" s="68" t="s">
        <v>88</v>
      </c>
      <c r="AS191" s="66">
        <v>0.43843094218020001</v>
      </c>
      <c r="AT191" s="66">
        <v>0.45450937038529099</v>
      </c>
      <c r="AU191" s="66">
        <v>40.067811319636199</v>
      </c>
      <c r="AV191" s="66">
        <v>39.605988650487703</v>
      </c>
      <c r="AW191" s="66">
        <v>0.74937911488097997</v>
      </c>
      <c r="AX191" s="66">
        <v>0.73857337456390104</v>
      </c>
      <c r="AY191" s="66">
        <v>0.87051913419226601</v>
      </c>
      <c r="AZ191" s="66">
        <v>0.88200065354242896</v>
      </c>
      <c r="BA191" s="67" t="s">
        <v>73</v>
      </c>
      <c r="BB191" s="67" t="s">
        <v>76</v>
      </c>
      <c r="BC191" s="67" t="s">
        <v>73</v>
      </c>
      <c r="BD191" s="67" t="s">
        <v>73</v>
      </c>
      <c r="BE191" s="67" t="s">
        <v>73</v>
      </c>
      <c r="BF191" s="67" t="s">
        <v>73</v>
      </c>
      <c r="BG191" s="67" t="s">
        <v>77</v>
      </c>
      <c r="BH191" s="67" t="s">
        <v>77</v>
      </c>
      <c r="BI191" s="63">
        <f t="shared" ref="BI191" si="1655">IF(BJ191=AR191,1,0)</f>
        <v>1</v>
      </c>
      <c r="BJ191" s="63" t="s">
        <v>88</v>
      </c>
      <c r="BK191" s="66">
        <v>0.48875926577338902</v>
      </c>
      <c r="BL191" s="66">
        <v>0.49850744282400899</v>
      </c>
      <c r="BM191" s="66">
        <v>34.750583660210602</v>
      </c>
      <c r="BN191" s="66">
        <v>34.841960954976599</v>
      </c>
      <c r="BO191" s="66">
        <v>0.71501100287101205</v>
      </c>
      <c r="BP191" s="66">
        <v>0.70816139203997197</v>
      </c>
      <c r="BQ191" s="66">
        <v>0.86944312864988105</v>
      </c>
      <c r="BR191" s="66">
        <v>0.88290786392832199</v>
      </c>
      <c r="BS191" s="63" t="s">
        <v>76</v>
      </c>
      <c r="BT191" s="63" t="s">
        <v>76</v>
      </c>
      <c r="BU191" s="63" t="s">
        <v>73</v>
      </c>
      <c r="BV191" s="63" t="s">
        <v>73</v>
      </c>
      <c r="BW191" s="63" t="s">
        <v>73</v>
      </c>
      <c r="BX191" s="63" t="s">
        <v>73</v>
      </c>
      <c r="BY191" s="63" t="s">
        <v>77</v>
      </c>
      <c r="BZ191" s="63" t="s">
        <v>77</v>
      </c>
    </row>
    <row r="192" spans="1:78" s="63" customFormat="1" x14ac:dyDescent="0.3">
      <c r="A192" s="62">
        <v>14165000</v>
      </c>
      <c r="B192" s="63">
        <v>23773513</v>
      </c>
      <c r="C192" s="63" t="s">
        <v>14</v>
      </c>
      <c r="D192" s="82" t="s">
        <v>340</v>
      </c>
      <c r="E192" s="82" t="s">
        <v>338</v>
      </c>
      <c r="F192" s="78"/>
      <c r="G192" s="80">
        <v>0.86499999999999999</v>
      </c>
      <c r="H192" s="64" t="str">
        <f t="shared" ref="H192" si="1656">IF(G192&gt;0.8,"VG",IF(G192&gt;0.7,"G",IF(G192&gt;0.45,"S","NS")))</f>
        <v>VG</v>
      </c>
      <c r="I192" s="64" t="str">
        <f t="shared" ref="I192" si="1657">AJ192</f>
        <v>S</v>
      </c>
      <c r="J192" s="64" t="str">
        <f t="shared" ref="J192" si="1658">BB192</f>
        <v>S</v>
      </c>
      <c r="K192" s="64" t="str">
        <f t="shared" ref="K192" si="1659">BT192</f>
        <v>S</v>
      </c>
      <c r="L192" s="65">
        <v>-5.4629999999999998E-2</v>
      </c>
      <c r="M192" s="65" t="str">
        <f t="shared" ref="M192" si="1660">IF(ABS(L192)&lt;5%,"VG",IF(ABS(L192)&lt;10%,"G",IF(ABS(L192)&lt;15%,"S","NS")))</f>
        <v>G</v>
      </c>
      <c r="N192" s="64" t="str">
        <f t="shared" ref="N192" si="1661">AO192</f>
        <v>VG</v>
      </c>
      <c r="O192" s="64" t="str">
        <f t="shared" ref="O192" si="1662">BD192</f>
        <v>NS</v>
      </c>
      <c r="P192" s="64" t="str">
        <f t="shared" ref="P192" si="1663">BY192</f>
        <v>VG</v>
      </c>
      <c r="Q192" s="64">
        <v>0.36699999999999999</v>
      </c>
      <c r="R192" s="64" t="str">
        <f t="shared" ref="R192" si="1664">IF(Q192&lt;=0.5,"VG",IF(Q192&lt;=0.6,"G",IF(Q192&lt;=0.7,"S","NS")))</f>
        <v>VG</v>
      </c>
      <c r="S192" s="64" t="str">
        <f t="shared" ref="S192" si="1665">AN192</f>
        <v>NS</v>
      </c>
      <c r="T192" s="64" t="str">
        <f t="shared" ref="T192" si="1666">BF192</f>
        <v>NS</v>
      </c>
      <c r="U192" s="64" t="str">
        <f t="shared" ref="U192" si="1667">BX192</f>
        <v>NS</v>
      </c>
      <c r="V192" s="64">
        <v>0.872</v>
      </c>
      <c r="W192" s="64" t="str">
        <f t="shared" ref="W192" si="1668">IF(V192&gt;0.85,"VG",IF(V192&gt;0.75,"G",IF(V192&gt;0.6,"S","NS")))</f>
        <v>VG</v>
      </c>
      <c r="X192" s="64" t="str">
        <f t="shared" ref="X192" si="1669">AP192</f>
        <v>VG</v>
      </c>
      <c r="Y192" s="64" t="str">
        <f t="shared" ref="Y192" si="1670">BH192</f>
        <v>VG</v>
      </c>
      <c r="Z192" s="64" t="str">
        <f t="shared" ref="Z192" si="1671">BZ192</f>
        <v>VG</v>
      </c>
      <c r="AA192" s="66">
        <v>0.46449135700952998</v>
      </c>
      <c r="AB192" s="66">
        <v>0.48582826247624</v>
      </c>
      <c r="AC192" s="66">
        <v>36.925476905016303</v>
      </c>
      <c r="AD192" s="66">
        <v>35.422135499048998</v>
      </c>
      <c r="AE192" s="66">
        <v>0.73178456050293195</v>
      </c>
      <c r="AF192" s="66">
        <v>0.71705769469670899</v>
      </c>
      <c r="AG192" s="66">
        <v>0.86373220117502103</v>
      </c>
      <c r="AH192" s="66">
        <v>0.86641318681162205</v>
      </c>
      <c r="AI192" s="67" t="s">
        <v>76</v>
      </c>
      <c r="AJ192" s="67" t="s">
        <v>76</v>
      </c>
      <c r="AK192" s="67" t="s">
        <v>73</v>
      </c>
      <c r="AL192" s="67" t="s">
        <v>73</v>
      </c>
      <c r="AM192" s="67" t="s">
        <v>73</v>
      </c>
      <c r="AN192" s="67" t="s">
        <v>73</v>
      </c>
      <c r="AO192" s="67" t="s">
        <v>77</v>
      </c>
      <c r="AP192" s="67" t="s">
        <v>77</v>
      </c>
      <c r="AR192" s="68" t="s">
        <v>88</v>
      </c>
      <c r="AS192" s="66">
        <v>0.43843094218020001</v>
      </c>
      <c r="AT192" s="66">
        <v>0.45450937038529099</v>
      </c>
      <c r="AU192" s="66">
        <v>40.067811319636199</v>
      </c>
      <c r="AV192" s="66">
        <v>39.605988650487703</v>
      </c>
      <c r="AW192" s="66">
        <v>0.74937911488097997</v>
      </c>
      <c r="AX192" s="66">
        <v>0.73857337456390104</v>
      </c>
      <c r="AY192" s="66">
        <v>0.87051913419226601</v>
      </c>
      <c r="AZ192" s="66">
        <v>0.88200065354242896</v>
      </c>
      <c r="BA192" s="67" t="s">
        <v>73</v>
      </c>
      <c r="BB192" s="67" t="s">
        <v>76</v>
      </c>
      <c r="BC192" s="67" t="s">
        <v>73</v>
      </c>
      <c r="BD192" s="67" t="s">
        <v>73</v>
      </c>
      <c r="BE192" s="67" t="s">
        <v>73</v>
      </c>
      <c r="BF192" s="67" t="s">
        <v>73</v>
      </c>
      <c r="BG192" s="67" t="s">
        <v>77</v>
      </c>
      <c r="BH192" s="67" t="s">
        <v>77</v>
      </c>
      <c r="BI192" s="63">
        <f t="shared" ref="BI192" si="1672">IF(BJ192=AR192,1,0)</f>
        <v>1</v>
      </c>
      <c r="BJ192" s="63" t="s">
        <v>88</v>
      </c>
      <c r="BK192" s="66">
        <v>0.48875926577338902</v>
      </c>
      <c r="BL192" s="66">
        <v>0.49850744282400899</v>
      </c>
      <c r="BM192" s="66">
        <v>34.750583660210602</v>
      </c>
      <c r="BN192" s="66">
        <v>34.841960954976599</v>
      </c>
      <c r="BO192" s="66">
        <v>0.71501100287101205</v>
      </c>
      <c r="BP192" s="66">
        <v>0.70816139203997197</v>
      </c>
      <c r="BQ192" s="66">
        <v>0.86944312864988105</v>
      </c>
      <c r="BR192" s="66">
        <v>0.88290786392832199</v>
      </c>
      <c r="BS192" s="63" t="s">
        <v>76</v>
      </c>
      <c r="BT192" s="63" t="s">
        <v>76</v>
      </c>
      <c r="BU192" s="63" t="s">
        <v>73</v>
      </c>
      <c r="BV192" s="63" t="s">
        <v>73</v>
      </c>
      <c r="BW192" s="63" t="s">
        <v>73</v>
      </c>
      <c r="BX192" s="63" t="s">
        <v>73</v>
      </c>
      <c r="BY192" s="63" t="s">
        <v>77</v>
      </c>
      <c r="BZ192" s="63" t="s">
        <v>77</v>
      </c>
    </row>
    <row r="193" spans="1:78" s="63" customFormat="1" x14ac:dyDescent="0.3">
      <c r="A193" s="62">
        <v>14165000</v>
      </c>
      <c r="B193" s="63">
        <v>23773513</v>
      </c>
      <c r="C193" s="63" t="s">
        <v>14</v>
      </c>
      <c r="D193" s="82" t="s">
        <v>345</v>
      </c>
      <c r="E193" s="82" t="s">
        <v>338</v>
      </c>
      <c r="F193" s="78"/>
      <c r="G193" s="80">
        <v>0.86499999999999999</v>
      </c>
      <c r="H193" s="64" t="str">
        <f t="shared" ref="H193" si="1673">IF(G193&gt;0.8,"VG",IF(G193&gt;0.7,"G",IF(G193&gt;0.45,"S","NS")))</f>
        <v>VG</v>
      </c>
      <c r="I193" s="64" t="str">
        <f t="shared" ref="I193" si="1674">AJ193</f>
        <v>S</v>
      </c>
      <c r="J193" s="64" t="str">
        <f t="shared" ref="J193" si="1675">BB193</f>
        <v>S</v>
      </c>
      <c r="K193" s="64" t="str">
        <f t="shared" ref="K193" si="1676">BT193</f>
        <v>S</v>
      </c>
      <c r="L193" s="65">
        <v>-5.4629999999999998E-2</v>
      </c>
      <c r="M193" s="65" t="str">
        <f t="shared" ref="M193" si="1677">IF(ABS(L193)&lt;5%,"VG",IF(ABS(L193)&lt;10%,"G",IF(ABS(L193)&lt;15%,"S","NS")))</f>
        <v>G</v>
      </c>
      <c r="N193" s="64" t="str">
        <f t="shared" ref="N193" si="1678">AO193</f>
        <v>VG</v>
      </c>
      <c r="O193" s="64" t="str">
        <f t="shared" ref="O193" si="1679">BD193</f>
        <v>NS</v>
      </c>
      <c r="P193" s="64" t="str">
        <f t="shared" ref="P193" si="1680">BY193</f>
        <v>VG</v>
      </c>
      <c r="Q193" s="64">
        <v>0.36699999999999999</v>
      </c>
      <c r="R193" s="64" t="str">
        <f t="shared" ref="R193" si="1681">IF(Q193&lt;=0.5,"VG",IF(Q193&lt;=0.6,"G",IF(Q193&lt;=0.7,"S","NS")))</f>
        <v>VG</v>
      </c>
      <c r="S193" s="64" t="str">
        <f t="shared" ref="S193" si="1682">AN193</f>
        <v>NS</v>
      </c>
      <c r="T193" s="64" t="str">
        <f t="shared" ref="T193" si="1683">BF193</f>
        <v>NS</v>
      </c>
      <c r="U193" s="64" t="str">
        <f t="shared" ref="U193" si="1684">BX193</f>
        <v>NS</v>
      </c>
      <c r="V193" s="64">
        <v>0.872</v>
      </c>
      <c r="W193" s="64" t="str">
        <f t="shared" ref="W193" si="1685">IF(V193&gt;0.85,"VG",IF(V193&gt;0.75,"G",IF(V193&gt;0.6,"S","NS")))</f>
        <v>VG</v>
      </c>
      <c r="X193" s="64" t="str">
        <f t="shared" ref="X193" si="1686">AP193</f>
        <v>VG</v>
      </c>
      <c r="Y193" s="64" t="str">
        <f t="shared" ref="Y193" si="1687">BH193</f>
        <v>VG</v>
      </c>
      <c r="Z193" s="64" t="str">
        <f t="shared" ref="Z193" si="1688">BZ193</f>
        <v>VG</v>
      </c>
      <c r="AA193" s="66">
        <v>0.46449135700952998</v>
      </c>
      <c r="AB193" s="66">
        <v>0.48582826247624</v>
      </c>
      <c r="AC193" s="66">
        <v>36.925476905016303</v>
      </c>
      <c r="AD193" s="66">
        <v>35.422135499048998</v>
      </c>
      <c r="AE193" s="66">
        <v>0.73178456050293195</v>
      </c>
      <c r="AF193" s="66">
        <v>0.71705769469670899</v>
      </c>
      <c r="AG193" s="66">
        <v>0.86373220117502103</v>
      </c>
      <c r="AH193" s="66">
        <v>0.86641318681162205</v>
      </c>
      <c r="AI193" s="67" t="s">
        <v>76</v>
      </c>
      <c r="AJ193" s="67" t="s">
        <v>76</v>
      </c>
      <c r="AK193" s="67" t="s">
        <v>73</v>
      </c>
      <c r="AL193" s="67" t="s">
        <v>73</v>
      </c>
      <c r="AM193" s="67" t="s">
        <v>73</v>
      </c>
      <c r="AN193" s="67" t="s">
        <v>73</v>
      </c>
      <c r="AO193" s="67" t="s">
        <v>77</v>
      </c>
      <c r="AP193" s="67" t="s">
        <v>77</v>
      </c>
      <c r="AR193" s="68" t="s">
        <v>88</v>
      </c>
      <c r="AS193" s="66">
        <v>0.43843094218020001</v>
      </c>
      <c r="AT193" s="66">
        <v>0.45450937038529099</v>
      </c>
      <c r="AU193" s="66">
        <v>40.067811319636199</v>
      </c>
      <c r="AV193" s="66">
        <v>39.605988650487703</v>
      </c>
      <c r="AW193" s="66">
        <v>0.74937911488097997</v>
      </c>
      <c r="AX193" s="66">
        <v>0.73857337456390104</v>
      </c>
      <c r="AY193" s="66">
        <v>0.87051913419226601</v>
      </c>
      <c r="AZ193" s="66">
        <v>0.88200065354242896</v>
      </c>
      <c r="BA193" s="67" t="s">
        <v>73</v>
      </c>
      <c r="BB193" s="67" t="s">
        <v>76</v>
      </c>
      <c r="BC193" s="67" t="s">
        <v>73</v>
      </c>
      <c r="BD193" s="67" t="s">
        <v>73</v>
      </c>
      <c r="BE193" s="67" t="s">
        <v>73</v>
      </c>
      <c r="BF193" s="67" t="s">
        <v>73</v>
      </c>
      <c r="BG193" s="67" t="s">
        <v>77</v>
      </c>
      <c r="BH193" s="67" t="s">
        <v>77</v>
      </c>
      <c r="BI193" s="63">
        <f t="shared" ref="BI193" si="1689">IF(BJ193=AR193,1,0)</f>
        <v>1</v>
      </c>
      <c r="BJ193" s="63" t="s">
        <v>88</v>
      </c>
      <c r="BK193" s="66">
        <v>0.48875926577338902</v>
      </c>
      <c r="BL193" s="66">
        <v>0.49850744282400899</v>
      </c>
      <c r="BM193" s="66">
        <v>34.750583660210602</v>
      </c>
      <c r="BN193" s="66">
        <v>34.841960954976599</v>
      </c>
      <c r="BO193" s="66">
        <v>0.71501100287101205</v>
      </c>
      <c r="BP193" s="66">
        <v>0.70816139203997197</v>
      </c>
      <c r="BQ193" s="66">
        <v>0.86944312864988105</v>
      </c>
      <c r="BR193" s="66">
        <v>0.88290786392832199</v>
      </c>
      <c r="BS193" s="63" t="s">
        <v>76</v>
      </c>
      <c r="BT193" s="63" t="s">
        <v>76</v>
      </c>
      <c r="BU193" s="63" t="s">
        <v>73</v>
      </c>
      <c r="BV193" s="63" t="s">
        <v>73</v>
      </c>
      <c r="BW193" s="63" t="s">
        <v>73</v>
      </c>
      <c r="BX193" s="63" t="s">
        <v>73</v>
      </c>
      <c r="BY193" s="63" t="s">
        <v>77</v>
      </c>
      <c r="BZ193" s="63" t="s">
        <v>77</v>
      </c>
    </row>
    <row r="194" spans="1:78" s="69" customFormat="1" x14ac:dyDescent="0.3">
      <c r="A194" s="72"/>
      <c r="D194" s="112"/>
      <c r="E194" s="112"/>
      <c r="F194" s="79"/>
      <c r="G194" s="148"/>
      <c r="H194" s="70"/>
      <c r="I194" s="70"/>
      <c r="J194" s="70"/>
      <c r="K194" s="70"/>
      <c r="L194" s="71"/>
      <c r="M194" s="71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3"/>
      <c r="AB194" s="73"/>
      <c r="AC194" s="73"/>
      <c r="AD194" s="73"/>
      <c r="AE194" s="73"/>
      <c r="AF194" s="73"/>
      <c r="AG194" s="73"/>
      <c r="AH194" s="73"/>
      <c r="AI194" s="74"/>
      <c r="AJ194" s="74"/>
      <c r="AK194" s="74"/>
      <c r="AL194" s="74"/>
      <c r="AM194" s="74"/>
      <c r="AN194" s="74"/>
      <c r="AO194" s="74"/>
      <c r="AP194" s="74"/>
      <c r="AR194" s="75"/>
      <c r="AS194" s="73"/>
      <c r="AT194" s="73"/>
      <c r="AU194" s="73"/>
      <c r="AV194" s="73"/>
      <c r="AW194" s="73"/>
      <c r="AX194" s="73"/>
      <c r="AY194" s="73"/>
      <c r="AZ194" s="73"/>
      <c r="BA194" s="74"/>
      <c r="BB194" s="74"/>
      <c r="BC194" s="74"/>
      <c r="BD194" s="74"/>
      <c r="BE194" s="74"/>
      <c r="BF194" s="74"/>
      <c r="BG194" s="74"/>
      <c r="BH194" s="74"/>
      <c r="BK194" s="73"/>
      <c r="BL194" s="73"/>
      <c r="BM194" s="73"/>
      <c r="BN194" s="73"/>
      <c r="BO194" s="73"/>
      <c r="BP194" s="73"/>
      <c r="BQ194" s="73"/>
      <c r="BR194" s="73"/>
    </row>
    <row r="195" spans="1:78" x14ac:dyDescent="0.3">
      <c r="A195" s="32" t="s">
        <v>57</v>
      </c>
    </row>
    <row r="196" spans="1:78" x14ac:dyDescent="0.3">
      <c r="A196" s="3" t="s">
        <v>16</v>
      </c>
      <c r="B196" s="3" t="s">
        <v>56</v>
      </c>
      <c r="G196" s="16" t="s">
        <v>48</v>
      </c>
      <c r="L196" s="19" t="s">
        <v>49</v>
      </c>
      <c r="Q196" s="17" t="s">
        <v>50</v>
      </c>
      <c r="V196" s="18" t="s">
        <v>51</v>
      </c>
      <c r="AA196" s="36" t="s">
        <v>69</v>
      </c>
      <c r="AB196" s="36" t="s">
        <v>70</v>
      </c>
      <c r="AC196" s="37" t="s">
        <v>69</v>
      </c>
      <c r="AD196" s="37" t="s">
        <v>70</v>
      </c>
      <c r="AE196" s="38" t="s">
        <v>69</v>
      </c>
      <c r="AF196" s="38" t="s">
        <v>70</v>
      </c>
      <c r="AG196" s="3" t="s">
        <v>69</v>
      </c>
      <c r="AH196" s="3" t="s">
        <v>70</v>
      </c>
      <c r="AI196" s="39" t="s">
        <v>69</v>
      </c>
      <c r="AJ196" s="39" t="s">
        <v>70</v>
      </c>
      <c r="AK196" s="37" t="s">
        <v>69</v>
      </c>
      <c r="AL196" s="37" t="s">
        <v>70</v>
      </c>
      <c r="AM196" s="38" t="s">
        <v>69</v>
      </c>
      <c r="AN196" s="38" t="s">
        <v>70</v>
      </c>
      <c r="AO196" s="3" t="s">
        <v>69</v>
      </c>
      <c r="AP196" s="3" t="s">
        <v>70</v>
      </c>
      <c r="AS196" s="36" t="s">
        <v>71</v>
      </c>
      <c r="AT196" s="36" t="s">
        <v>72</v>
      </c>
      <c r="AU196" s="40" t="s">
        <v>71</v>
      </c>
      <c r="AV196" s="40" t="s">
        <v>72</v>
      </c>
      <c r="AW196" s="41" t="s">
        <v>71</v>
      </c>
      <c r="AX196" s="41" t="s">
        <v>72</v>
      </c>
      <c r="AY196" s="3" t="s">
        <v>71</v>
      </c>
      <c r="AZ196" s="3" t="s">
        <v>72</v>
      </c>
      <c r="BA196" s="36" t="s">
        <v>71</v>
      </c>
      <c r="BB196" s="36" t="s">
        <v>72</v>
      </c>
      <c r="BC196" s="40" t="s">
        <v>71</v>
      </c>
      <c r="BD196" s="40" t="s">
        <v>72</v>
      </c>
      <c r="BE196" s="41" t="s">
        <v>71</v>
      </c>
      <c r="BF196" s="41" t="s">
        <v>72</v>
      </c>
      <c r="BG196" s="3" t="s">
        <v>71</v>
      </c>
      <c r="BH196" s="3" t="s">
        <v>72</v>
      </c>
      <c r="BK196" s="35" t="s">
        <v>71</v>
      </c>
      <c r="BL196" s="35" t="s">
        <v>72</v>
      </c>
      <c r="BM196" s="35" t="s">
        <v>71</v>
      </c>
      <c r="BN196" s="35" t="s">
        <v>72</v>
      </c>
      <c r="BO196" s="35" t="s">
        <v>71</v>
      </c>
      <c r="BP196" s="35" t="s">
        <v>72</v>
      </c>
      <c r="BQ196" s="35" t="s">
        <v>71</v>
      </c>
      <c r="BR196" s="35" t="s">
        <v>72</v>
      </c>
      <c r="BS196" t="s">
        <v>71</v>
      </c>
      <c r="BT196" t="s">
        <v>72</v>
      </c>
      <c r="BU196" t="s">
        <v>71</v>
      </c>
      <c r="BV196" t="s">
        <v>72</v>
      </c>
      <c r="BW196" t="s">
        <v>71</v>
      </c>
      <c r="BX196" t="s">
        <v>72</v>
      </c>
      <c r="BY196" t="s">
        <v>71</v>
      </c>
      <c r="BZ196" t="s">
        <v>72</v>
      </c>
    </row>
    <row r="197" spans="1:78" x14ac:dyDescent="0.3">
      <c r="A197">
        <v>14159200</v>
      </c>
      <c r="B197">
        <v>23773037</v>
      </c>
      <c r="C197" t="s">
        <v>58</v>
      </c>
      <c r="D197" t="s">
        <v>55</v>
      </c>
      <c r="G197" s="16">
        <v>0.85199999999999998</v>
      </c>
      <c r="H197" s="16" t="str">
        <f t="shared" ref="H197:H203" si="1690">IF(G197&gt;0.8,"VG",IF(G197&gt;0.7,"G",IF(G197&gt;0.45,"S","NS")))</f>
        <v>VG</v>
      </c>
      <c r="L197" s="19">
        <v>-2.9000000000000001E-2</v>
      </c>
      <c r="M197" s="26" t="str">
        <f t="shared" ref="M197:M203" si="1691">IF(ABS(L197)&lt;5%,"VG",IF(ABS(L197)&lt;10%,"G",IF(ABS(L197)&lt;15%,"S","NS")))</f>
        <v>VG</v>
      </c>
      <c r="Q197" s="17">
        <v>0.38200000000000001</v>
      </c>
      <c r="R197" s="17" t="str">
        <f t="shared" ref="R197:R203" si="1692">IF(Q197&lt;=0.5,"VG",IF(Q197&lt;=0.6,"G",IF(Q197&lt;=0.7,"S","NS")))</f>
        <v>VG</v>
      </c>
      <c r="V197" s="18">
        <v>0.88</v>
      </c>
      <c r="W197" s="18" t="str">
        <f t="shared" ref="W197:W203" si="1693">IF(V197&gt;0.85,"VG",IF(V197&gt;0.75,"G",IF(V197&gt;0.6,"S","NS")))</f>
        <v>VG</v>
      </c>
    </row>
    <row r="198" spans="1:78" s="69" customFormat="1" x14ac:dyDescent="0.3">
      <c r="A198" s="69">
        <v>14159200</v>
      </c>
      <c r="B198" s="69">
        <v>23773037</v>
      </c>
      <c r="C198" s="69" t="s">
        <v>58</v>
      </c>
      <c r="D198" s="69" t="s">
        <v>129</v>
      </c>
      <c r="F198" s="77"/>
      <c r="G198" s="70">
        <v>0.60199999999999998</v>
      </c>
      <c r="H198" s="70" t="str">
        <f t="shared" si="1690"/>
        <v>S</v>
      </c>
      <c r="I198" s="70"/>
      <c r="J198" s="70"/>
      <c r="K198" s="70"/>
      <c r="L198" s="71">
        <v>0.13600000000000001</v>
      </c>
      <c r="M198" s="70" t="str">
        <f t="shared" si="1691"/>
        <v>S</v>
      </c>
      <c r="N198" s="70"/>
      <c r="O198" s="70"/>
      <c r="P198" s="70"/>
      <c r="Q198" s="70">
        <v>0.59299999999999997</v>
      </c>
      <c r="R198" s="70" t="str">
        <f t="shared" si="1692"/>
        <v>G</v>
      </c>
      <c r="S198" s="70"/>
      <c r="T198" s="70"/>
      <c r="U198" s="70"/>
      <c r="V198" s="70">
        <v>0.86599999999999999</v>
      </c>
      <c r="W198" s="70" t="str">
        <f t="shared" si="1693"/>
        <v>VG</v>
      </c>
      <c r="X198" s="70"/>
      <c r="Y198" s="70"/>
      <c r="Z198" s="70"/>
      <c r="AA198" s="70"/>
      <c r="AB198" s="71"/>
      <c r="AC198" s="70"/>
      <c r="AD198" s="70"/>
      <c r="AE198" s="70"/>
      <c r="AF198" s="71"/>
      <c r="AG198" s="70"/>
      <c r="AH198" s="70"/>
      <c r="AI198" s="70"/>
      <c r="AJ198" s="71"/>
      <c r="AK198" s="70"/>
      <c r="AL198" s="70"/>
    </row>
    <row r="199" spans="1:78" s="69" customFormat="1" x14ac:dyDescent="0.3">
      <c r="A199" s="69">
        <v>14159200</v>
      </c>
      <c r="B199" s="69">
        <v>23773037</v>
      </c>
      <c r="C199" s="69" t="s">
        <v>58</v>
      </c>
      <c r="D199" s="69" t="s">
        <v>155</v>
      </c>
      <c r="F199" s="79"/>
      <c r="G199" s="70">
        <v>0.624</v>
      </c>
      <c r="H199" s="70" t="str">
        <f t="shared" si="1690"/>
        <v>S</v>
      </c>
      <c r="I199" s="70"/>
      <c r="J199" s="70"/>
      <c r="K199" s="70"/>
      <c r="L199" s="71">
        <v>0.11600000000000001</v>
      </c>
      <c r="M199" s="70" t="str">
        <f t="shared" si="1691"/>
        <v>S</v>
      </c>
      <c r="N199" s="70"/>
      <c r="O199" s="70"/>
      <c r="P199" s="70"/>
      <c r="Q199" s="70">
        <v>0.58499999999999996</v>
      </c>
      <c r="R199" s="70" t="str">
        <f t="shared" si="1692"/>
        <v>G</v>
      </c>
      <c r="S199" s="70"/>
      <c r="T199" s="70"/>
      <c r="U199" s="70"/>
      <c r="V199" s="70">
        <v>0.88500000000000001</v>
      </c>
      <c r="W199" s="70" t="str">
        <f t="shared" si="1693"/>
        <v>VG</v>
      </c>
      <c r="X199" s="70"/>
      <c r="Y199" s="70"/>
      <c r="Z199" s="70"/>
      <c r="AA199" s="70"/>
      <c r="AB199" s="71"/>
      <c r="AC199" s="70"/>
      <c r="AD199" s="70"/>
      <c r="AE199" s="70"/>
      <c r="AF199" s="71"/>
      <c r="AG199" s="70"/>
      <c r="AH199" s="70"/>
      <c r="AI199" s="70"/>
      <c r="AJ199" s="71"/>
      <c r="AK199" s="70"/>
      <c r="AL199" s="70"/>
    </row>
    <row r="200" spans="1:78" s="69" customFormat="1" x14ac:dyDescent="0.3">
      <c r="A200" s="69">
        <v>14159200</v>
      </c>
      <c r="B200" s="69">
        <v>23773037</v>
      </c>
      <c r="C200" s="69" t="s">
        <v>58</v>
      </c>
      <c r="D200" s="69" t="s">
        <v>160</v>
      </c>
      <c r="F200" s="79">
        <v>-1.04</v>
      </c>
      <c r="G200" s="70">
        <v>0.48299999999999998</v>
      </c>
      <c r="H200" s="70" t="str">
        <f t="shared" si="1690"/>
        <v>S</v>
      </c>
      <c r="I200" s="70"/>
      <c r="J200" s="70"/>
      <c r="K200" s="70"/>
      <c r="L200" s="71">
        <v>0.16900000000000001</v>
      </c>
      <c r="M200" s="70" t="str">
        <f t="shared" si="1691"/>
        <v>NS</v>
      </c>
      <c r="N200" s="70"/>
      <c r="O200" s="70"/>
      <c r="P200" s="70"/>
      <c r="Q200" s="70">
        <v>0.66</v>
      </c>
      <c r="R200" s="70" t="str">
        <f t="shared" si="1692"/>
        <v>S</v>
      </c>
      <c r="S200" s="70"/>
      <c r="T200" s="70"/>
      <c r="U200" s="70"/>
      <c r="V200" s="70">
        <v>0.88300000000000001</v>
      </c>
      <c r="W200" s="70" t="str">
        <f t="shared" si="1693"/>
        <v>VG</v>
      </c>
      <c r="X200" s="70"/>
      <c r="Y200" s="70"/>
      <c r="Z200" s="70"/>
      <c r="AA200" s="70"/>
      <c r="AB200" s="71"/>
      <c r="AC200" s="70"/>
      <c r="AD200" s="70"/>
      <c r="AE200" s="70"/>
      <c r="AF200" s="71"/>
      <c r="AG200" s="70"/>
      <c r="AH200" s="70"/>
      <c r="AI200" s="70"/>
      <c r="AJ200" s="71"/>
      <c r="AK200" s="70"/>
      <c r="AL200" s="70"/>
    </row>
    <row r="201" spans="1:78" s="69" customFormat="1" x14ac:dyDescent="0.3">
      <c r="A201" s="69">
        <v>14159200</v>
      </c>
      <c r="B201" s="69">
        <v>23773037</v>
      </c>
      <c r="C201" s="69" t="s">
        <v>58</v>
      </c>
      <c r="D201" s="69" t="s">
        <v>162</v>
      </c>
      <c r="F201" s="79">
        <v>0.76</v>
      </c>
      <c r="G201" s="70">
        <v>0.63</v>
      </c>
      <c r="H201" s="70" t="str">
        <f t="shared" si="1690"/>
        <v>S</v>
      </c>
      <c r="I201" s="70"/>
      <c r="J201" s="70"/>
      <c r="K201" s="70"/>
      <c r="L201" s="71">
        <v>-9.5000000000000001E-2</v>
      </c>
      <c r="M201" s="70" t="str">
        <f t="shared" si="1691"/>
        <v>G</v>
      </c>
      <c r="N201" s="70"/>
      <c r="O201" s="70"/>
      <c r="P201" s="70"/>
      <c r="Q201" s="70">
        <v>0.57899999999999996</v>
      </c>
      <c r="R201" s="70" t="str">
        <f t="shared" si="1692"/>
        <v>G</v>
      </c>
      <c r="S201" s="70"/>
      <c r="T201" s="70"/>
      <c r="U201" s="70"/>
      <c r="V201" s="70">
        <v>0.90400000000000003</v>
      </c>
      <c r="W201" s="70" t="str">
        <f t="shared" si="1693"/>
        <v>VG</v>
      </c>
      <c r="X201" s="70"/>
      <c r="Y201" s="70"/>
      <c r="Z201" s="70"/>
      <c r="AA201" s="70"/>
      <c r="AB201" s="71"/>
      <c r="AC201" s="70"/>
      <c r="AD201" s="70"/>
      <c r="AE201" s="70"/>
      <c r="AF201" s="71"/>
      <c r="AG201" s="70"/>
      <c r="AH201" s="70"/>
      <c r="AI201" s="70"/>
      <c r="AJ201" s="71"/>
      <c r="AK201" s="70"/>
      <c r="AL201" s="70"/>
    </row>
    <row r="202" spans="1:78" s="69" customFormat="1" x14ac:dyDescent="0.3">
      <c r="A202" s="69">
        <v>14159200</v>
      </c>
      <c r="B202" s="69">
        <v>23773037</v>
      </c>
      <c r="C202" s="69" t="s">
        <v>58</v>
      </c>
      <c r="D202" s="69" t="s">
        <v>163</v>
      </c>
      <c r="F202" s="79">
        <v>-1.04</v>
      </c>
      <c r="G202" s="70">
        <v>0.48299999999999998</v>
      </c>
      <c r="H202" s="70" t="str">
        <f t="shared" si="1690"/>
        <v>S</v>
      </c>
      <c r="I202" s="70"/>
      <c r="J202" s="70"/>
      <c r="K202" s="70"/>
      <c r="L202" s="71">
        <v>0.16900000000000001</v>
      </c>
      <c r="M202" s="70" t="str">
        <f t="shared" si="1691"/>
        <v>NS</v>
      </c>
      <c r="N202" s="70"/>
      <c r="O202" s="70"/>
      <c r="P202" s="70"/>
      <c r="Q202" s="70">
        <v>0.66</v>
      </c>
      <c r="R202" s="70" t="str">
        <f t="shared" si="1692"/>
        <v>S</v>
      </c>
      <c r="S202" s="70"/>
      <c r="T202" s="70"/>
      <c r="U202" s="70"/>
      <c r="V202" s="70">
        <v>0.88300000000000001</v>
      </c>
      <c r="W202" s="70" t="str">
        <f t="shared" si="1693"/>
        <v>VG</v>
      </c>
      <c r="X202" s="70"/>
      <c r="Y202" s="70"/>
      <c r="Z202" s="70"/>
      <c r="AA202" s="70"/>
      <c r="AB202" s="71"/>
      <c r="AC202" s="70"/>
      <c r="AD202" s="70"/>
      <c r="AE202" s="70"/>
      <c r="AF202" s="71"/>
      <c r="AG202" s="70"/>
      <c r="AH202" s="70"/>
      <c r="AI202" s="70"/>
      <c r="AJ202" s="71"/>
      <c r="AK202" s="70"/>
      <c r="AL202" s="70"/>
    </row>
    <row r="203" spans="1:78" s="63" customFormat="1" x14ac:dyDescent="0.3">
      <c r="A203" s="63">
        <v>14159200</v>
      </c>
      <c r="B203" s="63">
        <v>23773037</v>
      </c>
      <c r="C203" s="63" t="s">
        <v>58</v>
      </c>
      <c r="D203" s="63" t="s">
        <v>171</v>
      </c>
      <c r="F203" s="78">
        <v>1.1000000000000001</v>
      </c>
      <c r="G203" s="64">
        <v>0.63500000000000001</v>
      </c>
      <c r="H203" s="64" t="str">
        <f t="shared" si="1690"/>
        <v>S</v>
      </c>
      <c r="I203" s="64"/>
      <c r="J203" s="64"/>
      <c r="K203" s="64"/>
      <c r="L203" s="65">
        <v>-0.10199999999999999</v>
      </c>
      <c r="M203" s="64" t="str">
        <f t="shared" si="1691"/>
        <v>S</v>
      </c>
      <c r="N203" s="64"/>
      <c r="O203" s="64"/>
      <c r="P203" s="64"/>
      <c r="Q203" s="64">
        <v>0.57199999999999995</v>
      </c>
      <c r="R203" s="64" t="str">
        <f t="shared" si="1692"/>
        <v>G</v>
      </c>
      <c r="S203" s="64"/>
      <c r="T203" s="64"/>
      <c r="U203" s="64"/>
      <c r="V203" s="64">
        <v>0.91300000000000003</v>
      </c>
      <c r="W203" s="64" t="str">
        <f t="shared" si="1693"/>
        <v>VG</v>
      </c>
      <c r="X203" s="64"/>
      <c r="Y203" s="64"/>
      <c r="Z203" s="64"/>
      <c r="AA203" s="64"/>
      <c r="AB203" s="65"/>
      <c r="AC203" s="64"/>
      <c r="AD203" s="64"/>
      <c r="AE203" s="64"/>
      <c r="AF203" s="65"/>
      <c r="AG203" s="64"/>
      <c r="AH203" s="64"/>
      <c r="AI203" s="64"/>
      <c r="AJ203" s="65"/>
      <c r="AK203" s="64"/>
      <c r="AL203" s="64"/>
    </row>
    <row r="204" spans="1:78" s="63" customFormat="1" ht="28.8" x14ac:dyDescent="0.3">
      <c r="A204" s="63">
        <v>14159200</v>
      </c>
      <c r="B204" s="63">
        <v>23773037</v>
      </c>
      <c r="C204" s="63" t="s">
        <v>58</v>
      </c>
      <c r="D204" s="81" t="s">
        <v>172</v>
      </c>
      <c r="E204" s="81"/>
      <c r="F204" s="78">
        <v>1.1000000000000001</v>
      </c>
      <c r="G204" s="64">
        <v>0.65</v>
      </c>
      <c r="H204" s="64" t="str">
        <f t="shared" ref="H204:H212" si="1694">IF(G204&gt;0.8,"VG",IF(G204&gt;0.7,"G",IF(G204&gt;0.45,"S","NS")))</f>
        <v>S</v>
      </c>
      <c r="I204" s="64"/>
      <c r="J204" s="64"/>
      <c r="K204" s="64"/>
      <c r="L204" s="65">
        <v>-9.6000000000000002E-2</v>
      </c>
      <c r="M204" s="64" t="str">
        <f t="shared" ref="M204:M212" si="1695">IF(ABS(L204)&lt;5%,"VG",IF(ABS(L204)&lt;10%,"G",IF(ABS(L204)&lt;15%,"S","NS")))</f>
        <v>G</v>
      </c>
      <c r="N204" s="64"/>
      <c r="O204" s="64"/>
      <c r="P204" s="64"/>
      <c r="Q204" s="64">
        <v>0.56000000000000005</v>
      </c>
      <c r="R204" s="64" t="str">
        <f t="shared" ref="R204:R212" si="1696">IF(Q204&lt;=0.5,"VG",IF(Q204&lt;=0.6,"G",IF(Q204&lt;=0.7,"S","NS")))</f>
        <v>G</v>
      </c>
      <c r="S204" s="64"/>
      <c r="T204" s="64"/>
      <c r="U204" s="64"/>
      <c r="V204" s="64">
        <v>0.91300000000000003</v>
      </c>
      <c r="W204" s="64" t="str">
        <f t="shared" ref="W204:W212" si="1697">IF(V204&gt;0.85,"VG",IF(V204&gt;0.75,"G",IF(V204&gt;0.6,"S","NS")))</f>
        <v>VG</v>
      </c>
      <c r="X204" s="64"/>
      <c r="Y204" s="64"/>
      <c r="Z204" s="64"/>
      <c r="AA204" s="64"/>
      <c r="AB204" s="65"/>
      <c r="AC204" s="64"/>
      <c r="AD204" s="64"/>
      <c r="AE204" s="64"/>
      <c r="AF204" s="65"/>
      <c r="AG204" s="64"/>
      <c r="AH204" s="64"/>
      <c r="AI204" s="64"/>
      <c r="AJ204" s="65"/>
      <c r="AK204" s="64"/>
      <c r="AL204" s="64"/>
    </row>
    <row r="205" spans="1:78" s="63" customFormat="1" x14ac:dyDescent="0.3">
      <c r="A205" s="63">
        <v>14159200</v>
      </c>
      <c r="B205" s="63">
        <v>23773037</v>
      </c>
      <c r="C205" s="63" t="s">
        <v>58</v>
      </c>
      <c r="D205" s="81" t="s">
        <v>174</v>
      </c>
      <c r="E205" s="81"/>
      <c r="F205" s="78">
        <v>0.6</v>
      </c>
      <c r="G205" s="64">
        <v>0.87</v>
      </c>
      <c r="H205" s="64" t="str">
        <f t="shared" si="1694"/>
        <v>VG</v>
      </c>
      <c r="I205" s="64"/>
      <c r="J205" s="64"/>
      <c r="K205" s="64"/>
      <c r="L205" s="65">
        <v>-6.0000000000000001E-3</v>
      </c>
      <c r="M205" s="64" t="str">
        <f t="shared" si="1695"/>
        <v>VG</v>
      </c>
      <c r="N205" s="64"/>
      <c r="O205" s="64"/>
      <c r="P205" s="64"/>
      <c r="Q205" s="64">
        <v>0.37</v>
      </c>
      <c r="R205" s="64" t="str">
        <f t="shared" si="1696"/>
        <v>VG</v>
      </c>
      <c r="S205" s="64"/>
      <c r="T205" s="64"/>
      <c r="U205" s="64"/>
      <c r="V205" s="64">
        <v>0.91</v>
      </c>
      <c r="W205" s="64" t="str">
        <f t="shared" si="1697"/>
        <v>VG</v>
      </c>
      <c r="X205" s="64"/>
      <c r="Y205" s="64"/>
      <c r="Z205" s="64"/>
      <c r="AA205" s="64"/>
      <c r="AB205" s="65"/>
      <c r="AC205" s="64"/>
      <c r="AD205" s="64"/>
      <c r="AE205" s="64"/>
      <c r="AF205" s="65"/>
      <c r="AG205" s="64"/>
      <c r="AH205" s="64"/>
      <c r="AI205" s="64"/>
      <c r="AJ205" s="65"/>
      <c r="AK205" s="64"/>
      <c r="AL205" s="64"/>
    </row>
    <row r="206" spans="1:78" s="63" customFormat="1" x14ac:dyDescent="0.3">
      <c r="A206" s="63">
        <v>14159200</v>
      </c>
      <c r="B206" s="63">
        <v>23773037</v>
      </c>
      <c r="C206" s="63" t="s">
        <v>58</v>
      </c>
      <c r="D206" s="81" t="s">
        <v>175</v>
      </c>
      <c r="E206" s="81"/>
      <c r="F206" s="78">
        <v>0.6</v>
      </c>
      <c r="G206" s="64">
        <v>0.89</v>
      </c>
      <c r="H206" s="64" t="str">
        <f t="shared" si="1694"/>
        <v>VG</v>
      </c>
      <c r="I206" s="64"/>
      <c r="J206" s="64"/>
      <c r="K206" s="64"/>
      <c r="L206" s="65">
        <v>-4.4999999999999998E-2</v>
      </c>
      <c r="M206" s="64" t="str">
        <f t="shared" si="1695"/>
        <v>VG</v>
      </c>
      <c r="N206" s="64"/>
      <c r="O206" s="64"/>
      <c r="P206" s="64"/>
      <c r="Q206" s="64">
        <v>0.32</v>
      </c>
      <c r="R206" s="64" t="str">
        <f t="shared" si="1696"/>
        <v>VG</v>
      </c>
      <c r="S206" s="64"/>
      <c r="T206" s="64"/>
      <c r="U206" s="64"/>
      <c r="V206" s="64">
        <v>0.93</v>
      </c>
      <c r="W206" s="64" t="str">
        <f t="shared" si="1697"/>
        <v>VG</v>
      </c>
      <c r="X206" s="64"/>
      <c r="Y206" s="64"/>
      <c r="Z206" s="64"/>
      <c r="AA206" s="64"/>
      <c r="AB206" s="65"/>
      <c r="AC206" s="64"/>
      <c r="AD206" s="64"/>
      <c r="AE206" s="64"/>
      <c r="AF206" s="65"/>
      <c r="AG206" s="64"/>
      <c r="AH206" s="64"/>
      <c r="AI206" s="64"/>
      <c r="AJ206" s="65"/>
      <c r="AK206" s="64"/>
      <c r="AL206" s="64"/>
    </row>
    <row r="207" spans="1:78" s="63" customFormat="1" x14ac:dyDescent="0.3">
      <c r="A207" s="63">
        <v>14159200</v>
      </c>
      <c r="B207" s="63">
        <v>23773037</v>
      </c>
      <c r="C207" s="63" t="s">
        <v>58</v>
      </c>
      <c r="D207" s="81" t="s">
        <v>183</v>
      </c>
      <c r="E207" s="81"/>
      <c r="F207" s="78">
        <v>0.7</v>
      </c>
      <c r="G207" s="64">
        <v>0.87</v>
      </c>
      <c r="H207" s="64" t="str">
        <f t="shared" si="1694"/>
        <v>VG</v>
      </c>
      <c r="I207" s="64"/>
      <c r="J207" s="64"/>
      <c r="K207" s="64"/>
      <c r="L207" s="65">
        <v>-6.0999999999999999E-2</v>
      </c>
      <c r="M207" s="64" t="str">
        <f t="shared" si="1695"/>
        <v>G</v>
      </c>
      <c r="N207" s="64"/>
      <c r="O207" s="64"/>
      <c r="P207" s="64"/>
      <c r="Q207" s="64">
        <v>0.36</v>
      </c>
      <c r="R207" s="64" t="str">
        <f t="shared" si="1696"/>
        <v>VG</v>
      </c>
      <c r="S207" s="64"/>
      <c r="T207" s="64"/>
      <c r="U207" s="64"/>
      <c r="V207" s="64">
        <v>0.93</v>
      </c>
      <c r="W207" s="64" t="str">
        <f t="shared" si="1697"/>
        <v>VG</v>
      </c>
      <c r="X207" s="64"/>
      <c r="Y207" s="64"/>
      <c r="Z207" s="64"/>
      <c r="AA207" s="64"/>
      <c r="AB207" s="65"/>
      <c r="AC207" s="64"/>
      <c r="AD207" s="64"/>
      <c r="AE207" s="64"/>
      <c r="AF207" s="65"/>
      <c r="AG207" s="64"/>
      <c r="AH207" s="64"/>
      <c r="AI207" s="64"/>
      <c r="AJ207" s="65"/>
      <c r="AK207" s="64"/>
      <c r="AL207" s="64"/>
    </row>
    <row r="208" spans="1:78" s="63" customFormat="1" ht="16.2" customHeight="1" x14ac:dyDescent="0.3">
      <c r="A208" s="63">
        <v>14159200</v>
      </c>
      <c r="B208" s="63">
        <v>23773037</v>
      </c>
      <c r="C208" s="63" t="s">
        <v>58</v>
      </c>
      <c r="D208" s="81" t="s">
        <v>199</v>
      </c>
      <c r="E208" s="81" t="s">
        <v>198</v>
      </c>
      <c r="F208" s="78">
        <v>0.7</v>
      </c>
      <c r="G208" s="64">
        <v>0.82</v>
      </c>
      <c r="H208" s="64" t="str">
        <f t="shared" si="1694"/>
        <v>VG</v>
      </c>
      <c r="I208" s="64"/>
      <c r="J208" s="64"/>
      <c r="K208" s="64"/>
      <c r="L208" s="65">
        <v>-3.3000000000000002E-2</v>
      </c>
      <c r="M208" s="64" t="str">
        <f t="shared" si="1695"/>
        <v>VG</v>
      </c>
      <c r="N208" s="64"/>
      <c r="O208" s="64"/>
      <c r="P208" s="64"/>
      <c r="Q208" s="64">
        <v>0.42</v>
      </c>
      <c r="R208" s="64" t="str">
        <f t="shared" si="1696"/>
        <v>VG</v>
      </c>
      <c r="S208" s="64"/>
      <c r="T208" s="64"/>
      <c r="U208" s="64"/>
      <c r="V208" s="64">
        <v>0.92</v>
      </c>
      <c r="W208" s="64" t="str">
        <f t="shared" si="1697"/>
        <v>VG</v>
      </c>
      <c r="X208" s="64"/>
      <c r="Y208" s="64"/>
      <c r="Z208" s="64"/>
      <c r="AA208" s="64"/>
      <c r="AB208" s="65"/>
      <c r="AC208" s="64"/>
      <c r="AD208" s="64"/>
      <c r="AE208" s="64"/>
      <c r="AF208" s="65"/>
      <c r="AG208" s="64"/>
      <c r="AH208" s="64"/>
      <c r="AI208" s="64"/>
      <c r="AJ208" s="65"/>
      <c r="AK208" s="64"/>
      <c r="AL208" s="64"/>
    </row>
    <row r="209" spans="1:38" s="63" customFormat="1" ht="16.2" customHeight="1" x14ac:dyDescent="0.3">
      <c r="A209" s="63">
        <v>14159200</v>
      </c>
      <c r="B209" s="63">
        <v>23773037</v>
      </c>
      <c r="C209" s="63" t="s">
        <v>58</v>
      </c>
      <c r="D209" s="81" t="s">
        <v>204</v>
      </c>
      <c r="E209" s="81" t="s">
        <v>210</v>
      </c>
      <c r="F209" s="78">
        <v>0.7</v>
      </c>
      <c r="G209" s="64">
        <v>0.84</v>
      </c>
      <c r="H209" s="64" t="str">
        <f t="shared" si="1694"/>
        <v>VG</v>
      </c>
      <c r="I209" s="64"/>
      <c r="J209" s="64"/>
      <c r="K209" s="64"/>
      <c r="L209" s="65">
        <v>-1.7000000000000001E-2</v>
      </c>
      <c r="M209" s="64" t="str">
        <f t="shared" si="1695"/>
        <v>VG</v>
      </c>
      <c r="N209" s="64"/>
      <c r="O209" s="64"/>
      <c r="P209" s="64"/>
      <c r="Q209" s="64">
        <v>0.4</v>
      </c>
      <c r="R209" s="64" t="str">
        <f t="shared" si="1696"/>
        <v>VG</v>
      </c>
      <c r="S209" s="64"/>
      <c r="T209" s="64"/>
      <c r="U209" s="64"/>
      <c r="V209" s="64">
        <v>0.92</v>
      </c>
      <c r="W209" s="64" t="str">
        <f t="shared" si="1697"/>
        <v>VG</v>
      </c>
      <c r="X209" s="64"/>
      <c r="Y209" s="64"/>
      <c r="Z209" s="64"/>
      <c r="AA209" s="64"/>
      <c r="AB209" s="65"/>
      <c r="AC209" s="64"/>
      <c r="AD209" s="64"/>
      <c r="AE209" s="64"/>
      <c r="AF209" s="65"/>
      <c r="AG209" s="64"/>
      <c r="AH209" s="64"/>
      <c r="AI209" s="64"/>
      <c r="AJ209" s="65"/>
      <c r="AK209" s="64"/>
      <c r="AL209" s="64"/>
    </row>
    <row r="210" spans="1:38" s="63" customFormat="1" ht="16.2" customHeight="1" x14ac:dyDescent="0.3">
      <c r="A210" s="63">
        <v>14159200</v>
      </c>
      <c r="B210" s="63">
        <v>23773037</v>
      </c>
      <c r="C210" s="63" t="s">
        <v>58</v>
      </c>
      <c r="D210" s="81" t="s">
        <v>215</v>
      </c>
      <c r="E210" s="81" t="s">
        <v>220</v>
      </c>
      <c r="F210" s="78">
        <v>0.6</v>
      </c>
      <c r="G210" s="64">
        <v>0.89</v>
      </c>
      <c r="H210" s="64" t="str">
        <f t="shared" si="1694"/>
        <v>VG</v>
      </c>
      <c r="I210" s="64"/>
      <c r="J210" s="64"/>
      <c r="K210" s="64"/>
      <c r="L210" s="65">
        <v>3.6999999999999998E-2</v>
      </c>
      <c r="M210" s="64" t="str">
        <f t="shared" si="1695"/>
        <v>VG</v>
      </c>
      <c r="N210" s="64"/>
      <c r="O210" s="64"/>
      <c r="P210" s="64"/>
      <c r="Q210" s="64">
        <v>0.33</v>
      </c>
      <c r="R210" s="64" t="str">
        <f t="shared" si="1696"/>
        <v>VG</v>
      </c>
      <c r="S210" s="64"/>
      <c r="T210" s="64"/>
      <c r="U210" s="64"/>
      <c r="V210" s="64">
        <v>0.92</v>
      </c>
      <c r="W210" s="64" t="str">
        <f t="shared" si="1697"/>
        <v>VG</v>
      </c>
      <c r="X210" s="64"/>
      <c r="Y210" s="64"/>
      <c r="Z210" s="64"/>
      <c r="AA210" s="64"/>
      <c r="AB210" s="65"/>
      <c r="AC210" s="64"/>
      <c r="AD210" s="64"/>
      <c r="AE210" s="64"/>
      <c r="AF210" s="65"/>
      <c r="AG210" s="64"/>
      <c r="AH210" s="64"/>
      <c r="AI210" s="64"/>
      <c r="AJ210" s="65"/>
      <c r="AK210" s="64"/>
      <c r="AL210" s="64"/>
    </row>
    <row r="211" spans="1:38" s="63" customFormat="1" ht="16.2" customHeight="1" x14ac:dyDescent="0.3">
      <c r="A211" s="63">
        <v>14159200</v>
      </c>
      <c r="B211" s="63">
        <v>23773037</v>
      </c>
      <c r="C211" s="63" t="s">
        <v>58</v>
      </c>
      <c r="D211" s="81" t="s">
        <v>227</v>
      </c>
      <c r="E211" s="81" t="s">
        <v>220</v>
      </c>
      <c r="F211" s="78">
        <v>0.6</v>
      </c>
      <c r="G211" s="64">
        <v>0.89</v>
      </c>
      <c r="H211" s="64" t="str">
        <f t="shared" si="1694"/>
        <v>VG</v>
      </c>
      <c r="I211" s="64"/>
      <c r="J211" s="64"/>
      <c r="K211" s="64"/>
      <c r="L211" s="65">
        <v>3.6999999999999998E-2</v>
      </c>
      <c r="M211" s="64" t="str">
        <f t="shared" si="1695"/>
        <v>VG</v>
      </c>
      <c r="N211" s="64"/>
      <c r="O211" s="64"/>
      <c r="P211" s="64"/>
      <c r="Q211" s="64">
        <v>0.33</v>
      </c>
      <c r="R211" s="64" t="str">
        <f t="shared" si="1696"/>
        <v>VG</v>
      </c>
      <c r="S211" s="64"/>
      <c r="T211" s="64"/>
      <c r="U211" s="64"/>
      <c r="V211" s="64">
        <v>0.92</v>
      </c>
      <c r="W211" s="64" t="str">
        <f t="shared" si="1697"/>
        <v>VG</v>
      </c>
      <c r="X211" s="64"/>
      <c r="Y211" s="64"/>
      <c r="Z211" s="64"/>
      <c r="AA211" s="64"/>
      <c r="AB211" s="65"/>
      <c r="AC211" s="64"/>
      <c r="AD211" s="64"/>
      <c r="AE211" s="64"/>
      <c r="AF211" s="65"/>
      <c r="AG211" s="64"/>
      <c r="AH211" s="64"/>
      <c r="AI211" s="64"/>
      <c r="AJ211" s="65"/>
      <c r="AK211" s="64"/>
      <c r="AL211" s="64"/>
    </row>
    <row r="212" spans="1:38" s="63" customFormat="1" ht="16.2" customHeight="1" x14ac:dyDescent="0.3">
      <c r="A212" s="63">
        <v>14159200</v>
      </c>
      <c r="B212" s="63">
        <v>23773037</v>
      </c>
      <c r="C212" s="63" t="s">
        <v>58</v>
      </c>
      <c r="D212" s="81" t="s">
        <v>241</v>
      </c>
      <c r="E212" s="81" t="s">
        <v>245</v>
      </c>
      <c r="F212" s="78">
        <v>0.9</v>
      </c>
      <c r="G212" s="64">
        <v>0.79</v>
      </c>
      <c r="H212" s="64" t="str">
        <f t="shared" si="1694"/>
        <v>G</v>
      </c>
      <c r="I212" s="64"/>
      <c r="J212" s="64"/>
      <c r="K212" s="64"/>
      <c r="L212" s="65">
        <v>-0.10100000000000001</v>
      </c>
      <c r="M212" s="64" t="str">
        <f t="shared" si="1695"/>
        <v>S</v>
      </c>
      <c r="N212" s="64"/>
      <c r="O212" s="64"/>
      <c r="P212" s="64"/>
      <c r="Q212" s="64">
        <v>0.44</v>
      </c>
      <c r="R212" s="64" t="str">
        <f t="shared" si="1696"/>
        <v>VG</v>
      </c>
      <c r="S212" s="64"/>
      <c r="T212" s="64"/>
      <c r="U212" s="64"/>
      <c r="V212" s="64">
        <v>0.92</v>
      </c>
      <c r="W212" s="64" t="str">
        <f t="shared" si="1697"/>
        <v>VG</v>
      </c>
      <c r="X212" s="64"/>
      <c r="Y212" s="64"/>
      <c r="Z212" s="64"/>
      <c r="AA212" s="64"/>
      <c r="AB212" s="65"/>
      <c r="AC212" s="64"/>
      <c r="AD212" s="64"/>
      <c r="AE212" s="64"/>
      <c r="AF212" s="65"/>
      <c r="AG212" s="64"/>
      <c r="AH212" s="64"/>
      <c r="AI212" s="64"/>
      <c r="AJ212" s="65"/>
      <c r="AK212" s="64"/>
      <c r="AL212" s="64"/>
    </row>
    <row r="213" spans="1:38" s="63" customFormat="1" ht="16.2" customHeight="1" x14ac:dyDescent="0.3">
      <c r="A213" s="63">
        <v>14159200</v>
      </c>
      <c r="B213" s="63">
        <v>23773037</v>
      </c>
      <c r="C213" s="63" t="s">
        <v>58</v>
      </c>
      <c r="D213" s="81" t="s">
        <v>340</v>
      </c>
      <c r="E213" s="81" t="s">
        <v>245</v>
      </c>
      <c r="F213" s="78">
        <v>0.9</v>
      </c>
      <c r="G213" s="64">
        <v>0.8</v>
      </c>
      <c r="H213" s="64" t="str">
        <f t="shared" ref="H213" si="1698">IF(G213&gt;0.8,"VG",IF(G213&gt;0.7,"G",IF(G213&gt;0.45,"S","NS")))</f>
        <v>G</v>
      </c>
      <c r="I213" s="64"/>
      <c r="J213" s="64"/>
      <c r="K213" s="64"/>
      <c r="L213" s="65">
        <v>-0.10100000000000001</v>
      </c>
      <c r="M213" s="64" t="str">
        <f t="shared" ref="M213" si="1699">IF(ABS(L213)&lt;5%,"VG",IF(ABS(L213)&lt;10%,"G",IF(ABS(L213)&lt;15%,"S","NS")))</f>
        <v>S</v>
      </c>
      <c r="N213" s="64"/>
      <c r="O213" s="64"/>
      <c r="P213" s="64"/>
      <c r="Q213" s="64">
        <v>0.43</v>
      </c>
      <c r="R213" s="64" t="str">
        <f t="shared" ref="R213" si="1700">IF(Q213&lt;=0.5,"VG",IF(Q213&lt;=0.6,"G",IF(Q213&lt;=0.7,"S","NS")))</f>
        <v>VG</v>
      </c>
      <c r="S213" s="64"/>
      <c r="T213" s="64"/>
      <c r="U213" s="64"/>
      <c r="V213" s="64">
        <v>0.92</v>
      </c>
      <c r="W213" s="64" t="str">
        <f t="shared" ref="W213" si="1701">IF(V213&gt;0.85,"VG",IF(V213&gt;0.75,"G",IF(V213&gt;0.6,"S","NS")))</f>
        <v>VG</v>
      </c>
      <c r="X213" s="64"/>
      <c r="Y213" s="64"/>
      <c r="Z213" s="64"/>
      <c r="AA213" s="64"/>
      <c r="AB213" s="65"/>
      <c r="AC213" s="64"/>
      <c r="AD213" s="64"/>
      <c r="AE213" s="64"/>
      <c r="AF213" s="65"/>
      <c r="AG213" s="64"/>
      <c r="AH213" s="64"/>
      <c r="AI213" s="64"/>
      <c r="AJ213" s="65"/>
      <c r="AK213" s="64"/>
      <c r="AL213" s="64"/>
    </row>
    <row r="214" spans="1:38" s="63" customFormat="1" ht="16.2" customHeight="1" x14ac:dyDescent="0.3">
      <c r="A214" s="63">
        <v>14159200</v>
      </c>
      <c r="B214" s="63">
        <v>23773037</v>
      </c>
      <c r="C214" s="63" t="s">
        <v>58</v>
      </c>
      <c r="D214" s="81" t="s">
        <v>345</v>
      </c>
      <c r="E214" s="81" t="s">
        <v>245</v>
      </c>
      <c r="F214" s="78">
        <v>0.9</v>
      </c>
      <c r="G214" s="64">
        <v>0.8</v>
      </c>
      <c r="H214" s="64" t="str">
        <f t="shared" ref="H214" si="1702">IF(G214&gt;0.8,"VG",IF(G214&gt;0.7,"G",IF(G214&gt;0.45,"S","NS")))</f>
        <v>G</v>
      </c>
      <c r="I214" s="64"/>
      <c r="J214" s="64"/>
      <c r="K214" s="64"/>
      <c r="L214" s="65">
        <v>-0.1</v>
      </c>
      <c r="M214" s="64" t="str">
        <f t="shared" ref="M214" si="1703">IF(ABS(L214)&lt;5%,"VG",IF(ABS(L214)&lt;10%,"G",IF(ABS(L214)&lt;15%,"S","NS")))</f>
        <v>S</v>
      </c>
      <c r="N214" s="64"/>
      <c r="O214" s="64"/>
      <c r="P214" s="64"/>
      <c r="Q214" s="64">
        <v>0.42</v>
      </c>
      <c r="R214" s="64" t="str">
        <f t="shared" ref="R214" si="1704">IF(Q214&lt;=0.5,"VG",IF(Q214&lt;=0.6,"G",IF(Q214&lt;=0.7,"S","NS")))</f>
        <v>VG</v>
      </c>
      <c r="S214" s="64"/>
      <c r="T214" s="64"/>
      <c r="U214" s="64"/>
      <c r="V214" s="64">
        <v>0.92</v>
      </c>
      <c r="W214" s="64" t="str">
        <f t="shared" ref="W214" si="1705">IF(V214&gt;0.85,"VG",IF(V214&gt;0.75,"G",IF(V214&gt;0.6,"S","NS")))</f>
        <v>VG</v>
      </c>
      <c r="X214" s="64"/>
      <c r="Y214" s="64"/>
      <c r="Z214" s="64"/>
      <c r="AA214" s="64"/>
      <c r="AB214" s="65"/>
      <c r="AC214" s="64"/>
      <c r="AD214" s="64"/>
      <c r="AE214" s="64"/>
      <c r="AF214" s="65"/>
      <c r="AG214" s="64"/>
      <c r="AH214" s="64"/>
      <c r="AI214" s="64"/>
      <c r="AJ214" s="65"/>
      <c r="AK214" s="64"/>
      <c r="AL214" s="64"/>
    </row>
    <row r="215" spans="1:38" s="69" customFormat="1" x14ac:dyDescent="0.3">
      <c r="F215" s="79"/>
      <c r="G215" s="70"/>
      <c r="H215" s="70"/>
      <c r="I215" s="70"/>
      <c r="J215" s="70"/>
      <c r="K215" s="70"/>
      <c r="L215" s="71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  <c r="AB215" s="71"/>
      <c r="AC215" s="70"/>
      <c r="AD215" s="70"/>
      <c r="AE215" s="70"/>
      <c r="AF215" s="71"/>
      <c r="AG215" s="70"/>
      <c r="AH215" s="70"/>
      <c r="AI215" s="70"/>
      <c r="AJ215" s="71"/>
      <c r="AK215" s="70"/>
      <c r="AL215" s="70"/>
    </row>
    <row r="216" spans="1:38" s="63" customFormat="1" x14ac:dyDescent="0.3">
      <c r="A216" s="63">
        <v>14159500</v>
      </c>
      <c r="B216" s="63">
        <v>23773009</v>
      </c>
      <c r="C216" s="63" t="s">
        <v>7</v>
      </c>
      <c r="D216" s="63" t="s">
        <v>165</v>
      </c>
      <c r="F216" s="78">
        <v>0.13</v>
      </c>
      <c r="G216" s="64">
        <v>0.59299999999999997</v>
      </c>
      <c r="H216" s="64" t="str">
        <f t="shared" ref="H216:H225" si="1706">IF(G216&gt;0.8,"VG",IF(G216&gt;0.7,"G",IF(G216&gt;0.45,"S","NS")))</f>
        <v>S</v>
      </c>
      <c r="I216" s="64"/>
      <c r="J216" s="64"/>
      <c r="K216" s="64"/>
      <c r="L216" s="65">
        <v>-1.4999999999999999E-2</v>
      </c>
      <c r="M216" s="64" t="str">
        <f t="shared" ref="M216:M225" si="1707">IF(ABS(L216)&lt;5%,"VG",IF(ABS(L216)&lt;10%,"G",IF(ABS(L216)&lt;15%,"S","NS")))</f>
        <v>VG</v>
      </c>
      <c r="N216" s="64"/>
      <c r="O216" s="64"/>
      <c r="P216" s="64"/>
      <c r="Q216" s="64">
        <v>0.63700000000000001</v>
      </c>
      <c r="R216" s="64" t="str">
        <f t="shared" ref="R216:R225" si="1708">IF(Q216&lt;=0.5,"VG",IF(Q216&lt;=0.6,"G",IF(Q216&lt;=0.7,"S","NS")))</f>
        <v>S</v>
      </c>
      <c r="S216" s="64"/>
      <c r="T216" s="64"/>
      <c r="U216" s="64"/>
      <c r="V216" s="64">
        <v>0.65</v>
      </c>
      <c r="W216" s="64" t="str">
        <f t="shared" ref="W216:W225" si="1709">IF(V216&gt;0.85,"VG",IF(V216&gt;0.75,"G",IF(V216&gt;0.6,"S","NS")))</f>
        <v>S</v>
      </c>
      <c r="X216" s="64"/>
      <c r="Y216" s="64"/>
      <c r="Z216" s="64"/>
      <c r="AA216" s="64"/>
      <c r="AB216" s="65"/>
      <c r="AC216" s="64"/>
      <c r="AD216" s="64"/>
      <c r="AE216" s="64"/>
      <c r="AF216" s="65"/>
      <c r="AG216" s="64"/>
      <c r="AH216" s="64"/>
      <c r="AI216" s="64"/>
      <c r="AJ216" s="65"/>
      <c r="AK216" s="64"/>
      <c r="AL216" s="64"/>
    </row>
    <row r="217" spans="1:38" s="63" customFormat="1" x14ac:dyDescent="0.3">
      <c r="A217" s="63">
        <v>14159500</v>
      </c>
      <c r="B217" s="63">
        <v>23773009</v>
      </c>
      <c r="C217" s="63" t="s">
        <v>7</v>
      </c>
      <c r="D217" s="63" t="s">
        <v>169</v>
      </c>
      <c r="F217" s="78">
        <v>1.6</v>
      </c>
      <c r="G217" s="64">
        <v>0.61</v>
      </c>
      <c r="H217" s="64" t="str">
        <f t="shared" si="1706"/>
        <v>S</v>
      </c>
      <c r="I217" s="64"/>
      <c r="J217" s="64"/>
      <c r="K217" s="64"/>
      <c r="L217" s="65">
        <v>-3.5000000000000003E-2</v>
      </c>
      <c r="M217" s="64" t="str">
        <f t="shared" si="1707"/>
        <v>VG</v>
      </c>
      <c r="N217" s="64"/>
      <c r="O217" s="64"/>
      <c r="P217" s="64"/>
      <c r="Q217" s="64">
        <v>0.62</v>
      </c>
      <c r="R217" s="64" t="str">
        <f t="shared" si="1708"/>
        <v>S</v>
      </c>
      <c r="S217" s="64"/>
      <c r="T217" s="64"/>
      <c r="U217" s="64"/>
      <c r="V217" s="64">
        <v>0.68</v>
      </c>
      <c r="W217" s="64" t="str">
        <f t="shared" si="1709"/>
        <v>S</v>
      </c>
      <c r="X217" s="64"/>
      <c r="Y217" s="64"/>
      <c r="Z217" s="64"/>
      <c r="AA217" s="64"/>
      <c r="AB217" s="65"/>
      <c r="AC217" s="64"/>
      <c r="AD217" s="64"/>
      <c r="AE217" s="64"/>
      <c r="AF217" s="65"/>
      <c r="AG217" s="64"/>
      <c r="AH217" s="64"/>
      <c r="AI217" s="64"/>
      <c r="AJ217" s="65"/>
      <c r="AK217" s="64"/>
      <c r="AL217" s="64"/>
    </row>
    <row r="218" spans="1:38" s="63" customFormat="1" x14ac:dyDescent="0.3">
      <c r="A218" s="63">
        <v>14159500</v>
      </c>
      <c r="B218" s="63">
        <v>23773009</v>
      </c>
      <c r="C218" s="63" t="s">
        <v>7</v>
      </c>
      <c r="D218" s="63" t="s">
        <v>171</v>
      </c>
      <c r="F218" s="78">
        <v>1.6</v>
      </c>
      <c r="G218" s="64">
        <v>0.61</v>
      </c>
      <c r="H218" s="64" t="str">
        <f t="shared" si="1706"/>
        <v>S</v>
      </c>
      <c r="I218" s="64"/>
      <c r="J218" s="64"/>
      <c r="K218" s="64"/>
      <c r="L218" s="65">
        <v>-3.2000000000000001E-2</v>
      </c>
      <c r="M218" s="64" t="str">
        <f t="shared" si="1707"/>
        <v>VG</v>
      </c>
      <c r="N218" s="64"/>
      <c r="O218" s="64"/>
      <c r="P218" s="64"/>
      <c r="Q218" s="64">
        <v>0.62</v>
      </c>
      <c r="R218" s="64" t="str">
        <f t="shared" si="1708"/>
        <v>S</v>
      </c>
      <c r="S218" s="64"/>
      <c r="T218" s="64"/>
      <c r="U218" s="64"/>
      <c r="V218" s="64">
        <v>0.69</v>
      </c>
      <c r="W218" s="64" t="str">
        <f t="shared" si="1709"/>
        <v>S</v>
      </c>
      <c r="X218" s="64"/>
      <c r="Y218" s="64"/>
      <c r="Z218" s="64"/>
      <c r="AA218" s="64"/>
      <c r="AB218" s="65"/>
      <c r="AC218" s="64"/>
      <c r="AD218" s="64"/>
      <c r="AE218" s="64"/>
      <c r="AF218" s="65"/>
      <c r="AG218" s="64"/>
      <c r="AH218" s="64"/>
      <c r="AI218" s="64"/>
      <c r="AJ218" s="65"/>
      <c r="AK218" s="64"/>
      <c r="AL218" s="64"/>
    </row>
    <row r="219" spans="1:38" s="63" customFormat="1" ht="28.8" x14ac:dyDescent="0.3">
      <c r="A219" s="63">
        <v>14159500</v>
      </c>
      <c r="B219" s="63">
        <v>23773009</v>
      </c>
      <c r="C219" s="63" t="s">
        <v>7</v>
      </c>
      <c r="D219" s="81" t="s">
        <v>172</v>
      </c>
      <c r="E219" s="81"/>
      <c r="F219" s="78">
        <v>1.6</v>
      </c>
      <c r="G219" s="64">
        <v>0.61</v>
      </c>
      <c r="H219" s="64" t="str">
        <f t="shared" si="1706"/>
        <v>S</v>
      </c>
      <c r="I219" s="64"/>
      <c r="J219" s="64"/>
      <c r="K219" s="64"/>
      <c r="L219" s="65">
        <v>-1.2999999999999999E-2</v>
      </c>
      <c r="M219" s="64" t="str">
        <f t="shared" si="1707"/>
        <v>VG</v>
      </c>
      <c r="N219" s="64"/>
      <c r="O219" s="64"/>
      <c r="P219" s="64"/>
      <c r="Q219" s="64">
        <v>0.62</v>
      </c>
      <c r="R219" s="64" t="str">
        <f t="shared" si="1708"/>
        <v>S</v>
      </c>
      <c r="S219" s="64"/>
      <c r="T219" s="64"/>
      <c r="U219" s="64"/>
      <c r="V219" s="64">
        <v>0.67</v>
      </c>
      <c r="W219" s="64" t="str">
        <f t="shared" si="1709"/>
        <v>S</v>
      </c>
      <c r="X219" s="64"/>
      <c r="Y219" s="64"/>
      <c r="Z219" s="64"/>
      <c r="AA219" s="64"/>
      <c r="AB219" s="65"/>
      <c r="AC219" s="64"/>
      <c r="AD219" s="64"/>
      <c r="AE219" s="64"/>
      <c r="AF219" s="65"/>
      <c r="AG219" s="64"/>
      <c r="AH219" s="64"/>
      <c r="AI219" s="64"/>
      <c r="AJ219" s="65"/>
      <c r="AK219" s="64"/>
      <c r="AL219" s="64"/>
    </row>
    <row r="220" spans="1:38" s="63" customFormat="1" x14ac:dyDescent="0.3">
      <c r="A220" s="63">
        <v>14159500</v>
      </c>
      <c r="B220" s="63">
        <v>23773009</v>
      </c>
      <c r="C220" s="63" t="s">
        <v>7</v>
      </c>
      <c r="D220" s="81" t="s">
        <v>174</v>
      </c>
      <c r="E220" s="81"/>
      <c r="F220" s="78">
        <v>1.8</v>
      </c>
      <c r="G220" s="64">
        <v>0.61</v>
      </c>
      <c r="H220" s="64" t="str">
        <f t="shared" si="1706"/>
        <v>S</v>
      </c>
      <c r="I220" s="64"/>
      <c r="J220" s="64"/>
      <c r="K220" s="64"/>
      <c r="L220" s="65">
        <v>7.1999999999999995E-2</v>
      </c>
      <c r="M220" s="64" t="str">
        <f t="shared" si="1707"/>
        <v>G</v>
      </c>
      <c r="N220" s="64"/>
      <c r="O220" s="64"/>
      <c r="P220" s="64"/>
      <c r="Q220" s="64">
        <v>0.62</v>
      </c>
      <c r="R220" s="64" t="str">
        <f t="shared" si="1708"/>
        <v>S</v>
      </c>
      <c r="S220" s="64"/>
      <c r="T220" s="64"/>
      <c r="U220" s="64"/>
      <c r="V220" s="64">
        <v>0.66</v>
      </c>
      <c r="W220" s="64" t="str">
        <f t="shared" si="1709"/>
        <v>S</v>
      </c>
      <c r="X220" s="64"/>
      <c r="Y220" s="64"/>
      <c r="Z220" s="64"/>
      <c r="AA220" s="64"/>
      <c r="AB220" s="65"/>
      <c r="AC220" s="64"/>
      <c r="AD220" s="64"/>
      <c r="AE220" s="64"/>
      <c r="AF220" s="65"/>
      <c r="AG220" s="64"/>
      <c r="AH220" s="64"/>
      <c r="AI220" s="64"/>
      <c r="AJ220" s="65"/>
      <c r="AK220" s="64"/>
      <c r="AL220" s="64"/>
    </row>
    <row r="221" spans="1:38" s="63" customFormat="1" x14ac:dyDescent="0.3">
      <c r="A221" s="63">
        <v>14159500</v>
      </c>
      <c r="B221" s="63">
        <v>23773009</v>
      </c>
      <c r="C221" s="63" t="s">
        <v>7</v>
      </c>
      <c r="D221" s="81" t="s">
        <v>175</v>
      </c>
      <c r="E221" s="81"/>
      <c r="F221" s="78">
        <v>1.6</v>
      </c>
      <c r="G221" s="64">
        <v>0.64</v>
      </c>
      <c r="H221" s="64" t="str">
        <f t="shared" si="1706"/>
        <v>S</v>
      </c>
      <c r="I221" s="64"/>
      <c r="J221" s="64"/>
      <c r="K221" s="64"/>
      <c r="L221" s="65">
        <v>0.09</v>
      </c>
      <c r="M221" s="64" t="str">
        <f t="shared" si="1707"/>
        <v>G</v>
      </c>
      <c r="N221" s="64"/>
      <c r="O221" s="64"/>
      <c r="P221" s="64"/>
      <c r="Q221" s="64">
        <v>0.57999999999999996</v>
      </c>
      <c r="R221" s="64" t="str">
        <f t="shared" si="1708"/>
        <v>G</v>
      </c>
      <c r="S221" s="64"/>
      <c r="T221" s="64"/>
      <c r="U221" s="64"/>
      <c r="V221" s="64">
        <v>0.69</v>
      </c>
      <c r="W221" s="64" t="str">
        <f t="shared" si="1709"/>
        <v>S</v>
      </c>
      <c r="X221" s="64"/>
      <c r="Y221" s="64"/>
      <c r="Z221" s="64"/>
      <c r="AA221" s="64"/>
      <c r="AB221" s="65"/>
      <c r="AC221" s="64"/>
      <c r="AD221" s="64"/>
      <c r="AE221" s="64"/>
      <c r="AF221" s="65"/>
      <c r="AG221" s="64"/>
      <c r="AH221" s="64"/>
      <c r="AI221" s="64"/>
      <c r="AJ221" s="65"/>
      <c r="AK221" s="64"/>
      <c r="AL221" s="64"/>
    </row>
    <row r="222" spans="1:38" s="47" customFormat="1" x14ac:dyDescent="0.3">
      <c r="A222" s="47">
        <v>14159500</v>
      </c>
      <c r="B222" s="47">
        <v>23773009</v>
      </c>
      <c r="C222" s="47" t="s">
        <v>7</v>
      </c>
      <c r="D222" s="111" t="s">
        <v>183</v>
      </c>
      <c r="E222" s="111"/>
      <c r="F222" s="99">
        <v>1.7</v>
      </c>
      <c r="G222" s="49">
        <v>0.65</v>
      </c>
      <c r="H222" s="49" t="str">
        <f t="shared" si="1706"/>
        <v>S</v>
      </c>
      <c r="I222" s="49"/>
      <c r="J222" s="49"/>
      <c r="K222" s="49"/>
      <c r="L222" s="50">
        <v>5.6000000000000001E-2</v>
      </c>
      <c r="M222" s="49" t="str">
        <f t="shared" si="1707"/>
        <v>G</v>
      </c>
      <c r="N222" s="49"/>
      <c r="O222" s="49"/>
      <c r="P222" s="49"/>
      <c r="Q222" s="49">
        <v>0.59</v>
      </c>
      <c r="R222" s="49" t="str">
        <f t="shared" si="1708"/>
        <v>G</v>
      </c>
      <c r="S222" s="49"/>
      <c r="T222" s="49"/>
      <c r="U222" s="49"/>
      <c r="V222" s="49">
        <v>0.68</v>
      </c>
      <c r="W222" s="49" t="str">
        <f t="shared" si="1709"/>
        <v>S</v>
      </c>
      <c r="X222" s="49"/>
      <c r="Y222" s="49"/>
      <c r="Z222" s="49"/>
      <c r="AA222" s="49"/>
      <c r="AB222" s="50"/>
      <c r="AC222" s="49"/>
      <c r="AD222" s="49"/>
      <c r="AE222" s="49"/>
      <c r="AF222" s="50"/>
      <c r="AG222" s="49"/>
      <c r="AH222" s="49"/>
      <c r="AI222" s="49"/>
      <c r="AJ222" s="50"/>
      <c r="AK222" s="49"/>
      <c r="AL222" s="49"/>
    </row>
    <row r="223" spans="1:38" s="47" customFormat="1" x14ac:dyDescent="0.3">
      <c r="A223" s="47">
        <v>14159500</v>
      </c>
      <c r="B223" s="47">
        <v>23773009</v>
      </c>
      <c r="C223" s="47" t="s">
        <v>7</v>
      </c>
      <c r="D223" s="111" t="s">
        <v>185</v>
      </c>
      <c r="E223" s="111"/>
      <c r="F223" s="99">
        <v>1.7</v>
      </c>
      <c r="G223" s="49">
        <v>0.64</v>
      </c>
      <c r="H223" s="49" t="str">
        <f t="shared" si="1706"/>
        <v>S</v>
      </c>
      <c r="I223" s="49"/>
      <c r="J223" s="49"/>
      <c r="K223" s="49"/>
      <c r="L223" s="50">
        <v>5.6000000000000001E-2</v>
      </c>
      <c r="M223" s="49" t="str">
        <f t="shared" si="1707"/>
        <v>G</v>
      </c>
      <c r="N223" s="49"/>
      <c r="O223" s="49"/>
      <c r="P223" s="49"/>
      <c r="Q223" s="49">
        <v>0.59</v>
      </c>
      <c r="R223" s="49" t="str">
        <f t="shared" si="1708"/>
        <v>G</v>
      </c>
      <c r="S223" s="49"/>
      <c r="T223" s="49"/>
      <c r="U223" s="49"/>
      <c r="V223" s="49">
        <v>0.68</v>
      </c>
      <c r="W223" s="49" t="str">
        <f t="shared" si="1709"/>
        <v>S</v>
      </c>
      <c r="X223" s="49"/>
      <c r="Y223" s="49"/>
      <c r="Z223" s="49"/>
      <c r="AA223" s="49"/>
      <c r="AB223" s="50"/>
      <c r="AC223" s="49"/>
      <c r="AD223" s="49"/>
      <c r="AE223" s="49"/>
      <c r="AF223" s="50"/>
      <c r="AG223" s="49"/>
      <c r="AH223" s="49"/>
      <c r="AI223" s="49"/>
      <c r="AJ223" s="50"/>
      <c r="AK223" s="49"/>
      <c r="AL223" s="49"/>
    </row>
    <row r="224" spans="1:38" s="47" customFormat="1" x14ac:dyDescent="0.3">
      <c r="A224" s="47">
        <v>14159500</v>
      </c>
      <c r="B224" s="47">
        <v>23773009</v>
      </c>
      <c r="C224" s="47" t="s">
        <v>7</v>
      </c>
      <c r="D224" s="111" t="s">
        <v>187</v>
      </c>
      <c r="E224" s="111"/>
      <c r="F224" s="99">
        <v>1.6</v>
      </c>
      <c r="G224" s="49">
        <v>0.54</v>
      </c>
      <c r="H224" s="49" t="str">
        <f t="shared" si="1706"/>
        <v>S</v>
      </c>
      <c r="I224" s="49"/>
      <c r="J224" s="49"/>
      <c r="K224" s="49"/>
      <c r="L224" s="50">
        <v>-6.8000000000000005E-2</v>
      </c>
      <c r="M224" s="49" t="str">
        <f t="shared" si="1707"/>
        <v>G</v>
      </c>
      <c r="N224" s="49"/>
      <c r="O224" s="49"/>
      <c r="P224" s="49"/>
      <c r="Q224" s="49">
        <v>0.67</v>
      </c>
      <c r="R224" s="49" t="str">
        <f t="shared" si="1708"/>
        <v>S</v>
      </c>
      <c r="S224" s="49"/>
      <c r="T224" s="49"/>
      <c r="U224" s="49"/>
      <c r="V224" s="49">
        <v>0.69</v>
      </c>
      <c r="W224" s="49" t="str">
        <f t="shared" si="1709"/>
        <v>S</v>
      </c>
      <c r="X224" s="49"/>
      <c r="Y224" s="49"/>
      <c r="Z224" s="49"/>
      <c r="AA224" s="49"/>
      <c r="AB224" s="50"/>
      <c r="AC224" s="49"/>
      <c r="AD224" s="49"/>
      <c r="AE224" s="49"/>
      <c r="AF224" s="50"/>
      <c r="AG224" s="49"/>
      <c r="AH224" s="49"/>
      <c r="AI224" s="49"/>
      <c r="AJ224" s="50"/>
      <c r="AK224" s="49"/>
      <c r="AL224" s="49"/>
    </row>
    <row r="225" spans="1:38" s="47" customFormat="1" x14ac:dyDescent="0.3">
      <c r="A225" s="47">
        <v>14159500</v>
      </c>
      <c r="B225" s="47">
        <v>23773009</v>
      </c>
      <c r="C225" s="47" t="s">
        <v>7</v>
      </c>
      <c r="D225" s="111" t="s">
        <v>189</v>
      </c>
      <c r="E225" s="111" t="s">
        <v>188</v>
      </c>
      <c r="F225" s="99">
        <v>1.6</v>
      </c>
      <c r="G225" s="49">
        <v>0.64</v>
      </c>
      <c r="H225" s="49" t="str">
        <f t="shared" si="1706"/>
        <v>S</v>
      </c>
      <c r="I225" s="49"/>
      <c r="J225" s="49"/>
      <c r="K225" s="49"/>
      <c r="L225" s="50">
        <v>2E-3</v>
      </c>
      <c r="M225" s="49" t="str">
        <f t="shared" si="1707"/>
        <v>VG</v>
      </c>
      <c r="N225" s="49"/>
      <c r="O225" s="49"/>
      <c r="P225" s="49"/>
      <c r="Q225" s="49">
        <v>0.64</v>
      </c>
      <c r="R225" s="49" t="str">
        <f t="shared" si="1708"/>
        <v>S</v>
      </c>
      <c r="S225" s="49"/>
      <c r="T225" s="49"/>
      <c r="U225" s="49"/>
      <c r="V225" s="49">
        <v>0.69</v>
      </c>
      <c r="W225" s="49" t="str">
        <f t="shared" si="1709"/>
        <v>S</v>
      </c>
      <c r="X225" s="49"/>
      <c r="Y225" s="49"/>
      <c r="Z225" s="49"/>
      <c r="AA225" s="49"/>
      <c r="AB225" s="50"/>
      <c r="AC225" s="49"/>
      <c r="AD225" s="49"/>
      <c r="AE225" s="49"/>
      <c r="AF225" s="50"/>
      <c r="AG225" s="49"/>
      <c r="AH225" s="49"/>
      <c r="AI225" s="49"/>
      <c r="AJ225" s="50"/>
      <c r="AK225" s="49"/>
      <c r="AL225" s="49"/>
    </row>
    <row r="226" spans="1:38" s="123" customFormat="1" x14ac:dyDescent="0.3">
      <c r="A226" s="123">
        <v>14159500</v>
      </c>
      <c r="B226" s="123">
        <v>23773009</v>
      </c>
      <c r="C226" s="123" t="s">
        <v>7</v>
      </c>
      <c r="D226" s="123" t="s">
        <v>199</v>
      </c>
      <c r="E226" s="123" t="s">
        <v>197</v>
      </c>
      <c r="F226" s="124">
        <v>1.7</v>
      </c>
      <c r="G226" s="125">
        <v>0.54</v>
      </c>
      <c r="H226" s="125" t="str">
        <f t="shared" ref="H226" si="1710">IF(G226&gt;0.8,"VG",IF(G226&gt;0.7,"G",IF(G226&gt;0.45,"S","NS")))</f>
        <v>S</v>
      </c>
      <c r="I226" s="125"/>
      <c r="J226" s="125"/>
      <c r="K226" s="125"/>
      <c r="L226" s="126">
        <v>-4.7E-2</v>
      </c>
      <c r="M226" s="125" t="str">
        <f t="shared" ref="M226" si="1711">IF(ABS(L226)&lt;5%,"VG",IF(ABS(L226)&lt;10%,"G",IF(ABS(L226)&lt;15%,"S","NS")))</f>
        <v>VG</v>
      </c>
      <c r="N226" s="125"/>
      <c r="O226" s="125"/>
      <c r="P226" s="125"/>
      <c r="Q226" s="125">
        <v>0.67</v>
      </c>
      <c r="R226" s="125" t="str">
        <f t="shared" ref="R226" si="1712">IF(Q226&lt;=0.5,"VG",IF(Q226&lt;=0.6,"G",IF(Q226&lt;=0.7,"S","NS")))</f>
        <v>S</v>
      </c>
      <c r="S226" s="125"/>
      <c r="T226" s="125"/>
      <c r="U226" s="125"/>
      <c r="V226" s="125">
        <v>0.67</v>
      </c>
      <c r="W226" s="125" t="str">
        <f t="shared" ref="W226" si="1713">IF(V226&gt;0.85,"VG",IF(V226&gt;0.75,"G",IF(V226&gt;0.6,"S","NS")))</f>
        <v>S</v>
      </c>
      <c r="X226" s="125"/>
      <c r="Y226" s="125"/>
      <c r="Z226" s="125"/>
      <c r="AA226" s="125"/>
      <c r="AB226" s="126"/>
      <c r="AC226" s="125"/>
      <c r="AD226" s="125"/>
      <c r="AE226" s="125"/>
      <c r="AF226" s="126"/>
      <c r="AG226" s="125"/>
      <c r="AH226" s="125"/>
      <c r="AI226" s="125"/>
      <c r="AJ226" s="126"/>
      <c r="AK226" s="125"/>
      <c r="AL226" s="125"/>
    </row>
    <row r="227" spans="1:38" s="123" customFormat="1" x14ac:dyDescent="0.3">
      <c r="A227" s="123">
        <v>14159500</v>
      </c>
      <c r="B227" s="123">
        <v>23773009</v>
      </c>
      <c r="C227" s="123" t="s">
        <v>7</v>
      </c>
      <c r="D227" s="123" t="s">
        <v>204</v>
      </c>
      <c r="E227" s="123" t="s">
        <v>209</v>
      </c>
      <c r="F227" s="124">
        <v>1.8</v>
      </c>
      <c r="G227" s="125">
        <v>0.56999999999999995</v>
      </c>
      <c r="H227" s="125" t="str">
        <f t="shared" ref="H227" si="1714">IF(G227&gt;0.8,"VG",IF(G227&gt;0.7,"G",IF(G227&gt;0.45,"S","NS")))</f>
        <v>S</v>
      </c>
      <c r="I227" s="125"/>
      <c r="J227" s="125"/>
      <c r="K227" s="125"/>
      <c r="L227" s="126">
        <v>0</v>
      </c>
      <c r="M227" s="125" t="str">
        <f t="shared" ref="M227" si="1715">IF(ABS(L227)&lt;5%,"VG",IF(ABS(L227)&lt;10%,"G",IF(ABS(L227)&lt;15%,"S","NS")))</f>
        <v>VG</v>
      </c>
      <c r="N227" s="125"/>
      <c r="O227" s="125"/>
      <c r="P227" s="125"/>
      <c r="Q227" s="125">
        <v>0.65</v>
      </c>
      <c r="R227" s="125" t="str">
        <f t="shared" ref="R227" si="1716">IF(Q227&lt;=0.5,"VG",IF(Q227&lt;=0.6,"G",IF(Q227&lt;=0.7,"S","NS")))</f>
        <v>S</v>
      </c>
      <c r="S227" s="125"/>
      <c r="T227" s="125"/>
      <c r="U227" s="125"/>
      <c r="V227" s="125">
        <v>0.64</v>
      </c>
      <c r="W227" s="125" t="str">
        <f t="shared" ref="W227" si="1717">IF(V227&gt;0.85,"VG",IF(V227&gt;0.75,"G",IF(V227&gt;0.6,"S","NS")))</f>
        <v>S</v>
      </c>
      <c r="X227" s="125"/>
      <c r="Y227" s="125"/>
      <c r="Z227" s="125"/>
      <c r="AA227" s="125"/>
      <c r="AB227" s="126"/>
      <c r="AC227" s="125"/>
      <c r="AD227" s="125"/>
      <c r="AE227" s="125"/>
      <c r="AF227" s="126"/>
      <c r="AG227" s="125"/>
      <c r="AH227" s="125"/>
      <c r="AI227" s="125"/>
      <c r="AJ227" s="126"/>
      <c r="AK227" s="125"/>
      <c r="AL227" s="125"/>
    </row>
    <row r="228" spans="1:38" s="131" customFormat="1" x14ac:dyDescent="0.3">
      <c r="A228" s="131">
        <v>14159500</v>
      </c>
      <c r="B228" s="131">
        <v>23773009</v>
      </c>
      <c r="C228" s="131" t="s">
        <v>7</v>
      </c>
      <c r="D228" s="131" t="s">
        <v>215</v>
      </c>
      <c r="E228" s="131" t="s">
        <v>219</v>
      </c>
      <c r="F228" s="132">
        <v>2.7</v>
      </c>
      <c r="G228" s="133">
        <v>0.01</v>
      </c>
      <c r="H228" s="133" t="str">
        <f t="shared" ref="H228" si="1718">IF(G228&gt;0.8,"VG",IF(G228&gt;0.7,"G",IF(G228&gt;0.45,"S","NS")))</f>
        <v>NS</v>
      </c>
      <c r="I228" s="133"/>
      <c r="J228" s="133"/>
      <c r="K228" s="133"/>
      <c r="L228" s="134">
        <v>0.40699999999999997</v>
      </c>
      <c r="M228" s="133" t="str">
        <f t="shared" ref="M228" si="1719">IF(ABS(L228)&lt;5%,"VG",IF(ABS(L228)&lt;10%,"G",IF(ABS(L228)&lt;15%,"S","NS")))</f>
        <v>NS</v>
      </c>
      <c r="N228" s="133"/>
      <c r="O228" s="133"/>
      <c r="P228" s="133"/>
      <c r="Q228" s="133">
        <v>0.8</v>
      </c>
      <c r="R228" s="133" t="str">
        <f t="shared" ref="R228" si="1720">IF(Q228&lt;=0.5,"VG",IF(Q228&lt;=0.6,"G",IF(Q228&lt;=0.7,"S","NS")))</f>
        <v>NS</v>
      </c>
      <c r="S228" s="133"/>
      <c r="T228" s="133"/>
      <c r="U228" s="133"/>
      <c r="V228" s="133">
        <v>0.65</v>
      </c>
      <c r="W228" s="133" t="str">
        <f t="shared" ref="W228" si="1721">IF(V228&gt;0.85,"VG",IF(V228&gt;0.75,"G",IF(V228&gt;0.6,"S","NS")))</f>
        <v>S</v>
      </c>
      <c r="X228" s="133"/>
      <c r="Y228" s="133"/>
      <c r="Z228" s="133"/>
      <c r="AA228" s="133"/>
      <c r="AB228" s="134"/>
      <c r="AC228" s="133"/>
      <c r="AD228" s="133"/>
      <c r="AE228" s="133"/>
      <c r="AF228" s="134"/>
      <c r="AG228" s="133"/>
      <c r="AH228" s="133"/>
      <c r="AI228" s="133"/>
      <c r="AJ228" s="134"/>
      <c r="AK228" s="133"/>
      <c r="AL228" s="133"/>
    </row>
    <row r="229" spans="1:38" s="131" customFormat="1" x14ac:dyDescent="0.3">
      <c r="A229" s="131">
        <v>14159500</v>
      </c>
      <c r="B229" s="131">
        <v>23773009</v>
      </c>
      <c r="C229" s="131" t="s">
        <v>7</v>
      </c>
      <c r="D229" s="131" t="s">
        <v>227</v>
      </c>
      <c r="E229" s="131" t="s">
        <v>229</v>
      </c>
      <c r="F229" s="132">
        <v>2.9</v>
      </c>
      <c r="G229" s="133">
        <v>-0.12</v>
      </c>
      <c r="H229" s="133" t="str">
        <f t="shared" ref="H229" si="1722">IF(G229&gt;0.8,"VG",IF(G229&gt;0.7,"G",IF(G229&gt;0.45,"S","NS")))</f>
        <v>NS</v>
      </c>
      <c r="I229" s="133"/>
      <c r="J229" s="133"/>
      <c r="K229" s="133"/>
      <c r="L229" s="134">
        <v>0.46400000000000002</v>
      </c>
      <c r="M229" s="133" t="str">
        <f t="shared" ref="M229" si="1723">IF(ABS(L229)&lt;5%,"VG",IF(ABS(L229)&lt;10%,"G",IF(ABS(L229)&lt;15%,"S","NS")))</f>
        <v>NS</v>
      </c>
      <c r="N229" s="133"/>
      <c r="O229" s="133"/>
      <c r="P229" s="133"/>
      <c r="Q229" s="133">
        <v>0.82</v>
      </c>
      <c r="R229" s="133" t="str">
        <f t="shared" ref="R229" si="1724">IF(Q229&lt;=0.5,"VG",IF(Q229&lt;=0.6,"G",IF(Q229&lt;=0.7,"S","NS")))</f>
        <v>NS</v>
      </c>
      <c r="S229" s="133"/>
      <c r="T229" s="133"/>
      <c r="U229" s="133"/>
      <c r="V229" s="133">
        <v>0.66</v>
      </c>
      <c r="W229" s="133" t="str">
        <f t="shared" ref="W229" si="1725">IF(V229&gt;0.85,"VG",IF(V229&gt;0.75,"G",IF(V229&gt;0.6,"S","NS")))</f>
        <v>S</v>
      </c>
      <c r="X229" s="133"/>
      <c r="Y229" s="133"/>
      <c r="Z229" s="133"/>
      <c r="AA229" s="133"/>
      <c r="AB229" s="134"/>
      <c r="AC229" s="133"/>
      <c r="AD229" s="133"/>
      <c r="AE229" s="133"/>
      <c r="AF229" s="134"/>
      <c r="AG229" s="133"/>
      <c r="AH229" s="133"/>
      <c r="AI229" s="133"/>
      <c r="AJ229" s="134"/>
      <c r="AK229" s="133"/>
      <c r="AL229" s="133"/>
    </row>
    <row r="230" spans="1:38" s="123" customFormat="1" x14ac:dyDescent="0.3">
      <c r="A230" s="123">
        <v>14159500</v>
      </c>
      <c r="B230" s="123">
        <v>23773009</v>
      </c>
      <c r="C230" s="123" t="s">
        <v>7</v>
      </c>
      <c r="D230" s="123" t="s">
        <v>232</v>
      </c>
      <c r="E230" s="123" t="s">
        <v>230</v>
      </c>
      <c r="F230" s="124">
        <v>2</v>
      </c>
      <c r="G230" s="125">
        <v>0.51</v>
      </c>
      <c r="H230" s="125" t="str">
        <f t="shared" ref="H230" si="1726">IF(G230&gt;0.8,"VG",IF(G230&gt;0.7,"G",IF(G230&gt;0.45,"S","NS")))</f>
        <v>S</v>
      </c>
      <c r="I230" s="125"/>
      <c r="J230" s="125"/>
      <c r="K230" s="125"/>
      <c r="L230" s="126">
        <v>0.153</v>
      </c>
      <c r="M230" s="125" t="str">
        <f t="shared" ref="M230" si="1727">IF(ABS(L230)&lt;5%,"VG",IF(ABS(L230)&lt;10%,"G",IF(ABS(L230)&lt;15%,"S","NS")))</f>
        <v>NS</v>
      </c>
      <c r="N230" s="125"/>
      <c r="O230" s="125"/>
      <c r="P230" s="125"/>
      <c r="Q230" s="125">
        <v>0.66</v>
      </c>
      <c r="R230" s="125" t="str">
        <f t="shared" ref="R230" si="1728">IF(Q230&lt;=0.5,"VG",IF(Q230&lt;=0.6,"G",IF(Q230&lt;=0.7,"S","NS")))</f>
        <v>S</v>
      </c>
      <c r="S230" s="125"/>
      <c r="T230" s="125"/>
      <c r="U230" s="125"/>
      <c r="V230" s="125">
        <v>0.63</v>
      </c>
      <c r="W230" s="125" t="str">
        <f t="shared" ref="W230" si="1729">IF(V230&gt;0.85,"VG",IF(V230&gt;0.75,"G",IF(V230&gt;0.6,"S","NS")))</f>
        <v>S</v>
      </c>
      <c r="X230" s="125"/>
      <c r="Y230" s="125"/>
      <c r="Z230" s="125"/>
      <c r="AA230" s="125"/>
      <c r="AB230" s="126"/>
      <c r="AC230" s="125"/>
      <c r="AD230" s="125"/>
      <c r="AE230" s="125"/>
      <c r="AF230" s="126"/>
      <c r="AG230" s="125"/>
      <c r="AH230" s="125"/>
      <c r="AI230" s="125"/>
      <c r="AJ230" s="126"/>
      <c r="AK230" s="125"/>
      <c r="AL230" s="125"/>
    </row>
    <row r="231" spans="1:38" s="123" customFormat="1" x14ac:dyDescent="0.3">
      <c r="A231" s="123">
        <v>14159500</v>
      </c>
      <c r="B231" s="123">
        <v>23773009</v>
      </c>
      <c r="C231" s="123" t="s">
        <v>7</v>
      </c>
      <c r="D231" s="123" t="s">
        <v>238</v>
      </c>
      <c r="E231" s="123" t="s">
        <v>239</v>
      </c>
      <c r="F231" s="124">
        <v>1.9</v>
      </c>
      <c r="G231" s="125">
        <v>0.53</v>
      </c>
      <c r="H231" s="125" t="str">
        <f t="shared" ref="H231" si="1730">IF(G231&gt;0.8,"VG",IF(G231&gt;0.7,"G",IF(G231&gt;0.45,"S","NS")))</f>
        <v>S</v>
      </c>
      <c r="I231" s="125"/>
      <c r="J231" s="125"/>
      <c r="K231" s="125"/>
      <c r="L231" s="126">
        <v>0.14499999999999999</v>
      </c>
      <c r="M231" s="125" t="str">
        <f t="shared" ref="M231" si="1731">IF(ABS(L231)&lt;5%,"VG",IF(ABS(L231)&lt;10%,"G",IF(ABS(L231)&lt;15%,"S","NS")))</f>
        <v>S</v>
      </c>
      <c r="N231" s="125"/>
      <c r="O231" s="125"/>
      <c r="P231" s="125"/>
      <c r="Q231" s="125">
        <v>0.65</v>
      </c>
      <c r="R231" s="125" t="str">
        <f t="shared" ref="R231" si="1732">IF(Q231&lt;=0.5,"VG",IF(Q231&lt;=0.6,"G",IF(Q231&lt;=0.7,"S","NS")))</f>
        <v>S</v>
      </c>
      <c r="S231" s="125"/>
      <c r="T231" s="125"/>
      <c r="U231" s="125"/>
      <c r="V231" s="125">
        <v>0.63</v>
      </c>
      <c r="W231" s="125" t="str">
        <f t="shared" ref="W231" si="1733">IF(V231&gt;0.85,"VG",IF(V231&gt;0.75,"G",IF(V231&gt;0.6,"S","NS")))</f>
        <v>S</v>
      </c>
      <c r="X231" s="125"/>
      <c r="Y231" s="125"/>
      <c r="Z231" s="125"/>
      <c r="AA231" s="125"/>
      <c r="AB231" s="126"/>
      <c r="AC231" s="125"/>
      <c r="AD231" s="125"/>
      <c r="AE231" s="125"/>
      <c r="AF231" s="126"/>
      <c r="AG231" s="125"/>
      <c r="AH231" s="125"/>
      <c r="AI231" s="125"/>
      <c r="AJ231" s="126"/>
      <c r="AK231" s="125"/>
      <c r="AL231" s="125"/>
    </row>
    <row r="232" spans="1:38" s="119" customFormat="1" x14ac:dyDescent="0.3">
      <c r="A232" s="119">
        <v>14159500</v>
      </c>
      <c r="B232" s="119">
        <v>23773009</v>
      </c>
      <c r="C232" s="119" t="s">
        <v>7</v>
      </c>
      <c r="D232" s="119" t="s">
        <v>241</v>
      </c>
      <c r="E232" s="119" t="s">
        <v>244</v>
      </c>
      <c r="F232" s="120">
        <v>1.7</v>
      </c>
      <c r="G232" s="121">
        <v>0.63</v>
      </c>
      <c r="H232" s="121" t="str">
        <f t="shared" ref="H232" si="1734">IF(G232&gt;0.8,"VG",IF(G232&gt;0.7,"G",IF(G232&gt;0.45,"S","NS")))</f>
        <v>S</v>
      </c>
      <c r="I232" s="121"/>
      <c r="J232" s="121"/>
      <c r="K232" s="121"/>
      <c r="L232" s="122">
        <v>2.1999999999999999E-2</v>
      </c>
      <c r="M232" s="121" t="str">
        <f t="shared" ref="M232" si="1735">IF(ABS(L232)&lt;5%,"VG",IF(ABS(L232)&lt;10%,"G",IF(ABS(L232)&lt;15%,"S","NS")))</f>
        <v>VG</v>
      </c>
      <c r="N232" s="121"/>
      <c r="O232" s="121"/>
      <c r="P232" s="121"/>
      <c r="Q232" s="121">
        <v>0.61</v>
      </c>
      <c r="R232" s="121" t="str">
        <f t="shared" ref="R232" si="1736">IF(Q232&lt;=0.5,"VG",IF(Q232&lt;=0.6,"G",IF(Q232&lt;=0.7,"S","NS")))</f>
        <v>S</v>
      </c>
      <c r="S232" s="121"/>
      <c r="T232" s="121"/>
      <c r="U232" s="121"/>
      <c r="V232" s="121">
        <v>0.63</v>
      </c>
      <c r="W232" s="121" t="str">
        <f t="shared" ref="W232" si="1737">IF(V232&gt;0.85,"VG",IF(V232&gt;0.75,"G",IF(V232&gt;0.6,"S","NS")))</f>
        <v>S</v>
      </c>
      <c r="X232" s="121"/>
      <c r="Y232" s="121"/>
      <c r="Z232" s="121"/>
      <c r="AA232" s="121"/>
      <c r="AB232" s="122"/>
      <c r="AC232" s="121"/>
      <c r="AD232" s="121"/>
      <c r="AE232" s="121"/>
      <c r="AF232" s="122"/>
      <c r="AG232" s="121"/>
      <c r="AH232" s="121"/>
      <c r="AI232" s="121"/>
      <c r="AJ232" s="122"/>
      <c r="AK232" s="121"/>
      <c r="AL232" s="121"/>
    </row>
    <row r="233" spans="1:38" s="119" customFormat="1" x14ac:dyDescent="0.3">
      <c r="A233" s="119">
        <v>14159500</v>
      </c>
      <c r="B233" s="119">
        <v>23773009</v>
      </c>
      <c r="C233" s="119" t="s">
        <v>7</v>
      </c>
      <c r="D233" s="119" t="s">
        <v>340</v>
      </c>
      <c r="E233" s="119" t="s">
        <v>344</v>
      </c>
      <c r="F233" s="120">
        <v>1.7</v>
      </c>
      <c r="G233" s="121">
        <v>0.62</v>
      </c>
      <c r="H233" s="121" t="str">
        <f t="shared" ref="H233" si="1738">IF(G233&gt;0.8,"VG",IF(G233&gt;0.7,"G",IF(G233&gt;0.45,"S","NS")))</f>
        <v>S</v>
      </c>
      <c r="I233" s="121"/>
      <c r="J233" s="121"/>
      <c r="K233" s="121"/>
      <c r="L233" s="122">
        <v>1.2E-2</v>
      </c>
      <c r="M233" s="121" t="str">
        <f t="shared" ref="M233" si="1739">IF(ABS(L233)&lt;5%,"VG",IF(ABS(L233)&lt;10%,"G",IF(ABS(L233)&lt;15%,"S","NS")))</f>
        <v>VG</v>
      </c>
      <c r="N233" s="121"/>
      <c r="O233" s="121"/>
      <c r="P233" s="121"/>
      <c r="Q233" s="121">
        <v>0.62</v>
      </c>
      <c r="R233" s="121" t="str">
        <f t="shared" ref="R233" si="1740">IF(Q233&lt;=0.5,"VG",IF(Q233&lt;=0.6,"G",IF(Q233&lt;=0.7,"S","NS")))</f>
        <v>S</v>
      </c>
      <c r="S233" s="121"/>
      <c r="T233" s="121"/>
      <c r="U233" s="121"/>
      <c r="V233" s="121">
        <v>0.62</v>
      </c>
      <c r="W233" s="121" t="str">
        <f t="shared" ref="W233" si="1741">IF(V233&gt;0.85,"VG",IF(V233&gt;0.75,"G",IF(V233&gt;0.6,"S","NS")))</f>
        <v>S</v>
      </c>
      <c r="X233" s="121"/>
      <c r="Y233" s="121"/>
      <c r="Z233" s="121"/>
      <c r="AA233" s="121"/>
      <c r="AB233" s="122"/>
      <c r="AC233" s="121"/>
      <c r="AD233" s="121"/>
      <c r="AE233" s="121"/>
      <c r="AF233" s="122"/>
      <c r="AG233" s="121"/>
      <c r="AH233" s="121"/>
      <c r="AI233" s="121"/>
      <c r="AJ233" s="122"/>
      <c r="AK233" s="121"/>
      <c r="AL233" s="121"/>
    </row>
    <row r="234" spans="1:38" s="119" customFormat="1" x14ac:dyDescent="0.3">
      <c r="A234" s="119">
        <v>14159500</v>
      </c>
      <c r="B234" s="119">
        <v>23773009</v>
      </c>
      <c r="C234" s="119" t="s">
        <v>7</v>
      </c>
      <c r="D234" s="119" t="s">
        <v>345</v>
      </c>
      <c r="E234" s="119" t="s">
        <v>344</v>
      </c>
      <c r="F234" s="120">
        <v>1.7</v>
      </c>
      <c r="G234" s="121">
        <v>0.62</v>
      </c>
      <c r="H234" s="121" t="str">
        <f t="shared" ref="H234" si="1742">IF(G234&gt;0.8,"VG",IF(G234&gt;0.7,"G",IF(G234&gt;0.45,"S","NS")))</f>
        <v>S</v>
      </c>
      <c r="I234" s="121"/>
      <c r="J234" s="121"/>
      <c r="K234" s="121"/>
      <c r="L234" s="122">
        <v>1.2999999999999999E-2</v>
      </c>
      <c r="M234" s="121" t="str">
        <f t="shared" ref="M234" si="1743">IF(ABS(L234)&lt;5%,"VG",IF(ABS(L234)&lt;10%,"G",IF(ABS(L234)&lt;15%,"S","NS")))</f>
        <v>VG</v>
      </c>
      <c r="N234" s="121"/>
      <c r="O234" s="121"/>
      <c r="P234" s="121"/>
      <c r="Q234" s="121">
        <v>0.62</v>
      </c>
      <c r="R234" s="121" t="str">
        <f t="shared" ref="R234" si="1744">IF(Q234&lt;=0.5,"VG",IF(Q234&lt;=0.6,"G",IF(Q234&lt;=0.7,"S","NS")))</f>
        <v>S</v>
      </c>
      <c r="S234" s="121"/>
      <c r="T234" s="121"/>
      <c r="U234" s="121"/>
      <c r="V234" s="121">
        <v>0.62</v>
      </c>
      <c r="W234" s="121" t="str">
        <f t="shared" ref="W234" si="1745">IF(V234&gt;0.85,"VG",IF(V234&gt;0.75,"G",IF(V234&gt;0.6,"S","NS")))</f>
        <v>S</v>
      </c>
      <c r="X234" s="121"/>
      <c r="Y234" s="121"/>
      <c r="Z234" s="121"/>
      <c r="AA234" s="121"/>
      <c r="AB234" s="122"/>
      <c r="AC234" s="121"/>
      <c r="AD234" s="121"/>
      <c r="AE234" s="121"/>
      <c r="AF234" s="122"/>
      <c r="AG234" s="121"/>
      <c r="AH234" s="121"/>
      <c r="AI234" s="121"/>
      <c r="AJ234" s="122"/>
      <c r="AK234" s="121"/>
      <c r="AL234" s="121"/>
    </row>
    <row r="235" spans="1:38" s="135" customFormat="1" x14ac:dyDescent="0.3">
      <c r="F235" s="136"/>
      <c r="G235" s="137"/>
      <c r="H235" s="137"/>
      <c r="I235" s="137"/>
      <c r="J235" s="137"/>
      <c r="K235" s="137"/>
      <c r="L235" s="138"/>
      <c r="M235" s="137"/>
      <c r="N235" s="137"/>
      <c r="O235" s="137"/>
      <c r="P235" s="137"/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  <c r="AA235" s="137"/>
      <c r="AB235" s="138"/>
      <c r="AC235" s="137"/>
      <c r="AD235" s="137"/>
      <c r="AE235" s="137"/>
      <c r="AF235" s="138"/>
      <c r="AG235" s="137"/>
      <c r="AH235" s="137"/>
      <c r="AI235" s="137"/>
      <c r="AJ235" s="138"/>
      <c r="AK235" s="137"/>
      <c r="AL235" s="137"/>
    </row>
    <row r="236" spans="1:38" s="69" customFormat="1" x14ac:dyDescent="0.3">
      <c r="A236" s="69">
        <v>14161100</v>
      </c>
      <c r="B236" s="69">
        <v>23773429</v>
      </c>
      <c r="C236" s="69" t="s">
        <v>59</v>
      </c>
      <c r="D236" s="69" t="s">
        <v>55</v>
      </c>
      <c r="F236" s="79"/>
      <c r="G236" s="70">
        <v>0.90400000000000003</v>
      </c>
      <c r="H236" s="70" t="str">
        <f t="shared" ref="H236:H242" si="1746">IF(G236&gt;0.8,"VG",IF(G236&gt;0.7,"G",IF(G236&gt;0.45,"S","NS")))</f>
        <v>VG</v>
      </c>
      <c r="I236" s="70"/>
      <c r="J236" s="70"/>
      <c r="K236" s="70"/>
      <c r="L236" s="71">
        <v>5.8000000000000003E-2</v>
      </c>
      <c r="M236" s="70" t="str">
        <f t="shared" ref="M236:M242" si="1747">IF(ABS(L236)&lt;5%,"VG",IF(ABS(L236)&lt;10%,"G",IF(ABS(L236)&lt;15%,"S","NS")))</f>
        <v>G</v>
      </c>
      <c r="N236" s="70"/>
      <c r="O236" s="70"/>
      <c r="P236" s="70"/>
      <c r="Q236" s="70">
        <v>0.307</v>
      </c>
      <c r="R236" s="70" t="str">
        <f t="shared" ref="R236:R242" si="1748">IF(Q236&lt;=0.5,"VG",IF(Q236&lt;=0.6,"G",IF(Q236&lt;=0.7,"S","NS")))</f>
        <v>VG</v>
      </c>
      <c r="S236" s="70"/>
      <c r="T236" s="70"/>
      <c r="U236" s="70"/>
      <c r="V236" s="70">
        <v>0.91900000000000004</v>
      </c>
      <c r="W236" s="70" t="str">
        <f t="shared" ref="W236:W242" si="1749">IF(V236&gt;0.85,"VG",IF(V236&gt;0.75,"G",IF(V236&gt;0.6,"S","NS")))</f>
        <v>VG</v>
      </c>
      <c r="X236" s="70"/>
      <c r="Y236" s="70"/>
      <c r="Z236" s="70"/>
      <c r="AA236" s="70"/>
      <c r="AB236" s="71"/>
      <c r="AC236" s="70"/>
      <c r="AD236" s="70"/>
      <c r="AE236" s="70"/>
      <c r="AF236" s="71"/>
      <c r="AG236" s="70"/>
      <c r="AH236" s="70"/>
      <c r="AI236" s="70"/>
      <c r="AJ236" s="71"/>
      <c r="AK236" s="70"/>
      <c r="AL236" s="70"/>
    </row>
    <row r="237" spans="1:38" s="69" customFormat="1" x14ac:dyDescent="0.3">
      <c r="A237" s="69">
        <v>14161100</v>
      </c>
      <c r="B237" s="69">
        <v>23773429</v>
      </c>
      <c r="C237" s="69" t="s">
        <v>59</v>
      </c>
      <c r="D237" s="69" t="s">
        <v>160</v>
      </c>
      <c r="F237" s="79"/>
      <c r="G237" s="70">
        <v>-2.8000000000000001E-2</v>
      </c>
      <c r="H237" s="70" t="str">
        <f t="shared" si="1746"/>
        <v>NS</v>
      </c>
      <c r="I237" s="70"/>
      <c r="J237" s="70"/>
      <c r="K237" s="70"/>
      <c r="L237" s="71">
        <v>0.47</v>
      </c>
      <c r="M237" s="70" t="str">
        <f t="shared" si="1747"/>
        <v>NS</v>
      </c>
      <c r="N237" s="70"/>
      <c r="O237" s="70"/>
      <c r="P237" s="70"/>
      <c r="Q237" s="70">
        <v>0.83399999999999996</v>
      </c>
      <c r="R237" s="70" t="str">
        <f t="shared" si="1748"/>
        <v>NS</v>
      </c>
      <c r="S237" s="70"/>
      <c r="T237" s="70"/>
      <c r="U237" s="70"/>
      <c r="V237" s="70">
        <v>0.89200000000000002</v>
      </c>
      <c r="W237" s="70" t="str">
        <f t="shared" si="1749"/>
        <v>VG</v>
      </c>
      <c r="X237" s="70"/>
      <c r="Y237" s="70"/>
      <c r="Z237" s="70"/>
      <c r="AA237" s="70"/>
      <c r="AB237" s="71"/>
      <c r="AC237" s="70"/>
      <c r="AD237" s="70"/>
      <c r="AE237" s="70"/>
      <c r="AF237" s="71"/>
      <c r="AG237" s="70"/>
      <c r="AH237" s="70"/>
      <c r="AI237" s="70"/>
      <c r="AJ237" s="71"/>
      <c r="AK237" s="70"/>
      <c r="AL237" s="70"/>
    </row>
    <row r="238" spans="1:38" s="69" customFormat="1" x14ac:dyDescent="0.3">
      <c r="A238" s="69">
        <v>14161100</v>
      </c>
      <c r="B238" s="69">
        <v>23773429</v>
      </c>
      <c r="C238" s="69" t="s">
        <v>59</v>
      </c>
      <c r="D238" s="69" t="s">
        <v>162</v>
      </c>
      <c r="F238" s="79"/>
      <c r="G238" s="70">
        <v>0.82499999999999996</v>
      </c>
      <c r="H238" s="70" t="str">
        <f t="shared" si="1746"/>
        <v>VG</v>
      </c>
      <c r="I238" s="70"/>
      <c r="J238" s="70"/>
      <c r="K238" s="70"/>
      <c r="L238" s="71">
        <v>-6.7000000000000004E-2</v>
      </c>
      <c r="M238" s="70" t="str">
        <f t="shared" si="1747"/>
        <v>G</v>
      </c>
      <c r="N238" s="70"/>
      <c r="O238" s="70"/>
      <c r="P238" s="70"/>
      <c r="Q238" s="70">
        <v>0.41299999999999998</v>
      </c>
      <c r="R238" s="70" t="str">
        <f t="shared" si="1748"/>
        <v>VG</v>
      </c>
      <c r="S238" s="70"/>
      <c r="T238" s="70"/>
      <c r="U238" s="70"/>
      <c r="V238" s="70">
        <v>0.89500000000000002</v>
      </c>
      <c r="W238" s="70" t="str">
        <f t="shared" si="1749"/>
        <v>VG</v>
      </c>
      <c r="X238" s="70"/>
      <c r="Y238" s="70"/>
      <c r="Z238" s="70"/>
      <c r="AA238" s="70"/>
      <c r="AB238" s="71"/>
      <c r="AC238" s="70"/>
      <c r="AD238" s="70"/>
      <c r="AE238" s="70"/>
      <c r="AF238" s="71"/>
      <c r="AG238" s="70"/>
      <c r="AH238" s="70"/>
      <c r="AI238" s="70"/>
      <c r="AJ238" s="71"/>
      <c r="AK238" s="70"/>
      <c r="AL238" s="70"/>
    </row>
    <row r="239" spans="1:38" s="63" customFormat="1" x14ac:dyDescent="0.3">
      <c r="A239" s="63">
        <v>14161100</v>
      </c>
      <c r="B239" s="63">
        <v>23773429</v>
      </c>
      <c r="C239" s="63" t="s">
        <v>59</v>
      </c>
      <c r="D239" s="63" t="s">
        <v>171</v>
      </c>
      <c r="F239" s="78">
        <v>1.3</v>
      </c>
      <c r="G239" s="64">
        <v>0.85599999999999998</v>
      </c>
      <c r="H239" s="64" t="str">
        <f t="shared" si="1746"/>
        <v>VG</v>
      </c>
      <c r="I239" s="64"/>
      <c r="J239" s="64"/>
      <c r="K239" s="64"/>
      <c r="L239" s="65">
        <v>-7.4999999999999997E-2</v>
      </c>
      <c r="M239" s="64" t="str">
        <f t="shared" si="1747"/>
        <v>G</v>
      </c>
      <c r="N239" s="64"/>
      <c r="O239" s="64"/>
      <c r="P239" s="64"/>
      <c r="Q239" s="64">
        <v>0.373</v>
      </c>
      <c r="R239" s="64" t="str">
        <f t="shared" si="1748"/>
        <v>VG</v>
      </c>
      <c r="S239" s="64"/>
      <c r="T239" s="64"/>
      <c r="U239" s="64"/>
      <c r="V239" s="64">
        <v>0.92500000000000004</v>
      </c>
      <c r="W239" s="64" t="str">
        <f t="shared" si="1749"/>
        <v>VG</v>
      </c>
      <c r="X239" s="64"/>
      <c r="Y239" s="64"/>
      <c r="Z239" s="64"/>
      <c r="AA239" s="64"/>
      <c r="AB239" s="65"/>
      <c r="AC239" s="64"/>
      <c r="AD239" s="64"/>
      <c r="AE239" s="64"/>
      <c r="AF239" s="65"/>
      <c r="AG239" s="64"/>
      <c r="AH239" s="64"/>
      <c r="AI239" s="64"/>
      <c r="AJ239" s="65"/>
      <c r="AK239" s="64"/>
      <c r="AL239" s="64"/>
    </row>
    <row r="240" spans="1:38" s="63" customFormat="1" ht="28.8" x14ac:dyDescent="0.3">
      <c r="A240" s="63">
        <v>14161100</v>
      </c>
      <c r="B240" s="63">
        <v>23773429</v>
      </c>
      <c r="C240" s="63" t="s">
        <v>59</v>
      </c>
      <c r="D240" s="81" t="s">
        <v>172</v>
      </c>
      <c r="E240" s="81"/>
      <c r="F240" s="78">
        <v>1.2</v>
      </c>
      <c r="G240" s="64">
        <v>0.85599999999999998</v>
      </c>
      <c r="H240" s="64" t="str">
        <f t="shared" si="1746"/>
        <v>VG</v>
      </c>
      <c r="I240" s="64"/>
      <c r="J240" s="64"/>
      <c r="K240" s="64"/>
      <c r="L240" s="65">
        <v>-7.2999999999999995E-2</v>
      </c>
      <c r="M240" s="64" t="str">
        <f t="shared" si="1747"/>
        <v>G</v>
      </c>
      <c r="N240" s="64"/>
      <c r="O240" s="64"/>
      <c r="P240" s="64"/>
      <c r="Q240" s="64">
        <v>0.373</v>
      </c>
      <c r="R240" s="64" t="str">
        <f t="shared" si="1748"/>
        <v>VG</v>
      </c>
      <c r="S240" s="64"/>
      <c r="T240" s="64"/>
      <c r="U240" s="64"/>
      <c r="V240" s="64">
        <v>0.92500000000000004</v>
      </c>
      <c r="W240" s="64" t="str">
        <f t="shared" si="1749"/>
        <v>VG</v>
      </c>
      <c r="X240" s="64"/>
      <c r="Y240" s="64"/>
      <c r="Z240" s="64"/>
      <c r="AA240" s="64"/>
      <c r="AB240" s="65"/>
      <c r="AC240" s="64"/>
      <c r="AD240" s="64"/>
      <c r="AE240" s="64"/>
      <c r="AF240" s="65"/>
      <c r="AG240" s="64"/>
      <c r="AH240" s="64"/>
      <c r="AI240" s="64"/>
      <c r="AJ240" s="65"/>
      <c r="AK240" s="64"/>
      <c r="AL240" s="64"/>
    </row>
    <row r="241" spans="1:38" s="63" customFormat="1" x14ac:dyDescent="0.3">
      <c r="A241" s="63">
        <v>14161100</v>
      </c>
      <c r="B241" s="63">
        <v>23773429</v>
      </c>
      <c r="C241" s="63" t="s">
        <v>59</v>
      </c>
      <c r="D241" s="81" t="s">
        <v>174</v>
      </c>
      <c r="E241" s="81"/>
      <c r="F241" s="78">
        <v>0.9</v>
      </c>
      <c r="G241" s="64">
        <v>0.92</v>
      </c>
      <c r="H241" s="64" t="str">
        <f t="shared" si="1746"/>
        <v>VG</v>
      </c>
      <c r="I241" s="64"/>
      <c r="J241" s="64"/>
      <c r="K241" s="64"/>
      <c r="L241" s="65">
        <v>-8.0000000000000002E-3</v>
      </c>
      <c r="M241" s="64" t="str">
        <f t="shared" si="1747"/>
        <v>VG</v>
      </c>
      <c r="N241" s="64"/>
      <c r="O241" s="64"/>
      <c r="P241" s="64"/>
      <c r="Q241" s="64">
        <v>0.28000000000000003</v>
      </c>
      <c r="R241" s="64" t="str">
        <f t="shared" si="1748"/>
        <v>VG</v>
      </c>
      <c r="S241" s="64"/>
      <c r="T241" s="64"/>
      <c r="U241" s="64"/>
      <c r="V241" s="64">
        <v>0.92500000000000004</v>
      </c>
      <c r="W241" s="64" t="str">
        <f t="shared" si="1749"/>
        <v>VG</v>
      </c>
      <c r="X241" s="64"/>
      <c r="Y241" s="64"/>
      <c r="Z241" s="64"/>
      <c r="AA241" s="64"/>
      <c r="AB241" s="65"/>
      <c r="AC241" s="64"/>
      <c r="AD241" s="64"/>
      <c r="AE241" s="64"/>
      <c r="AF241" s="65"/>
      <c r="AG241" s="64"/>
      <c r="AH241" s="64"/>
      <c r="AI241" s="64"/>
      <c r="AJ241" s="65"/>
      <c r="AK241" s="64"/>
      <c r="AL241" s="64"/>
    </row>
    <row r="242" spans="1:38" s="63" customFormat="1" x14ac:dyDescent="0.3">
      <c r="A242" s="63">
        <v>14161100</v>
      </c>
      <c r="B242" s="63">
        <v>23773429</v>
      </c>
      <c r="C242" s="63" t="s">
        <v>59</v>
      </c>
      <c r="D242" s="97" t="s">
        <v>183</v>
      </c>
      <c r="E242" s="97"/>
      <c r="F242" s="78">
        <v>1.3</v>
      </c>
      <c r="G242" s="64">
        <v>0.86</v>
      </c>
      <c r="H242" s="64" t="str">
        <f t="shared" si="1746"/>
        <v>VG</v>
      </c>
      <c r="I242" s="64"/>
      <c r="J242" s="64"/>
      <c r="K242" s="64"/>
      <c r="L242" s="65">
        <v>0.14599999999999999</v>
      </c>
      <c r="M242" s="64" t="str">
        <f t="shared" si="1747"/>
        <v>S</v>
      </c>
      <c r="N242" s="64"/>
      <c r="O242" s="64"/>
      <c r="P242" s="64"/>
      <c r="Q242" s="64">
        <v>0.36</v>
      </c>
      <c r="R242" s="64" t="str">
        <f t="shared" si="1748"/>
        <v>VG</v>
      </c>
      <c r="S242" s="64"/>
      <c r="T242" s="64"/>
      <c r="U242" s="64"/>
      <c r="V242" s="64">
        <v>0.95</v>
      </c>
      <c r="W242" s="64" t="str">
        <f t="shared" si="1749"/>
        <v>VG</v>
      </c>
      <c r="X242" s="64"/>
      <c r="Y242" s="64"/>
      <c r="Z242" s="64"/>
      <c r="AA242" s="64"/>
      <c r="AB242" s="65"/>
      <c r="AC242" s="64"/>
      <c r="AD242" s="64"/>
      <c r="AE242" s="64"/>
      <c r="AF242" s="65"/>
      <c r="AG242" s="64"/>
      <c r="AH242" s="64"/>
      <c r="AI242" s="64"/>
      <c r="AJ242" s="65"/>
      <c r="AK242" s="64"/>
      <c r="AL242" s="64"/>
    </row>
    <row r="243" spans="1:38" s="63" customFormat="1" x14ac:dyDescent="0.3">
      <c r="A243" s="63">
        <v>14161100</v>
      </c>
      <c r="B243" s="63">
        <v>23773429</v>
      </c>
      <c r="C243" s="63" t="s">
        <v>59</v>
      </c>
      <c r="D243" s="97" t="s">
        <v>199</v>
      </c>
      <c r="E243" s="97" t="s">
        <v>196</v>
      </c>
      <c r="F243" s="78">
        <v>0.8</v>
      </c>
      <c r="G243" s="64">
        <v>0.94</v>
      </c>
      <c r="H243" s="64" t="str">
        <f t="shared" ref="H243" si="1750">IF(G243&gt;0.8,"VG",IF(G243&gt;0.7,"G",IF(G243&gt;0.45,"S","NS")))</f>
        <v>VG</v>
      </c>
      <c r="I243" s="64"/>
      <c r="J243" s="64"/>
      <c r="K243" s="64"/>
      <c r="L243" s="65">
        <v>-8.9999999999999993E-3</v>
      </c>
      <c r="M243" s="64" t="str">
        <f t="shared" ref="M243" si="1751">IF(ABS(L243)&lt;5%,"VG",IF(ABS(L243)&lt;10%,"G",IF(ABS(L243)&lt;15%,"S","NS")))</f>
        <v>VG</v>
      </c>
      <c r="N243" s="64"/>
      <c r="O243" s="64"/>
      <c r="P243" s="64"/>
      <c r="Q243" s="64">
        <v>0.25</v>
      </c>
      <c r="R243" s="64" t="str">
        <f t="shared" ref="R243" si="1752">IF(Q243&lt;=0.5,"VG",IF(Q243&lt;=0.6,"G",IF(Q243&lt;=0.7,"S","NS")))</f>
        <v>VG</v>
      </c>
      <c r="S243" s="64"/>
      <c r="T243" s="64"/>
      <c r="U243" s="64"/>
      <c r="V243" s="64">
        <v>0.94</v>
      </c>
      <c r="W243" s="64" t="str">
        <f t="shared" ref="W243" si="1753">IF(V243&gt;0.85,"VG",IF(V243&gt;0.75,"G",IF(V243&gt;0.6,"S","NS")))</f>
        <v>VG</v>
      </c>
      <c r="X243" s="64"/>
      <c r="Y243" s="64"/>
      <c r="Z243" s="64"/>
      <c r="AA243" s="64"/>
      <c r="AB243" s="65"/>
      <c r="AC243" s="64"/>
      <c r="AD243" s="64"/>
      <c r="AE243" s="64"/>
      <c r="AF243" s="65"/>
      <c r="AG243" s="64"/>
      <c r="AH243" s="64"/>
      <c r="AI243" s="64"/>
      <c r="AJ243" s="65"/>
      <c r="AK243" s="64"/>
      <c r="AL243" s="64"/>
    </row>
    <row r="244" spans="1:38" s="63" customFormat="1" x14ac:dyDescent="0.3">
      <c r="A244" s="63">
        <v>14161100</v>
      </c>
      <c r="B244" s="63">
        <v>23773429</v>
      </c>
      <c r="C244" s="63" t="s">
        <v>59</v>
      </c>
      <c r="D244" s="97" t="s">
        <v>204</v>
      </c>
      <c r="E244" s="97" t="s">
        <v>208</v>
      </c>
      <c r="F244" s="78">
        <v>0.8</v>
      </c>
      <c r="G244" s="64">
        <v>0.94</v>
      </c>
      <c r="H244" s="64" t="str">
        <f t="shared" ref="H244" si="1754">IF(G244&gt;0.8,"VG",IF(G244&gt;0.7,"G",IF(G244&gt;0.45,"S","NS")))</f>
        <v>VG</v>
      </c>
      <c r="I244" s="64"/>
      <c r="J244" s="64"/>
      <c r="K244" s="64"/>
      <c r="L244" s="65">
        <v>-6.0000000000000001E-3</v>
      </c>
      <c r="M244" s="64" t="str">
        <f t="shared" ref="M244" si="1755">IF(ABS(L244)&lt;5%,"VG",IF(ABS(L244)&lt;10%,"G",IF(ABS(L244)&lt;15%,"S","NS")))</f>
        <v>VG</v>
      </c>
      <c r="N244" s="64"/>
      <c r="O244" s="64"/>
      <c r="P244" s="64"/>
      <c r="Q244" s="64">
        <v>0.24</v>
      </c>
      <c r="R244" s="64" t="str">
        <f t="shared" ref="R244" si="1756">IF(Q244&lt;=0.5,"VG",IF(Q244&lt;=0.6,"G",IF(Q244&lt;=0.7,"S","NS")))</f>
        <v>VG</v>
      </c>
      <c r="S244" s="64"/>
      <c r="T244" s="64"/>
      <c r="U244" s="64"/>
      <c r="V244" s="64">
        <v>0.94</v>
      </c>
      <c r="W244" s="64" t="str">
        <f t="shared" ref="W244" si="1757">IF(V244&gt;0.85,"VG",IF(V244&gt;0.75,"G",IF(V244&gt;0.6,"S","NS")))</f>
        <v>VG</v>
      </c>
      <c r="X244" s="64"/>
      <c r="Y244" s="64"/>
      <c r="Z244" s="64"/>
      <c r="AA244" s="64"/>
      <c r="AB244" s="65"/>
      <c r="AC244" s="64"/>
      <c r="AD244" s="64"/>
      <c r="AE244" s="64"/>
      <c r="AF244" s="65"/>
      <c r="AG244" s="64"/>
      <c r="AH244" s="64"/>
      <c r="AI244" s="64"/>
      <c r="AJ244" s="65"/>
      <c r="AK244" s="64"/>
      <c r="AL244" s="64"/>
    </row>
    <row r="245" spans="1:38" s="63" customFormat="1" x14ac:dyDescent="0.3">
      <c r="A245" s="63">
        <v>14161100</v>
      </c>
      <c r="B245" s="63">
        <v>23773429</v>
      </c>
      <c r="C245" s="63" t="s">
        <v>59</v>
      </c>
      <c r="D245" s="97" t="s">
        <v>215</v>
      </c>
      <c r="E245" s="97" t="s">
        <v>218</v>
      </c>
      <c r="F245" s="78">
        <v>0.8</v>
      </c>
      <c r="G245" s="64">
        <v>0.94</v>
      </c>
      <c r="H245" s="64" t="str">
        <f t="shared" ref="H245" si="1758">IF(G245&gt;0.8,"VG",IF(G245&gt;0.7,"G",IF(G245&gt;0.45,"S","NS")))</f>
        <v>VG</v>
      </c>
      <c r="I245" s="64"/>
      <c r="J245" s="64"/>
      <c r="K245" s="64"/>
      <c r="L245" s="65">
        <v>3.1E-2</v>
      </c>
      <c r="M245" s="64" t="str">
        <f t="shared" ref="M245" si="1759">IF(ABS(L245)&lt;5%,"VG",IF(ABS(L245)&lt;10%,"G",IF(ABS(L245)&lt;15%,"S","NS")))</f>
        <v>VG</v>
      </c>
      <c r="N245" s="64"/>
      <c r="O245" s="64"/>
      <c r="P245" s="64"/>
      <c r="Q245" s="64">
        <v>0.25</v>
      </c>
      <c r="R245" s="64" t="str">
        <f t="shared" ref="R245" si="1760">IF(Q245&lt;=0.5,"VG",IF(Q245&lt;=0.6,"G",IF(Q245&lt;=0.7,"S","NS")))</f>
        <v>VG</v>
      </c>
      <c r="S245" s="64"/>
      <c r="T245" s="64"/>
      <c r="U245" s="64"/>
      <c r="V245" s="64">
        <v>0.94</v>
      </c>
      <c r="W245" s="64" t="str">
        <f t="shared" ref="W245" si="1761">IF(V245&gt;0.85,"VG",IF(V245&gt;0.75,"G",IF(V245&gt;0.6,"S","NS")))</f>
        <v>VG</v>
      </c>
      <c r="X245" s="64"/>
      <c r="Y245" s="64"/>
      <c r="Z245" s="64"/>
      <c r="AA245" s="64"/>
      <c r="AB245" s="65"/>
      <c r="AC245" s="64"/>
      <c r="AD245" s="64"/>
      <c r="AE245" s="64"/>
      <c r="AF245" s="65"/>
      <c r="AG245" s="64"/>
      <c r="AH245" s="64"/>
      <c r="AI245" s="64"/>
      <c r="AJ245" s="65"/>
      <c r="AK245" s="64"/>
      <c r="AL245" s="64"/>
    </row>
    <row r="246" spans="1:38" s="63" customFormat="1" x14ac:dyDescent="0.3">
      <c r="A246" s="63">
        <v>14161100</v>
      </c>
      <c r="B246" s="63">
        <v>23773429</v>
      </c>
      <c r="C246" s="63" t="s">
        <v>59</v>
      </c>
      <c r="D246" s="97" t="s">
        <v>238</v>
      </c>
      <c r="E246" s="97" t="s">
        <v>218</v>
      </c>
      <c r="F246" s="78">
        <v>0.9</v>
      </c>
      <c r="G246" s="64">
        <v>0.94</v>
      </c>
      <c r="H246" s="64" t="str">
        <f t="shared" ref="H246" si="1762">IF(G246&gt;0.8,"VG",IF(G246&gt;0.7,"G",IF(G246&gt;0.45,"S","NS")))</f>
        <v>VG</v>
      </c>
      <c r="I246" s="64"/>
      <c r="J246" s="64"/>
      <c r="K246" s="64"/>
      <c r="L246" s="65">
        <v>3.2000000000000001E-2</v>
      </c>
      <c r="M246" s="64" t="str">
        <f t="shared" ref="M246" si="1763">IF(ABS(L246)&lt;5%,"VG",IF(ABS(L246)&lt;10%,"G",IF(ABS(L246)&lt;15%,"S","NS")))</f>
        <v>VG</v>
      </c>
      <c r="N246" s="64"/>
      <c r="O246" s="64"/>
      <c r="P246" s="64"/>
      <c r="Q246" s="64">
        <v>0.25</v>
      </c>
      <c r="R246" s="64" t="str">
        <f t="shared" ref="R246" si="1764">IF(Q246&lt;=0.5,"VG",IF(Q246&lt;=0.6,"G",IF(Q246&lt;=0.7,"S","NS")))</f>
        <v>VG</v>
      </c>
      <c r="S246" s="64"/>
      <c r="T246" s="64"/>
      <c r="U246" s="64"/>
      <c r="V246" s="64">
        <v>0.94</v>
      </c>
      <c r="W246" s="64" t="str">
        <f t="shared" ref="W246" si="1765">IF(V246&gt;0.85,"VG",IF(V246&gt;0.75,"G",IF(V246&gt;0.6,"S","NS")))</f>
        <v>VG</v>
      </c>
      <c r="X246" s="64"/>
      <c r="Y246" s="64"/>
      <c r="Z246" s="64"/>
      <c r="AA246" s="64"/>
      <c r="AB246" s="65"/>
      <c r="AC246" s="64"/>
      <c r="AD246" s="64"/>
      <c r="AE246" s="64"/>
      <c r="AF246" s="65"/>
      <c r="AG246" s="64"/>
      <c r="AH246" s="64"/>
      <c r="AI246" s="64"/>
      <c r="AJ246" s="65"/>
      <c r="AK246" s="64"/>
      <c r="AL246" s="64"/>
    </row>
    <row r="247" spans="1:38" s="76" customFormat="1" x14ac:dyDescent="0.3">
      <c r="A247" s="76">
        <v>14161100</v>
      </c>
      <c r="B247" s="76">
        <v>23773429</v>
      </c>
      <c r="C247" s="76" t="s">
        <v>59</v>
      </c>
      <c r="D247" s="140" t="s">
        <v>241</v>
      </c>
      <c r="E247" s="140" t="s">
        <v>243</v>
      </c>
      <c r="F247" s="77">
        <v>1.9</v>
      </c>
      <c r="G247" s="16">
        <v>0.74</v>
      </c>
      <c r="H247" s="16" t="str">
        <f t="shared" ref="H247" si="1766">IF(G247&gt;0.8,"VG",IF(G247&gt;0.7,"G",IF(G247&gt;0.45,"S","NS")))</f>
        <v>G</v>
      </c>
      <c r="I247" s="16"/>
      <c r="J247" s="16"/>
      <c r="K247" s="16"/>
      <c r="L247" s="28">
        <v>-0.17199999999999999</v>
      </c>
      <c r="M247" s="16" t="str">
        <f t="shared" ref="M247" si="1767">IF(ABS(L247)&lt;5%,"VG",IF(ABS(L247)&lt;10%,"G",IF(ABS(L247)&lt;15%,"S","NS")))</f>
        <v>NS</v>
      </c>
      <c r="N247" s="16"/>
      <c r="O247" s="16"/>
      <c r="P247" s="16"/>
      <c r="Q247" s="16">
        <v>0.47</v>
      </c>
      <c r="R247" s="16" t="str">
        <f t="shared" ref="R247" si="1768">IF(Q247&lt;=0.5,"VG",IF(Q247&lt;=0.6,"G",IF(Q247&lt;=0.7,"S","NS")))</f>
        <v>VG</v>
      </c>
      <c r="S247" s="16"/>
      <c r="T247" s="16"/>
      <c r="U247" s="16"/>
      <c r="V247" s="16">
        <v>0.94</v>
      </c>
      <c r="W247" s="16" t="str">
        <f t="shared" ref="W247" si="1769">IF(V247&gt;0.85,"VG",IF(V247&gt;0.75,"G",IF(V247&gt;0.6,"S","NS")))</f>
        <v>VG</v>
      </c>
      <c r="X247" s="16"/>
      <c r="Y247" s="16"/>
      <c r="Z247" s="16"/>
      <c r="AA247" s="16"/>
      <c r="AB247" s="28"/>
      <c r="AC247" s="16"/>
      <c r="AD247" s="16"/>
      <c r="AE247" s="16"/>
      <c r="AF247" s="28"/>
      <c r="AG247" s="16"/>
      <c r="AH247" s="16"/>
      <c r="AI247" s="16"/>
      <c r="AJ247" s="28"/>
      <c r="AK247" s="16"/>
      <c r="AL247" s="16"/>
    </row>
    <row r="248" spans="1:38" s="47" customFormat="1" x14ac:dyDescent="0.3">
      <c r="A248" s="47">
        <v>14161100</v>
      </c>
      <c r="B248" s="47">
        <v>23773429</v>
      </c>
      <c r="C248" s="47" t="s">
        <v>59</v>
      </c>
      <c r="D248" s="98" t="s">
        <v>340</v>
      </c>
      <c r="E248" s="98" t="s">
        <v>343</v>
      </c>
      <c r="F248" s="99">
        <v>1.9</v>
      </c>
      <c r="G248" s="49">
        <v>0.75</v>
      </c>
      <c r="H248" s="49" t="str">
        <f t="shared" ref="H248" si="1770">IF(G248&gt;0.8,"VG",IF(G248&gt;0.7,"G",IF(G248&gt;0.45,"S","NS")))</f>
        <v>G</v>
      </c>
      <c r="I248" s="49"/>
      <c r="J248" s="49"/>
      <c r="K248" s="49"/>
      <c r="L248" s="50">
        <v>-0.16900000000000001</v>
      </c>
      <c r="M248" s="49" t="str">
        <f t="shared" ref="M248" si="1771">IF(ABS(L248)&lt;5%,"VG",IF(ABS(L248)&lt;10%,"G",IF(ABS(L248)&lt;15%,"S","NS")))</f>
        <v>NS</v>
      </c>
      <c r="N248" s="49"/>
      <c r="O248" s="49"/>
      <c r="P248" s="49"/>
      <c r="Q248" s="49">
        <v>0.46</v>
      </c>
      <c r="R248" s="49" t="str">
        <f t="shared" ref="R248" si="1772">IF(Q248&lt;=0.5,"VG",IF(Q248&lt;=0.6,"G",IF(Q248&lt;=0.7,"S","NS")))</f>
        <v>VG</v>
      </c>
      <c r="S248" s="49"/>
      <c r="T248" s="49"/>
      <c r="U248" s="49"/>
      <c r="V248" s="49">
        <v>0.94</v>
      </c>
      <c r="W248" s="49" t="str">
        <f t="shared" ref="W248" si="1773">IF(V248&gt;0.85,"VG",IF(V248&gt;0.75,"G",IF(V248&gt;0.6,"S","NS")))</f>
        <v>VG</v>
      </c>
      <c r="X248" s="49"/>
      <c r="Y248" s="49"/>
      <c r="Z248" s="49"/>
      <c r="AA248" s="49"/>
      <c r="AB248" s="50"/>
      <c r="AC248" s="49"/>
      <c r="AD248" s="49"/>
      <c r="AE248" s="49"/>
      <c r="AF248" s="50"/>
      <c r="AG248" s="49"/>
      <c r="AH248" s="49"/>
      <c r="AI248" s="49"/>
      <c r="AJ248" s="50"/>
      <c r="AK248" s="49"/>
      <c r="AL248" s="49"/>
    </row>
    <row r="249" spans="1:38" s="47" customFormat="1" x14ac:dyDescent="0.3">
      <c r="A249" s="47">
        <v>14161100</v>
      </c>
      <c r="B249" s="47">
        <v>23773429</v>
      </c>
      <c r="C249" s="47" t="s">
        <v>59</v>
      </c>
      <c r="D249" s="98" t="s">
        <v>345</v>
      </c>
      <c r="E249" s="98" t="s">
        <v>343</v>
      </c>
      <c r="F249" s="99">
        <v>1.9</v>
      </c>
      <c r="G249" s="49">
        <v>0.74</v>
      </c>
      <c r="H249" s="49" t="str">
        <f t="shared" ref="H249" si="1774">IF(G249&gt;0.8,"VG",IF(G249&gt;0.7,"G",IF(G249&gt;0.45,"S","NS")))</f>
        <v>G</v>
      </c>
      <c r="I249" s="49"/>
      <c r="J249" s="49"/>
      <c r="K249" s="49"/>
      <c r="L249" s="50">
        <v>-0.16900000000000001</v>
      </c>
      <c r="M249" s="49" t="str">
        <f t="shared" ref="M249" si="1775">IF(ABS(L249)&lt;5%,"VG",IF(ABS(L249)&lt;10%,"G",IF(ABS(L249)&lt;15%,"S","NS")))</f>
        <v>NS</v>
      </c>
      <c r="N249" s="49"/>
      <c r="O249" s="49"/>
      <c r="P249" s="49"/>
      <c r="Q249" s="49">
        <v>0.46</v>
      </c>
      <c r="R249" s="49" t="str">
        <f t="shared" ref="R249" si="1776">IF(Q249&lt;=0.5,"VG",IF(Q249&lt;=0.6,"G",IF(Q249&lt;=0.7,"S","NS")))</f>
        <v>VG</v>
      </c>
      <c r="S249" s="49"/>
      <c r="T249" s="49"/>
      <c r="U249" s="49"/>
      <c r="V249" s="49">
        <v>0.94</v>
      </c>
      <c r="W249" s="49" t="str">
        <f t="shared" ref="W249" si="1777">IF(V249&gt;0.85,"VG",IF(V249&gt;0.75,"G",IF(V249&gt;0.6,"S","NS")))</f>
        <v>VG</v>
      </c>
      <c r="X249" s="49"/>
      <c r="Y249" s="49"/>
      <c r="Z249" s="49"/>
      <c r="AA249" s="49"/>
      <c r="AB249" s="50"/>
      <c r="AC249" s="49"/>
      <c r="AD249" s="49"/>
      <c r="AE249" s="49"/>
      <c r="AF249" s="50"/>
      <c r="AG249" s="49"/>
      <c r="AH249" s="49"/>
      <c r="AI249" s="49"/>
      <c r="AJ249" s="50"/>
      <c r="AK249" s="49"/>
      <c r="AL249" s="49"/>
    </row>
    <row r="250" spans="1:38" s="69" customFormat="1" x14ac:dyDescent="0.3">
      <c r="D250" s="139"/>
      <c r="E250" s="139"/>
      <c r="F250" s="79"/>
      <c r="G250" s="70"/>
      <c r="H250" s="70"/>
      <c r="I250" s="70"/>
      <c r="J250" s="70"/>
      <c r="K250" s="70"/>
      <c r="L250" s="71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70"/>
      <c r="AB250" s="71"/>
      <c r="AC250" s="70"/>
      <c r="AD250" s="70"/>
      <c r="AE250" s="70"/>
      <c r="AF250" s="71"/>
      <c r="AG250" s="70"/>
      <c r="AH250" s="70"/>
      <c r="AI250" s="70"/>
      <c r="AJ250" s="71"/>
      <c r="AK250" s="70"/>
      <c r="AL250" s="70"/>
    </row>
    <row r="251" spans="1:38" s="69" customFormat="1" x14ac:dyDescent="0.3">
      <c r="A251" s="69">
        <v>14162200</v>
      </c>
      <c r="B251" s="69">
        <v>23773405</v>
      </c>
      <c r="C251" s="69" t="s">
        <v>10</v>
      </c>
      <c r="D251" s="69" t="s">
        <v>157</v>
      </c>
      <c r="F251" s="77"/>
      <c r="G251" s="70">
        <v>0.23400000000000001</v>
      </c>
      <c r="H251" s="70" t="str">
        <f t="shared" ref="H251:H260" si="1778">IF(G251&gt;0.8,"VG",IF(G251&gt;0.7,"G",IF(G251&gt;0.45,"S","NS")))</f>
        <v>NS</v>
      </c>
      <c r="I251" s="70"/>
      <c r="J251" s="70"/>
      <c r="K251" s="70"/>
      <c r="L251" s="71">
        <v>0.21199999999999999</v>
      </c>
      <c r="M251" s="70" t="str">
        <f t="shared" ref="M251:M260" si="1779">IF(ABS(L251)&lt;5%,"VG",IF(ABS(L251)&lt;10%,"G",IF(ABS(L251)&lt;15%,"S","NS")))</f>
        <v>NS</v>
      </c>
      <c r="N251" s="70"/>
      <c r="O251" s="70"/>
      <c r="P251" s="70"/>
      <c r="Q251" s="70">
        <v>0.80800000000000005</v>
      </c>
      <c r="R251" s="70" t="str">
        <f t="shared" ref="R251:R260" si="1780">IF(Q251&lt;=0.5,"VG",IF(Q251&lt;=0.6,"G",IF(Q251&lt;=0.7,"S","NS")))</f>
        <v>NS</v>
      </c>
      <c r="S251" s="70"/>
      <c r="T251" s="70"/>
      <c r="U251" s="70"/>
      <c r="V251" s="70">
        <v>0.47</v>
      </c>
      <c r="W251" s="70" t="str">
        <f t="shared" ref="W251:W260" si="1781">IF(V251&gt;0.85,"VG",IF(V251&gt;0.75,"G",IF(V251&gt;0.6,"S","NS")))</f>
        <v>NS</v>
      </c>
      <c r="X251" s="70"/>
      <c r="Y251" s="70"/>
      <c r="Z251" s="70"/>
      <c r="AA251" s="70"/>
      <c r="AB251" s="71"/>
      <c r="AC251" s="70"/>
      <c r="AD251" s="70"/>
      <c r="AE251" s="70"/>
      <c r="AF251" s="71"/>
      <c r="AG251" s="70"/>
      <c r="AH251" s="70"/>
      <c r="AI251" s="70"/>
      <c r="AJ251" s="71"/>
      <c r="AK251" s="70"/>
      <c r="AL251" s="70"/>
    </row>
    <row r="252" spans="1:38" s="69" customFormat="1" x14ac:dyDescent="0.3">
      <c r="A252" s="69">
        <v>14162200</v>
      </c>
      <c r="B252" s="69">
        <v>23773405</v>
      </c>
      <c r="C252" s="69" t="s">
        <v>10</v>
      </c>
      <c r="D252" s="69" t="s">
        <v>159</v>
      </c>
      <c r="F252" s="77"/>
      <c r="G252" s="70">
        <v>-5.95</v>
      </c>
      <c r="H252" s="70" t="str">
        <f t="shared" si="1778"/>
        <v>NS</v>
      </c>
      <c r="I252" s="70"/>
      <c r="J252" s="70"/>
      <c r="K252" s="70"/>
      <c r="L252" s="71">
        <v>-0.44</v>
      </c>
      <c r="M252" s="70" t="str">
        <f t="shared" si="1779"/>
        <v>NS</v>
      </c>
      <c r="N252" s="70"/>
      <c r="O252" s="70"/>
      <c r="P252" s="70"/>
      <c r="Q252" s="70">
        <v>1.246</v>
      </c>
      <c r="R252" s="70" t="str">
        <f t="shared" si="1780"/>
        <v>NS</v>
      </c>
      <c r="S252" s="70"/>
      <c r="T252" s="70"/>
      <c r="U252" s="70"/>
      <c r="V252" s="70">
        <v>0.64600000000000002</v>
      </c>
      <c r="W252" s="70" t="str">
        <f t="shared" si="1781"/>
        <v>S</v>
      </c>
      <c r="X252" s="70"/>
      <c r="Y252" s="70"/>
      <c r="Z252" s="70"/>
      <c r="AA252" s="70"/>
      <c r="AB252" s="71"/>
      <c r="AC252" s="70"/>
      <c r="AD252" s="70"/>
      <c r="AE252" s="70"/>
      <c r="AF252" s="71"/>
      <c r="AG252" s="70"/>
      <c r="AH252" s="70"/>
      <c r="AI252" s="70"/>
      <c r="AJ252" s="71"/>
      <c r="AK252" s="70"/>
      <c r="AL252" s="70"/>
    </row>
    <row r="253" spans="1:38" s="63" customFormat="1" x14ac:dyDescent="0.3">
      <c r="A253" s="63">
        <v>14162200</v>
      </c>
      <c r="B253" s="63">
        <v>23773405</v>
      </c>
      <c r="C253" s="63" t="s">
        <v>10</v>
      </c>
      <c r="D253" s="63" t="s">
        <v>160</v>
      </c>
      <c r="F253" s="78">
        <v>0.09</v>
      </c>
      <c r="G253" s="64">
        <v>0.51700000000000002</v>
      </c>
      <c r="H253" s="64" t="str">
        <f t="shared" si="1778"/>
        <v>S</v>
      </c>
      <c r="I253" s="64"/>
      <c r="J253" s="64"/>
      <c r="K253" s="64"/>
      <c r="L253" s="65">
        <v>-1.0999999999999999E-2</v>
      </c>
      <c r="M253" s="64" t="str">
        <f t="shared" si="1779"/>
        <v>VG</v>
      </c>
      <c r="N253" s="64"/>
      <c r="O253" s="64"/>
      <c r="P253" s="64"/>
      <c r="Q253" s="64">
        <v>0.69399999999999995</v>
      </c>
      <c r="R253" s="64" t="str">
        <f t="shared" si="1780"/>
        <v>S</v>
      </c>
      <c r="S253" s="64"/>
      <c r="T253" s="64"/>
      <c r="U253" s="64"/>
      <c r="V253" s="64">
        <v>0.61699999999999999</v>
      </c>
      <c r="W253" s="64" t="str">
        <f t="shared" si="1781"/>
        <v>S</v>
      </c>
      <c r="X253" s="64"/>
      <c r="Y253" s="64"/>
      <c r="Z253" s="64"/>
      <c r="AA253" s="64"/>
      <c r="AB253" s="65"/>
      <c r="AC253" s="64"/>
      <c r="AD253" s="64"/>
      <c r="AE253" s="64"/>
      <c r="AF253" s="65"/>
      <c r="AG253" s="64"/>
      <c r="AH253" s="64"/>
      <c r="AI253" s="64"/>
      <c r="AJ253" s="65"/>
      <c r="AK253" s="64"/>
      <c r="AL253" s="64"/>
    </row>
    <row r="254" spans="1:38" s="63" customFormat="1" x14ac:dyDescent="0.3">
      <c r="A254" s="63">
        <v>14162200</v>
      </c>
      <c r="B254" s="63">
        <v>23773405</v>
      </c>
      <c r="C254" s="63" t="s">
        <v>10</v>
      </c>
      <c r="D254" s="63" t="s">
        <v>163</v>
      </c>
      <c r="F254" s="78">
        <v>0.09</v>
      </c>
      <c r="G254" s="64">
        <v>0.51700000000000002</v>
      </c>
      <c r="H254" s="64" t="str">
        <f t="shared" si="1778"/>
        <v>S</v>
      </c>
      <c r="I254" s="64"/>
      <c r="J254" s="64"/>
      <c r="K254" s="64"/>
      <c r="L254" s="65">
        <v>-1.0999999999999999E-2</v>
      </c>
      <c r="M254" s="64" t="str">
        <f t="shared" si="1779"/>
        <v>VG</v>
      </c>
      <c r="N254" s="64"/>
      <c r="O254" s="64"/>
      <c r="P254" s="64"/>
      <c r="Q254" s="64">
        <v>0.69399999999999995</v>
      </c>
      <c r="R254" s="64" t="str">
        <f t="shared" si="1780"/>
        <v>S</v>
      </c>
      <c r="S254" s="64"/>
      <c r="T254" s="64"/>
      <c r="U254" s="64"/>
      <c r="V254" s="64">
        <v>0.61599999999999999</v>
      </c>
      <c r="W254" s="64" t="str">
        <f t="shared" si="1781"/>
        <v>S</v>
      </c>
      <c r="X254" s="64"/>
      <c r="Y254" s="64"/>
      <c r="Z254" s="64"/>
      <c r="AA254" s="64"/>
      <c r="AB254" s="65"/>
      <c r="AC254" s="64"/>
      <c r="AD254" s="64"/>
      <c r="AE254" s="64"/>
      <c r="AF254" s="65"/>
      <c r="AG254" s="64"/>
      <c r="AH254" s="64"/>
      <c r="AI254" s="64"/>
      <c r="AJ254" s="65"/>
      <c r="AK254" s="64"/>
      <c r="AL254" s="64"/>
    </row>
    <row r="255" spans="1:38" s="76" customFormat="1" x14ac:dyDescent="0.3">
      <c r="A255" s="76">
        <v>14162200</v>
      </c>
      <c r="B255" s="76">
        <v>23773405</v>
      </c>
      <c r="C255" s="76" t="s">
        <v>10</v>
      </c>
      <c r="D255" s="76" t="s">
        <v>164</v>
      </c>
      <c r="F255" s="77">
        <v>1.25</v>
      </c>
      <c r="G255" s="16">
        <v>0.17799999999999999</v>
      </c>
      <c r="H255" s="16" t="str">
        <f t="shared" si="1778"/>
        <v>NS</v>
      </c>
      <c r="I255" s="16"/>
      <c r="J255" s="16"/>
      <c r="K255" s="16"/>
      <c r="L255" s="28">
        <v>-0.13</v>
      </c>
      <c r="M255" s="16" t="str">
        <f t="shared" si="1779"/>
        <v>S</v>
      </c>
      <c r="N255" s="16"/>
      <c r="O255" s="16"/>
      <c r="P255" s="16"/>
      <c r="Q255" s="16">
        <v>0.85399999999999998</v>
      </c>
      <c r="R255" s="16" t="str">
        <f t="shared" si="1780"/>
        <v>NS</v>
      </c>
      <c r="S255" s="16"/>
      <c r="T255" s="16"/>
      <c r="U255" s="16"/>
      <c r="V255" s="16">
        <v>0.61599999999999999</v>
      </c>
      <c r="W255" s="16" t="str">
        <f t="shared" si="1781"/>
        <v>S</v>
      </c>
      <c r="X255" s="16"/>
      <c r="Y255" s="16"/>
      <c r="Z255" s="16"/>
      <c r="AA255" s="16"/>
      <c r="AB255" s="28"/>
      <c r="AC255" s="16"/>
      <c r="AD255" s="16"/>
      <c r="AE255" s="16"/>
      <c r="AF255" s="28"/>
      <c r="AG255" s="16"/>
      <c r="AH255" s="16"/>
      <c r="AI255" s="16"/>
      <c r="AJ255" s="28"/>
      <c r="AK255" s="16"/>
      <c r="AL255" s="16"/>
    </row>
    <row r="256" spans="1:38" s="63" customFormat="1" x14ac:dyDescent="0.3">
      <c r="A256" s="63">
        <v>14162200</v>
      </c>
      <c r="B256" s="63">
        <v>23773405</v>
      </c>
      <c r="C256" s="63" t="s">
        <v>10</v>
      </c>
      <c r="D256" s="63" t="s">
        <v>171</v>
      </c>
      <c r="F256" s="78">
        <v>2</v>
      </c>
      <c r="G256" s="64">
        <v>0.51200000000000001</v>
      </c>
      <c r="H256" s="64" t="str">
        <f t="shared" si="1778"/>
        <v>S</v>
      </c>
      <c r="I256" s="64"/>
      <c r="J256" s="64"/>
      <c r="K256" s="64"/>
      <c r="L256" s="65">
        <v>-6.0000000000000001E-3</v>
      </c>
      <c r="M256" s="64" t="str">
        <f t="shared" si="1779"/>
        <v>VG</v>
      </c>
      <c r="N256" s="64"/>
      <c r="O256" s="64"/>
      <c r="P256" s="64"/>
      <c r="Q256" s="80">
        <v>0.70199999999999996</v>
      </c>
      <c r="R256" s="64" t="str">
        <f t="shared" si="1780"/>
        <v>NS</v>
      </c>
      <c r="S256" s="64"/>
      <c r="T256" s="64"/>
      <c r="U256" s="64"/>
      <c r="V256" s="64">
        <v>0.58899999999999997</v>
      </c>
      <c r="W256" s="64" t="str">
        <f t="shared" si="1781"/>
        <v>NS</v>
      </c>
      <c r="X256" s="64"/>
      <c r="Y256" s="64"/>
      <c r="Z256" s="64"/>
      <c r="AA256" s="64"/>
      <c r="AB256" s="65"/>
      <c r="AC256" s="64"/>
      <c r="AD256" s="64"/>
      <c r="AE256" s="64"/>
      <c r="AF256" s="65"/>
      <c r="AG256" s="64"/>
      <c r="AH256" s="64"/>
      <c r="AI256" s="64"/>
      <c r="AJ256" s="65"/>
      <c r="AK256" s="64"/>
      <c r="AL256" s="64"/>
    </row>
    <row r="257" spans="1:38" s="63" customFormat="1" ht="28.8" x14ac:dyDescent="0.3">
      <c r="A257" s="63">
        <v>14162200</v>
      </c>
      <c r="B257" s="63">
        <v>23773405</v>
      </c>
      <c r="C257" s="63" t="s">
        <v>10</v>
      </c>
      <c r="D257" s="81" t="s">
        <v>172</v>
      </c>
      <c r="E257" s="81"/>
      <c r="F257" s="78">
        <v>2</v>
      </c>
      <c r="G257" s="64">
        <v>0.53</v>
      </c>
      <c r="H257" s="64" t="str">
        <f t="shared" si="1778"/>
        <v>S</v>
      </c>
      <c r="I257" s="64"/>
      <c r="J257" s="64"/>
      <c r="K257" s="64"/>
      <c r="L257" s="65">
        <v>1.2E-2</v>
      </c>
      <c r="M257" s="64" t="str">
        <f t="shared" si="1779"/>
        <v>VG</v>
      </c>
      <c r="N257" s="64"/>
      <c r="O257" s="64"/>
      <c r="P257" s="64"/>
      <c r="Q257" s="64">
        <v>0.69</v>
      </c>
      <c r="R257" s="64" t="str">
        <f t="shared" si="1780"/>
        <v>S</v>
      </c>
      <c r="S257" s="64"/>
      <c r="T257" s="64"/>
      <c r="U257" s="64"/>
      <c r="V257" s="64">
        <v>0.6</v>
      </c>
      <c r="W257" s="64" t="str">
        <f t="shared" si="1781"/>
        <v>NS</v>
      </c>
      <c r="X257" s="64"/>
      <c r="Y257" s="64"/>
      <c r="Z257" s="64"/>
      <c r="AA257" s="64"/>
      <c r="AB257" s="65"/>
      <c r="AC257" s="64"/>
      <c r="AD257" s="64"/>
      <c r="AE257" s="64"/>
      <c r="AF257" s="65"/>
      <c r="AG257" s="64"/>
      <c r="AH257" s="64"/>
      <c r="AI257" s="64"/>
      <c r="AJ257" s="65"/>
      <c r="AK257" s="64"/>
      <c r="AL257" s="64"/>
    </row>
    <row r="258" spans="1:38" s="63" customFormat="1" x14ac:dyDescent="0.3">
      <c r="A258" s="63">
        <v>14162200</v>
      </c>
      <c r="B258" s="63">
        <v>23773405</v>
      </c>
      <c r="C258" s="63" t="s">
        <v>10</v>
      </c>
      <c r="D258" s="81" t="s">
        <v>174</v>
      </c>
      <c r="E258" s="81"/>
      <c r="F258" s="78">
        <v>1.8</v>
      </c>
      <c r="G258" s="64">
        <v>0.54</v>
      </c>
      <c r="H258" s="64" t="str">
        <f t="shared" si="1778"/>
        <v>S</v>
      </c>
      <c r="I258" s="64"/>
      <c r="J258" s="64"/>
      <c r="K258" s="64"/>
      <c r="L258" s="65">
        <v>0.13300000000000001</v>
      </c>
      <c r="M258" s="64" t="str">
        <f t="shared" si="1779"/>
        <v>S</v>
      </c>
      <c r="N258" s="64"/>
      <c r="O258" s="64"/>
      <c r="P258" s="64"/>
      <c r="Q258" s="64">
        <v>0.65</v>
      </c>
      <c r="R258" s="64" t="str">
        <f t="shared" si="1780"/>
        <v>S</v>
      </c>
      <c r="S258" s="64"/>
      <c r="T258" s="64"/>
      <c r="U258" s="64"/>
      <c r="V258" s="64">
        <v>0.63</v>
      </c>
      <c r="W258" s="64" t="str">
        <f t="shared" si="1781"/>
        <v>S</v>
      </c>
      <c r="X258" s="64"/>
      <c r="Y258" s="64"/>
      <c r="Z258" s="64"/>
      <c r="AA258" s="64"/>
      <c r="AB258" s="65"/>
      <c r="AC258" s="64"/>
      <c r="AD258" s="64"/>
      <c r="AE258" s="64"/>
      <c r="AF258" s="65"/>
      <c r="AG258" s="64"/>
      <c r="AH258" s="64"/>
      <c r="AI258" s="64"/>
      <c r="AJ258" s="65"/>
      <c r="AK258" s="64"/>
      <c r="AL258" s="64"/>
    </row>
    <row r="259" spans="1:38" s="76" customFormat="1" x14ac:dyDescent="0.3">
      <c r="A259" s="76">
        <v>14162200</v>
      </c>
      <c r="B259" s="76">
        <v>23773405</v>
      </c>
      <c r="C259" s="76" t="s">
        <v>10</v>
      </c>
      <c r="D259" s="109" t="s">
        <v>175</v>
      </c>
      <c r="E259" s="109"/>
      <c r="F259" s="77">
        <v>2.2999999999999998</v>
      </c>
      <c r="G259" s="16">
        <v>0.23</v>
      </c>
      <c r="H259" s="16" t="str">
        <f t="shared" si="1778"/>
        <v>NS</v>
      </c>
      <c r="I259" s="16"/>
      <c r="J259" s="16"/>
      <c r="K259" s="16"/>
      <c r="L259" s="28">
        <v>0.35799999999999998</v>
      </c>
      <c r="M259" s="16" t="str">
        <f t="shared" si="1779"/>
        <v>NS</v>
      </c>
      <c r="N259" s="16"/>
      <c r="O259" s="16"/>
      <c r="P259" s="16"/>
      <c r="Q259" s="16">
        <v>0.74</v>
      </c>
      <c r="R259" s="16" t="str">
        <f t="shared" si="1780"/>
        <v>NS</v>
      </c>
      <c r="S259" s="16"/>
      <c r="T259" s="16"/>
      <c r="U259" s="16"/>
      <c r="V259" s="16">
        <v>0.63</v>
      </c>
      <c r="W259" s="16" t="str">
        <f t="shared" si="1781"/>
        <v>S</v>
      </c>
      <c r="X259" s="16"/>
      <c r="Y259" s="16"/>
      <c r="Z259" s="16"/>
      <c r="AA259" s="16"/>
      <c r="AB259" s="28"/>
      <c r="AC259" s="16"/>
      <c r="AD259" s="16"/>
      <c r="AE259" s="16"/>
      <c r="AF259" s="28"/>
      <c r="AG259" s="16"/>
      <c r="AH259" s="16"/>
      <c r="AI259" s="16"/>
      <c r="AJ259" s="28"/>
      <c r="AK259" s="16"/>
      <c r="AL259" s="16"/>
    </row>
    <row r="260" spans="1:38" s="76" customFormat="1" x14ac:dyDescent="0.3">
      <c r="A260" s="76">
        <v>14162200</v>
      </c>
      <c r="B260" s="76">
        <v>23773405</v>
      </c>
      <c r="C260" s="76" t="s">
        <v>10</v>
      </c>
      <c r="D260" s="109" t="s">
        <v>183</v>
      </c>
      <c r="E260" s="109"/>
      <c r="F260" s="77">
        <v>2.4</v>
      </c>
      <c r="G260" s="16">
        <v>0.21</v>
      </c>
      <c r="H260" s="16" t="str">
        <f t="shared" si="1778"/>
        <v>NS</v>
      </c>
      <c r="I260" s="16"/>
      <c r="J260" s="16"/>
      <c r="K260" s="16"/>
      <c r="L260" s="28">
        <v>0.37</v>
      </c>
      <c r="M260" s="16" t="str">
        <f t="shared" si="1779"/>
        <v>NS</v>
      </c>
      <c r="N260" s="16"/>
      <c r="O260" s="16"/>
      <c r="P260" s="16"/>
      <c r="Q260" s="16">
        <v>0.63</v>
      </c>
      <c r="R260" s="16" t="str">
        <f t="shared" si="1780"/>
        <v>S</v>
      </c>
      <c r="S260" s="16"/>
      <c r="T260" s="16"/>
      <c r="U260" s="16"/>
      <c r="V260" s="16">
        <v>0.63</v>
      </c>
      <c r="W260" s="16" t="str">
        <f t="shared" si="1781"/>
        <v>S</v>
      </c>
      <c r="X260" s="16"/>
      <c r="Y260" s="16"/>
      <c r="Z260" s="16"/>
      <c r="AA260" s="16"/>
      <c r="AB260" s="28"/>
      <c r="AC260" s="16"/>
      <c r="AD260" s="16"/>
      <c r="AE260" s="16"/>
      <c r="AF260" s="28"/>
      <c r="AG260" s="16"/>
      <c r="AH260" s="16"/>
      <c r="AI260" s="16"/>
      <c r="AJ260" s="28"/>
      <c r="AK260" s="16"/>
      <c r="AL260" s="16"/>
    </row>
    <row r="261" spans="1:38" s="76" customFormat="1" x14ac:dyDescent="0.3">
      <c r="A261" s="76">
        <v>14162200</v>
      </c>
      <c r="B261" s="76">
        <v>23773405</v>
      </c>
      <c r="C261" s="76" t="s">
        <v>10</v>
      </c>
      <c r="D261" s="109" t="s">
        <v>199</v>
      </c>
      <c r="E261" s="109" t="s">
        <v>195</v>
      </c>
      <c r="F261" s="77">
        <v>1.8</v>
      </c>
      <c r="G261" s="16">
        <v>0.56999999999999995</v>
      </c>
      <c r="H261" s="16" t="str">
        <f t="shared" ref="H261" si="1782">IF(G261&gt;0.8,"VG",IF(G261&gt;0.7,"G",IF(G261&gt;0.45,"S","NS")))</f>
        <v>S</v>
      </c>
      <c r="I261" s="16"/>
      <c r="J261" s="16"/>
      <c r="K261" s="16"/>
      <c r="L261" s="28">
        <v>0.13700000000000001</v>
      </c>
      <c r="M261" s="16" t="str">
        <f t="shared" ref="M261" si="1783">IF(ABS(L261)&lt;5%,"VG",IF(ABS(L261)&lt;10%,"G",IF(ABS(L261)&lt;15%,"S","NS")))</f>
        <v>S</v>
      </c>
      <c r="N261" s="16"/>
      <c r="O261" s="16"/>
      <c r="P261" s="16"/>
      <c r="Q261" s="16">
        <v>0.63</v>
      </c>
      <c r="R261" s="16" t="str">
        <f t="shared" ref="R261" si="1784">IF(Q261&lt;=0.5,"VG",IF(Q261&lt;=0.6,"G",IF(Q261&lt;=0.7,"S","NS")))</f>
        <v>S</v>
      </c>
      <c r="S261" s="16"/>
      <c r="T261" s="16"/>
      <c r="U261" s="16"/>
      <c r="V261" s="16">
        <v>0.65</v>
      </c>
      <c r="W261" s="16" t="str">
        <f t="shared" ref="W261" si="1785">IF(V261&gt;0.85,"VG",IF(V261&gt;0.75,"G",IF(V261&gt;0.6,"S","NS")))</f>
        <v>S</v>
      </c>
      <c r="X261" s="16"/>
      <c r="Y261" s="16"/>
      <c r="Z261" s="16"/>
      <c r="AA261" s="16"/>
      <c r="AB261" s="28"/>
      <c r="AC261" s="16"/>
      <c r="AD261" s="16"/>
      <c r="AE261" s="16"/>
      <c r="AF261" s="28"/>
      <c r="AG261" s="16"/>
      <c r="AH261" s="16"/>
      <c r="AI261" s="16"/>
      <c r="AJ261" s="28"/>
      <c r="AK261" s="16"/>
      <c r="AL261" s="16"/>
    </row>
    <row r="262" spans="1:38" s="47" customFormat="1" x14ac:dyDescent="0.3">
      <c r="A262" s="47">
        <v>14162200</v>
      </c>
      <c r="B262" s="47">
        <v>23773405</v>
      </c>
      <c r="C262" s="47" t="s">
        <v>10</v>
      </c>
      <c r="D262" s="111" t="s">
        <v>204</v>
      </c>
      <c r="E262" s="111" t="s">
        <v>207</v>
      </c>
      <c r="F262" s="99">
        <v>1.8</v>
      </c>
      <c r="G262" s="49">
        <v>0.56000000000000005</v>
      </c>
      <c r="H262" s="49" t="str">
        <f t="shared" ref="H262" si="1786">IF(G262&gt;0.8,"VG",IF(G262&gt;0.7,"G",IF(G262&gt;0.45,"S","NS")))</f>
        <v>S</v>
      </c>
      <c r="I262" s="49"/>
      <c r="J262" s="49"/>
      <c r="K262" s="49"/>
      <c r="L262" s="50">
        <v>0.13600000000000001</v>
      </c>
      <c r="M262" s="49" t="str">
        <f t="shared" ref="M262" si="1787">IF(ABS(L262)&lt;5%,"VG",IF(ABS(L262)&lt;10%,"G",IF(ABS(L262)&lt;15%,"S","NS")))</f>
        <v>S</v>
      </c>
      <c r="N262" s="49"/>
      <c r="O262" s="49"/>
      <c r="P262" s="49"/>
      <c r="Q262" s="49">
        <v>0.64</v>
      </c>
      <c r="R262" s="49" t="str">
        <f t="shared" ref="R262" si="1788">IF(Q262&lt;=0.5,"VG",IF(Q262&lt;=0.6,"G",IF(Q262&lt;=0.7,"S","NS")))</f>
        <v>S</v>
      </c>
      <c r="S262" s="49"/>
      <c r="T262" s="49"/>
      <c r="U262" s="49"/>
      <c r="V262" s="49">
        <v>0.64</v>
      </c>
      <c r="W262" s="49" t="str">
        <f t="shared" ref="W262" si="1789">IF(V262&gt;0.85,"VG",IF(V262&gt;0.75,"G",IF(V262&gt;0.6,"S","NS")))</f>
        <v>S</v>
      </c>
      <c r="X262" s="49"/>
      <c r="Y262" s="49"/>
      <c r="Z262" s="49"/>
      <c r="AA262" s="49"/>
      <c r="AB262" s="50"/>
      <c r="AC262" s="49"/>
      <c r="AD262" s="49"/>
      <c r="AE262" s="49"/>
      <c r="AF262" s="50"/>
      <c r="AG262" s="49"/>
      <c r="AH262" s="49"/>
      <c r="AI262" s="49"/>
      <c r="AJ262" s="50"/>
      <c r="AK262" s="49"/>
      <c r="AL262" s="49"/>
    </row>
    <row r="263" spans="1:38" s="30" customFormat="1" x14ac:dyDescent="0.3">
      <c r="A263" s="30">
        <v>14162200</v>
      </c>
      <c r="B263" s="30">
        <v>23773405</v>
      </c>
      <c r="C263" s="30" t="s">
        <v>10</v>
      </c>
      <c r="D263" s="130" t="s">
        <v>215</v>
      </c>
      <c r="E263" s="130" t="s">
        <v>217</v>
      </c>
      <c r="F263" s="115">
        <v>2.6</v>
      </c>
      <c r="G263" s="24">
        <v>-0.06</v>
      </c>
      <c r="H263" s="24" t="str">
        <f t="shared" ref="H263" si="1790">IF(G263&gt;0.8,"VG",IF(G263&gt;0.7,"G",IF(G263&gt;0.45,"S","NS")))</f>
        <v>NS</v>
      </c>
      <c r="I263" s="24"/>
      <c r="J263" s="24"/>
      <c r="K263" s="24"/>
      <c r="L263" s="25">
        <v>0.44600000000000001</v>
      </c>
      <c r="M263" s="24" t="str">
        <f t="shared" ref="M263" si="1791">IF(ABS(L263)&lt;5%,"VG",IF(ABS(L263)&lt;10%,"G",IF(ABS(L263)&lt;15%,"S","NS")))</f>
        <v>NS</v>
      </c>
      <c r="N263" s="24"/>
      <c r="O263" s="24"/>
      <c r="P263" s="24"/>
      <c r="Q263" s="24">
        <v>0.83</v>
      </c>
      <c r="R263" s="24" t="str">
        <f t="shared" ref="R263" si="1792">IF(Q263&lt;=0.5,"VG",IF(Q263&lt;=0.6,"G",IF(Q263&lt;=0.7,"S","NS")))</f>
        <v>NS</v>
      </c>
      <c r="S263" s="24"/>
      <c r="T263" s="24"/>
      <c r="U263" s="24"/>
      <c r="V263" s="24">
        <v>0.56000000000000005</v>
      </c>
      <c r="W263" s="24" t="str">
        <f t="shared" ref="W263" si="1793">IF(V263&gt;0.85,"VG",IF(V263&gt;0.75,"G",IF(V263&gt;0.6,"S","NS")))</f>
        <v>NS</v>
      </c>
      <c r="X263" s="24"/>
      <c r="Y263" s="24"/>
      <c r="Z263" s="24"/>
      <c r="AA263" s="24"/>
      <c r="AB263" s="25"/>
      <c r="AC263" s="24"/>
      <c r="AD263" s="24"/>
      <c r="AE263" s="24"/>
      <c r="AF263" s="25"/>
      <c r="AG263" s="24"/>
      <c r="AH263" s="24"/>
      <c r="AI263" s="24"/>
      <c r="AJ263" s="25"/>
      <c r="AK263" s="24"/>
      <c r="AL263" s="24"/>
    </row>
    <row r="264" spans="1:38" s="30" customFormat="1" x14ac:dyDescent="0.3">
      <c r="A264" s="30">
        <v>14162200</v>
      </c>
      <c r="B264" s="30">
        <v>23773405</v>
      </c>
      <c r="C264" s="30" t="s">
        <v>10</v>
      </c>
      <c r="D264" s="130" t="s">
        <v>227</v>
      </c>
      <c r="E264" s="130" t="s">
        <v>228</v>
      </c>
      <c r="F264" s="115">
        <v>2.2000000000000002</v>
      </c>
      <c r="G264" s="24">
        <v>0.18</v>
      </c>
      <c r="H264" s="24" t="str">
        <f t="shared" ref="H264:H265" si="1794">IF(G264&gt;0.8,"VG",IF(G264&gt;0.7,"G",IF(G264&gt;0.45,"S","NS")))</f>
        <v>NS</v>
      </c>
      <c r="I264" s="24"/>
      <c r="J264" s="24"/>
      <c r="K264" s="24"/>
      <c r="L264" s="25">
        <v>0.35399999999999998</v>
      </c>
      <c r="M264" s="24" t="str">
        <f t="shared" ref="M264:M265" si="1795">IF(ABS(L264)&lt;5%,"VG",IF(ABS(L264)&lt;10%,"G",IF(ABS(L264)&lt;15%,"S","NS")))</f>
        <v>NS</v>
      </c>
      <c r="N264" s="24"/>
      <c r="O264" s="24"/>
      <c r="P264" s="24"/>
      <c r="Q264" s="24">
        <v>0.77</v>
      </c>
      <c r="R264" s="24" t="str">
        <f t="shared" ref="R264:R265" si="1796">IF(Q264&lt;=0.5,"VG",IF(Q264&lt;=0.6,"G",IF(Q264&lt;=0.7,"S","NS")))</f>
        <v>NS</v>
      </c>
      <c r="S264" s="24"/>
      <c r="T264" s="24"/>
      <c r="U264" s="24"/>
      <c r="V264" s="24">
        <v>0.62</v>
      </c>
      <c r="W264" s="24" t="str">
        <f t="shared" ref="W264:W265" si="1797">IF(V264&gt;0.85,"VG",IF(V264&gt;0.75,"G",IF(V264&gt;0.6,"S","NS")))</f>
        <v>S</v>
      </c>
      <c r="X264" s="24"/>
      <c r="Y264" s="24"/>
      <c r="Z264" s="24"/>
      <c r="AA264" s="24"/>
      <c r="AB264" s="25"/>
      <c r="AC264" s="24"/>
      <c r="AD264" s="24"/>
      <c r="AE264" s="24"/>
      <c r="AF264" s="25"/>
      <c r="AG264" s="24"/>
      <c r="AH264" s="24"/>
      <c r="AI264" s="24"/>
      <c r="AJ264" s="25"/>
      <c r="AK264" s="24"/>
      <c r="AL264" s="24"/>
    </row>
    <row r="265" spans="1:38" s="76" customFormat="1" x14ac:dyDescent="0.3">
      <c r="A265" s="76">
        <v>14162200</v>
      </c>
      <c r="B265" s="76">
        <v>23773405</v>
      </c>
      <c r="C265" s="76" t="s">
        <v>10</v>
      </c>
      <c r="D265" s="109" t="s">
        <v>238</v>
      </c>
      <c r="E265" s="109" t="s">
        <v>240</v>
      </c>
      <c r="F265" s="77">
        <v>2.2000000000000002</v>
      </c>
      <c r="G265" s="16">
        <v>0.18</v>
      </c>
      <c r="H265" s="16" t="str">
        <f t="shared" si="1794"/>
        <v>NS</v>
      </c>
      <c r="I265" s="16"/>
      <c r="J265" s="16"/>
      <c r="K265" s="16"/>
      <c r="L265" s="28">
        <v>0.35199999999999998</v>
      </c>
      <c r="M265" s="16" t="str">
        <f t="shared" si="1795"/>
        <v>NS</v>
      </c>
      <c r="N265" s="16"/>
      <c r="O265" s="16"/>
      <c r="P265" s="16"/>
      <c r="Q265" s="16">
        <v>0.77</v>
      </c>
      <c r="R265" s="16" t="str">
        <f t="shared" si="1796"/>
        <v>NS</v>
      </c>
      <c r="S265" s="16"/>
      <c r="T265" s="16"/>
      <c r="U265" s="16"/>
      <c r="V265" s="16">
        <v>0.62</v>
      </c>
      <c r="W265" s="16" t="str">
        <f t="shared" si="1797"/>
        <v>S</v>
      </c>
      <c r="X265" s="16"/>
      <c r="Y265" s="16"/>
      <c r="Z265" s="16"/>
      <c r="AA265" s="16"/>
      <c r="AB265" s="28"/>
      <c r="AC265" s="16"/>
      <c r="AD265" s="16"/>
      <c r="AE265" s="16"/>
      <c r="AF265" s="28"/>
      <c r="AG265" s="16"/>
      <c r="AH265" s="16"/>
      <c r="AI265" s="16"/>
      <c r="AJ265" s="28"/>
      <c r="AK265" s="16"/>
      <c r="AL265" s="16"/>
    </row>
    <row r="266" spans="1:38" s="47" customFormat="1" x14ac:dyDescent="0.3">
      <c r="A266" s="47">
        <v>14162200</v>
      </c>
      <c r="B266" s="47">
        <v>23773405</v>
      </c>
      <c r="C266" s="47" t="s">
        <v>10</v>
      </c>
      <c r="D266" s="111" t="s">
        <v>241</v>
      </c>
      <c r="E266" s="111" t="s">
        <v>218</v>
      </c>
      <c r="F266" s="99">
        <v>1.6</v>
      </c>
      <c r="G266" s="49">
        <v>0.54</v>
      </c>
      <c r="H266" s="49" t="str">
        <f t="shared" ref="H266" si="1798">IF(G266&gt;0.8,"VG",IF(G266&gt;0.7,"G",IF(G266&gt;0.45,"S","NS")))</f>
        <v>S</v>
      </c>
      <c r="I266" s="49"/>
      <c r="J266" s="49"/>
      <c r="K266" s="49"/>
      <c r="L266" s="50">
        <v>4.2999999999999997E-2</v>
      </c>
      <c r="M266" s="49" t="str">
        <f t="shared" ref="M266" si="1799">IF(ABS(L266)&lt;5%,"VG",IF(ABS(L266)&lt;10%,"G",IF(ABS(L266)&lt;15%,"S","NS")))</f>
        <v>VG</v>
      </c>
      <c r="N266" s="49"/>
      <c r="O266" s="49"/>
      <c r="P266" s="49"/>
      <c r="Q266" s="49">
        <v>0.67</v>
      </c>
      <c r="R266" s="49" t="str">
        <f t="shared" ref="R266" si="1800">IF(Q266&lt;=0.5,"VG",IF(Q266&lt;=0.6,"G",IF(Q266&lt;=0.7,"S","NS")))</f>
        <v>S</v>
      </c>
      <c r="S266" s="49"/>
      <c r="T266" s="49"/>
      <c r="U266" s="49"/>
      <c r="V266" s="49">
        <v>0.60199999999999998</v>
      </c>
      <c r="W266" s="49" t="str">
        <f t="shared" ref="W266" si="1801">IF(V266&gt;0.85,"VG",IF(V266&gt;0.75,"G",IF(V266&gt;0.6,"S","NS")))</f>
        <v>S</v>
      </c>
      <c r="X266" s="49"/>
      <c r="Y266" s="49"/>
      <c r="Z266" s="49"/>
      <c r="AA266" s="49"/>
      <c r="AB266" s="50"/>
      <c r="AC266" s="49"/>
      <c r="AD266" s="49"/>
      <c r="AE266" s="49"/>
      <c r="AF266" s="50"/>
      <c r="AG266" s="49"/>
      <c r="AH266" s="49"/>
      <c r="AI266" s="49"/>
      <c r="AJ266" s="50"/>
      <c r="AK266" s="49"/>
      <c r="AL266" s="49"/>
    </row>
    <row r="267" spans="1:38" s="47" customFormat="1" x14ac:dyDescent="0.3">
      <c r="A267" s="47">
        <v>14162200</v>
      </c>
      <c r="B267" s="47">
        <v>23773405</v>
      </c>
      <c r="C267" s="47" t="s">
        <v>10</v>
      </c>
      <c r="D267" s="111" t="s">
        <v>340</v>
      </c>
      <c r="E267" s="111" t="s">
        <v>342</v>
      </c>
      <c r="F267" s="99">
        <v>1.6</v>
      </c>
      <c r="G267" s="49">
        <v>0.53</v>
      </c>
      <c r="H267" s="49" t="str">
        <f t="shared" ref="H267" si="1802">IF(G267&gt;0.8,"VG",IF(G267&gt;0.7,"G",IF(G267&gt;0.45,"S","NS")))</f>
        <v>S</v>
      </c>
      <c r="I267" s="49"/>
      <c r="J267" s="49"/>
      <c r="K267" s="49"/>
      <c r="L267" s="50">
        <v>3.4000000000000002E-2</v>
      </c>
      <c r="M267" s="49" t="str">
        <f t="shared" ref="M267" si="1803">IF(ABS(L267)&lt;5%,"VG",IF(ABS(L267)&lt;10%,"G",IF(ABS(L267)&lt;15%,"S","NS")))</f>
        <v>VG</v>
      </c>
      <c r="N267" s="49"/>
      <c r="O267" s="49"/>
      <c r="P267" s="49"/>
      <c r="Q267" s="49">
        <v>0.68</v>
      </c>
      <c r="R267" s="49" t="str">
        <f t="shared" ref="R267" si="1804">IF(Q267&lt;=0.5,"VG",IF(Q267&lt;=0.6,"G",IF(Q267&lt;=0.7,"S","NS")))</f>
        <v>S</v>
      </c>
      <c r="S267" s="49"/>
      <c r="T267" s="49"/>
      <c r="U267" s="49"/>
      <c r="V267" s="49">
        <v>0.57499999999999996</v>
      </c>
      <c r="W267" s="49" t="str">
        <f t="shared" ref="W267" si="1805">IF(V267&gt;0.85,"VG",IF(V267&gt;0.75,"G",IF(V267&gt;0.6,"S","NS")))</f>
        <v>NS</v>
      </c>
      <c r="X267" s="49"/>
      <c r="Y267" s="49"/>
      <c r="Z267" s="49"/>
      <c r="AA267" s="49"/>
      <c r="AB267" s="50"/>
      <c r="AC267" s="49"/>
      <c r="AD267" s="49"/>
      <c r="AE267" s="49"/>
      <c r="AF267" s="50"/>
      <c r="AG267" s="49"/>
      <c r="AH267" s="49"/>
      <c r="AI267" s="49"/>
      <c r="AJ267" s="50"/>
      <c r="AK267" s="49"/>
      <c r="AL267" s="49"/>
    </row>
    <row r="268" spans="1:38" s="47" customFormat="1" x14ac:dyDescent="0.3">
      <c r="A268" s="47">
        <v>14162200</v>
      </c>
      <c r="B268" s="47">
        <v>23773405</v>
      </c>
      <c r="C268" s="47" t="s">
        <v>10</v>
      </c>
      <c r="D268" s="111" t="s">
        <v>345</v>
      </c>
      <c r="E268" s="111" t="s">
        <v>342</v>
      </c>
      <c r="F268" s="99">
        <v>1.6</v>
      </c>
      <c r="G268" s="49">
        <v>0.53</v>
      </c>
      <c r="H268" s="49" t="str">
        <f t="shared" ref="H268" si="1806">IF(G268&gt;0.8,"VG",IF(G268&gt;0.7,"G",IF(G268&gt;0.45,"S","NS")))</f>
        <v>S</v>
      </c>
      <c r="I268" s="49"/>
      <c r="J268" s="49"/>
      <c r="K268" s="49"/>
      <c r="L268" s="50">
        <v>3.3000000000000002E-2</v>
      </c>
      <c r="M268" s="49" t="str">
        <f t="shared" ref="M268" si="1807">IF(ABS(L268)&lt;5%,"VG",IF(ABS(L268)&lt;10%,"G",IF(ABS(L268)&lt;15%,"S","NS")))</f>
        <v>VG</v>
      </c>
      <c r="N268" s="49"/>
      <c r="O268" s="49"/>
      <c r="P268" s="49"/>
      <c r="Q268" s="49">
        <v>0.68</v>
      </c>
      <c r="R268" s="49" t="str">
        <f t="shared" ref="R268" si="1808">IF(Q268&lt;=0.5,"VG",IF(Q268&lt;=0.6,"G",IF(Q268&lt;=0.7,"S","NS")))</f>
        <v>S</v>
      </c>
      <c r="S268" s="49"/>
      <c r="T268" s="49"/>
      <c r="U268" s="49"/>
      <c r="V268" s="49">
        <v>0.56999999999999995</v>
      </c>
      <c r="W268" s="49" t="str">
        <f t="shared" ref="W268" si="1809">IF(V268&gt;0.85,"VG",IF(V268&gt;0.75,"G",IF(V268&gt;0.6,"S","NS")))</f>
        <v>NS</v>
      </c>
      <c r="X268" s="49"/>
      <c r="Y268" s="49"/>
      <c r="Z268" s="49"/>
      <c r="AA268" s="49"/>
      <c r="AB268" s="50"/>
      <c r="AC268" s="49"/>
      <c r="AD268" s="49"/>
      <c r="AE268" s="49"/>
      <c r="AF268" s="50"/>
      <c r="AG268" s="49"/>
      <c r="AH268" s="49"/>
      <c r="AI268" s="49"/>
      <c r="AJ268" s="50"/>
      <c r="AK268" s="49"/>
      <c r="AL268" s="49"/>
    </row>
    <row r="269" spans="1:38" s="69" customFormat="1" x14ac:dyDescent="0.3">
      <c r="F269" s="79"/>
      <c r="G269" s="70"/>
      <c r="H269" s="70"/>
      <c r="I269" s="70"/>
      <c r="J269" s="70"/>
      <c r="K269" s="70"/>
      <c r="L269" s="71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  <c r="AA269" s="70"/>
      <c r="AB269" s="71"/>
      <c r="AC269" s="70"/>
      <c r="AD269" s="70"/>
      <c r="AE269" s="70"/>
      <c r="AF269" s="71"/>
      <c r="AG269" s="70"/>
      <c r="AH269" s="70"/>
      <c r="AI269" s="70"/>
      <c r="AJ269" s="71"/>
      <c r="AK269" s="70"/>
      <c r="AL269" s="70"/>
    </row>
    <row r="270" spans="1:38" x14ac:dyDescent="0.3">
      <c r="A270">
        <v>14162500</v>
      </c>
      <c r="B270">
        <v>23772909</v>
      </c>
      <c r="C270" t="s">
        <v>11</v>
      </c>
      <c r="D270" t="s">
        <v>55</v>
      </c>
      <c r="G270" s="16">
        <v>0.88500000000000001</v>
      </c>
      <c r="H270" s="16" t="str">
        <f t="shared" ref="H270:H282" si="1810">IF(G270&gt;0.8,"VG",IF(G270&gt;0.7,"G",IF(G270&gt;0.45,"S","NS")))</f>
        <v>VG</v>
      </c>
      <c r="L270" s="19">
        <v>-1.6E-2</v>
      </c>
      <c r="M270" s="19" t="str">
        <f t="shared" ref="M270:M282" si="1811">IF(ABS(L270)&lt;5%,"VG",IF(ABS(L270)&lt;10%,"G",IF(ABS(L270)&lt;15%,"S","NS")))</f>
        <v>VG</v>
      </c>
      <c r="Q270" s="17">
        <v>0.33700000000000002</v>
      </c>
      <c r="R270" s="17" t="str">
        <f t="shared" ref="R270:R282" si="1812">IF(Q270&lt;=0.5,"VG",IF(Q270&lt;=0.6,"G",IF(Q270&lt;=0.7,"S","NS")))</f>
        <v>VG</v>
      </c>
      <c r="V270" s="18">
        <v>0.92100000000000004</v>
      </c>
      <c r="W270" s="18" t="str">
        <f t="shared" ref="W270:W282" si="1813">IF(V270&gt;0.85,"VG",IF(V270&gt;0.75,"G",IF(V270&gt;0.6,"S","NS")))</f>
        <v>VG</v>
      </c>
    </row>
    <row r="271" spans="1:38" s="69" customFormat="1" x14ac:dyDescent="0.3">
      <c r="A271" s="69">
        <v>14162500</v>
      </c>
      <c r="B271" s="69">
        <v>23772909</v>
      </c>
      <c r="C271" s="69" t="s">
        <v>11</v>
      </c>
      <c r="D271" s="69" t="s">
        <v>160</v>
      </c>
      <c r="F271" s="79"/>
      <c r="G271" s="70">
        <v>0.877</v>
      </c>
      <c r="H271" s="70" t="str">
        <f t="shared" si="1810"/>
        <v>VG</v>
      </c>
      <c r="I271" s="70"/>
      <c r="J271" s="70"/>
      <c r="K271" s="70"/>
      <c r="L271" s="71">
        <v>-6.0000000000000001E-3</v>
      </c>
      <c r="M271" s="71" t="str">
        <f t="shared" si="1811"/>
        <v>VG</v>
      </c>
      <c r="N271" s="70"/>
      <c r="O271" s="70"/>
      <c r="P271" s="70"/>
      <c r="Q271" s="70">
        <v>0.34899999999999998</v>
      </c>
      <c r="R271" s="70" t="str">
        <f t="shared" si="1812"/>
        <v>VG</v>
      </c>
      <c r="S271" s="70"/>
      <c r="T271" s="70"/>
      <c r="U271" s="70"/>
      <c r="V271" s="70">
        <v>0.90100000000000002</v>
      </c>
      <c r="W271" s="70" t="str">
        <f t="shared" si="1813"/>
        <v>VG</v>
      </c>
      <c r="X271" s="70"/>
      <c r="Y271" s="70"/>
      <c r="Z271" s="70"/>
      <c r="AA271" s="70"/>
      <c r="AB271" s="71"/>
      <c r="AC271" s="70"/>
      <c r="AD271" s="70"/>
      <c r="AE271" s="70"/>
      <c r="AF271" s="71"/>
      <c r="AG271" s="70"/>
      <c r="AH271" s="70"/>
      <c r="AI271" s="70"/>
      <c r="AJ271" s="71"/>
      <c r="AK271" s="70"/>
      <c r="AL271" s="70"/>
    </row>
    <row r="272" spans="1:38" s="69" customFormat="1" x14ac:dyDescent="0.3">
      <c r="A272" s="69">
        <v>14162500</v>
      </c>
      <c r="B272" s="69">
        <v>23772909</v>
      </c>
      <c r="C272" s="69" t="s">
        <v>11</v>
      </c>
      <c r="D272" s="69" t="s">
        <v>162</v>
      </c>
      <c r="F272" s="79"/>
      <c r="G272" s="70">
        <v>0.78400000000000003</v>
      </c>
      <c r="H272" s="70" t="str">
        <f t="shared" si="1810"/>
        <v>G</v>
      </c>
      <c r="I272" s="70"/>
      <c r="J272" s="70"/>
      <c r="K272" s="70"/>
      <c r="L272" s="71">
        <v>-4.4999999999999998E-2</v>
      </c>
      <c r="M272" s="71" t="str">
        <f t="shared" si="1811"/>
        <v>VG</v>
      </c>
      <c r="N272" s="70"/>
      <c r="O272" s="70"/>
      <c r="P272" s="70"/>
      <c r="Q272" s="70">
        <v>0.45800000000000002</v>
      </c>
      <c r="R272" s="70" t="str">
        <f t="shared" si="1812"/>
        <v>VG</v>
      </c>
      <c r="S272" s="70"/>
      <c r="T272" s="70"/>
      <c r="U272" s="70"/>
      <c r="V272" s="70">
        <v>0.876</v>
      </c>
      <c r="W272" s="70" t="str">
        <f t="shared" si="1813"/>
        <v>VG</v>
      </c>
      <c r="X272" s="70"/>
      <c r="Y272" s="70"/>
      <c r="Z272" s="70"/>
      <c r="AA272" s="70"/>
      <c r="AB272" s="71"/>
      <c r="AC272" s="70"/>
      <c r="AD272" s="70"/>
      <c r="AE272" s="70"/>
      <c r="AF272" s="71"/>
      <c r="AG272" s="70"/>
      <c r="AH272" s="70"/>
      <c r="AI272" s="70"/>
      <c r="AJ272" s="71"/>
      <c r="AK272" s="70"/>
      <c r="AL272" s="70"/>
    </row>
    <row r="273" spans="1:38" s="69" customFormat="1" x14ac:dyDescent="0.3">
      <c r="A273" s="69">
        <v>14162500</v>
      </c>
      <c r="B273" s="69">
        <v>23772909</v>
      </c>
      <c r="C273" s="69" t="s">
        <v>11</v>
      </c>
      <c r="D273" s="69" t="s">
        <v>165</v>
      </c>
      <c r="F273" s="79"/>
      <c r="G273" s="70">
        <v>0.9</v>
      </c>
      <c r="H273" s="70" t="str">
        <f t="shared" si="1810"/>
        <v>VG</v>
      </c>
      <c r="I273" s="70"/>
      <c r="J273" s="70"/>
      <c r="K273" s="70"/>
      <c r="L273" s="71">
        <v>8.9999999999999993E-3</v>
      </c>
      <c r="M273" s="71" t="str">
        <f t="shared" si="1811"/>
        <v>VG</v>
      </c>
      <c r="N273" s="70"/>
      <c r="O273" s="70"/>
      <c r="P273" s="70"/>
      <c r="Q273" s="70">
        <v>0.315</v>
      </c>
      <c r="R273" s="70" t="str">
        <f t="shared" si="1812"/>
        <v>VG</v>
      </c>
      <c r="S273" s="70"/>
      <c r="T273" s="70"/>
      <c r="U273" s="70"/>
      <c r="V273" s="70">
        <v>0.91500000000000004</v>
      </c>
      <c r="W273" s="70" t="str">
        <f t="shared" si="1813"/>
        <v>VG</v>
      </c>
      <c r="X273" s="70"/>
      <c r="Y273" s="70"/>
      <c r="Z273" s="70"/>
      <c r="AA273" s="70"/>
      <c r="AB273" s="71"/>
      <c r="AC273" s="70"/>
      <c r="AD273" s="70"/>
      <c r="AE273" s="70"/>
      <c r="AF273" s="71"/>
      <c r="AG273" s="70"/>
      <c r="AH273" s="70"/>
      <c r="AI273" s="70"/>
      <c r="AJ273" s="71"/>
      <c r="AK273" s="70"/>
      <c r="AL273" s="70"/>
    </row>
    <row r="274" spans="1:38" s="63" customFormat="1" x14ac:dyDescent="0.3">
      <c r="A274" s="63">
        <v>14162500</v>
      </c>
      <c r="B274" s="63">
        <v>23772909</v>
      </c>
      <c r="C274" s="63" t="s">
        <v>11</v>
      </c>
      <c r="D274" s="63" t="s">
        <v>166</v>
      </c>
      <c r="F274" s="78"/>
      <c r="G274" s="64">
        <v>0.877</v>
      </c>
      <c r="H274" s="64" t="str">
        <f t="shared" si="1810"/>
        <v>VG</v>
      </c>
      <c r="I274" s="64"/>
      <c r="J274" s="64"/>
      <c r="K274" s="64"/>
      <c r="L274" s="65">
        <v>-1.7999999999999999E-2</v>
      </c>
      <c r="M274" s="65" t="str">
        <f t="shared" si="1811"/>
        <v>VG</v>
      </c>
      <c r="N274" s="64"/>
      <c r="O274" s="64"/>
      <c r="P274" s="64"/>
      <c r="Q274" s="64">
        <v>0.34899999999999998</v>
      </c>
      <c r="R274" s="64" t="str">
        <f t="shared" si="1812"/>
        <v>VG</v>
      </c>
      <c r="S274" s="64"/>
      <c r="T274" s="64"/>
      <c r="U274" s="64"/>
      <c r="V274" s="64">
        <v>0.92900000000000005</v>
      </c>
      <c r="W274" s="64" t="str">
        <f t="shared" si="1813"/>
        <v>VG</v>
      </c>
      <c r="X274" s="64"/>
      <c r="Y274" s="64"/>
      <c r="Z274" s="64"/>
      <c r="AA274" s="64"/>
      <c r="AB274" s="65"/>
      <c r="AC274" s="64"/>
      <c r="AD274" s="64"/>
      <c r="AE274" s="64"/>
      <c r="AF274" s="65"/>
      <c r="AG274" s="64"/>
      <c r="AH274" s="64"/>
      <c r="AI274" s="64"/>
      <c r="AJ274" s="65"/>
      <c r="AK274" s="64"/>
      <c r="AL274" s="64"/>
    </row>
    <row r="275" spans="1:38" s="76" customFormat="1" x14ac:dyDescent="0.3">
      <c r="A275" s="76">
        <v>14162500</v>
      </c>
      <c r="B275" s="76">
        <v>23772909</v>
      </c>
      <c r="C275" s="76" t="s">
        <v>11</v>
      </c>
      <c r="D275" s="76" t="s">
        <v>167</v>
      </c>
      <c r="F275" s="77"/>
      <c r="G275" s="16">
        <v>-0.108</v>
      </c>
      <c r="H275" s="16" t="str">
        <f t="shared" si="1810"/>
        <v>NS</v>
      </c>
      <c r="I275" s="16"/>
      <c r="J275" s="16"/>
      <c r="K275" s="16"/>
      <c r="L275" s="28">
        <v>-0.16300000000000001</v>
      </c>
      <c r="M275" s="28" t="str">
        <f t="shared" si="1811"/>
        <v>NS</v>
      </c>
      <c r="N275" s="16"/>
      <c r="O275" s="16"/>
      <c r="P275" s="16"/>
      <c r="Q275" s="16">
        <v>0.89500000000000002</v>
      </c>
      <c r="R275" s="16" t="str">
        <f t="shared" si="1812"/>
        <v>NS</v>
      </c>
      <c r="S275" s="16"/>
      <c r="T275" s="16"/>
      <c r="U275" s="16"/>
      <c r="V275" s="16">
        <v>0.94799999999999995</v>
      </c>
      <c r="W275" s="16" t="str">
        <f t="shared" si="1813"/>
        <v>VG</v>
      </c>
      <c r="X275" s="16"/>
      <c r="Y275" s="16"/>
      <c r="Z275" s="16"/>
      <c r="AA275" s="16"/>
      <c r="AB275" s="28"/>
      <c r="AC275" s="16"/>
      <c r="AD275" s="16"/>
      <c r="AE275" s="16"/>
      <c r="AF275" s="28"/>
      <c r="AG275" s="16"/>
      <c r="AH275" s="16"/>
      <c r="AI275" s="16"/>
      <c r="AJ275" s="28"/>
      <c r="AK275" s="16"/>
      <c r="AL275" s="16"/>
    </row>
    <row r="276" spans="1:38" s="63" customFormat="1" x14ac:dyDescent="0.3">
      <c r="A276" s="63">
        <v>14162500</v>
      </c>
      <c r="B276" s="63">
        <v>23772909</v>
      </c>
      <c r="C276" s="63" t="s">
        <v>11</v>
      </c>
      <c r="D276" s="63" t="s">
        <v>169</v>
      </c>
      <c r="F276" s="78">
        <v>1.6</v>
      </c>
      <c r="G276" s="64">
        <v>0.47299999999999998</v>
      </c>
      <c r="H276" s="64" t="str">
        <f t="shared" si="1810"/>
        <v>S</v>
      </c>
      <c r="I276" s="64"/>
      <c r="J276" s="64"/>
      <c r="K276" s="64"/>
      <c r="L276" s="65">
        <v>-0.109</v>
      </c>
      <c r="M276" s="65" t="str">
        <f t="shared" si="1811"/>
        <v>S</v>
      </c>
      <c r="N276" s="64"/>
      <c r="O276" s="64"/>
      <c r="P276" s="64"/>
      <c r="Q276" s="64">
        <v>0.67700000000000005</v>
      </c>
      <c r="R276" s="64" t="str">
        <f t="shared" si="1812"/>
        <v>S</v>
      </c>
      <c r="S276" s="64"/>
      <c r="T276" s="64"/>
      <c r="U276" s="64"/>
      <c r="V276" s="64">
        <v>0.94799999999999995</v>
      </c>
      <c r="W276" s="64" t="str">
        <f t="shared" si="1813"/>
        <v>VG</v>
      </c>
      <c r="X276" s="64"/>
      <c r="Y276" s="64"/>
      <c r="Z276" s="64"/>
      <c r="AA276" s="64"/>
      <c r="AB276" s="65"/>
      <c r="AC276" s="64"/>
      <c r="AD276" s="64"/>
      <c r="AE276" s="64"/>
      <c r="AF276" s="65"/>
      <c r="AG276" s="64"/>
      <c r="AH276" s="64"/>
      <c r="AI276" s="64"/>
      <c r="AJ276" s="65"/>
      <c r="AK276" s="64"/>
      <c r="AL276" s="64"/>
    </row>
    <row r="277" spans="1:38" s="63" customFormat="1" x14ac:dyDescent="0.3">
      <c r="A277" s="63">
        <v>14162500</v>
      </c>
      <c r="B277" s="63">
        <v>23772909</v>
      </c>
      <c r="C277" s="63" t="s">
        <v>11</v>
      </c>
      <c r="D277" s="63" t="s">
        <v>171</v>
      </c>
      <c r="F277" s="78">
        <v>1.6</v>
      </c>
      <c r="G277" s="64">
        <v>0.48</v>
      </c>
      <c r="H277" s="64" t="str">
        <f t="shared" si="1810"/>
        <v>S</v>
      </c>
      <c r="I277" s="64"/>
      <c r="J277" s="64"/>
      <c r="K277" s="64"/>
      <c r="L277" s="65">
        <v>-0.108</v>
      </c>
      <c r="M277" s="65" t="str">
        <f t="shared" si="1811"/>
        <v>S</v>
      </c>
      <c r="N277" s="64"/>
      <c r="O277" s="64"/>
      <c r="P277" s="64"/>
      <c r="Q277" s="64">
        <v>0.67700000000000005</v>
      </c>
      <c r="R277" s="64" t="str">
        <f t="shared" si="1812"/>
        <v>S</v>
      </c>
      <c r="S277" s="64"/>
      <c r="T277" s="64"/>
      <c r="U277" s="64"/>
      <c r="V277" s="64">
        <v>0.94799999999999995</v>
      </c>
      <c r="W277" s="64" t="str">
        <f t="shared" si="1813"/>
        <v>VG</v>
      </c>
      <c r="X277" s="64"/>
      <c r="Y277" s="64"/>
      <c r="Z277" s="64"/>
      <c r="AA277" s="64"/>
      <c r="AB277" s="65"/>
      <c r="AC277" s="64"/>
      <c r="AD277" s="64"/>
      <c r="AE277" s="64"/>
      <c r="AF277" s="65"/>
      <c r="AG277" s="64"/>
      <c r="AH277" s="64"/>
      <c r="AI277" s="64"/>
      <c r="AJ277" s="65"/>
      <c r="AK277" s="64"/>
      <c r="AL277" s="64"/>
    </row>
    <row r="278" spans="1:38" s="63" customFormat="1" ht="28.8" x14ac:dyDescent="0.3">
      <c r="A278" s="63">
        <v>14162500</v>
      </c>
      <c r="B278" s="63">
        <v>23772909</v>
      </c>
      <c r="C278" s="63" t="s">
        <v>11</v>
      </c>
      <c r="D278" s="81" t="s">
        <v>172</v>
      </c>
      <c r="E278" s="81"/>
      <c r="F278" s="78">
        <v>1.5</v>
      </c>
      <c r="G278" s="64">
        <v>0.53</v>
      </c>
      <c r="H278" s="64" t="str">
        <f t="shared" si="1810"/>
        <v>S</v>
      </c>
      <c r="I278" s="64"/>
      <c r="J278" s="64"/>
      <c r="K278" s="64"/>
      <c r="L278" s="65">
        <v>-9.2999999999999999E-2</v>
      </c>
      <c r="M278" s="65" t="str">
        <f t="shared" si="1811"/>
        <v>G</v>
      </c>
      <c r="N278" s="64"/>
      <c r="O278" s="64"/>
      <c r="P278" s="64"/>
      <c r="Q278" s="64">
        <v>0.65</v>
      </c>
      <c r="R278" s="64" t="str">
        <f t="shared" si="1812"/>
        <v>S</v>
      </c>
      <c r="S278" s="64"/>
      <c r="T278" s="64"/>
      <c r="U278" s="64"/>
      <c r="V278" s="64">
        <v>0.94799999999999995</v>
      </c>
      <c r="W278" s="64" t="str">
        <f t="shared" si="1813"/>
        <v>VG</v>
      </c>
      <c r="X278" s="64"/>
      <c r="Y278" s="64"/>
      <c r="Z278" s="64"/>
      <c r="AA278" s="64"/>
      <c r="AB278" s="65"/>
      <c r="AC278" s="64"/>
      <c r="AD278" s="64"/>
      <c r="AE278" s="64"/>
      <c r="AF278" s="65"/>
      <c r="AG278" s="64"/>
      <c r="AH278" s="64"/>
      <c r="AI278" s="64"/>
      <c r="AJ278" s="65"/>
      <c r="AK278" s="64"/>
      <c r="AL278" s="64"/>
    </row>
    <row r="279" spans="1:38" s="63" customFormat="1" x14ac:dyDescent="0.3">
      <c r="A279" s="63">
        <v>14162500</v>
      </c>
      <c r="B279" s="63">
        <v>23772909</v>
      </c>
      <c r="C279" s="63" t="s">
        <v>11</v>
      </c>
      <c r="D279" s="81" t="s">
        <v>174</v>
      </c>
      <c r="E279" s="81"/>
      <c r="F279" s="78">
        <v>1</v>
      </c>
      <c r="G279" s="64">
        <v>0.83</v>
      </c>
      <c r="H279" s="64" t="str">
        <f t="shared" si="1810"/>
        <v>VG</v>
      </c>
      <c r="I279" s="64"/>
      <c r="J279" s="64"/>
      <c r="K279" s="64"/>
      <c r="L279" s="65">
        <v>7.0000000000000007E-2</v>
      </c>
      <c r="M279" s="65" t="str">
        <f t="shared" si="1811"/>
        <v>G</v>
      </c>
      <c r="N279" s="64"/>
      <c r="O279" s="64"/>
      <c r="P279" s="64"/>
      <c r="Q279" s="64">
        <v>0.41</v>
      </c>
      <c r="R279" s="64" t="str">
        <f t="shared" si="1812"/>
        <v>VG</v>
      </c>
      <c r="S279" s="64"/>
      <c r="T279" s="64"/>
      <c r="U279" s="64"/>
      <c r="V279" s="64">
        <v>0.94</v>
      </c>
      <c r="W279" s="64" t="str">
        <f t="shared" si="1813"/>
        <v>VG</v>
      </c>
      <c r="X279" s="64"/>
      <c r="Y279" s="64"/>
      <c r="Z279" s="64"/>
      <c r="AA279" s="64"/>
      <c r="AB279" s="65"/>
      <c r="AC279" s="64"/>
      <c r="AD279" s="64"/>
      <c r="AE279" s="64"/>
      <c r="AF279" s="65"/>
      <c r="AG279" s="64"/>
      <c r="AH279" s="64"/>
      <c r="AI279" s="64"/>
      <c r="AJ279" s="65"/>
      <c r="AK279" s="64"/>
      <c r="AL279" s="64"/>
    </row>
    <row r="280" spans="1:38" s="63" customFormat="1" x14ac:dyDescent="0.3">
      <c r="A280" s="63">
        <v>14162500</v>
      </c>
      <c r="B280" s="63">
        <v>23772909</v>
      </c>
      <c r="C280" s="63" t="s">
        <v>11</v>
      </c>
      <c r="D280" s="81" t="s">
        <v>183</v>
      </c>
      <c r="E280" s="81"/>
      <c r="F280" s="78">
        <v>0.9</v>
      </c>
      <c r="G280" s="64">
        <v>0.86</v>
      </c>
      <c r="H280" s="64" t="str">
        <f t="shared" si="1810"/>
        <v>VG</v>
      </c>
      <c r="I280" s="64"/>
      <c r="J280" s="64"/>
      <c r="K280" s="64"/>
      <c r="L280" s="65">
        <v>9.1999999999999998E-2</v>
      </c>
      <c r="M280" s="65" t="str">
        <f t="shared" si="1811"/>
        <v>G</v>
      </c>
      <c r="N280" s="64"/>
      <c r="O280" s="64"/>
      <c r="P280" s="64"/>
      <c r="Q280" s="64">
        <v>0.36</v>
      </c>
      <c r="R280" s="64" t="str">
        <f t="shared" si="1812"/>
        <v>VG</v>
      </c>
      <c r="S280" s="64"/>
      <c r="T280" s="64"/>
      <c r="U280" s="64"/>
      <c r="V280" s="64">
        <v>0.96</v>
      </c>
      <c r="W280" s="64" t="str">
        <f t="shared" si="1813"/>
        <v>VG</v>
      </c>
      <c r="X280" s="64"/>
      <c r="Y280" s="64"/>
      <c r="Z280" s="64"/>
      <c r="AA280" s="64"/>
      <c r="AB280" s="65"/>
      <c r="AC280" s="64"/>
      <c r="AD280" s="64"/>
      <c r="AE280" s="64"/>
      <c r="AF280" s="65"/>
      <c r="AG280" s="64"/>
      <c r="AH280" s="64"/>
      <c r="AI280" s="64"/>
      <c r="AJ280" s="65"/>
      <c r="AK280" s="64"/>
      <c r="AL280" s="64"/>
    </row>
    <row r="281" spans="1:38" s="63" customFormat="1" ht="27" customHeight="1" x14ac:dyDescent="0.3">
      <c r="A281" s="63">
        <v>14162500</v>
      </c>
      <c r="B281" s="63">
        <v>23772909</v>
      </c>
      <c r="C281" s="63" t="s">
        <v>11</v>
      </c>
      <c r="D281" s="81" t="s">
        <v>186</v>
      </c>
      <c r="E281" s="81"/>
      <c r="F281" s="78">
        <v>0.7</v>
      </c>
      <c r="G281" s="64">
        <v>0.91</v>
      </c>
      <c r="H281" s="64" t="str">
        <f t="shared" si="1810"/>
        <v>VG</v>
      </c>
      <c r="I281" s="64"/>
      <c r="J281" s="64"/>
      <c r="K281" s="64"/>
      <c r="L281" s="65">
        <v>-4.0000000000000001E-3</v>
      </c>
      <c r="M281" s="65" t="str">
        <f t="shared" si="1811"/>
        <v>VG</v>
      </c>
      <c r="N281" s="64"/>
      <c r="O281" s="64"/>
      <c r="P281" s="64"/>
      <c r="Q281" s="64">
        <v>0.31</v>
      </c>
      <c r="R281" s="64" t="str">
        <f t="shared" si="1812"/>
        <v>VG</v>
      </c>
      <c r="S281" s="64"/>
      <c r="T281" s="64"/>
      <c r="U281" s="64"/>
      <c r="V281" s="64">
        <v>0.96</v>
      </c>
      <c r="W281" s="64" t="str">
        <f t="shared" si="1813"/>
        <v>VG</v>
      </c>
      <c r="X281" s="64"/>
      <c r="Y281" s="64"/>
      <c r="Z281" s="64"/>
      <c r="AA281" s="64"/>
      <c r="AB281" s="65"/>
      <c r="AC281" s="64"/>
      <c r="AD281" s="64"/>
      <c r="AE281" s="64"/>
      <c r="AF281" s="65"/>
      <c r="AG281" s="64"/>
      <c r="AH281" s="64"/>
      <c r="AI281" s="64"/>
      <c r="AJ281" s="65"/>
      <c r="AK281" s="64"/>
      <c r="AL281" s="64"/>
    </row>
    <row r="282" spans="1:38" s="119" customFormat="1" x14ac:dyDescent="0.3">
      <c r="A282" s="119">
        <v>14162500</v>
      </c>
      <c r="B282" s="119">
        <v>23772909</v>
      </c>
      <c r="C282" s="119" t="s">
        <v>11</v>
      </c>
      <c r="D282" s="119" t="s">
        <v>189</v>
      </c>
      <c r="E282" s="119" t="s">
        <v>190</v>
      </c>
      <c r="F282" s="120">
        <v>0.7</v>
      </c>
      <c r="G282" s="121">
        <v>0.89</v>
      </c>
      <c r="H282" s="121" t="str">
        <f t="shared" si="1810"/>
        <v>VG</v>
      </c>
      <c r="I282" s="121"/>
      <c r="J282" s="121"/>
      <c r="K282" s="121"/>
      <c r="L282" s="122">
        <v>-1.2999999999999999E-2</v>
      </c>
      <c r="M282" s="122" t="str">
        <f t="shared" si="1811"/>
        <v>VG</v>
      </c>
      <c r="N282" s="121"/>
      <c r="O282" s="121"/>
      <c r="P282" s="121"/>
      <c r="Q282" s="121">
        <v>0.33</v>
      </c>
      <c r="R282" s="121" t="str">
        <f t="shared" si="1812"/>
        <v>VG</v>
      </c>
      <c r="S282" s="121"/>
      <c r="T282" s="121"/>
      <c r="U282" s="121"/>
      <c r="V282" s="121">
        <v>0.96</v>
      </c>
      <c r="W282" s="121" t="str">
        <f t="shared" si="1813"/>
        <v>VG</v>
      </c>
      <c r="X282" s="121"/>
      <c r="Y282" s="121"/>
      <c r="Z282" s="121"/>
      <c r="AA282" s="121"/>
      <c r="AB282" s="122"/>
      <c r="AC282" s="121"/>
      <c r="AD282" s="121"/>
      <c r="AE282" s="121"/>
      <c r="AF282" s="122"/>
      <c r="AG282" s="121"/>
      <c r="AH282" s="121"/>
      <c r="AI282" s="121"/>
      <c r="AJ282" s="122"/>
      <c r="AK282" s="121"/>
      <c r="AL282" s="121"/>
    </row>
    <row r="283" spans="1:38" s="119" customFormat="1" x14ac:dyDescent="0.3">
      <c r="A283" s="119">
        <v>14162500</v>
      </c>
      <c r="B283" s="119">
        <v>23772909</v>
      </c>
      <c r="C283" s="119" t="s">
        <v>11</v>
      </c>
      <c r="D283" s="119" t="s">
        <v>199</v>
      </c>
      <c r="E283" s="119" t="s">
        <v>194</v>
      </c>
      <c r="F283" s="120">
        <v>0.9</v>
      </c>
      <c r="G283" s="121">
        <v>0.82</v>
      </c>
      <c r="H283" s="121" t="str">
        <f t="shared" ref="H283" si="1814">IF(G283&gt;0.8,"VG",IF(G283&gt;0.7,"G",IF(G283&gt;0.45,"S","NS")))</f>
        <v>VG</v>
      </c>
      <c r="I283" s="121"/>
      <c r="J283" s="121"/>
      <c r="K283" s="121"/>
      <c r="L283" s="122">
        <v>-3.5999999999999997E-2</v>
      </c>
      <c r="M283" s="122" t="str">
        <f t="shared" ref="M283" si="1815">IF(ABS(L283)&lt;5%,"VG",IF(ABS(L283)&lt;10%,"G",IF(ABS(L283)&lt;15%,"S","NS")))</f>
        <v>VG</v>
      </c>
      <c r="N283" s="121"/>
      <c r="O283" s="121"/>
      <c r="P283" s="121"/>
      <c r="Q283" s="121">
        <v>0.43</v>
      </c>
      <c r="R283" s="121" t="str">
        <f t="shared" ref="R283" si="1816">IF(Q283&lt;=0.5,"VG",IF(Q283&lt;=0.6,"G",IF(Q283&lt;=0.7,"S","NS")))</f>
        <v>VG</v>
      </c>
      <c r="S283" s="121"/>
      <c r="T283" s="121"/>
      <c r="U283" s="121"/>
      <c r="V283" s="121">
        <v>0.95</v>
      </c>
      <c r="W283" s="121" t="str">
        <f t="shared" ref="W283" si="1817">IF(V283&gt;0.85,"VG",IF(V283&gt;0.75,"G",IF(V283&gt;0.6,"S","NS")))</f>
        <v>VG</v>
      </c>
      <c r="X283" s="121"/>
      <c r="Y283" s="121"/>
      <c r="Z283" s="121"/>
      <c r="AA283" s="121"/>
      <c r="AB283" s="122"/>
      <c r="AC283" s="121"/>
      <c r="AD283" s="121"/>
      <c r="AE283" s="121"/>
      <c r="AF283" s="122"/>
      <c r="AG283" s="121"/>
      <c r="AH283" s="121"/>
      <c r="AI283" s="121"/>
      <c r="AJ283" s="122"/>
      <c r="AK283" s="121"/>
      <c r="AL283" s="121"/>
    </row>
    <row r="284" spans="1:38" s="119" customFormat="1" x14ac:dyDescent="0.3">
      <c r="A284" s="119">
        <v>14162500</v>
      </c>
      <c r="B284" s="119">
        <v>23772909</v>
      </c>
      <c r="C284" s="119" t="s">
        <v>11</v>
      </c>
      <c r="D284" s="119" t="s">
        <v>204</v>
      </c>
      <c r="E284" s="119" t="s">
        <v>206</v>
      </c>
      <c r="F284" s="120">
        <v>0.9</v>
      </c>
      <c r="G284" s="121">
        <v>0.84</v>
      </c>
      <c r="H284" s="121" t="str">
        <f t="shared" ref="H284" si="1818">IF(G284&gt;0.8,"VG",IF(G284&gt;0.7,"G",IF(G284&gt;0.45,"S","NS")))</f>
        <v>VG</v>
      </c>
      <c r="I284" s="121"/>
      <c r="J284" s="121"/>
      <c r="K284" s="121"/>
      <c r="L284" s="122">
        <v>-3.1E-2</v>
      </c>
      <c r="M284" s="122" t="str">
        <f t="shared" ref="M284" si="1819">IF(ABS(L284)&lt;5%,"VG",IF(ABS(L284)&lt;10%,"G",IF(ABS(L284)&lt;15%,"S","NS")))</f>
        <v>VG</v>
      </c>
      <c r="N284" s="121"/>
      <c r="O284" s="121"/>
      <c r="P284" s="121"/>
      <c r="Q284" s="121">
        <v>0.4</v>
      </c>
      <c r="R284" s="121" t="str">
        <f t="shared" ref="R284" si="1820">IF(Q284&lt;=0.5,"VG",IF(Q284&lt;=0.6,"G",IF(Q284&lt;=0.7,"S","NS")))</f>
        <v>VG</v>
      </c>
      <c r="S284" s="121"/>
      <c r="T284" s="121"/>
      <c r="U284" s="121"/>
      <c r="V284" s="121">
        <v>0.95</v>
      </c>
      <c r="W284" s="121" t="str">
        <f t="shared" ref="W284" si="1821">IF(V284&gt;0.85,"VG",IF(V284&gt;0.75,"G",IF(V284&gt;0.6,"S","NS")))</f>
        <v>VG</v>
      </c>
      <c r="X284" s="121"/>
      <c r="Y284" s="121"/>
      <c r="Z284" s="121"/>
      <c r="AA284" s="121"/>
      <c r="AB284" s="122"/>
      <c r="AC284" s="121"/>
      <c r="AD284" s="121"/>
      <c r="AE284" s="121"/>
      <c r="AF284" s="122"/>
      <c r="AG284" s="121"/>
      <c r="AH284" s="121"/>
      <c r="AI284" s="121"/>
      <c r="AJ284" s="122"/>
      <c r="AK284" s="121"/>
      <c r="AL284" s="121"/>
    </row>
    <row r="285" spans="1:38" s="123" customFormat="1" x14ac:dyDescent="0.3">
      <c r="A285" s="123">
        <v>14162500</v>
      </c>
      <c r="B285" s="123">
        <v>23772909</v>
      </c>
      <c r="C285" s="123" t="s">
        <v>11</v>
      </c>
      <c r="D285" s="123" t="s">
        <v>215</v>
      </c>
      <c r="E285" s="123" t="s">
        <v>216</v>
      </c>
      <c r="F285" s="124">
        <v>1.2</v>
      </c>
      <c r="G285" s="125">
        <v>0.76</v>
      </c>
      <c r="H285" s="125" t="str">
        <f t="shared" ref="H285" si="1822">IF(G285&gt;0.8,"VG",IF(G285&gt;0.7,"G",IF(G285&gt;0.45,"S","NS")))</f>
        <v>G</v>
      </c>
      <c r="I285" s="125"/>
      <c r="J285" s="125"/>
      <c r="K285" s="125"/>
      <c r="L285" s="126">
        <v>0.156</v>
      </c>
      <c r="M285" s="126" t="str">
        <f t="shared" ref="M285" si="1823">IF(ABS(L285)&lt;5%,"VG",IF(ABS(L285)&lt;10%,"G",IF(ABS(L285)&lt;15%,"S","NS")))</f>
        <v>NS</v>
      </c>
      <c r="N285" s="125"/>
      <c r="O285" s="125"/>
      <c r="P285" s="125"/>
      <c r="Q285" s="125">
        <v>0.45</v>
      </c>
      <c r="R285" s="125" t="str">
        <f t="shared" ref="R285" si="1824">IF(Q285&lt;=0.5,"VG",IF(Q285&lt;=0.6,"G",IF(Q285&lt;=0.7,"S","NS")))</f>
        <v>VG</v>
      </c>
      <c r="S285" s="125"/>
      <c r="T285" s="125"/>
      <c r="U285" s="125"/>
      <c r="V285" s="125">
        <v>0.95</v>
      </c>
      <c r="W285" s="125" t="str">
        <f t="shared" ref="W285" si="1825">IF(V285&gt;0.85,"VG",IF(V285&gt;0.75,"G",IF(V285&gt;0.6,"S","NS")))</f>
        <v>VG</v>
      </c>
      <c r="X285" s="125"/>
      <c r="Y285" s="125"/>
      <c r="Z285" s="125"/>
      <c r="AA285" s="125"/>
      <c r="AB285" s="126"/>
      <c r="AC285" s="125"/>
      <c r="AD285" s="125"/>
      <c r="AE285" s="125"/>
      <c r="AF285" s="126"/>
      <c r="AG285" s="125"/>
      <c r="AH285" s="125"/>
      <c r="AI285" s="125"/>
      <c r="AJ285" s="126"/>
      <c r="AK285" s="125"/>
      <c r="AL285" s="125"/>
    </row>
    <row r="286" spans="1:38" s="123" customFormat="1" x14ac:dyDescent="0.3">
      <c r="A286" s="123">
        <v>14162500</v>
      </c>
      <c r="B286" s="123">
        <v>23772909</v>
      </c>
      <c r="C286" s="123" t="s">
        <v>11</v>
      </c>
      <c r="D286" s="123" t="s">
        <v>227</v>
      </c>
      <c r="E286" s="123" t="s">
        <v>216</v>
      </c>
      <c r="F286" s="124">
        <v>1.2</v>
      </c>
      <c r="G286" s="125">
        <v>0.75</v>
      </c>
      <c r="H286" s="125" t="str">
        <f t="shared" ref="H286" si="1826">IF(G286&gt;0.8,"VG",IF(G286&gt;0.7,"G",IF(G286&gt;0.45,"S","NS")))</f>
        <v>G</v>
      </c>
      <c r="I286" s="125"/>
      <c r="J286" s="125"/>
      <c r="K286" s="125"/>
      <c r="L286" s="126">
        <v>0.158</v>
      </c>
      <c r="M286" s="126" t="str">
        <f t="shared" ref="M286" si="1827">IF(ABS(L286)&lt;5%,"VG",IF(ABS(L286)&lt;10%,"G",IF(ABS(L286)&lt;15%,"S","NS")))</f>
        <v>NS</v>
      </c>
      <c r="N286" s="125"/>
      <c r="O286" s="125"/>
      <c r="P286" s="125"/>
      <c r="Q286" s="125">
        <v>0.46</v>
      </c>
      <c r="R286" s="125" t="str">
        <f t="shared" ref="R286" si="1828">IF(Q286&lt;=0.5,"VG",IF(Q286&lt;=0.6,"G",IF(Q286&lt;=0.7,"S","NS")))</f>
        <v>VG</v>
      </c>
      <c r="S286" s="125"/>
      <c r="T286" s="125"/>
      <c r="U286" s="125"/>
      <c r="V286" s="125">
        <v>0.95</v>
      </c>
      <c r="W286" s="125" t="str">
        <f t="shared" ref="W286" si="1829">IF(V286&gt;0.85,"VG",IF(V286&gt;0.75,"G",IF(V286&gt;0.6,"S","NS")))</f>
        <v>VG</v>
      </c>
      <c r="X286" s="125"/>
      <c r="Y286" s="125"/>
      <c r="Z286" s="125"/>
      <c r="AA286" s="125"/>
      <c r="AB286" s="126"/>
      <c r="AC286" s="125"/>
      <c r="AD286" s="125"/>
      <c r="AE286" s="125"/>
      <c r="AF286" s="126"/>
      <c r="AG286" s="125"/>
      <c r="AH286" s="125"/>
      <c r="AI286" s="125"/>
      <c r="AJ286" s="126"/>
      <c r="AK286" s="125"/>
      <c r="AL286" s="125"/>
    </row>
    <row r="287" spans="1:38" s="119" customFormat="1" x14ac:dyDescent="0.3">
      <c r="A287" s="119">
        <v>14162500</v>
      </c>
      <c r="B287" s="119">
        <v>23772909</v>
      </c>
      <c r="C287" s="119" t="s">
        <v>11</v>
      </c>
      <c r="D287" s="119" t="s">
        <v>232</v>
      </c>
      <c r="E287" s="119" t="s">
        <v>233</v>
      </c>
      <c r="F287" s="120">
        <v>0.9</v>
      </c>
      <c r="G287" s="121">
        <v>0.87</v>
      </c>
      <c r="H287" s="121" t="str">
        <f t="shared" ref="H287" si="1830">IF(G287&gt;0.8,"VG",IF(G287&gt;0.7,"G",IF(G287&gt;0.45,"S","NS")))</f>
        <v>VG</v>
      </c>
      <c r="I287" s="121"/>
      <c r="J287" s="121"/>
      <c r="K287" s="121"/>
      <c r="L287" s="122">
        <v>9.9000000000000005E-2</v>
      </c>
      <c r="M287" s="122" t="str">
        <f t="shared" ref="M287" si="1831">IF(ABS(L287)&lt;5%,"VG",IF(ABS(L287)&lt;10%,"G",IF(ABS(L287)&lt;15%,"S","NS")))</f>
        <v>G</v>
      </c>
      <c r="N287" s="121"/>
      <c r="O287" s="121"/>
      <c r="P287" s="121"/>
      <c r="Q287" s="121">
        <v>0.35</v>
      </c>
      <c r="R287" s="121" t="str">
        <f t="shared" ref="R287" si="1832">IF(Q287&lt;=0.5,"VG",IF(Q287&lt;=0.6,"G",IF(Q287&lt;=0.7,"S","NS")))</f>
        <v>VG</v>
      </c>
      <c r="S287" s="121"/>
      <c r="T287" s="121"/>
      <c r="U287" s="121"/>
      <c r="V287" s="121">
        <v>0.95</v>
      </c>
      <c r="W287" s="121" t="str">
        <f t="shared" ref="W287" si="1833">IF(V287&gt;0.85,"VG",IF(V287&gt;0.75,"G",IF(V287&gt;0.6,"S","NS")))</f>
        <v>VG</v>
      </c>
      <c r="X287" s="121"/>
      <c r="Y287" s="121"/>
      <c r="Z287" s="121"/>
      <c r="AA287" s="121"/>
      <c r="AB287" s="122"/>
      <c r="AC287" s="121"/>
      <c r="AD287" s="121"/>
      <c r="AE287" s="121"/>
      <c r="AF287" s="122"/>
      <c r="AG287" s="121"/>
      <c r="AH287" s="121"/>
      <c r="AI287" s="121"/>
      <c r="AJ287" s="122"/>
      <c r="AK287" s="121"/>
      <c r="AL287" s="121"/>
    </row>
    <row r="288" spans="1:38" s="119" customFormat="1" x14ac:dyDescent="0.3">
      <c r="A288" s="119">
        <v>14162500</v>
      </c>
      <c r="B288" s="119">
        <v>23772909</v>
      </c>
      <c r="C288" s="119" t="s">
        <v>11</v>
      </c>
      <c r="D288" s="119" t="s">
        <v>238</v>
      </c>
      <c r="E288" s="119" t="s">
        <v>236</v>
      </c>
      <c r="F288" s="120">
        <v>0.6</v>
      </c>
      <c r="G288" s="121">
        <v>0.93</v>
      </c>
      <c r="H288" s="121" t="str">
        <f t="shared" ref="H288" si="1834">IF(G288&gt;0.8,"VG",IF(G288&gt;0.7,"G",IF(G288&gt;0.45,"S","NS")))</f>
        <v>VG</v>
      </c>
      <c r="I288" s="121"/>
      <c r="J288" s="121"/>
      <c r="K288" s="121"/>
      <c r="L288" s="122">
        <v>4.2000000000000003E-2</v>
      </c>
      <c r="M288" s="122" t="str">
        <f t="shared" ref="M288" si="1835">IF(ABS(L288)&lt;5%,"VG",IF(ABS(L288)&lt;10%,"G",IF(ABS(L288)&lt;15%,"S","NS")))</f>
        <v>VG</v>
      </c>
      <c r="N288" s="121"/>
      <c r="O288" s="121"/>
      <c r="P288" s="121"/>
      <c r="Q288" s="121">
        <v>0.26</v>
      </c>
      <c r="R288" s="121" t="str">
        <f t="shared" ref="R288" si="1836">IF(Q288&lt;=0.5,"VG",IF(Q288&lt;=0.6,"G",IF(Q288&lt;=0.7,"S","NS")))</f>
        <v>VG</v>
      </c>
      <c r="S288" s="121"/>
      <c r="T288" s="121"/>
      <c r="U288" s="121"/>
      <c r="V288" s="121">
        <v>0.95</v>
      </c>
      <c r="W288" s="121" t="str">
        <f t="shared" ref="W288" si="1837">IF(V288&gt;0.85,"VG",IF(V288&gt;0.75,"G",IF(V288&gt;0.6,"S","NS")))</f>
        <v>VG</v>
      </c>
      <c r="X288" s="121"/>
      <c r="Y288" s="121"/>
      <c r="Z288" s="121"/>
      <c r="AA288" s="121"/>
      <c r="AB288" s="122"/>
      <c r="AC288" s="121"/>
      <c r="AD288" s="121"/>
      <c r="AE288" s="121"/>
      <c r="AF288" s="122"/>
      <c r="AG288" s="121"/>
      <c r="AH288" s="121"/>
      <c r="AI288" s="121"/>
      <c r="AJ288" s="122"/>
      <c r="AK288" s="121"/>
      <c r="AL288" s="121"/>
    </row>
    <row r="289" spans="1:38" s="119" customFormat="1" x14ac:dyDescent="0.3">
      <c r="A289" s="119">
        <v>14162500</v>
      </c>
      <c r="B289" s="119">
        <v>23772909</v>
      </c>
      <c r="C289" s="119" t="s">
        <v>11</v>
      </c>
      <c r="D289" s="119" t="s">
        <v>241</v>
      </c>
      <c r="E289" s="119" t="s">
        <v>242</v>
      </c>
      <c r="F289" s="120">
        <v>0.5</v>
      </c>
      <c r="G289" s="121">
        <v>0.94</v>
      </c>
      <c r="H289" s="121" t="str">
        <f t="shared" ref="H289" si="1838">IF(G289&gt;0.8,"VG",IF(G289&gt;0.7,"G",IF(G289&gt;0.45,"S","NS")))</f>
        <v>VG</v>
      </c>
      <c r="I289" s="121"/>
      <c r="J289" s="121"/>
      <c r="K289" s="121"/>
      <c r="L289" s="122">
        <v>-6.0000000000000001E-3</v>
      </c>
      <c r="M289" s="122" t="str">
        <f t="shared" ref="M289" si="1839">IF(ABS(L289)&lt;5%,"VG",IF(ABS(L289)&lt;10%,"G",IF(ABS(L289)&lt;15%,"S","NS")))</f>
        <v>VG</v>
      </c>
      <c r="N289" s="121"/>
      <c r="O289" s="121"/>
      <c r="P289" s="121"/>
      <c r="Q289" s="121">
        <v>0.24</v>
      </c>
      <c r="R289" s="121" t="str">
        <f t="shared" ref="R289" si="1840">IF(Q289&lt;=0.5,"VG",IF(Q289&lt;=0.6,"G",IF(Q289&lt;=0.7,"S","NS")))</f>
        <v>VG</v>
      </c>
      <c r="S289" s="121"/>
      <c r="T289" s="121"/>
      <c r="U289" s="121"/>
      <c r="V289" s="121">
        <v>0.94</v>
      </c>
      <c r="W289" s="121" t="str">
        <f t="shared" ref="W289" si="1841">IF(V289&gt;0.85,"VG",IF(V289&gt;0.75,"G",IF(V289&gt;0.6,"S","NS")))</f>
        <v>VG</v>
      </c>
      <c r="X289" s="121"/>
      <c r="Y289" s="121"/>
      <c r="Z289" s="121"/>
      <c r="AA289" s="121"/>
      <c r="AB289" s="122"/>
      <c r="AC289" s="121"/>
      <c r="AD289" s="121"/>
      <c r="AE289" s="121"/>
      <c r="AF289" s="122"/>
      <c r="AG289" s="121"/>
      <c r="AH289" s="121"/>
      <c r="AI289" s="121"/>
      <c r="AJ289" s="122"/>
      <c r="AK289" s="121"/>
      <c r="AL289" s="121"/>
    </row>
    <row r="290" spans="1:38" s="119" customFormat="1" x14ac:dyDescent="0.3">
      <c r="A290" s="119">
        <v>14162500</v>
      </c>
      <c r="B290" s="119">
        <v>23772909</v>
      </c>
      <c r="C290" s="119" t="s">
        <v>11</v>
      </c>
      <c r="D290" s="119" t="s">
        <v>340</v>
      </c>
      <c r="E290" s="119" t="s">
        <v>337</v>
      </c>
      <c r="F290" s="120">
        <v>0.5</v>
      </c>
      <c r="G290" s="121">
        <v>0.94</v>
      </c>
      <c r="H290" s="121" t="str">
        <f t="shared" ref="H290" si="1842">IF(G290&gt;0.8,"VG",IF(G290&gt;0.7,"G",IF(G290&gt;0.45,"S","NS")))</f>
        <v>VG</v>
      </c>
      <c r="I290" s="121"/>
      <c r="J290" s="121"/>
      <c r="K290" s="121"/>
      <c r="L290" s="122">
        <v>-2.4E-2</v>
      </c>
      <c r="M290" s="122" t="str">
        <f t="shared" ref="M290" si="1843">IF(ABS(L290)&lt;5%,"VG",IF(ABS(L290)&lt;10%,"G",IF(ABS(L290)&lt;15%,"S","NS")))</f>
        <v>VG</v>
      </c>
      <c r="N290" s="121"/>
      <c r="O290" s="121"/>
      <c r="P290" s="121"/>
      <c r="Q290" s="121">
        <v>0.24</v>
      </c>
      <c r="R290" s="121" t="str">
        <f t="shared" ref="R290" si="1844">IF(Q290&lt;=0.5,"VG",IF(Q290&lt;=0.6,"G",IF(Q290&lt;=0.7,"S","NS")))</f>
        <v>VG</v>
      </c>
      <c r="S290" s="121"/>
      <c r="T290" s="121"/>
      <c r="U290" s="121"/>
      <c r="V290" s="121">
        <v>0.95</v>
      </c>
      <c r="W290" s="121" t="str">
        <f t="shared" ref="W290" si="1845">IF(V290&gt;0.85,"VG",IF(V290&gt;0.75,"G",IF(V290&gt;0.6,"S","NS")))</f>
        <v>VG</v>
      </c>
      <c r="X290" s="121"/>
      <c r="Y290" s="121"/>
      <c r="Z290" s="121"/>
      <c r="AA290" s="121"/>
      <c r="AB290" s="122"/>
      <c r="AC290" s="121"/>
      <c r="AD290" s="121"/>
      <c r="AE290" s="121"/>
      <c r="AF290" s="122"/>
      <c r="AG290" s="121"/>
      <c r="AH290" s="121"/>
      <c r="AI290" s="121"/>
      <c r="AJ290" s="122"/>
      <c r="AK290" s="121"/>
      <c r="AL290" s="121"/>
    </row>
    <row r="291" spans="1:38" s="119" customFormat="1" x14ac:dyDescent="0.3">
      <c r="A291" s="119">
        <v>14162500</v>
      </c>
      <c r="B291" s="119">
        <v>23772909</v>
      </c>
      <c r="C291" s="119" t="s">
        <v>11</v>
      </c>
      <c r="D291" s="119" t="s">
        <v>345</v>
      </c>
      <c r="E291" s="119" t="s">
        <v>337</v>
      </c>
      <c r="F291" s="120">
        <v>0.5</v>
      </c>
      <c r="G291" s="121">
        <v>0.94</v>
      </c>
      <c r="H291" s="121" t="str">
        <f t="shared" ref="H291" si="1846">IF(G291&gt;0.8,"VG",IF(G291&gt;0.7,"G",IF(G291&gt;0.45,"S","NS")))</f>
        <v>VG</v>
      </c>
      <c r="I291" s="121"/>
      <c r="J291" s="121"/>
      <c r="K291" s="121"/>
      <c r="L291" s="122">
        <v>-2.5000000000000001E-2</v>
      </c>
      <c r="M291" s="122" t="str">
        <f t="shared" ref="M291" si="1847">IF(ABS(L291)&lt;5%,"VG",IF(ABS(L291)&lt;10%,"G",IF(ABS(L291)&lt;15%,"S","NS")))</f>
        <v>VG</v>
      </c>
      <c r="N291" s="121"/>
      <c r="O291" s="121"/>
      <c r="P291" s="121"/>
      <c r="Q291" s="121">
        <v>0.24</v>
      </c>
      <c r="R291" s="121" t="str">
        <f t="shared" ref="R291" si="1848">IF(Q291&lt;=0.5,"VG",IF(Q291&lt;=0.6,"G",IF(Q291&lt;=0.7,"S","NS")))</f>
        <v>VG</v>
      </c>
      <c r="S291" s="121"/>
      <c r="T291" s="121"/>
      <c r="U291" s="121"/>
      <c r="V291" s="121">
        <v>0.95</v>
      </c>
      <c r="W291" s="121" t="str">
        <f t="shared" ref="W291" si="1849">IF(V291&gt;0.85,"VG",IF(V291&gt;0.75,"G",IF(V291&gt;0.6,"S","NS")))</f>
        <v>VG</v>
      </c>
      <c r="X291" s="121"/>
      <c r="Y291" s="121"/>
      <c r="Z291" s="121"/>
      <c r="AA291" s="121"/>
      <c r="AB291" s="122"/>
      <c r="AC291" s="121"/>
      <c r="AD291" s="121"/>
      <c r="AE291" s="121"/>
      <c r="AF291" s="122"/>
      <c r="AG291" s="121"/>
      <c r="AH291" s="121"/>
      <c r="AI291" s="121"/>
      <c r="AJ291" s="122"/>
      <c r="AK291" s="121"/>
      <c r="AL291" s="121"/>
    </row>
    <row r="292" spans="1:38" s="135" customFormat="1" x14ac:dyDescent="0.3">
      <c r="F292" s="136"/>
      <c r="G292" s="137"/>
      <c r="H292" s="137"/>
      <c r="I292" s="137"/>
      <c r="J292" s="137"/>
      <c r="K292" s="137"/>
      <c r="L292" s="138"/>
      <c r="M292" s="138"/>
      <c r="N292" s="137"/>
      <c r="O292" s="137"/>
      <c r="P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7"/>
      <c r="AB292" s="138"/>
      <c r="AC292" s="137"/>
      <c r="AD292" s="137"/>
      <c r="AE292" s="137"/>
      <c r="AF292" s="138"/>
      <c r="AG292" s="137"/>
      <c r="AH292" s="137"/>
      <c r="AI292" s="137"/>
      <c r="AJ292" s="138"/>
      <c r="AK292" s="137"/>
      <c r="AL292" s="137"/>
    </row>
    <row r="293" spans="1:38" s="69" customFormat="1" x14ac:dyDescent="0.3">
      <c r="A293" s="69">
        <v>14164900</v>
      </c>
      <c r="B293" s="69">
        <v>23772751</v>
      </c>
      <c r="C293" s="69" t="s">
        <v>60</v>
      </c>
      <c r="D293" s="69" t="s">
        <v>55</v>
      </c>
      <c r="F293" s="79"/>
      <c r="G293" s="70">
        <v>0.88600000000000001</v>
      </c>
      <c r="H293" s="70" t="str">
        <f t="shared" ref="H293:H312" si="1850">IF(G293&gt;0.8,"VG",IF(G293&gt;0.7,"G",IF(G293&gt;0.45,"S","NS")))</f>
        <v>VG</v>
      </c>
      <c r="I293" s="70"/>
      <c r="J293" s="70"/>
      <c r="K293" s="70"/>
      <c r="L293" s="71">
        <v>5.7000000000000002E-2</v>
      </c>
      <c r="M293" s="71" t="str">
        <f t="shared" ref="M293:M312" si="1851">IF(ABS(L293)&lt;5%,"VG",IF(ABS(L293)&lt;10%,"G",IF(ABS(L293)&lt;15%,"S","NS")))</f>
        <v>G</v>
      </c>
      <c r="N293" s="70"/>
      <c r="O293" s="70"/>
      <c r="P293" s="70"/>
      <c r="Q293" s="70">
        <v>0.33300000000000002</v>
      </c>
      <c r="R293" s="70" t="str">
        <f t="shared" ref="R293:R312" si="1852">IF(Q293&lt;=0.5,"VG",IF(Q293&lt;=0.6,"G",IF(Q293&lt;=0.7,"S","NS")))</f>
        <v>VG</v>
      </c>
      <c r="S293" s="70"/>
      <c r="T293" s="70"/>
      <c r="U293" s="70"/>
      <c r="V293" s="70">
        <v>0.93</v>
      </c>
      <c r="W293" s="70" t="str">
        <f t="shared" ref="W293:W312" si="1853">IF(V293&gt;0.85,"VG",IF(V293&gt;0.75,"G",IF(V293&gt;0.6,"S","NS")))</f>
        <v>VG</v>
      </c>
      <c r="X293" s="70"/>
      <c r="Y293" s="70"/>
      <c r="Z293" s="70"/>
      <c r="AA293" s="70"/>
      <c r="AB293" s="71"/>
      <c r="AC293" s="70"/>
      <c r="AD293" s="70"/>
      <c r="AE293" s="70"/>
      <c r="AF293" s="71"/>
      <c r="AG293" s="70"/>
      <c r="AH293" s="70"/>
      <c r="AI293" s="70"/>
      <c r="AJ293" s="71"/>
      <c r="AK293" s="70"/>
      <c r="AL293" s="70"/>
    </row>
    <row r="294" spans="1:38" s="69" customFormat="1" x14ac:dyDescent="0.3">
      <c r="A294" s="69">
        <v>14164900</v>
      </c>
      <c r="B294" s="69">
        <v>23772751</v>
      </c>
      <c r="C294" s="69" t="s">
        <v>60</v>
      </c>
      <c r="D294" s="69" t="s">
        <v>92</v>
      </c>
      <c r="F294" s="79"/>
      <c r="G294" s="70">
        <v>0.91300000000000003</v>
      </c>
      <c r="H294" s="70" t="str">
        <f t="shared" si="1850"/>
        <v>VG</v>
      </c>
      <c r="I294" s="70"/>
      <c r="J294" s="70"/>
      <c r="K294" s="70"/>
      <c r="L294" s="71">
        <v>3.2000000000000001E-2</v>
      </c>
      <c r="M294" s="71" t="str">
        <f t="shared" si="1851"/>
        <v>VG</v>
      </c>
      <c r="N294" s="70"/>
      <c r="O294" s="70"/>
      <c r="P294" s="70"/>
      <c r="Q294" s="70">
        <v>0.29199999999999998</v>
      </c>
      <c r="R294" s="70" t="str">
        <f t="shared" si="1852"/>
        <v>VG</v>
      </c>
      <c r="S294" s="70"/>
      <c r="T294" s="70"/>
      <c r="U294" s="70"/>
      <c r="V294" s="70">
        <v>0.93799999999999994</v>
      </c>
      <c r="W294" s="70" t="str">
        <f t="shared" si="1853"/>
        <v>VG</v>
      </c>
      <c r="X294" s="70"/>
      <c r="Y294" s="70"/>
      <c r="Z294" s="70"/>
      <c r="AA294" s="70"/>
      <c r="AB294" s="71"/>
      <c r="AC294" s="70"/>
      <c r="AD294" s="70"/>
      <c r="AE294" s="70"/>
      <c r="AF294" s="71"/>
      <c r="AG294" s="70"/>
      <c r="AH294" s="70"/>
      <c r="AI294" s="70"/>
      <c r="AJ294" s="71"/>
      <c r="AK294" s="70"/>
      <c r="AL294" s="70"/>
    </row>
    <row r="295" spans="1:38" s="69" customFormat="1" x14ac:dyDescent="0.3">
      <c r="A295" s="69">
        <v>14164900</v>
      </c>
      <c r="B295" s="69">
        <v>23772751</v>
      </c>
      <c r="C295" s="69" t="s">
        <v>60</v>
      </c>
      <c r="D295" s="69" t="s">
        <v>156</v>
      </c>
      <c r="F295" s="79"/>
      <c r="G295" s="70">
        <v>0.876</v>
      </c>
      <c r="H295" s="70" t="str">
        <f t="shared" si="1850"/>
        <v>VG</v>
      </c>
      <c r="I295" s="70"/>
      <c r="J295" s="70"/>
      <c r="K295" s="70"/>
      <c r="L295" s="71">
        <v>0.08</v>
      </c>
      <c r="M295" s="71" t="str">
        <f t="shared" si="1851"/>
        <v>G</v>
      </c>
      <c r="N295" s="70"/>
      <c r="O295" s="70"/>
      <c r="P295" s="70"/>
      <c r="Q295" s="70">
        <v>0.34300000000000003</v>
      </c>
      <c r="R295" s="70" t="str">
        <f t="shared" si="1852"/>
        <v>VG</v>
      </c>
      <c r="S295" s="70"/>
      <c r="T295" s="70"/>
      <c r="U295" s="70"/>
      <c r="V295" s="70">
        <v>0.92900000000000005</v>
      </c>
      <c r="W295" s="70" t="str">
        <f t="shared" si="1853"/>
        <v>VG</v>
      </c>
      <c r="X295" s="70"/>
      <c r="Y295" s="70"/>
      <c r="Z295" s="70"/>
      <c r="AA295" s="70"/>
      <c r="AB295" s="71"/>
      <c r="AC295" s="70"/>
      <c r="AD295" s="70"/>
      <c r="AE295" s="70"/>
      <c r="AF295" s="71"/>
      <c r="AG295" s="70"/>
      <c r="AH295" s="70"/>
      <c r="AI295" s="70"/>
      <c r="AJ295" s="71"/>
      <c r="AK295" s="70"/>
      <c r="AL295" s="70"/>
    </row>
    <row r="296" spans="1:38" s="69" customFormat="1" x14ac:dyDescent="0.3">
      <c r="A296" s="69">
        <v>14164900</v>
      </c>
      <c r="B296" s="69">
        <v>23772751</v>
      </c>
      <c r="C296" s="69" t="s">
        <v>60</v>
      </c>
      <c r="D296" s="69" t="s">
        <v>158</v>
      </c>
      <c r="F296" s="79"/>
      <c r="G296" s="70">
        <v>0.84099999999999997</v>
      </c>
      <c r="H296" s="70" t="str">
        <f t="shared" si="1850"/>
        <v>VG</v>
      </c>
      <c r="I296" s="70"/>
      <c r="J296" s="70"/>
      <c r="K296" s="70"/>
      <c r="L296" s="71">
        <v>0.123</v>
      </c>
      <c r="M296" s="71" t="str">
        <f t="shared" si="1851"/>
        <v>S</v>
      </c>
      <c r="N296" s="70"/>
      <c r="O296" s="70"/>
      <c r="P296" s="70"/>
      <c r="Q296" s="70">
        <v>0.38100000000000001</v>
      </c>
      <c r="R296" s="70" t="str">
        <f t="shared" si="1852"/>
        <v>VG</v>
      </c>
      <c r="S296" s="70"/>
      <c r="T296" s="70"/>
      <c r="U296" s="70"/>
      <c r="V296" s="70">
        <v>0.93500000000000005</v>
      </c>
      <c r="W296" s="70" t="str">
        <f t="shared" si="1853"/>
        <v>VG</v>
      </c>
      <c r="X296" s="70"/>
      <c r="Y296" s="70"/>
      <c r="Z296" s="70"/>
      <c r="AA296" s="70"/>
      <c r="AB296" s="71"/>
      <c r="AC296" s="70"/>
      <c r="AD296" s="70"/>
      <c r="AE296" s="70"/>
      <c r="AF296" s="71"/>
      <c r="AG296" s="70"/>
      <c r="AH296" s="70"/>
      <c r="AI296" s="70"/>
      <c r="AJ296" s="71"/>
      <c r="AK296" s="70"/>
      <c r="AL296" s="70"/>
    </row>
    <row r="297" spans="1:38" s="69" customFormat="1" x14ac:dyDescent="0.3">
      <c r="A297" s="69">
        <v>14164900</v>
      </c>
      <c r="B297" s="69">
        <v>23772751</v>
      </c>
      <c r="C297" s="69" t="s">
        <v>60</v>
      </c>
      <c r="D297" s="69" t="s">
        <v>159</v>
      </c>
      <c r="F297" s="79"/>
      <c r="G297" s="70">
        <v>0.66</v>
      </c>
      <c r="H297" s="70" t="str">
        <f t="shared" si="1850"/>
        <v>S</v>
      </c>
      <c r="I297" s="70"/>
      <c r="J297" s="70"/>
      <c r="K297" s="70"/>
      <c r="L297" s="71">
        <v>-8.1000000000000003E-2</v>
      </c>
      <c r="M297" s="71" t="str">
        <f t="shared" si="1851"/>
        <v>G</v>
      </c>
      <c r="N297" s="70"/>
      <c r="O297" s="70"/>
      <c r="P297" s="70"/>
      <c r="Q297" s="70">
        <v>0.56599999999999995</v>
      </c>
      <c r="R297" s="70" t="str">
        <f t="shared" si="1852"/>
        <v>G</v>
      </c>
      <c r="S297" s="70"/>
      <c r="T297" s="70"/>
      <c r="U297" s="70"/>
      <c r="V297" s="70">
        <v>0.85499999999999998</v>
      </c>
      <c r="W297" s="70" t="str">
        <f t="shared" si="1853"/>
        <v>VG</v>
      </c>
      <c r="X297" s="70"/>
      <c r="Y297" s="70"/>
      <c r="Z297" s="70"/>
      <c r="AA297" s="70"/>
      <c r="AB297" s="71"/>
      <c r="AC297" s="70"/>
      <c r="AD297" s="70"/>
      <c r="AE297" s="70"/>
      <c r="AF297" s="71"/>
      <c r="AG297" s="70"/>
      <c r="AH297" s="70"/>
      <c r="AI297" s="70"/>
      <c r="AJ297" s="71"/>
      <c r="AK297" s="70"/>
      <c r="AL297" s="70"/>
    </row>
    <row r="298" spans="1:38" s="69" customFormat="1" x14ac:dyDescent="0.3">
      <c r="A298" s="69">
        <v>14164900</v>
      </c>
      <c r="B298" s="69">
        <v>23772751</v>
      </c>
      <c r="C298" s="69" t="s">
        <v>60</v>
      </c>
      <c r="D298" s="69" t="s">
        <v>160</v>
      </c>
      <c r="F298" s="79"/>
      <c r="G298" s="70">
        <v>0.92500000000000004</v>
      </c>
      <c r="H298" s="70" t="str">
        <f t="shared" si="1850"/>
        <v>VG</v>
      </c>
      <c r="I298" s="70"/>
      <c r="J298" s="70"/>
      <c r="K298" s="70"/>
      <c r="L298" s="71">
        <v>2.3E-2</v>
      </c>
      <c r="M298" s="71" t="str">
        <f t="shared" si="1851"/>
        <v>VG</v>
      </c>
      <c r="N298" s="70"/>
      <c r="O298" s="70"/>
      <c r="P298" s="70"/>
      <c r="Q298" s="70">
        <v>0.27100000000000002</v>
      </c>
      <c r="R298" s="70" t="str">
        <f t="shared" si="1852"/>
        <v>VG</v>
      </c>
      <c r="S298" s="70"/>
      <c r="T298" s="70"/>
      <c r="U298" s="70"/>
      <c r="V298" s="70">
        <v>0.94199999999999995</v>
      </c>
      <c r="W298" s="70" t="str">
        <f t="shared" si="1853"/>
        <v>VG</v>
      </c>
      <c r="X298" s="70"/>
      <c r="Y298" s="70"/>
      <c r="Z298" s="70"/>
      <c r="AA298" s="70"/>
      <c r="AB298" s="71"/>
      <c r="AC298" s="70"/>
      <c r="AD298" s="70"/>
      <c r="AE298" s="70"/>
      <c r="AF298" s="71"/>
      <c r="AG298" s="70"/>
      <c r="AH298" s="70"/>
      <c r="AI298" s="70"/>
      <c r="AJ298" s="71"/>
      <c r="AK298" s="70"/>
      <c r="AL298" s="70"/>
    </row>
    <row r="299" spans="1:38" s="69" customFormat="1" x14ac:dyDescent="0.3">
      <c r="A299" s="69">
        <v>14164900</v>
      </c>
      <c r="B299" s="69">
        <v>23772751</v>
      </c>
      <c r="C299" s="69" t="s">
        <v>60</v>
      </c>
      <c r="D299" s="69" t="s">
        <v>162</v>
      </c>
      <c r="F299" s="79"/>
      <c r="G299" s="70">
        <v>0.90300000000000002</v>
      </c>
      <c r="H299" s="70" t="str">
        <f t="shared" si="1850"/>
        <v>VG</v>
      </c>
      <c r="I299" s="70"/>
      <c r="J299" s="70"/>
      <c r="K299" s="70"/>
      <c r="L299" s="71">
        <v>-7.0000000000000001E-3</v>
      </c>
      <c r="M299" s="71" t="str">
        <f t="shared" si="1851"/>
        <v>VG</v>
      </c>
      <c r="N299" s="70"/>
      <c r="O299" s="70"/>
      <c r="P299" s="70"/>
      <c r="Q299" s="70">
        <v>0.31</v>
      </c>
      <c r="R299" s="70" t="str">
        <f t="shared" si="1852"/>
        <v>VG</v>
      </c>
      <c r="S299" s="70"/>
      <c r="T299" s="70"/>
      <c r="U299" s="70"/>
      <c r="V299" s="70">
        <v>0.93100000000000005</v>
      </c>
      <c r="W299" s="70" t="str">
        <f t="shared" si="1853"/>
        <v>VG</v>
      </c>
      <c r="X299" s="70"/>
      <c r="Y299" s="70"/>
      <c r="Z299" s="70"/>
      <c r="AA299" s="70"/>
      <c r="AB299" s="71"/>
      <c r="AC299" s="70"/>
      <c r="AD299" s="70"/>
      <c r="AE299" s="70"/>
      <c r="AF299" s="71"/>
      <c r="AG299" s="70"/>
      <c r="AH299" s="70"/>
      <c r="AI299" s="70"/>
      <c r="AJ299" s="71"/>
      <c r="AK299" s="70"/>
      <c r="AL299" s="70"/>
    </row>
    <row r="300" spans="1:38" s="69" customFormat="1" x14ac:dyDescent="0.3">
      <c r="A300" s="69">
        <v>14164900</v>
      </c>
      <c r="B300" s="69">
        <v>23772751</v>
      </c>
      <c r="C300" s="69" t="s">
        <v>60</v>
      </c>
      <c r="D300" s="69" t="s">
        <v>165</v>
      </c>
      <c r="F300" s="79"/>
      <c r="G300" s="70">
        <v>0.93100000000000005</v>
      </c>
      <c r="H300" s="70" t="str">
        <f t="shared" si="1850"/>
        <v>VG</v>
      </c>
      <c r="I300" s="70"/>
      <c r="J300" s="70"/>
      <c r="K300" s="70"/>
      <c r="L300" s="71">
        <v>3.4000000000000002E-2</v>
      </c>
      <c r="M300" s="71" t="str">
        <f t="shared" si="1851"/>
        <v>VG</v>
      </c>
      <c r="N300" s="70"/>
      <c r="O300" s="70"/>
      <c r="P300" s="70"/>
      <c r="Q300" s="70">
        <v>0.26100000000000001</v>
      </c>
      <c r="R300" s="70" t="str">
        <f t="shared" si="1852"/>
        <v>VG</v>
      </c>
      <c r="S300" s="70"/>
      <c r="T300" s="70"/>
      <c r="U300" s="70"/>
      <c r="V300" s="70">
        <v>0.94799999999999995</v>
      </c>
      <c r="W300" s="70" t="str">
        <f t="shared" si="1853"/>
        <v>VG</v>
      </c>
      <c r="X300" s="70"/>
      <c r="Y300" s="70"/>
      <c r="Z300" s="70"/>
      <c r="AA300" s="70"/>
      <c r="AB300" s="71"/>
      <c r="AC300" s="70"/>
      <c r="AD300" s="70"/>
      <c r="AE300" s="70"/>
      <c r="AF300" s="71"/>
      <c r="AG300" s="70"/>
      <c r="AH300" s="70"/>
      <c r="AI300" s="70"/>
      <c r="AJ300" s="71"/>
      <c r="AK300" s="70"/>
      <c r="AL300" s="70"/>
    </row>
    <row r="301" spans="1:38" s="63" customFormat="1" x14ac:dyDescent="0.3">
      <c r="A301" s="63">
        <v>14164900</v>
      </c>
      <c r="B301" s="63">
        <v>23772751</v>
      </c>
      <c r="C301" s="63" t="s">
        <v>60</v>
      </c>
      <c r="D301" s="63" t="s">
        <v>166</v>
      </c>
      <c r="F301" s="78"/>
      <c r="G301" s="64">
        <v>0.92600000000000005</v>
      </c>
      <c r="H301" s="64" t="str">
        <f t="shared" si="1850"/>
        <v>VG</v>
      </c>
      <c r="I301" s="64"/>
      <c r="J301" s="64"/>
      <c r="K301" s="64"/>
      <c r="L301" s="65">
        <v>1.4E-2</v>
      </c>
      <c r="M301" s="65" t="str">
        <f t="shared" si="1851"/>
        <v>VG</v>
      </c>
      <c r="N301" s="64"/>
      <c r="O301" s="64"/>
      <c r="P301" s="64"/>
      <c r="Q301" s="64">
        <v>0.27</v>
      </c>
      <c r="R301" s="64" t="str">
        <f t="shared" si="1852"/>
        <v>VG</v>
      </c>
      <c r="S301" s="64"/>
      <c r="T301" s="64"/>
      <c r="U301" s="64"/>
      <c r="V301" s="64">
        <v>0.95299999999999996</v>
      </c>
      <c r="W301" s="64" t="str">
        <f t="shared" si="1853"/>
        <v>VG</v>
      </c>
      <c r="X301" s="64"/>
      <c r="Y301" s="64"/>
      <c r="Z301" s="64"/>
      <c r="AA301" s="64"/>
      <c r="AB301" s="65"/>
      <c r="AC301" s="64"/>
      <c r="AD301" s="64"/>
      <c r="AE301" s="64"/>
      <c r="AF301" s="65"/>
      <c r="AG301" s="64"/>
      <c r="AH301" s="64"/>
      <c r="AI301" s="64"/>
      <c r="AJ301" s="65"/>
      <c r="AK301" s="64"/>
      <c r="AL301" s="64"/>
    </row>
    <row r="302" spans="1:38" s="63" customFormat="1" x14ac:dyDescent="0.3">
      <c r="A302" s="63">
        <v>14164900</v>
      </c>
      <c r="B302" s="63">
        <v>23772751</v>
      </c>
      <c r="C302" s="63" t="s">
        <v>60</v>
      </c>
      <c r="D302" s="63" t="s">
        <v>168</v>
      </c>
      <c r="F302" s="78"/>
      <c r="G302" s="64">
        <v>0.73699999999999999</v>
      </c>
      <c r="H302" s="64" t="str">
        <f t="shared" si="1850"/>
        <v>G</v>
      </c>
      <c r="I302" s="64"/>
      <c r="J302" s="64"/>
      <c r="K302" s="64"/>
      <c r="L302" s="65">
        <v>-7.3999999999999996E-2</v>
      </c>
      <c r="M302" s="65" t="str">
        <f t="shared" si="1851"/>
        <v>G</v>
      </c>
      <c r="N302" s="64"/>
      <c r="O302" s="64"/>
      <c r="P302" s="64"/>
      <c r="Q302" s="64">
        <v>0.5</v>
      </c>
      <c r="R302" s="64" t="str">
        <f t="shared" si="1852"/>
        <v>VG</v>
      </c>
      <c r="S302" s="64"/>
      <c r="T302" s="64"/>
      <c r="U302" s="64"/>
      <c r="V302" s="64">
        <v>0.96099999999999997</v>
      </c>
      <c r="W302" s="64" t="str">
        <f t="shared" si="1853"/>
        <v>VG</v>
      </c>
      <c r="X302" s="64"/>
      <c r="Y302" s="64"/>
      <c r="Z302" s="64"/>
      <c r="AA302" s="64"/>
      <c r="AB302" s="65"/>
      <c r="AC302" s="64"/>
      <c r="AD302" s="64"/>
      <c r="AE302" s="64"/>
      <c r="AF302" s="65"/>
      <c r="AG302" s="64"/>
      <c r="AH302" s="64"/>
      <c r="AI302" s="64"/>
      <c r="AJ302" s="65"/>
      <c r="AK302" s="64"/>
      <c r="AL302" s="64"/>
    </row>
    <row r="303" spans="1:38" s="63" customFormat="1" x14ac:dyDescent="0.3">
      <c r="A303" s="63">
        <v>14164900</v>
      </c>
      <c r="B303" s="63">
        <v>23772751</v>
      </c>
      <c r="C303" s="63" t="s">
        <v>60</v>
      </c>
      <c r="D303" s="63" t="s">
        <v>169</v>
      </c>
      <c r="F303" s="78">
        <v>1.7</v>
      </c>
      <c r="G303" s="64">
        <v>0.7</v>
      </c>
      <c r="H303" s="64" t="str">
        <f t="shared" si="1850"/>
        <v>S</v>
      </c>
      <c r="I303" s="64"/>
      <c r="J303" s="64"/>
      <c r="K303" s="64"/>
      <c r="L303" s="65">
        <v>-8.5999999999999993E-2</v>
      </c>
      <c r="M303" s="65" t="str">
        <f t="shared" si="1851"/>
        <v>G</v>
      </c>
      <c r="N303" s="64"/>
      <c r="O303" s="64"/>
      <c r="P303" s="64"/>
      <c r="Q303" s="64">
        <v>0.53</v>
      </c>
      <c r="R303" s="64" t="str">
        <f t="shared" si="1852"/>
        <v>G</v>
      </c>
      <c r="S303" s="64"/>
      <c r="T303" s="64"/>
      <c r="U303" s="64"/>
      <c r="V303" s="64">
        <v>0.96</v>
      </c>
      <c r="W303" s="64" t="str">
        <f t="shared" si="1853"/>
        <v>VG</v>
      </c>
      <c r="X303" s="64"/>
      <c r="Y303" s="64"/>
      <c r="Z303" s="64"/>
      <c r="AA303" s="64"/>
      <c r="AB303" s="65"/>
      <c r="AC303" s="64"/>
      <c r="AD303" s="64"/>
      <c r="AE303" s="64"/>
      <c r="AF303" s="65"/>
      <c r="AG303" s="64"/>
      <c r="AH303" s="64"/>
      <c r="AI303" s="64"/>
      <c r="AJ303" s="65"/>
      <c r="AK303" s="64"/>
      <c r="AL303" s="64"/>
    </row>
    <row r="304" spans="1:38" s="63" customFormat="1" x14ac:dyDescent="0.3">
      <c r="A304" s="63">
        <v>14164900</v>
      </c>
      <c r="B304" s="63">
        <v>23772751</v>
      </c>
      <c r="C304" s="63" t="s">
        <v>60</v>
      </c>
      <c r="D304" s="63" t="s">
        <v>171</v>
      </c>
      <c r="F304" s="78">
        <v>1.7</v>
      </c>
      <c r="G304" s="64">
        <v>0.7</v>
      </c>
      <c r="H304" s="64" t="str">
        <f t="shared" si="1850"/>
        <v>S</v>
      </c>
      <c r="I304" s="64"/>
      <c r="J304" s="64"/>
      <c r="K304" s="64"/>
      <c r="L304" s="65">
        <v>-8.5000000000000006E-2</v>
      </c>
      <c r="M304" s="65" t="str">
        <f t="shared" si="1851"/>
        <v>G</v>
      </c>
      <c r="N304" s="64"/>
      <c r="O304" s="64"/>
      <c r="P304" s="64"/>
      <c r="Q304" s="64">
        <v>0.53</v>
      </c>
      <c r="R304" s="64" t="str">
        <f t="shared" si="1852"/>
        <v>G</v>
      </c>
      <c r="S304" s="64"/>
      <c r="T304" s="64"/>
      <c r="U304" s="64"/>
      <c r="V304" s="64">
        <v>0.96</v>
      </c>
      <c r="W304" s="64" t="str">
        <f t="shared" si="1853"/>
        <v>VG</v>
      </c>
      <c r="X304" s="64"/>
      <c r="Y304" s="64"/>
      <c r="Z304" s="64"/>
      <c r="AA304" s="64"/>
      <c r="AB304" s="65"/>
      <c r="AC304" s="64"/>
      <c r="AD304" s="64"/>
      <c r="AE304" s="64"/>
      <c r="AF304" s="65"/>
      <c r="AG304" s="64"/>
      <c r="AH304" s="64"/>
      <c r="AI304" s="64"/>
      <c r="AJ304" s="65"/>
      <c r="AK304" s="64"/>
      <c r="AL304" s="64"/>
    </row>
    <row r="305" spans="1:38" s="63" customFormat="1" ht="28.8" x14ac:dyDescent="0.3">
      <c r="A305" s="63">
        <v>14164900</v>
      </c>
      <c r="B305" s="63">
        <v>23772751</v>
      </c>
      <c r="C305" s="63" t="s">
        <v>60</v>
      </c>
      <c r="D305" s="81" t="s">
        <v>172</v>
      </c>
      <c r="E305" s="81"/>
      <c r="F305" s="78">
        <v>1.5</v>
      </c>
      <c r="G305" s="64">
        <v>0.75</v>
      </c>
      <c r="H305" s="64" t="str">
        <f t="shared" si="1850"/>
        <v>G</v>
      </c>
      <c r="I305" s="64"/>
      <c r="J305" s="64"/>
      <c r="K305" s="64"/>
      <c r="L305" s="65">
        <v>-6.2E-2</v>
      </c>
      <c r="M305" s="65" t="str">
        <f t="shared" si="1851"/>
        <v>G</v>
      </c>
      <c r="N305" s="64"/>
      <c r="O305" s="64"/>
      <c r="P305" s="64"/>
      <c r="Q305" s="64">
        <v>0.5</v>
      </c>
      <c r="R305" s="64" t="str">
        <f t="shared" si="1852"/>
        <v>VG</v>
      </c>
      <c r="S305" s="64"/>
      <c r="T305" s="64"/>
      <c r="U305" s="64"/>
      <c r="V305" s="64">
        <v>0.97</v>
      </c>
      <c r="W305" s="64" t="str">
        <f t="shared" si="1853"/>
        <v>VG</v>
      </c>
      <c r="X305" s="64"/>
      <c r="Y305" s="64"/>
      <c r="Z305" s="64"/>
      <c r="AA305" s="64"/>
      <c r="AB305" s="65"/>
      <c r="AC305" s="64"/>
      <c r="AD305" s="64"/>
      <c r="AE305" s="64"/>
      <c r="AF305" s="65"/>
      <c r="AG305" s="64"/>
      <c r="AH305" s="64"/>
      <c r="AI305" s="64"/>
      <c r="AJ305" s="65"/>
      <c r="AK305" s="64"/>
      <c r="AL305" s="64"/>
    </row>
    <row r="306" spans="1:38" s="63" customFormat="1" ht="28.8" x14ac:dyDescent="0.3">
      <c r="A306" s="63">
        <v>14164900</v>
      </c>
      <c r="B306" s="63">
        <v>23772751</v>
      </c>
      <c r="C306" s="63" t="s">
        <v>60</v>
      </c>
      <c r="D306" s="81" t="s">
        <v>173</v>
      </c>
      <c r="E306" s="81"/>
      <c r="F306" s="78">
        <v>1.4</v>
      </c>
      <c r="G306" s="64">
        <v>0.77</v>
      </c>
      <c r="H306" s="64" t="str">
        <f t="shared" si="1850"/>
        <v>G</v>
      </c>
      <c r="I306" s="64"/>
      <c r="J306" s="64"/>
      <c r="K306" s="64"/>
      <c r="L306" s="65">
        <v>-0.04</v>
      </c>
      <c r="M306" s="65" t="str">
        <f t="shared" si="1851"/>
        <v>VG</v>
      </c>
      <c r="N306" s="64"/>
      <c r="O306" s="64"/>
      <c r="P306" s="64"/>
      <c r="Q306" s="64">
        <v>0.48</v>
      </c>
      <c r="R306" s="64" t="str">
        <f t="shared" si="1852"/>
        <v>VG</v>
      </c>
      <c r="S306" s="64"/>
      <c r="T306" s="64"/>
      <c r="U306" s="64"/>
      <c r="V306" s="64">
        <v>0.97</v>
      </c>
      <c r="W306" s="64" t="str">
        <f t="shared" si="1853"/>
        <v>VG</v>
      </c>
      <c r="X306" s="64"/>
      <c r="Y306" s="64"/>
      <c r="Z306" s="64"/>
      <c r="AA306" s="64"/>
      <c r="AB306" s="65"/>
      <c r="AC306" s="64"/>
      <c r="AD306" s="64"/>
      <c r="AE306" s="64"/>
      <c r="AF306" s="65"/>
      <c r="AG306" s="64"/>
      <c r="AH306" s="64"/>
      <c r="AI306" s="64"/>
      <c r="AJ306" s="65"/>
      <c r="AK306" s="64"/>
      <c r="AL306" s="64"/>
    </row>
    <row r="307" spans="1:38" s="63" customFormat="1" x14ac:dyDescent="0.3">
      <c r="A307" s="63">
        <v>14164900</v>
      </c>
      <c r="B307" s="63">
        <v>23772751</v>
      </c>
      <c r="C307" s="63" t="s">
        <v>60</v>
      </c>
      <c r="D307" s="81" t="s">
        <v>174</v>
      </c>
      <c r="E307" s="81"/>
      <c r="F307" s="78">
        <v>1.5</v>
      </c>
      <c r="G307" s="64">
        <v>0.79</v>
      </c>
      <c r="H307" s="64" t="str">
        <f t="shared" si="1850"/>
        <v>G</v>
      </c>
      <c r="I307" s="64"/>
      <c r="J307" s="64"/>
      <c r="K307" s="64"/>
      <c r="L307" s="65">
        <v>0.17299999999999999</v>
      </c>
      <c r="M307" s="65" t="str">
        <f t="shared" si="1851"/>
        <v>NS</v>
      </c>
      <c r="N307" s="64"/>
      <c r="O307" s="64"/>
      <c r="P307" s="64"/>
      <c r="Q307" s="64">
        <v>0.43</v>
      </c>
      <c r="R307" s="64" t="str">
        <f t="shared" si="1852"/>
        <v>VG</v>
      </c>
      <c r="S307" s="64"/>
      <c r="T307" s="64"/>
      <c r="U307" s="64"/>
      <c r="V307" s="64">
        <v>0.96</v>
      </c>
      <c r="W307" s="64" t="str">
        <f t="shared" si="1853"/>
        <v>VG</v>
      </c>
      <c r="X307" s="64"/>
      <c r="Y307" s="64"/>
      <c r="Z307" s="64"/>
      <c r="AA307" s="64"/>
      <c r="AB307" s="65"/>
      <c r="AC307" s="64"/>
      <c r="AD307" s="64"/>
      <c r="AE307" s="64"/>
      <c r="AF307" s="65"/>
      <c r="AG307" s="64"/>
      <c r="AH307" s="64"/>
      <c r="AI307" s="64"/>
      <c r="AJ307" s="65"/>
      <c r="AK307" s="64"/>
      <c r="AL307" s="64"/>
    </row>
    <row r="308" spans="1:38" s="47" customFormat="1" x14ac:dyDescent="0.3">
      <c r="A308" s="47">
        <v>14164900</v>
      </c>
      <c r="B308" s="47">
        <v>23772751</v>
      </c>
      <c r="C308" s="47" t="s">
        <v>60</v>
      </c>
      <c r="D308" s="98" t="s">
        <v>175</v>
      </c>
      <c r="E308" s="98"/>
      <c r="F308" s="99">
        <v>1.6</v>
      </c>
      <c r="G308" s="49">
        <v>0.77</v>
      </c>
      <c r="H308" s="49" t="str">
        <f t="shared" si="1850"/>
        <v>G</v>
      </c>
      <c r="I308" s="49"/>
      <c r="J308" s="49"/>
      <c r="K308" s="49"/>
      <c r="L308" s="50">
        <v>0.189</v>
      </c>
      <c r="M308" s="50" t="str">
        <f t="shared" si="1851"/>
        <v>NS</v>
      </c>
      <c r="N308" s="49"/>
      <c r="O308" s="49"/>
      <c r="P308" s="49"/>
      <c r="Q308" s="49">
        <v>0.44</v>
      </c>
      <c r="R308" s="49" t="str">
        <f t="shared" si="1852"/>
        <v>VG</v>
      </c>
      <c r="S308" s="49"/>
      <c r="T308" s="49"/>
      <c r="U308" s="49"/>
      <c r="V308" s="49">
        <v>0.97</v>
      </c>
      <c r="W308" s="49" t="str">
        <f t="shared" si="1853"/>
        <v>VG</v>
      </c>
      <c r="X308" s="49"/>
      <c r="Y308" s="49"/>
      <c r="Z308" s="49"/>
      <c r="AA308" s="49"/>
      <c r="AB308" s="50"/>
      <c r="AC308" s="49"/>
      <c r="AD308" s="49"/>
      <c r="AE308" s="49"/>
      <c r="AF308" s="50"/>
      <c r="AG308" s="49"/>
      <c r="AH308" s="49"/>
      <c r="AI308" s="49"/>
      <c r="AJ308" s="50"/>
      <c r="AK308" s="49"/>
      <c r="AL308" s="49"/>
    </row>
    <row r="309" spans="1:38" s="47" customFormat="1" x14ac:dyDescent="0.3">
      <c r="A309" s="47">
        <v>14164900</v>
      </c>
      <c r="B309" s="47">
        <v>23772751</v>
      </c>
      <c r="C309" s="47" t="s">
        <v>60</v>
      </c>
      <c r="D309" s="98" t="s">
        <v>183</v>
      </c>
      <c r="E309" s="98"/>
      <c r="F309" s="99">
        <v>1.6</v>
      </c>
      <c r="G309" s="49">
        <v>0.78</v>
      </c>
      <c r="H309" s="49" t="str">
        <f t="shared" si="1850"/>
        <v>G</v>
      </c>
      <c r="I309" s="49"/>
      <c r="J309" s="49"/>
      <c r="K309" s="49"/>
      <c r="L309" s="50">
        <v>0.187</v>
      </c>
      <c r="M309" s="50" t="str">
        <f t="shared" si="1851"/>
        <v>NS</v>
      </c>
      <c r="N309" s="49"/>
      <c r="O309" s="49"/>
      <c r="P309" s="49"/>
      <c r="Q309" s="49">
        <v>0.43</v>
      </c>
      <c r="R309" s="49" t="str">
        <f t="shared" si="1852"/>
        <v>VG</v>
      </c>
      <c r="S309" s="49"/>
      <c r="T309" s="49"/>
      <c r="U309" s="49"/>
      <c r="V309" s="49">
        <v>0.97</v>
      </c>
      <c r="W309" s="49" t="str">
        <f t="shared" si="1853"/>
        <v>VG</v>
      </c>
      <c r="X309" s="49"/>
      <c r="Y309" s="49"/>
      <c r="Z309" s="49"/>
      <c r="AA309" s="49"/>
      <c r="AB309" s="50"/>
      <c r="AC309" s="49"/>
      <c r="AD309" s="49"/>
      <c r="AE309" s="49"/>
      <c r="AF309" s="50"/>
      <c r="AG309" s="49"/>
      <c r="AH309" s="49"/>
      <c r="AI309" s="49"/>
      <c r="AJ309" s="50"/>
      <c r="AK309" s="49"/>
      <c r="AL309" s="49"/>
    </row>
    <row r="310" spans="1:38" s="47" customFormat="1" x14ac:dyDescent="0.3">
      <c r="A310" s="47">
        <v>14164900</v>
      </c>
      <c r="B310" s="47">
        <v>23772751</v>
      </c>
      <c r="C310" s="47" t="s">
        <v>60</v>
      </c>
      <c r="D310" s="98" t="s">
        <v>185</v>
      </c>
      <c r="E310" s="98"/>
      <c r="F310" s="99">
        <v>1.6</v>
      </c>
      <c r="G310" s="49">
        <v>0.78</v>
      </c>
      <c r="H310" s="49" t="str">
        <f t="shared" si="1850"/>
        <v>G</v>
      </c>
      <c r="I310" s="49"/>
      <c r="J310" s="49"/>
      <c r="K310" s="49"/>
      <c r="L310" s="50">
        <v>0.186</v>
      </c>
      <c r="M310" s="50" t="str">
        <f t="shared" si="1851"/>
        <v>NS</v>
      </c>
      <c r="N310" s="49"/>
      <c r="O310" s="49"/>
      <c r="P310" s="49"/>
      <c r="Q310" s="49">
        <v>0.43</v>
      </c>
      <c r="R310" s="49" t="str">
        <f t="shared" si="1852"/>
        <v>VG</v>
      </c>
      <c r="S310" s="49"/>
      <c r="T310" s="49"/>
      <c r="U310" s="49"/>
      <c r="V310" s="49">
        <v>0.97</v>
      </c>
      <c r="W310" s="49" t="str">
        <f t="shared" si="1853"/>
        <v>VG</v>
      </c>
      <c r="X310" s="49"/>
      <c r="Y310" s="49"/>
      <c r="Z310" s="49"/>
      <c r="AA310" s="49"/>
      <c r="AB310" s="50"/>
      <c r="AC310" s="49"/>
      <c r="AD310" s="49"/>
      <c r="AE310" s="49"/>
      <c r="AF310" s="50"/>
      <c r="AG310" s="49"/>
      <c r="AH310" s="49"/>
      <c r="AI310" s="49"/>
      <c r="AJ310" s="50"/>
      <c r="AK310" s="49"/>
      <c r="AL310" s="49"/>
    </row>
    <row r="311" spans="1:38" s="63" customFormat="1" x14ac:dyDescent="0.3">
      <c r="A311" s="63">
        <v>14164900</v>
      </c>
      <c r="B311" s="63">
        <v>23772751</v>
      </c>
      <c r="C311" s="63" t="s">
        <v>60</v>
      </c>
      <c r="D311" s="97" t="s">
        <v>186</v>
      </c>
      <c r="E311" s="97"/>
      <c r="F311" s="78">
        <v>0.9</v>
      </c>
      <c r="G311" s="64">
        <v>0.92</v>
      </c>
      <c r="H311" s="64" t="str">
        <f t="shared" si="1850"/>
        <v>VG</v>
      </c>
      <c r="I311" s="64"/>
      <c r="J311" s="64"/>
      <c r="K311" s="64"/>
      <c r="L311" s="65">
        <v>8.8999999999999996E-2</v>
      </c>
      <c r="M311" s="65" t="str">
        <f t="shared" si="1851"/>
        <v>G</v>
      </c>
      <c r="N311" s="64"/>
      <c r="O311" s="64"/>
      <c r="P311" s="64"/>
      <c r="Q311" s="64">
        <v>0.28000000000000003</v>
      </c>
      <c r="R311" s="64" t="str">
        <f t="shared" si="1852"/>
        <v>VG</v>
      </c>
      <c r="S311" s="64"/>
      <c r="T311" s="64"/>
      <c r="U311" s="64"/>
      <c r="V311" s="64">
        <v>0.97</v>
      </c>
      <c r="W311" s="64" t="str">
        <f t="shared" si="1853"/>
        <v>VG</v>
      </c>
      <c r="X311" s="64"/>
      <c r="Y311" s="64"/>
      <c r="Z311" s="64"/>
      <c r="AA311" s="64"/>
      <c r="AB311" s="65"/>
      <c r="AC311" s="64"/>
      <c r="AD311" s="64"/>
      <c r="AE311" s="64"/>
      <c r="AF311" s="65"/>
      <c r="AG311" s="64"/>
      <c r="AH311" s="64"/>
      <c r="AI311" s="64"/>
      <c r="AJ311" s="65"/>
      <c r="AK311" s="64"/>
      <c r="AL311" s="64"/>
    </row>
    <row r="312" spans="1:38" s="63" customFormat="1" x14ac:dyDescent="0.3">
      <c r="A312" s="63">
        <v>14164900</v>
      </c>
      <c r="B312" s="63">
        <v>23772751</v>
      </c>
      <c r="C312" s="63" t="s">
        <v>60</v>
      </c>
      <c r="D312" s="97" t="s">
        <v>189</v>
      </c>
      <c r="E312" s="97" t="s">
        <v>191</v>
      </c>
      <c r="F312" s="78">
        <v>0.9</v>
      </c>
      <c r="G312" s="64">
        <v>0.92</v>
      </c>
      <c r="H312" s="64" t="str">
        <f t="shared" si="1850"/>
        <v>VG</v>
      </c>
      <c r="I312" s="64"/>
      <c r="J312" s="64"/>
      <c r="K312" s="64"/>
      <c r="L312" s="65">
        <v>8.1000000000000003E-2</v>
      </c>
      <c r="M312" s="65" t="str">
        <f t="shared" si="1851"/>
        <v>G</v>
      </c>
      <c r="N312" s="64"/>
      <c r="O312" s="64"/>
      <c r="P312" s="64"/>
      <c r="Q312" s="64">
        <v>0.27</v>
      </c>
      <c r="R312" s="64" t="str">
        <f t="shared" si="1852"/>
        <v>VG</v>
      </c>
      <c r="S312" s="64"/>
      <c r="T312" s="64"/>
      <c r="U312" s="64"/>
      <c r="V312" s="64">
        <v>0.97</v>
      </c>
      <c r="W312" s="64" t="str">
        <f t="shared" si="1853"/>
        <v>VG</v>
      </c>
      <c r="X312" s="64"/>
      <c r="Y312" s="64"/>
      <c r="Z312" s="64"/>
      <c r="AA312" s="64"/>
      <c r="AB312" s="65"/>
      <c r="AC312" s="64"/>
      <c r="AD312" s="64"/>
      <c r="AE312" s="64"/>
      <c r="AF312" s="65"/>
      <c r="AG312" s="64"/>
      <c r="AH312" s="64"/>
      <c r="AI312" s="64"/>
      <c r="AJ312" s="65"/>
      <c r="AK312" s="64"/>
      <c r="AL312" s="64"/>
    </row>
    <row r="313" spans="1:38" s="63" customFormat="1" x14ac:dyDescent="0.3">
      <c r="A313" s="63">
        <v>14164900</v>
      </c>
      <c r="B313" s="63">
        <v>23772751</v>
      </c>
      <c r="C313" s="63" t="s">
        <v>60</v>
      </c>
      <c r="D313" s="97" t="s">
        <v>192</v>
      </c>
      <c r="E313" s="97" t="s">
        <v>191</v>
      </c>
      <c r="F313" s="78">
        <v>0.9</v>
      </c>
      <c r="G313" s="64">
        <v>0.92</v>
      </c>
      <c r="H313" s="64" t="str">
        <f t="shared" ref="H313" si="1854">IF(G313&gt;0.8,"VG",IF(G313&gt;0.7,"G",IF(G313&gt;0.45,"S","NS")))</f>
        <v>VG</v>
      </c>
      <c r="I313" s="64"/>
      <c r="J313" s="64"/>
      <c r="K313" s="64"/>
      <c r="L313" s="65">
        <v>8.1000000000000003E-2</v>
      </c>
      <c r="M313" s="65" t="str">
        <f t="shared" ref="M313" si="1855">IF(ABS(L313)&lt;5%,"VG",IF(ABS(L313)&lt;10%,"G",IF(ABS(L313)&lt;15%,"S","NS")))</f>
        <v>G</v>
      </c>
      <c r="N313" s="64"/>
      <c r="O313" s="64"/>
      <c r="P313" s="64"/>
      <c r="Q313" s="64">
        <v>0.27</v>
      </c>
      <c r="R313" s="64" t="str">
        <f t="shared" ref="R313" si="1856">IF(Q313&lt;=0.5,"VG",IF(Q313&lt;=0.6,"G",IF(Q313&lt;=0.7,"S","NS")))</f>
        <v>VG</v>
      </c>
      <c r="S313" s="64"/>
      <c r="T313" s="64"/>
      <c r="U313" s="64"/>
      <c r="V313" s="64">
        <v>0.97</v>
      </c>
      <c r="W313" s="64" t="str">
        <f t="shared" ref="W313" si="1857">IF(V313&gt;0.85,"VG",IF(V313&gt;0.75,"G",IF(V313&gt;0.6,"S","NS")))</f>
        <v>VG</v>
      </c>
      <c r="X313" s="64"/>
      <c r="Y313" s="64"/>
      <c r="Z313" s="64"/>
      <c r="AA313" s="64"/>
      <c r="AB313" s="65"/>
      <c r="AC313" s="64"/>
      <c r="AD313" s="64"/>
      <c r="AE313" s="64"/>
      <c r="AF313" s="65"/>
      <c r="AG313" s="64"/>
      <c r="AH313" s="64"/>
      <c r="AI313" s="64"/>
      <c r="AJ313" s="65"/>
      <c r="AK313" s="64"/>
      <c r="AL313" s="64"/>
    </row>
    <row r="314" spans="1:38" s="63" customFormat="1" x14ac:dyDescent="0.3">
      <c r="A314" s="63">
        <v>14164900</v>
      </c>
      <c r="B314" s="63">
        <v>23772751</v>
      </c>
      <c r="C314" s="63" t="s">
        <v>60</v>
      </c>
      <c r="D314" s="97" t="s">
        <v>199</v>
      </c>
      <c r="E314" s="97" t="s">
        <v>193</v>
      </c>
      <c r="F314" s="78">
        <v>0.9</v>
      </c>
      <c r="G314" s="64">
        <v>0.93</v>
      </c>
      <c r="H314" s="64" t="str">
        <f t="shared" ref="H314" si="1858">IF(G314&gt;0.8,"VG",IF(G314&gt;0.7,"G",IF(G314&gt;0.45,"S","NS")))</f>
        <v>VG</v>
      </c>
      <c r="I314" s="64"/>
      <c r="J314" s="64"/>
      <c r="K314" s="64"/>
      <c r="L314" s="65">
        <v>0.06</v>
      </c>
      <c r="M314" s="65" t="str">
        <f t="shared" ref="M314" si="1859">IF(ABS(L314)&lt;5%,"VG",IF(ABS(L314)&lt;10%,"G",IF(ABS(L314)&lt;15%,"S","NS")))</f>
        <v>G</v>
      </c>
      <c r="N314" s="64"/>
      <c r="O314" s="64"/>
      <c r="P314" s="64"/>
      <c r="Q314" s="64">
        <v>0.27</v>
      </c>
      <c r="R314" s="64" t="str">
        <f t="shared" ref="R314" si="1860">IF(Q314&lt;=0.5,"VG",IF(Q314&lt;=0.6,"G",IF(Q314&lt;=0.7,"S","NS")))</f>
        <v>VG</v>
      </c>
      <c r="S314" s="64"/>
      <c r="T314" s="64"/>
      <c r="U314" s="64"/>
      <c r="V314" s="64">
        <v>0.97</v>
      </c>
      <c r="W314" s="64" t="str">
        <f t="shared" ref="W314" si="1861">IF(V314&gt;0.85,"VG",IF(V314&gt;0.75,"G",IF(V314&gt;0.6,"S","NS")))</f>
        <v>VG</v>
      </c>
      <c r="X314" s="64"/>
      <c r="Y314" s="64"/>
      <c r="Z314" s="64"/>
      <c r="AA314" s="64"/>
      <c r="AB314" s="65"/>
      <c r="AC314" s="64"/>
      <c r="AD314" s="64"/>
      <c r="AE314" s="64"/>
      <c r="AF314" s="65"/>
      <c r="AG314" s="64"/>
      <c r="AH314" s="64"/>
      <c r="AI314" s="64"/>
      <c r="AJ314" s="65"/>
      <c r="AK314" s="64"/>
      <c r="AL314" s="64"/>
    </row>
    <row r="315" spans="1:38" s="63" customFormat="1" x14ac:dyDescent="0.3">
      <c r="A315" s="63">
        <v>14164900</v>
      </c>
      <c r="B315" s="63">
        <v>23772751</v>
      </c>
      <c r="C315" s="63" t="s">
        <v>60</v>
      </c>
      <c r="D315" s="97" t="s">
        <v>204</v>
      </c>
      <c r="E315" s="97" t="s">
        <v>205</v>
      </c>
      <c r="F315" s="78">
        <v>0.9</v>
      </c>
      <c r="G315" s="64">
        <v>0.92</v>
      </c>
      <c r="H315" s="64" t="str">
        <f t="shared" ref="H315" si="1862">IF(G315&gt;0.8,"VG",IF(G315&gt;0.7,"G",IF(G315&gt;0.45,"S","NS")))</f>
        <v>VG</v>
      </c>
      <c r="I315" s="64"/>
      <c r="J315" s="64"/>
      <c r="K315" s="64"/>
      <c r="L315" s="65">
        <v>6.6000000000000003E-2</v>
      </c>
      <c r="M315" s="65" t="str">
        <f t="shared" ref="M315" si="1863">IF(ABS(L315)&lt;5%,"VG",IF(ABS(L315)&lt;10%,"G",IF(ABS(L315)&lt;15%,"S","NS")))</f>
        <v>G</v>
      </c>
      <c r="N315" s="64"/>
      <c r="O315" s="64"/>
      <c r="P315" s="64"/>
      <c r="Q315" s="64">
        <v>0.27</v>
      </c>
      <c r="R315" s="64" t="str">
        <f t="shared" ref="R315" si="1864">IF(Q315&lt;=0.5,"VG",IF(Q315&lt;=0.6,"G",IF(Q315&lt;=0.7,"S","NS")))</f>
        <v>VG</v>
      </c>
      <c r="S315" s="64"/>
      <c r="T315" s="64"/>
      <c r="U315" s="64"/>
      <c r="V315" s="64">
        <v>0.97</v>
      </c>
      <c r="W315" s="64" t="str">
        <f t="shared" ref="W315" si="1865">IF(V315&gt;0.85,"VG",IF(V315&gt;0.75,"G",IF(V315&gt;0.6,"S","NS")))</f>
        <v>VG</v>
      </c>
      <c r="X315" s="64"/>
      <c r="Y315" s="64"/>
      <c r="Z315" s="64"/>
      <c r="AA315" s="64"/>
      <c r="AB315" s="65"/>
      <c r="AC315" s="64"/>
      <c r="AD315" s="64"/>
      <c r="AE315" s="64"/>
      <c r="AF315" s="65"/>
      <c r="AG315" s="64"/>
      <c r="AH315" s="64"/>
      <c r="AI315" s="64"/>
      <c r="AJ315" s="65"/>
      <c r="AK315" s="64"/>
      <c r="AL315" s="64"/>
    </row>
    <row r="316" spans="1:38" s="30" customFormat="1" x14ac:dyDescent="0.3">
      <c r="A316" s="30">
        <v>14164900</v>
      </c>
      <c r="B316" s="30">
        <v>23772751</v>
      </c>
      <c r="C316" s="30" t="s">
        <v>60</v>
      </c>
      <c r="D316" s="129" t="s">
        <v>215</v>
      </c>
      <c r="E316" s="129" t="s">
        <v>214</v>
      </c>
      <c r="F316" s="115">
        <v>2.4</v>
      </c>
      <c r="G316" s="24">
        <v>0.46</v>
      </c>
      <c r="H316" s="24" t="str">
        <f t="shared" ref="H316" si="1866">IF(G316&gt;0.8,"VG",IF(G316&gt;0.7,"G",IF(G316&gt;0.45,"S","NS")))</f>
        <v>S</v>
      </c>
      <c r="I316" s="24"/>
      <c r="J316" s="24"/>
      <c r="K316" s="24"/>
      <c r="L316" s="25">
        <v>0.309</v>
      </c>
      <c r="M316" s="25" t="str">
        <f t="shared" ref="M316" si="1867">IF(ABS(L316)&lt;5%,"VG",IF(ABS(L316)&lt;10%,"G",IF(ABS(L316)&lt;15%,"S","NS")))</f>
        <v>NS</v>
      </c>
      <c r="N316" s="24"/>
      <c r="O316" s="24"/>
      <c r="P316" s="24"/>
      <c r="Q316" s="24">
        <v>0.62</v>
      </c>
      <c r="R316" s="24" t="str">
        <f t="shared" ref="R316" si="1868">IF(Q316&lt;=0.5,"VG",IF(Q316&lt;=0.6,"G",IF(Q316&lt;=0.7,"S","NS")))</f>
        <v>S</v>
      </c>
      <c r="S316" s="24"/>
      <c r="T316" s="24"/>
      <c r="U316" s="24"/>
      <c r="V316" s="24">
        <v>0.96</v>
      </c>
      <c r="W316" s="24" t="str">
        <f t="shared" ref="W316" si="1869">IF(V316&gt;0.85,"VG",IF(V316&gt;0.75,"G",IF(V316&gt;0.6,"S","NS")))</f>
        <v>VG</v>
      </c>
      <c r="X316" s="24"/>
      <c r="Y316" s="24"/>
      <c r="Z316" s="24"/>
      <c r="AA316" s="24"/>
      <c r="AB316" s="25"/>
      <c r="AC316" s="24"/>
      <c r="AD316" s="24"/>
      <c r="AE316" s="24"/>
      <c r="AF316" s="25"/>
      <c r="AG316" s="24"/>
      <c r="AH316" s="24"/>
      <c r="AI316" s="24"/>
      <c r="AJ316" s="25"/>
      <c r="AK316" s="24"/>
      <c r="AL316" s="24"/>
    </row>
    <row r="317" spans="1:38" s="30" customFormat="1" x14ac:dyDescent="0.3">
      <c r="A317" s="30">
        <v>14164900</v>
      </c>
      <c r="B317" s="30">
        <v>23772751</v>
      </c>
      <c r="C317" s="30" t="s">
        <v>60</v>
      </c>
      <c r="D317" s="129" t="s">
        <v>227</v>
      </c>
      <c r="E317" s="129" t="s">
        <v>214</v>
      </c>
      <c r="F317" s="115">
        <v>2.4</v>
      </c>
      <c r="G317" s="24">
        <v>0.45</v>
      </c>
      <c r="H317" s="24" t="str">
        <f t="shared" ref="H317" si="1870">IF(G317&gt;0.8,"VG",IF(G317&gt;0.7,"G",IF(G317&gt;0.45,"S","NS")))</f>
        <v>NS</v>
      </c>
      <c r="I317" s="24"/>
      <c r="J317" s="24"/>
      <c r="K317" s="24"/>
      <c r="L317" s="25">
        <v>0.31</v>
      </c>
      <c r="M317" s="25" t="str">
        <f t="shared" ref="M317" si="1871">IF(ABS(L317)&lt;5%,"VG",IF(ABS(L317)&lt;10%,"G",IF(ABS(L317)&lt;15%,"S","NS")))</f>
        <v>NS</v>
      </c>
      <c r="N317" s="24"/>
      <c r="O317" s="24"/>
      <c r="P317" s="24"/>
      <c r="Q317" s="24">
        <v>0.62</v>
      </c>
      <c r="R317" s="24" t="str">
        <f t="shared" ref="R317" si="1872">IF(Q317&lt;=0.5,"VG",IF(Q317&lt;=0.6,"G",IF(Q317&lt;=0.7,"S","NS")))</f>
        <v>S</v>
      </c>
      <c r="S317" s="24"/>
      <c r="T317" s="24"/>
      <c r="U317" s="24"/>
      <c r="V317" s="24">
        <v>0.96</v>
      </c>
      <c r="W317" s="24" t="str">
        <f t="shared" ref="W317" si="1873">IF(V317&gt;0.85,"VG",IF(V317&gt;0.75,"G",IF(V317&gt;0.6,"S","NS")))</f>
        <v>VG</v>
      </c>
      <c r="X317" s="24"/>
      <c r="Y317" s="24"/>
      <c r="Z317" s="24"/>
      <c r="AA317" s="24"/>
      <c r="AB317" s="25"/>
      <c r="AC317" s="24"/>
      <c r="AD317" s="24"/>
      <c r="AE317" s="24"/>
      <c r="AF317" s="25"/>
      <c r="AG317" s="24"/>
      <c r="AH317" s="24"/>
      <c r="AI317" s="24"/>
      <c r="AJ317" s="25"/>
      <c r="AK317" s="24"/>
      <c r="AL317" s="24"/>
    </row>
    <row r="318" spans="1:38" s="47" customFormat="1" x14ac:dyDescent="0.3">
      <c r="A318" s="47">
        <v>14164900</v>
      </c>
      <c r="B318" s="47">
        <v>23772751</v>
      </c>
      <c r="C318" s="47" t="s">
        <v>60</v>
      </c>
      <c r="D318" s="98" t="s">
        <v>232</v>
      </c>
      <c r="E318" s="98" t="s">
        <v>234</v>
      </c>
      <c r="F318" s="99">
        <v>2.1</v>
      </c>
      <c r="G318" s="49">
        <v>0.59</v>
      </c>
      <c r="H318" s="49" t="str">
        <f t="shared" ref="H318" si="1874">IF(G318&gt;0.8,"VG",IF(G318&gt;0.7,"G",IF(G318&gt;0.45,"S","NS")))</f>
        <v>S</v>
      </c>
      <c r="I318" s="49"/>
      <c r="J318" s="49"/>
      <c r="K318" s="49"/>
      <c r="L318" s="50">
        <v>0.254</v>
      </c>
      <c r="M318" s="50" t="str">
        <f t="shared" ref="M318" si="1875">IF(ABS(L318)&lt;5%,"VG",IF(ABS(L318)&lt;10%,"G",IF(ABS(L318)&lt;15%,"S","NS")))</f>
        <v>NS</v>
      </c>
      <c r="N318" s="49"/>
      <c r="O318" s="49"/>
      <c r="P318" s="49"/>
      <c r="Q318" s="49">
        <v>0.56000000000000005</v>
      </c>
      <c r="R318" s="49" t="str">
        <f t="shared" ref="R318" si="1876">IF(Q318&lt;=0.5,"VG",IF(Q318&lt;=0.6,"G",IF(Q318&lt;=0.7,"S","NS")))</f>
        <v>G</v>
      </c>
      <c r="S318" s="49"/>
      <c r="T318" s="49"/>
      <c r="U318" s="49"/>
      <c r="V318" s="49">
        <v>0.96</v>
      </c>
      <c r="W318" s="49" t="str">
        <f t="shared" ref="W318" si="1877">IF(V318&gt;0.85,"VG",IF(V318&gt;0.75,"G",IF(V318&gt;0.6,"S","NS")))</f>
        <v>VG</v>
      </c>
      <c r="X318" s="49"/>
      <c r="Y318" s="49"/>
      <c r="Z318" s="49"/>
      <c r="AA318" s="49"/>
      <c r="AB318" s="50"/>
      <c r="AC318" s="49"/>
      <c r="AD318" s="49"/>
      <c r="AE318" s="49"/>
      <c r="AF318" s="50"/>
      <c r="AG318" s="49"/>
      <c r="AH318" s="49"/>
      <c r="AI318" s="49"/>
      <c r="AJ318" s="50"/>
      <c r="AK318" s="49"/>
      <c r="AL318" s="49"/>
    </row>
    <row r="319" spans="1:38" s="47" customFormat="1" x14ac:dyDescent="0.3">
      <c r="A319" s="47">
        <v>14164900</v>
      </c>
      <c r="B319" s="47">
        <v>23772751</v>
      </c>
      <c r="C319" s="47" t="s">
        <v>60</v>
      </c>
      <c r="D319" s="98" t="s">
        <v>235</v>
      </c>
      <c r="E319" s="98" t="s">
        <v>237</v>
      </c>
      <c r="F319" s="99">
        <v>1.7</v>
      </c>
      <c r="G319" s="49">
        <v>0.71</v>
      </c>
      <c r="H319" s="49" t="str">
        <f t="shared" ref="H319" si="1878">IF(G319&gt;0.8,"VG",IF(G319&gt;0.7,"G",IF(G319&gt;0.45,"S","NS")))</f>
        <v>G</v>
      </c>
      <c r="I319" s="49"/>
      <c r="J319" s="49"/>
      <c r="K319" s="49"/>
      <c r="L319" s="50">
        <v>0.189</v>
      </c>
      <c r="M319" s="50" t="str">
        <f t="shared" ref="M319" si="1879">IF(ABS(L319)&lt;5%,"VG",IF(ABS(L319)&lt;10%,"G",IF(ABS(L319)&lt;15%,"S","NS")))</f>
        <v>NS</v>
      </c>
      <c r="N319" s="49"/>
      <c r="O319" s="49"/>
      <c r="P319" s="49"/>
      <c r="Q319" s="49">
        <v>0.49</v>
      </c>
      <c r="R319" s="49" t="str">
        <f t="shared" ref="R319" si="1880">IF(Q319&lt;=0.5,"VG",IF(Q319&lt;=0.6,"G",IF(Q319&lt;=0.7,"S","NS")))</f>
        <v>VG</v>
      </c>
      <c r="S319" s="49"/>
      <c r="T319" s="49"/>
      <c r="U319" s="49"/>
      <c r="V319" s="49">
        <v>0.96</v>
      </c>
      <c r="W319" s="49" t="str">
        <f t="shared" ref="W319" si="1881">IF(V319&gt;0.85,"VG",IF(V319&gt;0.75,"G",IF(V319&gt;0.6,"S","NS")))</f>
        <v>VG</v>
      </c>
      <c r="X319" s="49"/>
      <c r="Y319" s="49"/>
      <c r="Z319" s="49"/>
      <c r="AA319" s="49"/>
      <c r="AB319" s="50"/>
      <c r="AC319" s="49"/>
      <c r="AD319" s="49"/>
      <c r="AE319" s="49"/>
      <c r="AF319" s="50"/>
      <c r="AG319" s="49"/>
      <c r="AH319" s="49"/>
      <c r="AI319" s="49"/>
      <c r="AJ319" s="50"/>
      <c r="AK319" s="49"/>
      <c r="AL319" s="49"/>
    </row>
    <row r="320" spans="1:38" s="47" customFormat="1" x14ac:dyDescent="0.3">
      <c r="A320" s="47">
        <v>14164900</v>
      </c>
      <c r="B320" s="47">
        <v>23772751</v>
      </c>
      <c r="C320" s="47" t="s">
        <v>60</v>
      </c>
      <c r="D320" s="98" t="s">
        <v>238</v>
      </c>
      <c r="E320" s="98" t="s">
        <v>237</v>
      </c>
      <c r="F320" s="99">
        <v>1.6</v>
      </c>
      <c r="G320" s="49">
        <v>0.72</v>
      </c>
      <c r="H320" s="49" t="str">
        <f t="shared" ref="H320" si="1882">IF(G320&gt;0.8,"VG",IF(G320&gt;0.7,"G",IF(G320&gt;0.45,"S","NS")))</f>
        <v>G</v>
      </c>
      <c r="I320" s="49"/>
      <c r="J320" s="49"/>
      <c r="K320" s="49"/>
      <c r="L320" s="50">
        <v>0.183</v>
      </c>
      <c r="M320" s="50" t="str">
        <f t="shared" ref="M320" si="1883">IF(ABS(L320)&lt;5%,"VG",IF(ABS(L320)&lt;10%,"G",IF(ABS(L320)&lt;15%,"S","NS")))</f>
        <v>NS</v>
      </c>
      <c r="N320" s="49"/>
      <c r="O320" s="49"/>
      <c r="P320" s="49"/>
      <c r="Q320" s="49">
        <v>0.48</v>
      </c>
      <c r="R320" s="49" t="str">
        <f t="shared" ref="R320" si="1884">IF(Q320&lt;=0.5,"VG",IF(Q320&lt;=0.6,"G",IF(Q320&lt;=0.7,"S","NS")))</f>
        <v>VG</v>
      </c>
      <c r="S320" s="49"/>
      <c r="T320" s="49"/>
      <c r="U320" s="49"/>
      <c r="V320" s="49">
        <v>0.96</v>
      </c>
      <c r="W320" s="49" t="str">
        <f t="shared" ref="W320" si="1885">IF(V320&gt;0.85,"VG",IF(V320&gt;0.75,"G",IF(V320&gt;0.6,"S","NS")))</f>
        <v>VG</v>
      </c>
      <c r="X320" s="49"/>
      <c r="Y320" s="49"/>
      <c r="Z320" s="49"/>
      <c r="AA320" s="49"/>
      <c r="AB320" s="50"/>
      <c r="AC320" s="49"/>
      <c r="AD320" s="49"/>
      <c r="AE320" s="49"/>
      <c r="AF320" s="50"/>
      <c r="AG320" s="49"/>
      <c r="AH320" s="49"/>
      <c r="AI320" s="49"/>
      <c r="AJ320" s="50"/>
      <c r="AK320" s="49"/>
      <c r="AL320" s="49"/>
    </row>
    <row r="321" spans="1:38" s="63" customFormat="1" x14ac:dyDescent="0.3">
      <c r="A321" s="63">
        <v>14164900</v>
      </c>
      <c r="B321" s="63">
        <v>23772751</v>
      </c>
      <c r="C321" s="63" t="s">
        <v>60</v>
      </c>
      <c r="D321" s="97" t="s">
        <v>241</v>
      </c>
      <c r="E321" s="97" t="s">
        <v>216</v>
      </c>
      <c r="F321" s="78">
        <v>1.3</v>
      </c>
      <c r="G321" s="64">
        <v>0.79</v>
      </c>
      <c r="H321" s="64" t="str">
        <f t="shared" ref="H321" si="1886">IF(G321&gt;0.8,"VG",IF(G321&gt;0.7,"G",IF(G321&gt;0.45,"S","NS")))</f>
        <v>G</v>
      </c>
      <c r="I321" s="64"/>
      <c r="J321" s="64"/>
      <c r="K321" s="64"/>
      <c r="L321" s="65">
        <v>0.13800000000000001</v>
      </c>
      <c r="M321" s="65" t="str">
        <f t="shared" ref="M321" si="1887">IF(ABS(L321)&lt;5%,"VG",IF(ABS(L321)&lt;10%,"G",IF(ABS(L321)&lt;15%,"S","NS")))</f>
        <v>S</v>
      </c>
      <c r="N321" s="64"/>
      <c r="O321" s="64"/>
      <c r="P321" s="64"/>
      <c r="Q321" s="64">
        <v>0.43</v>
      </c>
      <c r="R321" s="64" t="str">
        <f t="shared" ref="R321" si="1888">IF(Q321&lt;=0.5,"VG",IF(Q321&lt;=0.6,"G",IF(Q321&lt;=0.7,"S","NS")))</f>
        <v>VG</v>
      </c>
      <c r="S321" s="64"/>
      <c r="T321" s="64"/>
      <c r="U321" s="64"/>
      <c r="V321" s="64">
        <v>0.95</v>
      </c>
      <c r="W321" s="64" t="str">
        <f t="shared" ref="W321" si="1889">IF(V321&gt;0.85,"VG",IF(V321&gt;0.75,"G",IF(V321&gt;0.6,"S","NS")))</f>
        <v>VG</v>
      </c>
      <c r="X321" s="64"/>
      <c r="Y321" s="64"/>
      <c r="Z321" s="64"/>
      <c r="AA321" s="64"/>
      <c r="AB321" s="65"/>
      <c r="AC321" s="64"/>
      <c r="AD321" s="64"/>
      <c r="AE321" s="64"/>
      <c r="AF321" s="65"/>
      <c r="AG321" s="64"/>
      <c r="AH321" s="64"/>
      <c r="AI321" s="64"/>
      <c r="AJ321" s="65"/>
      <c r="AK321" s="64"/>
      <c r="AL321" s="64"/>
    </row>
    <row r="322" spans="1:38" s="63" customFormat="1" x14ac:dyDescent="0.3">
      <c r="A322" s="63">
        <v>14164900</v>
      </c>
      <c r="B322" s="63">
        <v>23772751</v>
      </c>
      <c r="C322" s="63" t="s">
        <v>60</v>
      </c>
      <c r="D322" s="97" t="s">
        <v>340</v>
      </c>
      <c r="E322" s="97" t="s">
        <v>341</v>
      </c>
      <c r="F322" s="78">
        <v>1</v>
      </c>
      <c r="G322" s="64">
        <v>0.89</v>
      </c>
      <c r="H322" s="64" t="str">
        <f t="shared" ref="H322" si="1890">IF(G322&gt;0.8,"VG",IF(G322&gt;0.7,"G",IF(G322&gt;0.45,"S","NS")))</f>
        <v>VG</v>
      </c>
      <c r="I322" s="64"/>
      <c r="J322" s="64"/>
      <c r="K322" s="64"/>
      <c r="L322" s="65">
        <v>0.09</v>
      </c>
      <c r="M322" s="65" t="str">
        <f t="shared" ref="M322" si="1891">IF(ABS(L322)&lt;5%,"VG",IF(ABS(L322)&lt;10%,"G",IF(ABS(L322)&lt;15%,"S","NS")))</f>
        <v>G</v>
      </c>
      <c r="N322" s="64"/>
      <c r="O322" s="64"/>
      <c r="P322" s="64"/>
      <c r="Q322" s="64">
        <v>0.32</v>
      </c>
      <c r="R322" s="64" t="str">
        <f t="shared" ref="R322" si="1892">IF(Q322&lt;=0.5,"VG",IF(Q322&lt;=0.6,"G",IF(Q322&lt;=0.7,"S","NS")))</f>
        <v>VG</v>
      </c>
      <c r="S322" s="64"/>
      <c r="T322" s="64"/>
      <c r="U322" s="64"/>
      <c r="V322" s="64">
        <v>0.96799999999999997</v>
      </c>
      <c r="W322" s="64" t="str">
        <f t="shared" ref="W322" si="1893">IF(V322&gt;0.85,"VG",IF(V322&gt;0.75,"G",IF(V322&gt;0.6,"S","NS")))</f>
        <v>VG</v>
      </c>
      <c r="X322" s="64"/>
      <c r="Y322" s="64"/>
      <c r="Z322" s="64"/>
      <c r="AA322" s="64"/>
      <c r="AB322" s="65"/>
      <c r="AC322" s="64"/>
      <c r="AD322" s="64"/>
      <c r="AE322" s="64"/>
      <c r="AF322" s="65"/>
      <c r="AG322" s="64"/>
      <c r="AH322" s="64"/>
      <c r="AI322" s="64"/>
      <c r="AJ322" s="65"/>
      <c r="AK322" s="64"/>
      <c r="AL322" s="64"/>
    </row>
    <row r="323" spans="1:38" s="63" customFormat="1" x14ac:dyDescent="0.3">
      <c r="A323" s="63">
        <v>14164900</v>
      </c>
      <c r="B323" s="63">
        <v>23772751</v>
      </c>
      <c r="C323" s="63" t="s">
        <v>60</v>
      </c>
      <c r="D323" s="97" t="s">
        <v>345</v>
      </c>
      <c r="E323" s="97" t="s">
        <v>346</v>
      </c>
      <c r="F323" s="78">
        <v>0.9</v>
      </c>
      <c r="G323" s="64">
        <v>0.9</v>
      </c>
      <c r="H323" s="64" t="str">
        <f t="shared" ref="H323" si="1894">IF(G323&gt;0.8,"VG",IF(G323&gt;0.7,"G",IF(G323&gt;0.45,"S","NS")))</f>
        <v>VG</v>
      </c>
      <c r="I323" s="64"/>
      <c r="J323" s="64"/>
      <c r="K323" s="64"/>
      <c r="L323" s="65">
        <v>8.7999999999999995E-2</v>
      </c>
      <c r="M323" s="65" t="str">
        <f t="shared" ref="M323" si="1895">IF(ABS(L323)&lt;5%,"VG",IF(ABS(L323)&lt;10%,"G",IF(ABS(L323)&lt;15%,"S","NS")))</f>
        <v>G</v>
      </c>
      <c r="N323" s="64"/>
      <c r="O323" s="64"/>
      <c r="P323" s="64"/>
      <c r="Q323" s="64">
        <v>0.31</v>
      </c>
      <c r="R323" s="64" t="str">
        <f t="shared" ref="R323" si="1896">IF(Q323&lt;=0.5,"VG",IF(Q323&lt;=0.6,"G",IF(Q323&lt;=0.7,"S","NS")))</f>
        <v>VG</v>
      </c>
      <c r="S323" s="64"/>
      <c r="T323" s="64"/>
      <c r="U323" s="64"/>
      <c r="V323" s="64">
        <v>0.96799999999999997</v>
      </c>
      <c r="W323" s="64" t="str">
        <f t="shared" ref="W323" si="1897">IF(V323&gt;0.85,"VG",IF(V323&gt;0.75,"G",IF(V323&gt;0.6,"S","NS")))</f>
        <v>VG</v>
      </c>
      <c r="X323" s="64"/>
      <c r="Y323" s="64"/>
      <c r="Z323" s="64"/>
      <c r="AA323" s="64"/>
      <c r="AB323" s="65"/>
      <c r="AC323" s="64"/>
      <c r="AD323" s="64"/>
      <c r="AE323" s="64"/>
      <c r="AF323" s="65"/>
      <c r="AG323" s="64"/>
      <c r="AH323" s="64"/>
      <c r="AI323" s="64"/>
      <c r="AJ323" s="65"/>
      <c r="AK323" s="64"/>
      <c r="AL323" s="64"/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929C-592F-44D0-9E7A-22EE6C628EB8}">
  <dimension ref="A1:Q7"/>
  <sheetViews>
    <sheetView topLeftCell="B1" workbookViewId="0">
      <selection activeCell="P5" sqref="P5"/>
    </sheetView>
  </sheetViews>
  <sheetFormatPr defaultRowHeight="14.4" x14ac:dyDescent="0.3"/>
  <cols>
    <col min="5" max="5" width="16.88671875" customWidth="1"/>
    <col min="7" max="8" width="13.5546875" style="143" customWidth="1"/>
    <col min="9" max="9" width="12.33203125" customWidth="1"/>
    <col min="10" max="10" width="13.6640625" customWidth="1"/>
    <col min="14" max="14" width="8.6640625" customWidth="1"/>
    <col min="15" max="15" width="11.44140625" style="145" customWidth="1"/>
    <col min="16" max="16" width="53.33203125" customWidth="1"/>
  </cols>
  <sheetData>
    <row r="1" spans="1:17" ht="57.6" x14ac:dyDescent="0.3">
      <c r="A1" t="s">
        <v>248</v>
      </c>
      <c r="B1" t="s">
        <v>249</v>
      </c>
      <c r="C1" t="s">
        <v>275</v>
      </c>
      <c r="D1" t="s">
        <v>271</v>
      </c>
      <c r="E1" t="s">
        <v>276</v>
      </c>
      <c r="F1" t="s">
        <v>282</v>
      </c>
      <c r="G1" s="141" t="s">
        <v>285</v>
      </c>
      <c r="H1" s="141" t="s">
        <v>286</v>
      </c>
      <c r="I1" t="s">
        <v>269</v>
      </c>
      <c r="J1" t="s">
        <v>250</v>
      </c>
      <c r="K1" s="14" t="s">
        <v>265</v>
      </c>
      <c r="L1" t="s">
        <v>251</v>
      </c>
      <c r="M1" t="s">
        <v>252</v>
      </c>
      <c r="N1" s="14" t="s">
        <v>284</v>
      </c>
      <c r="O1" s="144" t="s">
        <v>283</v>
      </c>
      <c r="P1" t="s">
        <v>253</v>
      </c>
      <c r="Q1" t="s">
        <v>270</v>
      </c>
    </row>
    <row r="2" spans="1:17" s="63" customFormat="1" x14ac:dyDescent="0.3">
      <c r="A2" s="63">
        <v>14158500</v>
      </c>
      <c r="B2" s="63">
        <v>23773373</v>
      </c>
      <c r="D2" s="63">
        <v>3069</v>
      </c>
      <c r="E2" s="63" t="s">
        <v>277</v>
      </c>
      <c r="F2" s="63">
        <v>508</v>
      </c>
      <c r="G2" s="142">
        <v>88119000</v>
      </c>
      <c r="H2" s="64">
        <f>G2/2589988</f>
        <v>34.022937558011854</v>
      </c>
      <c r="I2" s="63" t="s">
        <v>262</v>
      </c>
      <c r="J2" s="63" t="s">
        <v>263</v>
      </c>
      <c r="K2" s="63">
        <v>580131</v>
      </c>
      <c r="L2" s="63">
        <v>4912257</v>
      </c>
      <c r="M2" s="63" t="s">
        <v>264</v>
      </c>
      <c r="N2" s="63">
        <v>92.4</v>
      </c>
      <c r="O2" s="80">
        <f>(N2*2589988)/G2</f>
        <v>2.7158148776086883</v>
      </c>
      <c r="P2" s="63" t="s">
        <v>2</v>
      </c>
    </row>
    <row r="3" spans="1:17" s="63" customFormat="1" x14ac:dyDescent="0.3">
      <c r="A3" s="63">
        <v>14158790</v>
      </c>
      <c r="B3" s="63">
        <v>23773393</v>
      </c>
      <c r="C3" s="63">
        <v>52940</v>
      </c>
      <c r="D3" s="63">
        <v>3036</v>
      </c>
      <c r="E3" s="63" t="s">
        <v>278</v>
      </c>
      <c r="F3" s="63">
        <v>229</v>
      </c>
      <c r="G3" s="142">
        <v>42488300</v>
      </c>
      <c r="H3" s="64">
        <f t="shared" ref="H3:H7" si="0">G3/2589988</f>
        <v>16.404825041660423</v>
      </c>
      <c r="I3" s="63" t="s">
        <v>254</v>
      </c>
      <c r="J3" s="63" t="s">
        <v>255</v>
      </c>
      <c r="K3" s="63">
        <v>576070</v>
      </c>
      <c r="L3" s="63">
        <v>4909277</v>
      </c>
      <c r="M3" s="63" t="s">
        <v>256</v>
      </c>
      <c r="N3" s="63">
        <v>15.6</v>
      </c>
      <c r="O3" s="80">
        <f t="shared" ref="O3:O7" si="1">(N3*2589988)/G3</f>
        <v>0.95093973635094831</v>
      </c>
      <c r="P3" s="55" t="s">
        <v>3</v>
      </c>
    </row>
    <row r="4" spans="1:17" s="63" customFormat="1" x14ac:dyDescent="0.3">
      <c r="A4" s="63">
        <v>14159200</v>
      </c>
      <c r="B4" s="63">
        <v>23773037</v>
      </c>
      <c r="C4" s="63">
        <v>30677</v>
      </c>
      <c r="D4" s="63">
        <v>1785</v>
      </c>
      <c r="E4" s="63" t="s">
        <v>279</v>
      </c>
      <c r="F4" s="63">
        <v>2229</v>
      </c>
      <c r="G4" s="142">
        <v>404283000</v>
      </c>
      <c r="H4" s="64">
        <f t="shared" si="0"/>
        <v>156.09454561179433</v>
      </c>
      <c r="I4" s="63" t="s">
        <v>257</v>
      </c>
      <c r="J4" s="63" t="s">
        <v>258</v>
      </c>
      <c r="K4" s="63">
        <v>562755</v>
      </c>
      <c r="L4" s="63">
        <v>4877200</v>
      </c>
      <c r="M4" s="63" t="s">
        <v>259</v>
      </c>
      <c r="N4" s="63">
        <v>160</v>
      </c>
      <c r="O4" s="80">
        <f t="shared" si="1"/>
        <v>1.0250198004862929</v>
      </c>
      <c r="P4" s="63" t="s">
        <v>5</v>
      </c>
      <c r="Q4" s="63" t="s">
        <v>272</v>
      </c>
    </row>
    <row r="5" spans="1:17" s="63" customFormat="1" x14ac:dyDescent="0.3">
      <c r="A5" s="63">
        <v>14161500</v>
      </c>
      <c r="B5" s="63">
        <v>23773411</v>
      </c>
      <c r="C5" s="63">
        <v>45726</v>
      </c>
      <c r="D5" s="63">
        <v>2564</v>
      </c>
      <c r="E5" s="63" t="s">
        <v>280</v>
      </c>
      <c r="F5" s="63">
        <v>236</v>
      </c>
      <c r="G5" s="142">
        <v>63516000</v>
      </c>
      <c r="H5" s="64">
        <f t="shared" si="0"/>
        <v>24.523665746713885</v>
      </c>
      <c r="I5" s="63" t="s">
        <v>260</v>
      </c>
      <c r="J5" s="63" t="s">
        <v>261</v>
      </c>
      <c r="K5" s="63">
        <v>559476</v>
      </c>
      <c r="L5" s="63">
        <v>4895217</v>
      </c>
      <c r="M5" s="63" t="s">
        <v>267</v>
      </c>
      <c r="N5" s="63">
        <v>24.1</v>
      </c>
      <c r="O5" s="80">
        <f t="shared" si="1"/>
        <v>0.98272420807355632</v>
      </c>
      <c r="P5" s="63" t="s">
        <v>9</v>
      </c>
    </row>
    <row r="6" spans="1:17" s="63" customFormat="1" x14ac:dyDescent="0.3">
      <c r="A6" s="63">
        <v>14162200</v>
      </c>
      <c r="B6" s="63">
        <v>23773405</v>
      </c>
      <c r="D6" s="63">
        <v>2400</v>
      </c>
      <c r="E6" s="63" t="s">
        <v>287</v>
      </c>
      <c r="F6" s="63">
        <v>763</v>
      </c>
      <c r="G6" s="142">
        <v>164367000</v>
      </c>
      <c r="H6" s="64">
        <f t="shared" si="0"/>
        <v>63.462456196708246</v>
      </c>
      <c r="I6" s="63">
        <v>44.162348190000003</v>
      </c>
      <c r="J6" s="63">
        <v>-122.3331192</v>
      </c>
      <c r="K6" s="63">
        <v>553322</v>
      </c>
      <c r="L6" s="63">
        <v>4889905</v>
      </c>
      <c r="M6" s="63" t="s">
        <v>266</v>
      </c>
      <c r="N6" s="63">
        <v>87.7</v>
      </c>
      <c r="O6" s="80">
        <f>N6/(H5+H6)</f>
        <v>0.99674810143801862</v>
      </c>
      <c r="P6" s="63" t="s">
        <v>10</v>
      </c>
      <c r="Q6" s="63" t="s">
        <v>268</v>
      </c>
    </row>
    <row r="7" spans="1:17" x14ac:dyDescent="0.3">
      <c r="A7" s="62">
        <v>14165000</v>
      </c>
      <c r="B7" s="63">
        <v>23773513</v>
      </c>
      <c r="C7" s="63">
        <v>34180</v>
      </c>
      <c r="D7" s="63">
        <v>2021</v>
      </c>
      <c r="E7" s="63" t="s">
        <v>281</v>
      </c>
      <c r="F7" s="63">
        <v>2088</v>
      </c>
      <c r="G7" s="142">
        <v>463631000</v>
      </c>
      <c r="H7" s="64">
        <f t="shared" si="0"/>
        <v>179.00893749314668</v>
      </c>
      <c r="I7" s="63" t="s">
        <v>273</v>
      </c>
      <c r="J7" s="63" t="s">
        <v>274</v>
      </c>
      <c r="K7" s="63">
        <v>503513</v>
      </c>
      <c r="L7" s="63">
        <v>4881993</v>
      </c>
      <c r="M7" s="63">
        <v>442.47</v>
      </c>
      <c r="N7" s="63">
        <v>177</v>
      </c>
      <c r="O7" s="80">
        <f t="shared" si="1"/>
        <v>0.98877744585672656</v>
      </c>
      <c r="P7" s="6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93</v>
      </c>
      <c r="B2" s="14" t="s">
        <v>94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152</v>
      </c>
      <c r="M2" t="s">
        <v>153</v>
      </c>
      <c r="N2" s="14" t="s">
        <v>146</v>
      </c>
      <c r="O2" s="45" t="s">
        <v>127</v>
      </c>
      <c r="P2" t="s">
        <v>154</v>
      </c>
      <c r="Q2" s="14" t="s">
        <v>97</v>
      </c>
      <c r="R2" s="14" t="s">
        <v>93</v>
      </c>
      <c r="S2" s="14" t="s">
        <v>94</v>
      </c>
      <c r="T2" s="46" t="s">
        <v>98</v>
      </c>
      <c r="W2" s="3" t="s">
        <v>92</v>
      </c>
      <c r="X2" t="s">
        <v>128</v>
      </c>
      <c r="Y2" t="s">
        <v>126</v>
      </c>
      <c r="Z2" s="14" t="s">
        <v>147</v>
      </c>
      <c r="AA2" s="45" t="s">
        <v>47</v>
      </c>
      <c r="AB2" t="s">
        <v>148</v>
      </c>
      <c r="AC2" s="45" t="s">
        <v>47</v>
      </c>
      <c r="AD2" t="s">
        <v>149</v>
      </c>
      <c r="AE2" t="s">
        <v>150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95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93</v>
      </c>
      <c r="B17" s="14" t="s">
        <v>94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130</v>
      </c>
      <c r="B1" s="14" t="s">
        <v>97</v>
      </c>
      <c r="C1" s="14" t="s">
        <v>93</v>
      </c>
      <c r="D1" s="14" t="s">
        <v>131</v>
      </c>
      <c r="E1" s="14" t="s">
        <v>98</v>
      </c>
      <c r="F1" s="14" t="s">
        <v>99</v>
      </c>
      <c r="H1" s="14" t="s">
        <v>132</v>
      </c>
      <c r="I1" s="14" t="s">
        <v>133</v>
      </c>
      <c r="J1" s="14" t="s">
        <v>134</v>
      </c>
      <c r="K1" s="14" t="s">
        <v>135</v>
      </c>
      <c r="L1" s="14" t="s">
        <v>136</v>
      </c>
      <c r="M1" s="14" t="s">
        <v>137</v>
      </c>
      <c r="N1" s="14" t="s">
        <v>138</v>
      </c>
      <c r="O1" s="14" t="s">
        <v>139</v>
      </c>
      <c r="P1" s="14" t="s">
        <v>140</v>
      </c>
      <c r="Q1" s="14" t="s">
        <v>141</v>
      </c>
      <c r="R1" s="14" t="s">
        <v>144</v>
      </c>
      <c r="S1" s="14" t="s">
        <v>142</v>
      </c>
      <c r="T1" s="14" t="s">
        <v>143</v>
      </c>
      <c r="V1" s="14" t="s">
        <v>145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96</v>
      </c>
      <c r="B1" s="14" t="s">
        <v>97</v>
      </c>
      <c r="C1" s="14" t="s">
        <v>93</v>
      </c>
      <c r="D1" s="14" t="s">
        <v>94</v>
      </c>
      <c r="E1" s="14" t="s">
        <v>103</v>
      </c>
      <c r="F1" s="14" t="s">
        <v>104</v>
      </c>
      <c r="G1" s="14" t="s">
        <v>98</v>
      </c>
      <c r="H1" s="14" t="s">
        <v>99</v>
      </c>
      <c r="I1" s="14" t="s">
        <v>100</v>
      </c>
      <c r="J1" s="14" t="s">
        <v>99</v>
      </c>
      <c r="K1" s="14" t="s">
        <v>101</v>
      </c>
      <c r="L1" s="14" t="s">
        <v>102</v>
      </c>
      <c r="M1" s="14" t="s">
        <v>103</v>
      </c>
      <c r="N1" s="14" t="s">
        <v>104</v>
      </c>
      <c r="O1" s="14" t="s">
        <v>105</v>
      </c>
      <c r="P1" s="14" t="s">
        <v>106</v>
      </c>
      <c r="Q1" s="14" t="s">
        <v>107</v>
      </c>
      <c r="R1" s="14" t="s">
        <v>108</v>
      </c>
      <c r="S1" s="14" t="s">
        <v>109</v>
      </c>
      <c r="T1" s="14" t="s">
        <v>110</v>
      </c>
      <c r="U1" s="14" t="s">
        <v>111</v>
      </c>
      <c r="V1" s="14" t="s">
        <v>112</v>
      </c>
      <c r="W1" s="14" t="s">
        <v>113</v>
      </c>
      <c r="X1" s="14" t="s">
        <v>114</v>
      </c>
      <c r="Y1" s="14" t="s">
        <v>115</v>
      </c>
      <c r="Z1" s="14" t="s">
        <v>116</v>
      </c>
      <c r="AA1" s="14" t="s">
        <v>117</v>
      </c>
      <c r="AB1" s="14" t="s">
        <v>118</v>
      </c>
      <c r="AC1" s="14" t="s">
        <v>119</v>
      </c>
      <c r="AD1" s="14" t="s">
        <v>120</v>
      </c>
      <c r="AE1" s="14" t="s">
        <v>121</v>
      </c>
      <c r="AF1" s="14" t="s">
        <v>122</v>
      </c>
      <c r="AG1" s="14" t="s">
        <v>123</v>
      </c>
      <c r="AH1" s="14" t="s">
        <v>124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125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flow and temp skill statistics</vt:lpstr>
      <vt:lpstr>gage data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2021-03-23T19:04:35Z</dcterms:modified>
</cp:coreProperties>
</file>